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13_ncr:1_{1B09C683-0141-4B04-B31F-E0BEBB1C9A8D}" xr6:coauthVersionLast="47" xr6:coauthVersionMax="47" xr10:uidLastSave="{00000000-0000-0000-0000-000000000000}"/>
  <bookViews>
    <workbookView xWindow="-120" yWindow="-120" windowWidth="20730" windowHeight="11160" xr2:uid="{00000000-000D-0000-FFFF-FFFF00000000}"/>
  </bookViews>
  <sheets>
    <sheet name="Index" sheetId="1" r:id="rId1"/>
    <sheet name="PPFCF" sheetId="2" r:id="rId2"/>
    <sheet name="PPLF" sheetId="9" r:id="rId3"/>
    <sheet name="PPTSF" sheetId="4" r:id="rId4"/>
    <sheet name="PPCHF" sheetId="10" r:id="rId5"/>
    <sheet name="PPAF" sheetId="7" r:id="rId6"/>
    <sheet name="PPDAAF" sheetId="8" r:id="rId7"/>
  </sheets>
  <definedNames>
    <definedName name="JR_PAGE_ANCHOR_0_1">Index!$A$1</definedName>
    <definedName name="JR_PAGE_ANCHOR_0_2" localSheetId="4">#REF!</definedName>
    <definedName name="JR_PAGE_ANCHOR_0_2" localSheetId="2">#REF!</definedName>
    <definedName name="JR_PAGE_ANCHOR_0_2">PPFCF!$A$1</definedName>
    <definedName name="JR_PAGE_ANCHOR_0_3" localSheetId="2">PPLF!$A$1</definedName>
    <definedName name="JR_PAGE_ANCHOR_0_3">#REF!</definedName>
    <definedName name="JR_PAGE_ANCHOR_0_4" localSheetId="4">#REF!</definedName>
    <definedName name="JR_PAGE_ANCHOR_0_4" localSheetId="2">#REF!</definedName>
    <definedName name="JR_PAGE_ANCHOR_0_4">PPTSF!$A$1</definedName>
    <definedName name="JR_PAGE_ANCHOR_0_5" localSheetId="4">#REF!</definedName>
    <definedName name="JR_PAGE_ANCHOR_0_5" localSheetId="2">#REF!</definedName>
    <definedName name="JR_PAGE_ANCHOR_0_5">#REF!</definedName>
    <definedName name="JR_PAGE_ANCHOR_0_6" localSheetId="4">PPCHF!$A$1</definedName>
    <definedName name="JR_PAGE_ANCHOR_0_6">#REF!</definedName>
    <definedName name="JR_PAGE_ANCHOR_0_7" localSheetId="4">#REF!</definedName>
    <definedName name="JR_PAGE_ANCHOR_0_7" localSheetId="2">#REF!</definedName>
    <definedName name="JR_PAGE_ANCHOR_0_7">PPAF!$A$1</definedName>
    <definedName name="JR_PAGE_ANCHOR_0_8" localSheetId="4">#REF!</definedName>
    <definedName name="JR_PAGE_ANCHOR_0_8" localSheetId="2">#REF!</definedName>
    <definedName name="JR_PAGE_ANCHOR_0_8">PPDAAF!$A$1</definedName>
    <definedName name="JR_PAGE_ANCHOR_0_9" localSheetId="4">#REF!</definedName>
    <definedName name="JR_PAGE_ANCHOR_0_9" localSheetId="2">#REF!</definedName>
    <definedName name="JR_PAGE_ANCHOR_0_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2" i="8" l="1"/>
  <c r="G82" i="8"/>
  <c r="F163" i="10"/>
  <c r="G163" i="10"/>
  <c r="G199" i="7" l="1"/>
  <c r="G200" i="7" s="1"/>
  <c r="F199" i="7"/>
  <c r="F200" i="7" s="1"/>
  <c r="E213" i="2" l="1"/>
  <c r="E210" i="2"/>
  <c r="E206" i="2"/>
  <c r="F230" i="10" l="1"/>
  <c r="F228" i="10"/>
  <c r="F219" i="10"/>
  <c r="F227" i="10" s="1"/>
  <c r="G27" i="10"/>
  <c r="F223" i="10" s="1"/>
  <c r="F231" i="10" s="1"/>
  <c r="F27" i="10"/>
  <c r="F129" i="9"/>
  <c r="F134" i="9" s="1"/>
  <c r="F128" i="9"/>
  <c r="F133" i="9" s="1"/>
  <c r="F127" i="9"/>
  <c r="F126" i="9"/>
  <c r="F132" i="9" l="1"/>
  <c r="F28" i="10"/>
  <c r="G28" i="10"/>
  <c r="F221" i="10" l="1"/>
  <c r="F229" i="10" s="1"/>
  <c r="F159" i="8"/>
  <c r="F155" i="8"/>
  <c r="F166" i="8" l="1"/>
  <c r="F165" i="8"/>
  <c r="F164" i="8"/>
  <c r="F167" i="8"/>
  <c r="F163" i="8"/>
  <c r="G127" i="2" l="1"/>
  <c r="F127" i="2"/>
  <c r="F128" i="2" l="1"/>
  <c r="F101" i="2" s="1"/>
  <c r="G128" i="2"/>
  <c r="G101" i="2" s="1"/>
</calcChain>
</file>

<file path=xl/sharedStrings.xml><?xml version="1.0" encoding="utf-8"?>
<sst xmlns="http://schemas.openxmlformats.org/spreadsheetml/2006/main" count="2655" uniqueCount="1114">
  <si>
    <t>Scheme Name</t>
  </si>
  <si>
    <t>Parag Parikh Flexi Cap Fund</t>
  </si>
  <si>
    <t>Parag Parikh ELSS Tax Saver Fund</t>
  </si>
  <si>
    <t>Parag Parikh Conservative Hybrid Fund</t>
  </si>
  <si>
    <t>Parag Parikh Arbitrage Fund</t>
  </si>
  <si>
    <t>Monthly Portfolio Statement as on March 31, 2024</t>
  </si>
  <si>
    <t>Name of the Instrument</t>
  </si>
  <si>
    <t>ISIN</t>
  </si>
  <si>
    <t>Industry</t>
  </si>
  <si>
    <t>Quantity</t>
  </si>
  <si>
    <t>Market/Fair Value
 (Rs. in Lakhs)</t>
  </si>
  <si>
    <t>% to Net
 Assets</t>
  </si>
  <si>
    <t>YTM~</t>
  </si>
  <si>
    <t>YTC^</t>
  </si>
  <si>
    <t>null</t>
  </si>
  <si>
    <t>Equity &amp; Equity related</t>
  </si>
  <si>
    <t>(a) Listed / awaiting listing on Stock Exchanges</t>
  </si>
  <si>
    <t>HDFC Bank Limited</t>
  </si>
  <si>
    <t>INE040A01034</t>
  </si>
  <si>
    <t>Banks</t>
  </si>
  <si>
    <t>Bajaj Holdings &amp; Investment Limited</t>
  </si>
  <si>
    <t>INE118A01012</t>
  </si>
  <si>
    <t>Finance</t>
  </si>
  <si>
    <t>Power Grid Corporation of India Limited</t>
  </si>
  <si>
    <t>INE752E01010</t>
  </si>
  <si>
    <t>Power</t>
  </si>
  <si>
    <t>Maruti Suzuki India Limited</t>
  </si>
  <si>
    <t>INE585B01010</t>
  </si>
  <si>
    <t>Automobiles</t>
  </si>
  <si>
    <t>ICICI Bank Limited</t>
  </si>
  <si>
    <t>INE090A01021</t>
  </si>
  <si>
    <t>ITC Limited</t>
  </si>
  <si>
    <t>INE154A01025</t>
  </si>
  <si>
    <t>Diversified FMCG</t>
  </si>
  <si>
    <t>Coal India Limited</t>
  </si>
  <si>
    <t>INE522F01014</t>
  </si>
  <si>
    <t>Consumable Fuels</t>
  </si>
  <si>
    <t>HCL Technologies Limited</t>
  </si>
  <si>
    <t>INE860A01027</t>
  </si>
  <si>
    <t>IT - Software</t>
  </si>
  <si>
    <t>Axis Bank Limited</t>
  </si>
  <si>
    <t>INE238A01034</t>
  </si>
  <si>
    <t>Kotak Mahindra Bank Limited</t>
  </si>
  <si>
    <t>INE237A01028</t>
  </si>
  <si>
    <t>Motilal Oswal Financial Services Limited</t>
  </si>
  <si>
    <t>INE338I01027</t>
  </si>
  <si>
    <t>Capital Markets</t>
  </si>
  <si>
    <t>Balkrishna Industries Limited</t>
  </si>
  <si>
    <t>INE787D01026</t>
  </si>
  <si>
    <t>Auto Components</t>
  </si>
  <si>
    <t>NMDC Limited</t>
  </si>
  <si>
    <t>INE584A01023</t>
  </si>
  <si>
    <t>Minerals &amp; Mining</t>
  </si>
  <si>
    <t>Multi Commodity Exchange of India Limited</t>
  </si>
  <si>
    <t>INE745G01035</t>
  </si>
  <si>
    <t>Central Depository Services (India) Limited</t>
  </si>
  <si>
    <t>INE736A01011</t>
  </si>
  <si>
    <t>Zydus Lifesciences Limited</t>
  </si>
  <si>
    <t>INE010B01027</t>
  </si>
  <si>
    <t>Pharmaceuticals &amp; Biotechnology</t>
  </si>
  <si>
    <t>Infosys Limited</t>
  </si>
  <si>
    <t>INE009A01021</t>
  </si>
  <si>
    <t>Cipla Limited</t>
  </si>
  <si>
    <t>INE059A01026</t>
  </si>
  <si>
    <t>Dr. Reddy's Laboratories Limited</t>
  </si>
  <si>
    <t>INE089A01023</t>
  </si>
  <si>
    <t>Indian Energy Exchange Limited</t>
  </si>
  <si>
    <t>INE022Q01020</t>
  </si>
  <si>
    <t>Indraprastha Gas Limited</t>
  </si>
  <si>
    <t>INE203G01027</t>
  </si>
  <si>
    <t>Gas</t>
  </si>
  <si>
    <t>Oracle Financial Services Software Limited</t>
  </si>
  <si>
    <t>INE881D01027</t>
  </si>
  <si>
    <t>IPCA Laboratories Limited</t>
  </si>
  <si>
    <t>INE571A01038</t>
  </si>
  <si>
    <t>UTI Asset Management Company Limited</t>
  </si>
  <si>
    <t>INE094J01016</t>
  </si>
  <si>
    <t>Bajaj Finance Limited</t>
  </si>
  <si>
    <t>INE296A01024</t>
  </si>
  <si>
    <t>ICRA Limited</t>
  </si>
  <si>
    <t>INE725G01011</t>
  </si>
  <si>
    <t>EID Parry India Limited</t>
  </si>
  <si>
    <t>INE126A01031</t>
  </si>
  <si>
    <t>Fertilizers &amp; Agrochemicals</t>
  </si>
  <si>
    <t>Zee Entertainment Enterprises Limited</t>
  </si>
  <si>
    <t>INE256A01028</t>
  </si>
  <si>
    <t>Entertainment</t>
  </si>
  <si>
    <t>Tata Consultancy Services Limited</t>
  </si>
  <si>
    <t>INE467B01029</t>
  </si>
  <si>
    <t>Maharashtra Scooters Limited</t>
  </si>
  <si>
    <t>INE288A01013</t>
  </si>
  <si>
    <t>IndusInd Bank Limited</t>
  </si>
  <si>
    <t>INE095A01012</t>
  </si>
  <si>
    <t>Tata Motors Limited</t>
  </si>
  <si>
    <t>INE155A01022</t>
  </si>
  <si>
    <t>Reliance Industries Limited</t>
  </si>
  <si>
    <t>INE002A01018</t>
  </si>
  <si>
    <t>Petroleum Products</t>
  </si>
  <si>
    <t>Tech Mahindra Limited</t>
  </si>
  <si>
    <t>INE669C01036</t>
  </si>
  <si>
    <t>Mahindra &amp; Mahindra Limited</t>
  </si>
  <si>
    <t>INE101A01026</t>
  </si>
  <si>
    <t>Bandhan Bank Limited</t>
  </si>
  <si>
    <t>INE545U01014</t>
  </si>
  <si>
    <t>Swaraj Engines Limited</t>
  </si>
  <si>
    <t>INE277A01016</t>
  </si>
  <si>
    <t>Industrial Products</t>
  </si>
  <si>
    <t>Biocon Limited</t>
  </si>
  <si>
    <t>INE376G01013</t>
  </si>
  <si>
    <t>Piramal Enterprises Limited</t>
  </si>
  <si>
    <t>INE140A01024</t>
  </si>
  <si>
    <t>Hindustan Unilever Limited</t>
  </si>
  <si>
    <t>INE030A01027</t>
  </si>
  <si>
    <t>Accelya Solutions India Limited</t>
  </si>
  <si>
    <t>INE793A01012</t>
  </si>
  <si>
    <t>HDFC Life Insurance Company Limited</t>
  </si>
  <si>
    <t>INE795G01014</t>
  </si>
  <si>
    <t>Insurance</t>
  </si>
  <si>
    <t>$0.00%</t>
  </si>
  <si>
    <t>United Spirits Limited</t>
  </si>
  <si>
    <t>INE854D01024</t>
  </si>
  <si>
    <t>Beverages</t>
  </si>
  <si>
    <t>Larsen &amp; Toubro Limited</t>
  </si>
  <si>
    <t>INE018A01030</t>
  </si>
  <si>
    <t>Construction</t>
  </si>
  <si>
    <t>Sub Total</t>
  </si>
  <si>
    <t>(b) Unlisted</t>
  </si>
  <si>
    <t>NIL</t>
  </si>
  <si>
    <t>Total</t>
  </si>
  <si>
    <t>Equity &amp; Equity related Foreign Investments</t>
  </si>
  <si>
    <t>Microsoft Corp</t>
  </si>
  <si>
    <t>US5949181045</t>
  </si>
  <si>
    <t>Meta Platforms Registered Shares A</t>
  </si>
  <si>
    <t>US30303M1027</t>
  </si>
  <si>
    <t>Alphabet Inc A</t>
  </si>
  <si>
    <t>US02079K3059</t>
  </si>
  <si>
    <t>Amazon Com Inc</t>
  </si>
  <si>
    <t>US0231351067</t>
  </si>
  <si>
    <t>Derivatives</t>
  </si>
  <si>
    <t>Index / Stock Futures</t>
  </si>
  <si>
    <t>Larsen &amp; Toubro Limited April 2024 Future</t>
  </si>
  <si>
    <t>United Spirits Limited April 2024 Future</t>
  </si>
  <si>
    <t>HDFC Life Insurance Company Limited April 2024 Future</t>
  </si>
  <si>
    <t>Hindustan Unilever Limited April 2024 Future</t>
  </si>
  <si>
    <t>Piramal Enterprises Limited April 2024 Future</t>
  </si>
  <si>
    <t>Biocon Limited April 2024 Future</t>
  </si>
  <si>
    <t>Bandhan Bank Limited April 2024 Future</t>
  </si>
  <si>
    <t>Mahindra &amp; Mahindra Limited April 2024 Future</t>
  </si>
  <si>
    <t>Tech Mahindra Limited April 2024 Future</t>
  </si>
  <si>
    <t>Reliance Industries Limited April 2024 Future</t>
  </si>
  <si>
    <t>Tata Motors Limited April 2024 Future</t>
  </si>
  <si>
    <t>IndusInd Bank Limited April 2024 Future</t>
  </si>
  <si>
    <t>Tata Consultancy Services Limited April 2024 Future</t>
  </si>
  <si>
    <t>Zee Entertainment Enterprises Limited April 2024 Future</t>
  </si>
  <si>
    <t>Bajaj Finance Limited April 2024 Future</t>
  </si>
  <si>
    <t>Money Market Instruments</t>
  </si>
  <si>
    <t>Certificate of Deposit</t>
  </si>
  <si>
    <t>INE476A16XK3</t>
  </si>
  <si>
    <t>INE160A16OH8</t>
  </si>
  <si>
    <t>INE692A16GS3</t>
  </si>
  <si>
    <t>INE090AD6071</t>
  </si>
  <si>
    <t>INE261F16769</t>
  </si>
  <si>
    <t>INE028A16EN6</t>
  </si>
  <si>
    <t>INE237A168V8</t>
  </si>
  <si>
    <t>INE040A16EL5</t>
  </si>
  <si>
    <t>INE238AD6645</t>
  </si>
  <si>
    <t>INE062A16499</t>
  </si>
  <si>
    <t>INE237A163V9</t>
  </si>
  <si>
    <t>INE028A16EJ4</t>
  </si>
  <si>
    <t>INE238AD6587</t>
  </si>
  <si>
    <t>INE040A16EK7</t>
  </si>
  <si>
    <t>INE090A169Z3</t>
  </si>
  <si>
    <t>INE261F16751</t>
  </si>
  <si>
    <t>INE238AD6629</t>
  </si>
  <si>
    <t>Commercial Paper</t>
  </si>
  <si>
    <t>INE040A14284</t>
  </si>
  <si>
    <t>Treasury Bill</t>
  </si>
  <si>
    <t>364 Days Tbill (MD 16/01/2025)</t>
  </si>
  <si>
    <t>IN002023Z448</t>
  </si>
  <si>
    <t>Sovereign</t>
  </si>
  <si>
    <t>364 Days Tbill (MD 09/01/2025)</t>
  </si>
  <si>
    <t>IN002023Z430</t>
  </si>
  <si>
    <t>364 Days Tbill (MD 06/06/2024)</t>
  </si>
  <si>
    <t>IN002023Z117</t>
  </si>
  <si>
    <t>Reverse Repo / TREPS</t>
  </si>
  <si>
    <t>Clearing Corporation of India Ltd</t>
  </si>
  <si>
    <t>Net Receivables / (Payables)</t>
  </si>
  <si>
    <t>GRAND TOTAL</t>
  </si>
  <si>
    <t xml:space="preserve"> </t>
  </si>
  <si>
    <t>#  Unlisted Security</t>
  </si>
  <si>
    <t xml:space="preserve">$  Less Than 0.01% of Net Asset Value </t>
  </si>
  <si>
    <t>~ YTM as on March 31, 2024</t>
  </si>
  <si>
    <t>^ Pursuant to AMFI circular no. 135/BP/91/2020-21, Yield to Call (YTC) for AT-1 bonds and Tier-2 bonds as on March 31, 2024.</t>
  </si>
  <si>
    <t>INE040A14276</t>
  </si>
  <si>
    <t>Others</t>
  </si>
  <si>
    <t>Wipro Limited</t>
  </si>
  <si>
    <t>INE075A01022</t>
  </si>
  <si>
    <t>VST Industries Limited</t>
  </si>
  <si>
    <t>INE710A01016</t>
  </si>
  <si>
    <t>Cigarettes &amp; Tobacco Products</t>
  </si>
  <si>
    <t>CMS Info System Limited</t>
  </si>
  <si>
    <t>INE925R01014</t>
  </si>
  <si>
    <t>Commercial Services &amp; Supplies</t>
  </si>
  <si>
    <t>CCL Products (India) Limited</t>
  </si>
  <si>
    <t>INE421D01022</t>
  </si>
  <si>
    <t>Agricultural Food &amp; other Products</t>
  </si>
  <si>
    <t>INE237A160V5</t>
  </si>
  <si>
    <t>Petronet LNG Limited</t>
  </si>
  <si>
    <t>INE347G01014</t>
  </si>
  <si>
    <t>HCL Technologies Limited April 2024 Future</t>
  </si>
  <si>
    <t>HDFC Bank Limited April 2024 Future</t>
  </si>
  <si>
    <t>Debt Instruments</t>
  </si>
  <si>
    <t>(a) Listed / awaiting listing on Stock Exchange</t>
  </si>
  <si>
    <t>IN2220220122</t>
  </si>
  <si>
    <t>INE020B08CK8</t>
  </si>
  <si>
    <t>IN2220220080</t>
  </si>
  <si>
    <t>IN1020180304</t>
  </si>
  <si>
    <t>IN2220220049</t>
  </si>
  <si>
    <t>INE134E08HD5</t>
  </si>
  <si>
    <t>(b) Privately placed / Unlisted</t>
  </si>
  <si>
    <t>INE692A16GX3</t>
  </si>
  <si>
    <t>INE238AD6561</t>
  </si>
  <si>
    <t>Canara Bank</t>
  </si>
  <si>
    <t>INE476A01014</t>
  </si>
  <si>
    <t>State Bank of India</t>
  </si>
  <si>
    <t>INE062A01020</t>
  </si>
  <si>
    <t>Hindustan Petroleum Corporation Limited</t>
  </si>
  <si>
    <t>INE094A01015</t>
  </si>
  <si>
    <t>Hindustan Copper Limited</t>
  </si>
  <si>
    <t>INE531E01026</t>
  </si>
  <si>
    <t>Non - Ferrous Metals</t>
  </si>
  <si>
    <t>Indian Oil Corporation Limited</t>
  </si>
  <si>
    <t>INE242A01010</t>
  </si>
  <si>
    <t>Tata Power Company Limited</t>
  </si>
  <si>
    <t>INE245A01021</t>
  </si>
  <si>
    <t>NTPC Limited</t>
  </si>
  <si>
    <t>INE733E01010</t>
  </si>
  <si>
    <t>Bank of Baroda</t>
  </si>
  <si>
    <t>INE028A01039</t>
  </si>
  <si>
    <t>JSW Steel Limited</t>
  </si>
  <si>
    <t>INE019A01038</t>
  </si>
  <si>
    <t>Ferrous Metals</t>
  </si>
  <si>
    <t>Divi's Laboratories Limited</t>
  </si>
  <si>
    <t>INE361B01024</t>
  </si>
  <si>
    <t>Bharat Electronics Limited</t>
  </si>
  <si>
    <t>INE263A01024</t>
  </si>
  <si>
    <t>Aerospace &amp; Defense</t>
  </si>
  <si>
    <t>The India Cements Limited</t>
  </si>
  <si>
    <t>INE383A01012</t>
  </si>
  <si>
    <t>Cement &amp; Cement Products</t>
  </si>
  <si>
    <t>Vodafone Idea Limited</t>
  </si>
  <si>
    <t>INE669E01016</t>
  </si>
  <si>
    <t>Telecom - Services</t>
  </si>
  <si>
    <t>L&amp;T Finance Holdings Limited</t>
  </si>
  <si>
    <t>INE498L01015</t>
  </si>
  <si>
    <t>Gujarat Narmada Valley Fertilizers and Chemicals Limited</t>
  </si>
  <si>
    <t>INE113A01013</t>
  </si>
  <si>
    <t>Chemicals &amp; Petrochemicals</t>
  </si>
  <si>
    <t>Indus Towers Limited</t>
  </si>
  <si>
    <t>INE121J01017</t>
  </si>
  <si>
    <t>Crompton Greaves Consumer Electricals Limited</t>
  </si>
  <si>
    <t>INE299U01018</t>
  </si>
  <si>
    <t>Consumer Durables</t>
  </si>
  <si>
    <t>Aarti Industries Limited</t>
  </si>
  <si>
    <t>INE769A01020</t>
  </si>
  <si>
    <t>Bajaj Finserv Limited</t>
  </si>
  <si>
    <t>INE918I01026</t>
  </si>
  <si>
    <t>Tata Steel Limited</t>
  </si>
  <si>
    <t>INE081A01020</t>
  </si>
  <si>
    <t>Asian Paints Limited</t>
  </si>
  <si>
    <t>INE021A01026</t>
  </si>
  <si>
    <t>GAIL (India) Limited</t>
  </si>
  <si>
    <t>INE129A01019</t>
  </si>
  <si>
    <t>Aurobindo Pharma Limited</t>
  </si>
  <si>
    <t>INE406A01037</t>
  </si>
  <si>
    <t>The Federal Bank Limited</t>
  </si>
  <si>
    <t>INE171A01029</t>
  </si>
  <si>
    <t>Abbott India Limited</t>
  </si>
  <si>
    <t>INE358A01014</t>
  </si>
  <si>
    <t>Power Finance Corporation Limited</t>
  </si>
  <si>
    <t>INE134E01011</t>
  </si>
  <si>
    <t>Glenmark Pharmaceuticals Limited</t>
  </si>
  <si>
    <t>INE935A01035</t>
  </si>
  <si>
    <t>Granules India Limited</t>
  </si>
  <si>
    <t>INE101D01020</t>
  </si>
  <si>
    <t>PVR INOX Limited</t>
  </si>
  <si>
    <t>INE191H01014</t>
  </si>
  <si>
    <t>Oil &amp; Natural Gas Corporation Limited</t>
  </si>
  <si>
    <t>INE213A01029</t>
  </si>
  <si>
    <t>Oil</t>
  </si>
  <si>
    <t>Sun TV Network Limited</t>
  </si>
  <si>
    <t>INE424H01027</t>
  </si>
  <si>
    <t>ICICI Lombard General Insurance Company Limited</t>
  </si>
  <si>
    <t>INE765G01017</t>
  </si>
  <si>
    <t>Dabur India Limited</t>
  </si>
  <si>
    <t>INE016A01026</t>
  </si>
  <si>
    <t>Personal Products</t>
  </si>
  <si>
    <t>Apollo Hospitals Enterprise Limited</t>
  </si>
  <si>
    <t>INE437A01024</t>
  </si>
  <si>
    <t>Healthcare Services</t>
  </si>
  <si>
    <t>National Aluminium Company Limited</t>
  </si>
  <si>
    <t>INE139A01034</t>
  </si>
  <si>
    <t>Escorts Kubota Limited</t>
  </si>
  <si>
    <t>INE042A01014</t>
  </si>
  <si>
    <t>Agricultural, Commercial &amp; Construction Vehicles</t>
  </si>
  <si>
    <t>LTIMindtree Limited</t>
  </si>
  <si>
    <t>INE214T01019</t>
  </si>
  <si>
    <t>LIC Housing Finance Limited</t>
  </si>
  <si>
    <t>INE115A01026</t>
  </si>
  <si>
    <t>Jindal Steel &amp; Power Limited</t>
  </si>
  <si>
    <t>INE749A01030</t>
  </si>
  <si>
    <t>Godrej Consumer Products Limited</t>
  </si>
  <si>
    <t>INE102D01028</t>
  </si>
  <si>
    <t>Dr. Lal Path Labs Limited</t>
  </si>
  <si>
    <t>INE600L01024</t>
  </si>
  <si>
    <t>Manappuram Finance Limited</t>
  </si>
  <si>
    <t>INE522D01027</t>
  </si>
  <si>
    <t>RBL Bank Limited</t>
  </si>
  <si>
    <t>INE976G01028</t>
  </si>
  <si>
    <t>The Indian Hotels Company Limited</t>
  </si>
  <si>
    <t>INE053A01029</t>
  </si>
  <si>
    <t>Leisure Services</t>
  </si>
  <si>
    <t>City Union Bank Limited</t>
  </si>
  <si>
    <t>INE491A01021</t>
  </si>
  <si>
    <t>Aditya Birla Capital Limited</t>
  </si>
  <si>
    <t>INE674K01013</t>
  </si>
  <si>
    <t>Ashok Leyland Limited</t>
  </si>
  <si>
    <t>INE208A01029</t>
  </si>
  <si>
    <t>Vedanta Limited</t>
  </si>
  <si>
    <t>INE205A01025</t>
  </si>
  <si>
    <t>Diversified Metals</t>
  </si>
  <si>
    <t>Max Financial Services Limited</t>
  </si>
  <si>
    <t>INE180A01020</t>
  </si>
  <si>
    <t>GMR Airports Infrastructure Limited</t>
  </si>
  <si>
    <t>INE776C01039</t>
  </si>
  <si>
    <t>Transport Infrastructure</t>
  </si>
  <si>
    <t>IDFC Limited</t>
  </si>
  <si>
    <t>INE043D01016</t>
  </si>
  <si>
    <t>Hindalco Industries Limited</t>
  </si>
  <si>
    <t>INE038A01020</t>
  </si>
  <si>
    <t>Birlasoft Limited</t>
  </si>
  <si>
    <t>INE836A01035</t>
  </si>
  <si>
    <t>Samvardhana Motherson International Limited</t>
  </si>
  <si>
    <t>INE775A01035</t>
  </si>
  <si>
    <t>Balrampur Chini Mills Limited</t>
  </si>
  <si>
    <t>INE119A01028</t>
  </si>
  <si>
    <t>Balrampur Chini Mills Limited April 2024 Future</t>
  </si>
  <si>
    <t>Maruti Suzuki India Limited April 2024 Future</t>
  </si>
  <si>
    <t>Samvardhana Motherson International Limited April 2024 Future</t>
  </si>
  <si>
    <t>Birlasoft Limited April 2024 Future</t>
  </si>
  <si>
    <t>Hindalco Industries Limited April 2024 Future</t>
  </si>
  <si>
    <t>IDFC Limited April 2024 Future</t>
  </si>
  <si>
    <t>GMR Airports Infrastructure Limited April 2024 Future</t>
  </si>
  <si>
    <t>Max Financial Services Limited April 2024 Future</t>
  </si>
  <si>
    <t>Vedanta Limited April 2024 Future</t>
  </si>
  <si>
    <t>Ashok Leyland Limited April 2024 Future</t>
  </si>
  <si>
    <t>Aditya Birla Capital Limited April 2024 Future</t>
  </si>
  <si>
    <t>Dr. Reddy's Laboratories Limited April 2024 Future</t>
  </si>
  <si>
    <t>City Union Bank Limited April 2024 Future</t>
  </si>
  <si>
    <t>The Indian Hotels Company Limited April 2024 Future</t>
  </si>
  <si>
    <t>Power Grid Corporation of India Limited April 2024 Future</t>
  </si>
  <si>
    <t>RBL Bank Limited April 2024 Future</t>
  </si>
  <si>
    <t>Manappuram Finance Limited April 2024 Future</t>
  </si>
  <si>
    <t>Dr. Lal Path Labs Limited April 2024 Future</t>
  </si>
  <si>
    <t>Petronet LNG Limited April 2024 Future</t>
  </si>
  <si>
    <t>Godrej Consumer Products Limited April 2024 Future</t>
  </si>
  <si>
    <t>Jindal Steel &amp; Power Limited April 2024 Future</t>
  </si>
  <si>
    <t>LIC Housing Finance Limited April 2024 Future</t>
  </si>
  <si>
    <t>LTIMindtree Limited April 2024 Future</t>
  </si>
  <si>
    <t>Escorts Kubota Limited April 2024 Future</t>
  </si>
  <si>
    <t>National Aluminium Company Limited April 2024 Future</t>
  </si>
  <si>
    <t>Apollo Hospitals Enterprise Limited April 2024 Future</t>
  </si>
  <si>
    <t>Dabur India Limited April 2024 Future</t>
  </si>
  <si>
    <t>ICICI Lombard General Insurance Company Limited April 2024 Future</t>
  </si>
  <si>
    <t>Sun TV Network Limited April 2024 Future</t>
  </si>
  <si>
    <t>Oil &amp; Natural Gas Corporation Limited April 2024 Future</t>
  </si>
  <si>
    <t>PVR INOX Limited April 2024 Future</t>
  </si>
  <si>
    <t>Wipro Limited April 2024 Future</t>
  </si>
  <si>
    <t>Granules India Limited April 2024 Future</t>
  </si>
  <si>
    <t>Glenmark Pharmaceuticals Limited April 2024 Future</t>
  </si>
  <si>
    <t>Power Finance Corporation Limited April 2024 Future</t>
  </si>
  <si>
    <t>Abbott India Limited April 2024 Future</t>
  </si>
  <si>
    <t>The Federal Bank Limited April 2024 Future</t>
  </si>
  <si>
    <t>Aurobindo Pharma Limited April 2024 Future</t>
  </si>
  <si>
    <t>GAIL (India) Limited April 2024 Future</t>
  </si>
  <si>
    <t>Asian Paints Limited April 2024 Future</t>
  </si>
  <si>
    <t>Infosys Limited April 2024 Future</t>
  </si>
  <si>
    <t>Tata Steel Limited April 2024 Future</t>
  </si>
  <si>
    <t>Bajaj Finserv Limited April 2024 Future</t>
  </si>
  <si>
    <t>ICICI Bank Limited April 2024 Future</t>
  </si>
  <si>
    <t>Aarti Industries Limited April 2024 Future</t>
  </si>
  <si>
    <t>Crompton Greaves Consumer Electricals Limited April 2024 Future</t>
  </si>
  <si>
    <t>Indus Towers Limited April 2024 Future</t>
  </si>
  <si>
    <t>ITC Limited April 2024 Future</t>
  </si>
  <si>
    <t>Gujarat Narmada Valley Fertilizers and Chemicals Limited April 2024 Future</t>
  </si>
  <si>
    <t>L&amp;T Finance Holdings Limited April 2024 Future</t>
  </si>
  <si>
    <t>Vodafone Idea Limited April 2024 Future</t>
  </si>
  <si>
    <t>The India Cements Limited April 2024 Future</t>
  </si>
  <si>
    <t>Bharat Electronics Limited April 2024 Future</t>
  </si>
  <si>
    <t>Divi's Laboratories Limited April 2024 Future</t>
  </si>
  <si>
    <t>JSW Steel Limited April 2024 Future</t>
  </si>
  <si>
    <t>Kotak Mahindra Bank Limited April 2024 Future</t>
  </si>
  <si>
    <t>Bank of Baroda April 2024 Future</t>
  </si>
  <si>
    <t>NTPC Limited April 2024 Future</t>
  </si>
  <si>
    <t>Axis Bank Limited April 2024 Future</t>
  </si>
  <si>
    <t>Tata Power Company Limited April 2024 Future</t>
  </si>
  <si>
    <t>Indian Oil Corporation Limited April 2024 Future</t>
  </si>
  <si>
    <t>Hindustan Copper Limited April 2024 Future</t>
  </si>
  <si>
    <t>Hindustan Petroleum Corporation Limited April 2024 Future</t>
  </si>
  <si>
    <t>State Bank of India April 2024 Future</t>
  </si>
  <si>
    <t>Canara Bank April 2024 Future</t>
  </si>
  <si>
    <t>364 Days Tbill (MD 24/10/2024)</t>
  </si>
  <si>
    <t>IN002023Z323</t>
  </si>
  <si>
    <t>Mutual Fund Units</t>
  </si>
  <si>
    <t>Parag Parikh Liquid Fund- Direct Plan- Growth</t>
  </si>
  <si>
    <t>INF879O01068</t>
  </si>
  <si>
    <t>IN2220230022</t>
  </si>
  <si>
    <t>IN4520230165</t>
  </si>
  <si>
    <t>IN3120180226</t>
  </si>
  <si>
    <t>IN3120230278</t>
  </si>
  <si>
    <t>IN1020230620</t>
  </si>
  <si>
    <t>INE261F08DQ4</t>
  </si>
  <si>
    <t>IN1920200491</t>
  </si>
  <si>
    <t>IN3120200016</t>
  </si>
  <si>
    <t>IN1520230013</t>
  </si>
  <si>
    <t>IN3120200222</t>
  </si>
  <si>
    <t>Currency Futures</t>
  </si>
  <si>
    <t>BSE_FUTCUR_USDINR_26/04/2024</t>
  </si>
  <si>
    <t>NSE_FUTCUR_USDINR_26/04/2024</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</si>
  <si>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</si>
  <si>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</si>
  <si>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</si>
  <si>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</si>
  <si>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</si>
  <si>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</si>
  <si>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</si>
  <si>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</si>
  <si>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</si>
  <si>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</si>
  <si>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</si>
  <si>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</si>
  <si>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</si>
  <si>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</si>
  <si>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</si>
  <si>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</si>
  <si>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Feb 29, 2024(Rs.)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</si>
  <si>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</si>
  <si>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</si>
  <si>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</si>
  <si>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</si>
  <si>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</si>
  <si>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</si>
  <si>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</si>
  <si>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</si>
  <si>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</si>
  <si>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</si>
  <si>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</si>
  <si>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</si>
  <si>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Short</t>
  </si>
  <si>
    <t>b. Currency Future</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</si>
  <si>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</si>
  <si>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</si>
  <si>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</si>
  <si>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</si>
  <si>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</si>
  <si>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</si>
  <si>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</si>
  <si>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</si>
  <si>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</si>
  <si>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</si>
  <si>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</si>
  <si>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</si>
  <si>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</si>
  <si>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</si>
  <si>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Total Number of contracts entered into</t>
  </si>
  <si>
    <t>Gross Notional Value of contracts entered into Rs.</t>
  </si>
  <si>
    <t>Net Profit/Loss value on all contracts (treat premium paid as loss) Rs.</t>
  </si>
  <si>
    <t>12.  Deviation from the valuation prices given by valuation agencies: NIL</t>
  </si>
  <si>
    <t>2.   Plan wise per unit Net Asset Value are as follows:</t>
  </si>
  <si>
    <t>Options</t>
  </si>
  <si>
    <t>FEB 29, 2024(Rs.)</t>
  </si>
  <si>
    <t>Parag Parikh Conservative Hybrid Fund - Direct Plan - Growth</t>
  </si>
  <si>
    <t>Parag Parikh Conservative Hybrid Fund - Regular Plan - Growth</t>
  </si>
  <si>
    <t>10.  Portfolio Classification by Asset Class(%) :</t>
  </si>
  <si>
    <t xml:space="preserve">        T Bills</t>
  </si>
  <si>
    <t xml:space="preserve">        Goverment Securities</t>
  </si>
  <si>
    <t xml:space="preserve">        Commercial Papers (CP) / Certificate Of Deposit (CD)</t>
  </si>
  <si>
    <t xml:space="preserve">        Equity &amp; Equity related</t>
  </si>
  <si>
    <t xml:space="preserve">        Debt Securities</t>
  </si>
  <si>
    <t xml:space="preserve">        Cash,Cash Equivalents and Net Current Assets including TREPS</t>
  </si>
  <si>
    <t>11.  Portfolio Classification by Rating Class(%) :</t>
  </si>
  <si>
    <t xml:space="preserve">        Sovereign</t>
  </si>
  <si>
    <t xml:space="preserve">        CRISIL AAA</t>
  </si>
  <si>
    <t xml:space="preserve">        Others</t>
  </si>
  <si>
    <t xml:space="preserve">        CRISIL A1+</t>
  </si>
  <si>
    <t>13.  Disclosure for investments in derivative instruments</t>
  </si>
  <si>
    <t>Call</t>
  </si>
  <si>
    <t>Total exposure through options as a % of net assets : $0.00%</t>
  </si>
  <si>
    <t>4.   Total Dividend (Net) declared during the period ended   Mar  31, 2024  - Nil</t>
  </si>
  <si>
    <t>5.   Total Bonus declared during the period ended   Mar  31, 2024  - Nil</t>
  </si>
  <si>
    <t>12.  Repo transactions in corporate debt securities during the period ending Mar  31, 2024  is Nil.</t>
  </si>
  <si>
    <t>C. Hedging Position through Put Option as on  31-Mar-2024: Nil</t>
  </si>
  <si>
    <t>D. Other than Hedging Positions through Options as on  31-Mar-2024: NIL</t>
  </si>
  <si>
    <t>For the period  01-Mar-2024 to 31-Mar-2024,  the following details specified for hedging transactions through options which have already been exercised/expired : nil</t>
  </si>
  <si>
    <t>E. Hedging Positions through swaps as on 31-Mar-2024: Nil</t>
  </si>
  <si>
    <t xml:space="preserve">B. Other than Hedging Positions through Futures as on  31-Mar-2024: </t>
  </si>
  <si>
    <t xml:space="preserve">For the period  01-Mar-2024 to 31-Mar-2024, the following details specified for hedging transactions through futures which have been squared off/expired : </t>
  </si>
  <si>
    <t>4.   Total Dividend (Net) declared during the period ended  Mar  31, 2024 - Nil</t>
  </si>
  <si>
    <t>5.   Total Bonus declared during the period ended  Mar  31, 2024 - Nil</t>
  </si>
  <si>
    <t>6.    Total outstanding exposure in derivative instruments as on  Mar  31, 2024 - Nil</t>
  </si>
  <si>
    <t>7.    Total investment in Foreign Securities / ADRs / GDRs as on  Mar  31, 2024 - Nil</t>
  </si>
  <si>
    <t>11.  Repo transactions in corporate debt securities during the period ending  Mar  31, 2024 - Nil</t>
  </si>
  <si>
    <t>7.    Total investment in Foreign Securities / ADRs / GDRs as on Mar 31, 2024 : Nil</t>
  </si>
  <si>
    <t>3.   Total Dividend (Net) declared during the period ended   Mar 31, 2024 :- Nil</t>
  </si>
  <si>
    <t>4.   Total Bonus declared during the period ended      Mar 31, 2024- Nil</t>
  </si>
  <si>
    <t>6.    Total investment in Foreign Securities / ADRs / GDRs as on   Mar 31, 2024- Nil</t>
  </si>
  <si>
    <t>A. Hedging Positions through Futures as on      31-Mar-2024:</t>
  </si>
  <si>
    <t>For the period  01-Mar-2024 to 31-Mar- 2024, the following details specified for hedging transactions through futures which have been squared off/expired : Nil</t>
  </si>
  <si>
    <t>B. Other than Hedging Positions through Futures as on  31-Mar-2024 : Nil</t>
  </si>
  <si>
    <t>C. Hedging Position through Put Option as on 31-Mar-2024: Nil</t>
  </si>
  <si>
    <t>D. Other than Hedging Positions through Options as on 31-Mar-2024 :- Nil</t>
  </si>
  <si>
    <t>7.    Total investment in Foreign Securities / ADRs / GDRs as on Mar 31, 2024 : Rs. 93,73,66,38,803.54</t>
  </si>
  <si>
    <t>9.    Total Brokerage paid for Buying/ Selling of Investment for Mar 2024 is Rs. 1,06,79,519.51</t>
  </si>
  <si>
    <t>Currency Derivatives-26-Apr-2024</t>
  </si>
  <si>
    <t>Total %age of existing assets hedged through futures: 10.80%</t>
  </si>
  <si>
    <t>8.    Total Commission paid in the month of Mar 2024 : Rs. 123,237,076.02</t>
  </si>
  <si>
    <t>8.    Total Commission paid in the month of Mar 2024 : 9,338,429.09</t>
  </si>
  <si>
    <t>9.    Total Brokerage paid for Buying/ Selling of Investment for Mar 2024 is Rs. 2,20,501.45</t>
  </si>
  <si>
    <t>8.    Total Commission paid in the month of Mar 2024 : Rs. 186,560.72</t>
  </si>
  <si>
    <t>9.    Total Brokerage paid for Buying/ Selling of Investment for Mar 2024 is Rs. 6,33,385.59</t>
  </si>
  <si>
    <t>Total exposure through futures as  % of net assets : 22.44%</t>
  </si>
  <si>
    <t>Industry / Rating</t>
  </si>
  <si>
    <t>INE562A16MK3</t>
  </si>
  <si>
    <t>CRISIL A1+</t>
  </si>
  <si>
    <t>INE692A16GH6</t>
  </si>
  <si>
    <t>IND A1+</t>
  </si>
  <si>
    <t>INE090A168Z5</t>
  </si>
  <si>
    <t>ICRA A1+</t>
  </si>
  <si>
    <t>INE476A16XM9</t>
  </si>
  <si>
    <t>INE238AD6421</t>
  </si>
  <si>
    <t>INE160A16OD7</t>
  </si>
  <si>
    <t>INE237A163T3</t>
  </si>
  <si>
    <t>INE028A16EO4</t>
  </si>
  <si>
    <t>INE237A166T6</t>
  </si>
  <si>
    <t>INE028A16EP1</t>
  </si>
  <si>
    <t>INE160A16OK2</t>
  </si>
  <si>
    <t>INE261F14KR5</t>
  </si>
  <si>
    <t>INE040A14292</t>
  </si>
  <si>
    <t>CARE A1+</t>
  </si>
  <si>
    <t>INE261F14KS3</t>
  </si>
  <si>
    <t>INE261F14KT1</t>
  </si>
  <si>
    <t>182 Days Tbill (MD 04/04/2024)</t>
  </si>
  <si>
    <t>IN002023Y284</t>
  </si>
  <si>
    <t>91 Days Tbill (MD 11/04/2024)</t>
  </si>
  <si>
    <t>IN002023X427</t>
  </si>
  <si>
    <t>91 Days Tbill (MD 18/04/2024)</t>
  </si>
  <si>
    <t>IN002023X435</t>
  </si>
  <si>
    <t>91 Days Tbill (MD 02/05/2024)</t>
  </si>
  <si>
    <t>IN002023X450</t>
  </si>
  <si>
    <t>364 Days Tbill (MD 09/05/2024)</t>
  </si>
  <si>
    <t>IN002023Z075</t>
  </si>
  <si>
    <t>91 Days Tbill (MD 16/05/2024)</t>
  </si>
  <si>
    <t>IN002023X476</t>
  </si>
  <si>
    <t>91 Days Tbill (MD 30/05/2024)</t>
  </si>
  <si>
    <t>IN002023X518</t>
  </si>
  <si>
    <t>182 Days Tbill (MD 06/06/2024)</t>
  </si>
  <si>
    <t>IN002023Y375</t>
  </si>
  <si>
    <t>91 Days Tbill (MD 20/06/2024)</t>
  </si>
  <si>
    <t>IN002023X542</t>
  </si>
  <si>
    <t>91 Days Tbill (MD 27/06/2024)</t>
  </si>
  <si>
    <t>IN002023X559</t>
  </si>
  <si>
    <t>182 Days Tbill (MD 13/06/2024)</t>
  </si>
  <si>
    <t>IN002023Y383</t>
  </si>
  <si>
    <t>182 Days Tbill (MD 11/04/2024)</t>
  </si>
  <si>
    <t>IN002023Y292</t>
  </si>
  <si>
    <t>364 Days Tbill (MD 25/04/2024)</t>
  </si>
  <si>
    <t>IN002023Z059</t>
  </si>
  <si>
    <t>364 Days Tbill (MD 30/05/2024)</t>
  </si>
  <si>
    <t>IN002023Z109</t>
  </si>
  <si>
    <t>Corporate Debt Market Development Fund</t>
  </si>
  <si>
    <t>Corporate Debt Market Development Fund #</t>
  </si>
  <si>
    <t>INF0RQ622028</t>
  </si>
  <si>
    <t>MAR 31, 2024(Rs.)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</si>
  <si>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</si>
  <si>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</si>
  <si>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</si>
  <si>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</si>
  <si>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</si>
  <si>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</si>
  <si>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</si>
  <si>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</si>
  <si>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MAR 31, 2024:</t>
  </si>
  <si>
    <t>Record Date</t>
  </si>
  <si>
    <t>Daily IDCW* (Direct)</t>
  </si>
  <si>
    <t>Dividend Per Unit
(Huf &amp; Individuals)</t>
  </si>
  <si>
    <t>Dividend Per Unit
(Others)</t>
  </si>
  <si>
    <t>Mar-24</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</si>
  <si>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</si>
  <si>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</si>
  <si>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</si>
  <si>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</si>
  <si>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</si>
  <si>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</si>
  <si>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</si>
  <si>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</si>
  <si>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</si>
  <si>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</si>
  <si>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</si>
  <si>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</si>
  <si>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</si>
  <si>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</si>
  <si>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</si>
  <si>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MAR 31, 2024- Nil</t>
  </si>
  <si>
    <t>5.    Total outstanding exposure in derivative instruments as on  MAR 31, 2024- Nil</t>
  </si>
  <si>
    <t>6.    Total investment in Foreign Securities / ADRs / GDRs as on  MAR 31, 2024- Nil</t>
  </si>
  <si>
    <t>7.    Details of transactions of "Credit Default Swap" for the month ended  MAR 31, 2024- Nil</t>
  </si>
  <si>
    <t>8.   Average Portfolio Maturity is 31 days.</t>
  </si>
  <si>
    <t>9.  Repo transactions in corporate debt securities during the period ending  MAR 31, 2024- Nil</t>
  </si>
  <si>
    <t>Bajaj Auto Limited</t>
  </si>
  <si>
    <t>INE917I01010</t>
  </si>
  <si>
    <t>(c) ReITs</t>
  </si>
  <si>
    <t>Brookfield India Real Estate Trust</t>
  </si>
  <si>
    <t>INE0FDU25010</t>
  </si>
  <si>
    <t>Realty</t>
  </si>
  <si>
    <t>Embassy Office Parks REIT</t>
  </si>
  <si>
    <t>INE041025011</t>
  </si>
  <si>
    <t>Mindspace Business Parks REIT</t>
  </si>
  <si>
    <t>INE0CCU25019</t>
  </si>
  <si>
    <t>8.08% Tamilnadu SDL (MD 26/12/2028)</t>
  </si>
  <si>
    <t>IN3120180200</t>
  </si>
  <si>
    <t>7.83% Maharashtra SDL (MD 08/04/2030)</t>
  </si>
  <si>
    <t>IN2220200017</t>
  </si>
  <si>
    <t>7.76% Maharashtra SDL (MD 04/10/2030)</t>
  </si>
  <si>
    <t>7.7% Maharashtra SDL (MD 19/10/2030)</t>
  </si>
  <si>
    <t>IN2220220130</t>
  </si>
  <si>
    <t>CRISIL AAA</t>
  </si>
  <si>
    <t>INE261F08DM3</t>
  </si>
  <si>
    <t>ICRA AAA</t>
  </si>
  <si>
    <t>8.37% Tamil Nadu SDL (MD 05/12/2028)</t>
  </si>
  <si>
    <t>IN3120180176</t>
  </si>
  <si>
    <t>8.36% Tamil Nadu SDL (MD 12/12/2028)</t>
  </si>
  <si>
    <t>IN3120180184</t>
  </si>
  <si>
    <t>7.78% Maharashtra SDL (MD 27/10/2030)</t>
  </si>
  <si>
    <t>IN2220220148</t>
  </si>
  <si>
    <t>7.68% Gujarat SDL (MD 15/02/2030)</t>
  </si>
  <si>
    <t>IN1520220238</t>
  </si>
  <si>
    <t>8.57% Gujarat SDL (MD 06/11/2028)</t>
  </si>
  <si>
    <t>IN1520180184</t>
  </si>
  <si>
    <t>8.18% Tamilnadu SDL (MD 19/12/2028)</t>
  </si>
  <si>
    <t>IN3120180192</t>
  </si>
  <si>
    <t>8.16% Rajasthan SDL (MD 09/05/2028)</t>
  </si>
  <si>
    <t>IN2920180030</t>
  </si>
  <si>
    <t>7.86% Maharashtra SDL (MD 08/06/2030)</t>
  </si>
  <si>
    <t>8% Kerala SDL (MD 11/04/2028)</t>
  </si>
  <si>
    <t>IN2020180013</t>
  </si>
  <si>
    <t>7.7% Andhra Pradesh SDL (MD 23/03/2030)</t>
  </si>
  <si>
    <t>IN1020220738</t>
  </si>
  <si>
    <t>7.7% Andhra Pradesh SDL (MD 22/02/2030)</t>
  </si>
  <si>
    <t>IN1020220662</t>
  </si>
  <si>
    <t>7.33% Maharashtra SDL (MD 31/05/2031)</t>
  </si>
  <si>
    <t>IN2220230055</t>
  </si>
  <si>
    <t>8.68% Andhra Pradesh SDL (MD 24/10/2030)</t>
  </si>
  <si>
    <t>8.34% Punjab SDL (MD 30/05/2028)</t>
  </si>
  <si>
    <t>IN2820180049</t>
  </si>
  <si>
    <t>7.63% Haryana SDL (MD 01/06/2028)</t>
  </si>
  <si>
    <t>IN1620220070</t>
  </si>
  <si>
    <t>8.48% Kerala SDL (MD 08/08/2030)</t>
  </si>
  <si>
    <t>IN2020180070</t>
  </si>
  <si>
    <t>8.43% Punjab SDL (MD 05/12/2028)</t>
  </si>
  <si>
    <t>IN2820180114</t>
  </si>
  <si>
    <t>8.42% Madhya Pradesh SDL (MD 08/08/2028)</t>
  </si>
  <si>
    <t>IN2120180053</t>
  </si>
  <si>
    <t>8.33% Kerala SDL (MD 30/05/2028)</t>
  </si>
  <si>
    <t>IN2020180039</t>
  </si>
  <si>
    <t>8.29% West Bengal SDL (MD 21/02/2028)</t>
  </si>
  <si>
    <t>IN3420170182</t>
  </si>
  <si>
    <t>8.08% Maharashtra SDL (MD 26/12/2028)</t>
  </si>
  <si>
    <t>IN2220180052</t>
  </si>
  <si>
    <t>8.15% Tamil Nadu SDL (MD 09/05/2028)</t>
  </si>
  <si>
    <t>IN3120180036</t>
  </si>
  <si>
    <t>7.63% Maharashtra SDL (MD 11/05/2030)</t>
  </si>
  <si>
    <t>7.1% GOI (MD 18/04/2029)</t>
  </si>
  <si>
    <t>IN0020220011</t>
  </si>
  <si>
    <t>6.98% Telangana SDL (MD 22/04/2028)</t>
  </si>
  <si>
    <t>IN4520200044</t>
  </si>
  <si>
    <t>INE261F08DN1</t>
  </si>
  <si>
    <t>6.79% West Bangal SDL (MD 30/06/2028)</t>
  </si>
  <si>
    <t>IN3420210046</t>
  </si>
  <si>
    <t>8.5% Gujarat SDL (MD 28/11/2028)</t>
  </si>
  <si>
    <t>IN1520180200</t>
  </si>
  <si>
    <t>8.45% Uttar Pradesh SDL (MD 27/02/2029)</t>
  </si>
  <si>
    <t>IN3320180166</t>
  </si>
  <si>
    <t>8.43% Goa SDL (MD 13/03/2029)</t>
  </si>
  <si>
    <t>IN1420180151</t>
  </si>
  <si>
    <t>8.45% Uttar Pradesh SDL (MD 27/06/2028)</t>
  </si>
  <si>
    <t>IN3320180034</t>
  </si>
  <si>
    <t>8.37% Madhya Pradesh SDL (MD 05/12/2028)</t>
  </si>
  <si>
    <t>IN2120180095</t>
  </si>
  <si>
    <t>8.41% Kerala SDL (MD 06/06/2028)</t>
  </si>
  <si>
    <t>IN2020180047</t>
  </si>
  <si>
    <t>8.2% Uttarakhand SDL (MD 09/05/2028)</t>
  </si>
  <si>
    <t>IN3620180023</t>
  </si>
  <si>
    <t>8.08% Karnataka SDL (MD 26/12/2028)</t>
  </si>
  <si>
    <t>IN1920180115</t>
  </si>
  <si>
    <t>8.15% Chhattisgarh SDL (MD 27/03/2028)</t>
  </si>
  <si>
    <t>IN3520170090</t>
  </si>
  <si>
    <t>7.99% Punjab SDL (MD 11/04/2028)</t>
  </si>
  <si>
    <t>IN2820180015</t>
  </si>
  <si>
    <t>7.6% Maharashtra SDL (MD 15/04/2030)</t>
  </si>
  <si>
    <t>IN2220200025</t>
  </si>
  <si>
    <t>7.5% Telangana SDL (MD 15/04/2028)</t>
  </si>
  <si>
    <t>IN4520200010</t>
  </si>
  <si>
    <t>7.41% Andhra Pradesh SDL (MD 26/04/2030)</t>
  </si>
  <si>
    <t>IN1020230042</t>
  </si>
  <si>
    <t>7.15% Karnataka SDL (MD 09/10/2028)</t>
  </si>
  <si>
    <t>IN1920190056</t>
  </si>
  <si>
    <t>6.99% Telangana SDL (MD 10/06/2028)</t>
  </si>
  <si>
    <t>IN4520200093</t>
  </si>
  <si>
    <t>6.82% Bihar SDL (MD 14/07/2028)</t>
  </si>
  <si>
    <t>IN1320210041</t>
  </si>
  <si>
    <t>8.43% Andhra Pradesh SDL (MD 05/12/2030)</t>
  </si>
  <si>
    <t>IN1020180361</t>
  </si>
  <si>
    <t>8.84 % Rajasthan SDL 12/09/2028</t>
  </si>
  <si>
    <t>IN2920180196</t>
  </si>
  <si>
    <t>8.39% Andhra Pradesh SDL (MD 06/02/2031)</t>
  </si>
  <si>
    <t>IN1020180411</t>
  </si>
  <si>
    <t>8.37% Andhra Pradesh SDL (MD 02/01/2031)</t>
  </si>
  <si>
    <t>IN1020180379</t>
  </si>
  <si>
    <t>8.73% Uttar Pradesh SDL (MD 10/10/2028)</t>
  </si>
  <si>
    <t>IN3320180042</t>
  </si>
  <si>
    <t>8.7% Gujarat SDL (MD 19/09/2028)</t>
  </si>
  <si>
    <t>IN1520180119</t>
  </si>
  <si>
    <t>8.65% Rajasthan SDL (MD 03/10/2028)</t>
  </si>
  <si>
    <t>IN2920180212</t>
  </si>
  <si>
    <t>8.63% Rajasthan SDL (MD 03/09/2028)</t>
  </si>
  <si>
    <t>IN2920180188</t>
  </si>
  <si>
    <t>8.61% Punjab SDL (MD 14/11/2028)</t>
  </si>
  <si>
    <t>IN2820180106</t>
  </si>
  <si>
    <t>8.53% Gujarat SDL (MD 20/11/2028)</t>
  </si>
  <si>
    <t>IN1520180192</t>
  </si>
  <si>
    <t>8.43% Uttar Pradesh SDL (MD 06/03/2029)</t>
  </si>
  <si>
    <t>IN3320180174</t>
  </si>
  <si>
    <t>8.49% Uttarakhand SDL (MD 21/08/2028)</t>
  </si>
  <si>
    <t>IN3620180106</t>
  </si>
  <si>
    <t>8.39% Uttar Pradesh SDL (MD 13/03/2029)</t>
  </si>
  <si>
    <t>IN3320180182</t>
  </si>
  <si>
    <t>8.5% Andhra Pradesh SDL (MD 28/03/2029)</t>
  </si>
  <si>
    <t>IN1020140134</t>
  </si>
  <si>
    <t>8.28% Gujarat SDL (MD 20/02/2029)</t>
  </si>
  <si>
    <t>IN1520180291</t>
  </si>
  <si>
    <t>8.44% West Bengal SDL (MD 27/06/2028)</t>
  </si>
  <si>
    <t>IN3420180017</t>
  </si>
  <si>
    <t>8.31% Jharkhand SDL (MD 13/02/2029)</t>
  </si>
  <si>
    <t>IN3720180063</t>
  </si>
  <si>
    <t>8.4% Rajasthan SDL (MD 20/06/2028)</t>
  </si>
  <si>
    <t>IN2920180097</t>
  </si>
  <si>
    <t>8.4% Andhra Pradesh SDL (MD 20/06/2028)</t>
  </si>
  <si>
    <t>IN1020180130</t>
  </si>
  <si>
    <t>8.39% Andhra Pradesh SDL (MD 23/05/2028)</t>
  </si>
  <si>
    <t>IN1020180080</t>
  </si>
  <si>
    <t>8.25% Tamilnadu SDL (MD 02/01/2029)</t>
  </si>
  <si>
    <t>IN3120180218</t>
  </si>
  <si>
    <t>8.21% West Bengal SDL (MD 23/01/2029)</t>
  </si>
  <si>
    <t>IN3420180124</t>
  </si>
  <si>
    <t>8.2% Jammu and Kashmir SDL (MD 30/01/2029)</t>
  </si>
  <si>
    <t>IN1820180108</t>
  </si>
  <si>
    <t>8.17% Gujarat SDL (MD 19/12/2028)</t>
  </si>
  <si>
    <t>IN1520180226</t>
  </si>
  <si>
    <t>8.29% Haryana SDL (MD 14/03/2028)</t>
  </si>
  <si>
    <t>IN1620170150</t>
  </si>
  <si>
    <t>8.08% Gujarat SDL (MD 26/12/2028)</t>
  </si>
  <si>
    <t>IN1520180234</t>
  </si>
  <si>
    <t>8.19% Odisha SDL (MD 09/05/2028)</t>
  </si>
  <si>
    <t>IN2720180032</t>
  </si>
  <si>
    <t>8.13% Rajasthan SDL (MD 27/03/2028)</t>
  </si>
  <si>
    <t>IN2920170205</t>
  </si>
  <si>
    <t>8.05% Tamilnadu SDL (MD 18/04/2028)</t>
  </si>
  <si>
    <t>IN3120180010</t>
  </si>
  <si>
    <t>8.09% West Bengal SDL (MD 27/03/2028)</t>
  </si>
  <si>
    <t>IN3420170216</t>
  </si>
  <si>
    <t>8.11% Chattisgarh SDL (MD 31/01/2028)</t>
  </si>
  <si>
    <t>IN3520170041</t>
  </si>
  <si>
    <t>7.98% Uttar Pradesh SDL (MD 11/04/2028)</t>
  </si>
  <si>
    <t>IN3320180018</t>
  </si>
  <si>
    <t>7.97% Assam SDL (MD 18/04/2028)</t>
  </si>
  <si>
    <t>IN1220180021</t>
  </si>
  <si>
    <t>7.72% Maharashtra SDL (MD 01/03/2031)</t>
  </si>
  <si>
    <t>IN2220220171</t>
  </si>
  <si>
    <t>7.86% Haryana SDL (MD 27/12/2027)</t>
  </si>
  <si>
    <t>IN1620170101</t>
  </si>
  <si>
    <t>7.77% Andhra Pradesh SDL (MD 10/01/2028)</t>
  </si>
  <si>
    <t>IN1020170131</t>
  </si>
  <si>
    <t>7.61% Maharashtra SDL (MD 11/05/2029)</t>
  </si>
  <si>
    <t>IN2220220031</t>
  </si>
  <si>
    <t>7.54% Andhra Pradesh SDL (MD 11/01/2029)</t>
  </si>
  <si>
    <t>IN1020220613</t>
  </si>
  <si>
    <t>7.06% GOI (MD 10/04/2028)</t>
  </si>
  <si>
    <t>IN0020230010</t>
  </si>
  <si>
    <t>7.32% West Bengal SDL (MD 26/06/2029)</t>
  </si>
  <si>
    <t>IN3420190016</t>
  </si>
  <si>
    <t>7.24% Haryana SDL (MD 18/03/2029)</t>
  </si>
  <si>
    <t>IN1620190190</t>
  </si>
  <si>
    <t>INE219X07215</t>
  </si>
  <si>
    <t>7.11% Tamilnadu SDL (MD 31/07/2029)</t>
  </si>
  <si>
    <t>IN3120190068</t>
  </si>
  <si>
    <t>7.13% Kerala SDL (MD 10/07/2029)</t>
  </si>
  <si>
    <t>IN2020190103</t>
  </si>
  <si>
    <t>7.09% Goa SDL (MD 28/08/2029)</t>
  </si>
  <si>
    <t>IN1420190085</t>
  </si>
  <si>
    <t>6.83% West Bengal SDL (MD 07/07/2028)</t>
  </si>
  <si>
    <t>IN3420210053</t>
  </si>
  <si>
    <t>6.53% Chattisgarh SDL (MD 15/09/2028)</t>
  </si>
  <si>
    <t>IN3520210037</t>
  </si>
  <si>
    <t>6.46% Rajasthan SDL (MD 12/08/2030)</t>
  </si>
  <si>
    <t>IN2920200317</t>
  </si>
  <si>
    <t>INE160A16OF2</t>
  </si>
  <si>
    <t>INE238AD6579</t>
  </si>
  <si>
    <t>INE040A16EH3</t>
  </si>
  <si>
    <t>INE237A168U0</t>
  </si>
  <si>
    <t>INE237A162V1</t>
  </si>
  <si>
    <t xml:space="preserve">3.   Total Dividend (Net) declared during the period ended   MAR 31, 2024 :- </t>
  </si>
  <si>
    <t>4.   Total Bonus declared during the period ended      MAR 31, 2024- Nil</t>
  </si>
  <si>
    <t>5.    Total outstanding exposure in derivative instruments as on  MAR 31, 2024: Rs (16,92,19,525)</t>
  </si>
  <si>
    <t>6.    Total investment in Foreign Securities / ADRs / GDRs as on   MAR 31, 2024- Nil</t>
  </si>
  <si>
    <t>7.    Details of transactions of "Credit Default Swap" for the month ended   MAR 31, 2024- Nil</t>
  </si>
  <si>
    <t>8.   Average Portfolio Maturity is 1129 days.</t>
  </si>
  <si>
    <t>9.  Repo transactions in corporate debt securities during the period ending   MAR 31, 2024- Nil</t>
  </si>
  <si>
    <t>Total exposure through futures as  % of net assets : 0.89%</t>
  </si>
  <si>
    <t>Market value 
(Rs. in Lakhs)</t>
  </si>
  <si>
    <t>% to AUM</t>
  </si>
  <si>
    <t xml:space="preserve">For the period  01-Mar-2024 to 31-Mar- 2024, the following details specified for hedging transactions through futures which have been squared off/expired : </t>
  </si>
  <si>
    <t xml:space="preserve">For the period  01-Mar-2024 to 31-Mar- 2024, the following details specified for non-hedging transactions through options which have already been exercised/expired : </t>
  </si>
  <si>
    <t>Note: In addition to this, 15.48% of our Portfolio is in Foreign Securities (USD) and 0.0033% is in Foreign Currency (USD). 9.85% of total Foreign Portfolio (USD) is hedged through Currency Derivatives to avoid currency risk.</t>
  </si>
  <si>
    <t>7.49% Maharashtra SDL (MD 12/04/2030)</t>
  </si>
  <si>
    <t>7.45% TELANGANA SDL (MD 02/08/2030)</t>
  </si>
  <si>
    <t>8.37% Tamilnadu SDL (MD 06/03/2029)</t>
  </si>
  <si>
    <t>7.68% Tamilnadu SDL (MD 25/10/2030)</t>
  </si>
  <si>
    <t>7.7% Andhra Pradesh SDL (MD 06/12/2029)</t>
  </si>
  <si>
    <t>6.52% Karnataka SDL (MD 16/12/2030)</t>
  </si>
  <si>
    <t>7.75% Tamil Nadu SDL (MD 08/04/2030)</t>
  </si>
  <si>
    <t>7.38% Gujarat SDL (MD 26/04/2030)</t>
  </si>
  <si>
    <t>6.33% Tamilnadu SDL (MD 22/07/2030)</t>
  </si>
  <si>
    <t>10.  Repo transactions in corporate debt securities during the period ending Mar  31, 2024  is Nil.</t>
  </si>
  <si>
    <t>11.  Deviation from the valuation prices given by valuation agencies: NIL</t>
  </si>
  <si>
    <t>12.  Portfolio Classification by Asset Class(%) :</t>
  </si>
  <si>
    <t>13.  Portfolio Classification by Rating Class(%) :</t>
  </si>
  <si>
    <t>14.  Deviation from the valuation prices given by valuation agencies: NIL</t>
  </si>
  <si>
    <t>15.  Disclosure for investments in derivative instruments</t>
  </si>
  <si>
    <t>7.    Total Commission paid in the month of Mar 2024 : Rs. 10,954.16</t>
  </si>
  <si>
    <t>8.    Total Brokerage paid for Buying/ Selling of Investment for Mar 2024 is Rs. 2,98,907.88</t>
  </si>
  <si>
    <t>Arbitrage</t>
  </si>
  <si>
    <t xml:space="preserve">Canara Bank (22/01/2025) </t>
  </si>
  <si>
    <t xml:space="preserve">Punjab National Bank (31/01/2025) </t>
  </si>
  <si>
    <t xml:space="preserve">Union Bank of India (31/01/2025) </t>
  </si>
  <si>
    <t xml:space="preserve">ICICI Bank Limited (29/10/2024) </t>
  </si>
  <si>
    <t xml:space="preserve">National Bank For Agriculture and Rural Development (17/01/2025) </t>
  </si>
  <si>
    <t xml:space="preserve">Bank of Baroda (13/06/2024) </t>
  </si>
  <si>
    <t xml:space="preserve">Kotak Mahindra Bank Limited (29/01/2025) </t>
  </si>
  <si>
    <t xml:space="preserve">HDFC Bank Limited (28/01/2025) </t>
  </si>
  <si>
    <t xml:space="preserve">Axis Bank Limited (30/01/2025) </t>
  </si>
  <si>
    <t>State Bank of India (17/05/2024)</t>
  </si>
  <si>
    <t xml:space="preserve">Kotak Mahindra Bank Limited (14/01/2025) </t>
  </si>
  <si>
    <t xml:space="preserve">Bank of Baroda (17/05/2024) </t>
  </si>
  <si>
    <t xml:space="preserve">Axis Bank Limited (28/11/2024) </t>
  </si>
  <si>
    <t xml:space="preserve">HDFC Bank Limited (09/01/2025) </t>
  </si>
  <si>
    <t xml:space="preserve">ICICI Bank Limited (13/06/2024) </t>
  </si>
  <si>
    <t xml:space="preserve">National Bank For Agriculture and Rural Development (13/11/2024) </t>
  </si>
  <si>
    <t xml:space="preserve">Axis Bank Limited (10/01/2025) </t>
  </si>
  <si>
    <t xml:space="preserve">HDFC Bank Limited (22/04/2024) </t>
  </si>
  <si>
    <t>Indian Bank (02/04/2024)</t>
  </si>
  <si>
    <t xml:space="preserve">Union Bank of India (02/04/2024) </t>
  </si>
  <si>
    <t xml:space="preserve">ICICI Bank Limited (30/04/2024) </t>
  </si>
  <si>
    <t xml:space="preserve">Canara Bank (08/05/2024) </t>
  </si>
  <si>
    <t xml:space="preserve">Axis Bank Limited (15/05/2024) </t>
  </si>
  <si>
    <t xml:space="preserve">Punjab National Bank (02/04/2024) </t>
  </si>
  <si>
    <t xml:space="preserve">Kotak Mahindra Bank Limited (17/04/2024) </t>
  </si>
  <si>
    <t xml:space="preserve">Bank of Baroda (02/05/2024) </t>
  </si>
  <si>
    <t xml:space="preserve">Kotak Mahindra Bank Limited (09/05/2024) </t>
  </si>
  <si>
    <t xml:space="preserve">Bank of Baroda (03/05/2024) </t>
  </si>
  <si>
    <t xml:space="preserve">Punjab National Bank (10/05/2024) </t>
  </si>
  <si>
    <t xml:space="preserve">National Bank For Agriculture and Rural Development (02/04/2024) </t>
  </si>
  <si>
    <t>HDFC Bank Limited (16/04/2024)</t>
  </si>
  <si>
    <t xml:space="preserve">HDFC Bank Limited (24/04/2024) </t>
  </si>
  <si>
    <t xml:space="preserve">National Bank For Agriculture and Rural Development (25/04/2024) </t>
  </si>
  <si>
    <t xml:space="preserve">National Bank For Agriculture and Rural Development (30/04/2024) </t>
  </si>
  <si>
    <t xml:space="preserve">State Bank of India (17/05/2024) </t>
  </si>
  <si>
    <t xml:space="preserve">Kotak Mahindra Bank Limited (25/10/2024) </t>
  </si>
  <si>
    <t>Parag Parikh Conservative Hybrid Fund (An open-ended hybrid scheme investing predominantly in debt instruments)</t>
  </si>
  <si>
    <t xml:space="preserve">6.88% REC Limited (20/03/2025) </t>
  </si>
  <si>
    <t xml:space="preserve">5.96% National Bank For Agriculture and Rural Development (06/02/2025) </t>
  </si>
  <si>
    <t xml:space="preserve">8.39% Power Finance Corporation Limited (19/04/2025) </t>
  </si>
  <si>
    <t xml:space="preserve">5.63% National Bank For Agriculture and Rural Development (26/02/2025) </t>
  </si>
  <si>
    <t xml:space="preserve">7.7% India Grid Trust InvIT Fund (06/05/2028) </t>
  </si>
  <si>
    <t xml:space="preserve">Punjab National Bank (05/12/2024) </t>
  </si>
  <si>
    <t xml:space="preserve">Axis Bank Limited (29/11/2024) </t>
  </si>
  <si>
    <t xml:space="preserve">HDFC Bank Limited (06/12/2024) </t>
  </si>
  <si>
    <t xml:space="preserve">Kotak Mahindra Bank Limited (27/09/2024) </t>
  </si>
  <si>
    <t xml:space="preserve">Union Bank of India (21/02/2025) </t>
  </si>
  <si>
    <t xml:space="preserve">Axis Bank Limited (21/06/2024) </t>
  </si>
  <si>
    <t>Kotak Mahindra Bank Limited (03/01/2025)</t>
  </si>
  <si>
    <t xml:space="preserve">HDFC Bank Limited (16/04/2024) </t>
  </si>
  <si>
    <t>Notes &amp; Symbols</t>
  </si>
  <si>
    <t>ICICI Bank Limited (29/10/2024)</t>
  </si>
  <si>
    <t>8.39% Power Finance Corporation Limited (19/04/2025)</t>
  </si>
  <si>
    <t>7.25% National Bank For Agriculture and Rural Development (01/08/2025)</t>
  </si>
  <si>
    <t>Lumpsum Investment Performance (Compounded annual returns)</t>
  </si>
  <si>
    <t>Date</t>
  </si>
  <si>
    <t>Scheme</t>
  </si>
  <si>
    <t>Benchmark</t>
  </si>
  <si>
    <t>Index</t>
  </si>
  <si>
    <t>Value of Investment of Rs. 10,000/-</t>
  </si>
  <si>
    <t>PPFAS FCF</t>
  </si>
  <si>
    <t>PPFAS FCF (Direct Plan)</t>
  </si>
  <si>
    <t>Nifty 500 (TRI)</t>
  </si>
  <si>
    <t xml:space="preserve">Nifty 50 (TRI) </t>
  </si>
  <si>
    <t>Since Inception (24 May, 2013)</t>
  </si>
  <si>
    <t>March 31, 2023 to March 28, 2024 (Last 1 Year)</t>
  </si>
  <si>
    <t>March 31, 2021 to March 28, 2024 (Last 3 Years)</t>
  </si>
  <si>
    <t>March 29, 2019 to March 28, 2024 (Last 5 Years)</t>
  </si>
  <si>
    <t>March 31, 2014 to March 28, 2024 (Last 10 Years)</t>
  </si>
  <si>
    <t>SIP Investment Performance - Parag Parikh Flexi Cap Fund - Regular Plan</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</si>
  <si>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</si>
  <si>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</si>
  <si>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</si>
  <si>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</si>
  <si>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</si>
  <si>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</si>
  <si>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</si>
  <si>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</si>
  <si>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</si>
  <si>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</si>
  <si>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</si>
  <si>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</si>
  <si>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</si>
  <si>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</si>
  <si>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</si>
  <si>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March 31, 2024</t>
  </si>
  <si>
    <t>Macaulay Duration (years)</t>
  </si>
  <si>
    <t>PPFAS LF</t>
  </si>
  <si>
    <t>PPFAS LF  (Direct Plan)</t>
  </si>
  <si>
    <t>CRISIL Liquid Debt A-I Index</t>
  </si>
  <si>
    <t>CRISIL 1 Year T-Bill Index</t>
  </si>
  <si>
    <t>Since Inception (11 May, 2018)</t>
  </si>
  <si>
    <t>March 24, 2024 to March 31, 2024 (Last 7 Days)</t>
  </si>
  <si>
    <t>March 16, 2024 to March 31, 2024 (Last 15 Days)</t>
  </si>
  <si>
    <t>February 29, 2024 to March 31, 2024 (Last 1 Month)</t>
  </si>
  <si>
    <t>March 31, 2023 to March 31, 2024 (Last 1 Year)</t>
  </si>
  <si>
    <t>March 31, 2021 to March 31, 2024 (Last 3 Years)</t>
  </si>
  <si>
    <t>March 31, 2019 to March 31, 2024 (Last 5 Years)</t>
  </si>
  <si>
    <t>Avg maturity of the fund (days)</t>
  </si>
  <si>
    <t>Modified duration (years)</t>
  </si>
  <si>
    <t>YTM</t>
  </si>
  <si>
    <t>PPFAS ELSS</t>
  </si>
  <si>
    <t>PPFAS ELSS (Direct Plan)</t>
  </si>
  <si>
    <t>Since Inception (24 July, 2019)</t>
  </si>
  <si>
    <t>NA</t>
  </si>
  <si>
    <t>SIP Investment Performance - Parag Parikh ELSS Tax Saver Fund - Regular Plan - Growth</t>
  </si>
  <si>
    <t>SIP Investment Performance - Parag Parikh ELSS Tax Saver Fund - Direct Plan - Growth</t>
  </si>
  <si>
    <t xml:space="preserve">Lumpsum Investment Performance </t>
  </si>
  <si>
    <t>PPFAS CHF</t>
  </si>
  <si>
    <t>PPFAS CHF (Direct Plan)</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</si>
  <si>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</si>
  <si>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</si>
  <si>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</si>
  <si>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</si>
  <si>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</si>
  <si>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</si>
  <si>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</si>
  <si>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10.  Portfolio Turnover Ratio (Including Equity Arbitrage): 25.84</t>
  </si>
  <si>
    <t>11.  Portfolio Turnover Ratio (Excluding Equity Arbitrage): 3.97</t>
  </si>
  <si>
    <t>10.  Portfolio Turnover Ratio : 4.31</t>
  </si>
  <si>
    <t>10.  Portfolio Turnover Ratio (Including Equity Arbitrage): 871.90</t>
  </si>
  <si>
    <t>9.  Portfolio Turnover Ratio: 97.22</t>
  </si>
  <si>
    <t>PPFCF</t>
  </si>
  <si>
    <t>PPLF</t>
  </si>
  <si>
    <t>PPTSF</t>
  </si>
  <si>
    <t>PPCHF</t>
  </si>
  <si>
    <t>PPAF</t>
  </si>
  <si>
    <t>PPDAAF</t>
  </si>
  <si>
    <t>Parag Parikh Flexi Cap Fund (An open-ended dynamic equity scheme investing across large cap, mid-cap, small-cap stocks)</t>
  </si>
  <si>
    <t>6.    Total outstanding exposure in derivative instruments as on Mar  31, 2024 : Rs. (65,40,19,43,858.75)</t>
  </si>
  <si>
    <t>A. Hedging Positions through Futures as on     31 Mar 2024:</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</si>
  <si>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</si>
  <si>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</si>
  <si>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</si>
  <si>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</si>
  <si>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</si>
  <si>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Tier I Benchmark’s Risk-o-meter</t>
  </si>
  <si>
    <t>NIFTY 500 TRI</t>
  </si>
  <si>
    <t>Parag Parikh Liquid Fund (An Open Ended Liquid Scheme. A Relatively Low Interest Rate Risk and Relatively low Credit Risk)</t>
  </si>
  <si>
    <t xml:space="preserve">      Riskometer</t>
  </si>
  <si>
    <t>1.Income over short term.</t>
  </si>
  <si>
    <t>2.Investments in Debt/Money Market instruments.</t>
  </si>
  <si>
    <t>Parag Parikh ELSS Tax Saver Fund (An open ended equity linked saving scheme with a statutory lock in of 3 years and tax benefit)</t>
  </si>
  <si>
    <t xml:space="preserve">                       Riskometer</t>
  </si>
  <si>
    <t>1.Long Term Capital Appreciation.     </t>
  </si>
  <si>
    <t xml:space="preserve">2.Investment predominantly in equity and equity related securities.          </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</si>
  <si>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</si>
  <si>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</si>
  <si>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</si>
  <si>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</si>
  <si>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Parag Parikh Arbitrage Fund  ( An open ended scheme investing in arbitrage opportunities )</t>
  </si>
  <si>
    <t>6.    Total outstanding exposure in derivative instruments as on Mar  31, 2024 : Rs. (3,38,31,54,592.25)</t>
  </si>
  <si>
    <t>11.  Repo transactions in corporate debt securities during the period ending Mar  31, 2024  is Nil.</t>
  </si>
  <si>
    <t>A. Other than Hedging Positions through Futures as on  31-Mar-2024: Nil</t>
  </si>
  <si>
    <t>B. Hedging Position through Put Option as on  31-Mar-2024: Nil</t>
  </si>
  <si>
    <t>C. Other than Hedging Positions through Options as on  31-Mar-2024: NIL</t>
  </si>
  <si>
    <t>D. Hedging Positions through swaps as on 31-Mar-2024: Nil</t>
  </si>
  <si>
    <t>Riskometer</t>
  </si>
  <si>
    <t xml:space="preserve">•		To generate income by investing in arbitrage opportunities </t>
  </si>
  <si>
    <t>•	 	Predominantly investing in arbitrage opportunities in the cash and derivatives segment of the equity market.</t>
  </si>
  <si>
    <t>NIFTY 50 Arbitrage Total Return Index (TRI)</t>
  </si>
  <si>
    <t>Parag Parikh Dynamic Asset Allocation Fund  (An open ended dynamic asset allocation fund )</t>
  </si>
  <si>
    <t>5.    Total outstanding exposure in derivative instruments as on  Mar 31, 2024: Rs (77,66,19,487.5)</t>
  </si>
  <si>
    <t>Parag Parikh Dynamic Asset Allocation Fund  - Direct Plan - Growth</t>
  </si>
  <si>
    <t>Parag Parikh Dynamic Asset Allocation Fund  - Regular Plan - Growth</t>
  </si>
  <si>
    <t>Parag Parikh Dynamic Asset Allocation Fund  - Direct Plan - Monthly IDCW*</t>
  </si>
  <si>
    <t>Parag Parikh Dynamic Asset Allocation Fund  - Regular Plan - Monthly IDCW*</t>
  </si>
  <si>
    <t>Parag Parikh Conservative Hybrid Fund - Direct Plan - Monthly IDCW*</t>
  </si>
  <si>
    <t>Parag Parikh Conservative Hybrid Fund - Regular Plan - Monthly IDCW*</t>
  </si>
  <si>
    <t xml:space="preserve">                     Riskometer</t>
  </si>
  <si>
    <t>Computer Software: Prepackaged Software #</t>
  </si>
  <si>
    <t>Computer Software: Programming, Data Processing #</t>
  </si>
  <si>
    <t>Catalog/Specialty Distribution #</t>
  </si>
  <si>
    <t xml:space="preserve">        Riskometer</t>
  </si>
  <si>
    <t>•Capital Appreciation &amp; Income generation over medium to long term.</t>
  </si>
  <si>
    <t>•Investment in equity and equity related instruments as well as debt and money market instruments while managing risk through active asset allocation</t>
  </si>
  <si>
    <t>(CRISIL Hybrid 50+50 Moderate Index)</t>
  </si>
  <si>
    <t>Mar 31, 2024(Rs.)</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</si>
  <si>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</si>
  <si>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</si>
  <si>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- 400 021, Maharashtra, India</t>
    </r>
  </si>
  <si>
    <t>Tel No.: 91-22-61406555 | Fax No.: 91-22-61406590 | Email: mf@ppfas.com | Website : www.amc.ppfas.com</t>
  </si>
  <si>
    <t>1. Parag Parikh Flexi Cap Fund (PPFCF)</t>
  </si>
  <si>
    <t>2. Parag Parikh ELSS Tax Saver Fund (PPTSF)</t>
  </si>
  <si>
    <t>3. Parag Parikh Liquid Fund (PPLF)</t>
  </si>
  <si>
    <t>4. Parag Parikh Conservative Hybrid Fund (PPCHF)</t>
  </si>
  <si>
    <t>5. Parag Parikh Arbitrage Fund (PPAF)</t>
  </si>
  <si>
    <t>6. Parag Parikh Dynamic Asset Allocation Fund (PPDAAF)</t>
  </si>
  <si>
    <t xml:space="preserve">Parag Parikh Liquid Fund </t>
  </si>
  <si>
    <t>Parag Parikh Dynamic Asset Alloaction Fund</t>
  </si>
  <si>
    <t>Scheme Category</t>
  </si>
  <si>
    <t>Flexi Cap Fund</t>
  </si>
  <si>
    <t>ELSS</t>
  </si>
  <si>
    <t>Liquid Fund</t>
  </si>
  <si>
    <t>Conservative Hybrid Fund</t>
  </si>
  <si>
    <t>Arbitrage Fund</t>
  </si>
  <si>
    <t>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</si>
  <si>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</si>
  <si>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</si>
  <si>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</si>
  <si>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</si>
  <si>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</si>
  <si>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An open-ended scheme investing in arbitrage opportunities</t>
  </si>
  <si>
    <t>An open ended dynamic asset allocation fund</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</si>
  <si>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</si>
  <si>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</si>
  <si>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</si>
  <si>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</si>
  <si>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The investment objective of the Scheme is to generate capital appreciation and income by predominantly investing in arbitrage opportunities in the cash and derivatives segment of the equity market, and by investing the balance in debt and money market instruments.
However, there is no assurance that the investment objective of the Scheme will be realized and the scheme does not assure or guarantee any returns.</t>
  </si>
  <si>
    <t>The investment objective of the Scheme is to generate income/ long-term capital appreciation by investing in equity, equity derivatives, fixed income instruments. The allocation between equity instruments and fixed income will be managed dynamically so as to provide investors with long term capital appreciation while managing downside risk.
However, there is no assurance that the investment objective of the Scheme will be realized and the Scheme does not assure or guarantee any returns..</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</si>
  <si>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</si>
  <si>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</si>
  <si>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</si>
  <si>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</si>
  <si>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</si>
  <si>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</si>
  <si>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</si>
  <si>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</si>
  <si>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</si>
  <si>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</si>
  <si>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</si>
  <si>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</si>
  <si>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NIFTY 50 TRI</t>
  </si>
  <si>
    <t>Since Inception #</t>
  </si>
  <si>
    <t xml:space="preserve">Since Inception # </t>
  </si>
  <si>
    <t>Last 1 Year</t>
  </si>
  <si>
    <t>Last 7 Days</t>
  </si>
  <si>
    <t>Last 1 year</t>
  </si>
  <si>
    <t>Last 3 Years</t>
  </si>
  <si>
    <t xml:space="preserve">  Last 15 Days</t>
  </si>
  <si>
    <t>Last 5 Years</t>
  </si>
  <si>
    <t xml:space="preserve">  Last 1 Month</t>
  </si>
  <si>
    <t>Last 10 Years</t>
  </si>
  <si>
    <t>Growth</t>
  </si>
  <si>
    <t>Last 3 year</t>
  </si>
  <si>
    <t>Expense Ratio</t>
  </si>
  <si>
    <t>*Including additional expenses and GST on management fees</t>
  </si>
  <si>
    <t xml:space="preserve">Monthly Income Distribution cum Capital Withdrawal (IDCW) option </t>
  </si>
  <si>
    <t>Last 5 year</t>
  </si>
  <si>
    <t xml:space="preserve"> 0.36%*</t>
  </si>
  <si>
    <t xml:space="preserve"> 0.71%*</t>
  </si>
  <si>
    <t>TER at Scheme level</t>
  </si>
  <si>
    <t xml:space="preserve"> 0.35%*</t>
  </si>
  <si>
    <t xml:space="preserve">Daily Reinvestment of Income Distribution cum Capital Withdrawal option </t>
  </si>
  <si>
    <t xml:space="preserve"> 0.65%*</t>
  </si>
  <si>
    <t xml:space="preserve">Weekly Reinvestment of Income Distribution cum Capital Withdrawal option </t>
  </si>
  <si>
    <t xml:space="preserve">Monthly Income Distribution cum Capital Withdrawal option </t>
  </si>
  <si>
    <t>#Since inception returns are calculated on allotment price.</t>
  </si>
  <si>
    <t>Note : 1. Past performance may or may not be sustained in future and is not a guarantee of any future returns.</t>
  </si>
  <si>
    <t>0.17%*</t>
  </si>
  <si>
    <t xml:space="preserve">          2. Different plans have a different expense structure</t>
  </si>
  <si>
    <t>0.27%*</t>
  </si>
  <si>
    <t xml:space="preserve">          3. Period for which schemes performance has been provided is computed on the basis upto the last calendar month.</t>
  </si>
  <si>
    <t xml:space="preserve">          4. Greater than 1 year returns are CAGR returns.</t>
  </si>
  <si>
    <t>Mutual Fund investments are subject to market risks, read all scheme related documents carefully.</t>
  </si>
  <si>
    <t>Scheme Dashboard as on March 31, 2024</t>
  </si>
  <si>
    <t>Net Asset Value (NAV) as on 31/03/2024</t>
  </si>
  <si>
    <t>0.57%*</t>
  </si>
  <si>
    <t>1.32%*</t>
  </si>
  <si>
    <t>0.69%*</t>
  </si>
  <si>
    <t>1.79%*</t>
  </si>
  <si>
    <t xml:space="preserve"> 0.32%*</t>
  </si>
  <si>
    <t xml:space="preserve"> 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</si>
</sst>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0.00;\(#,##0.00\)"/>
    <numFmt numFmtId="165" formatCode="#,##0.00%;\(#,##0.00\)%"/>
    <numFmt numFmtId="166" formatCode="#,##0.00%"/>
    <numFmt numFmtId="167" formatCode="_-* #,##0.00_-;\-* #,##0.00_-;_-* &quot;-&quot;??_-;_-@_-"/>
    <numFmt numFmtId="168" formatCode="_(* #,##0_);_(* \(#,##0\);_(* &quot;-&quot;??_);_(@_)"/>
    <numFmt numFmtId="169" formatCode="dd/mm/yyyy;@"/>
    <numFmt numFmtId="170" formatCode="0.0000"/>
    <numFmt numFmtId="171" formatCode="#,##0.0000"/>
    <numFmt numFmtId="172" formatCode="[$-409]mmmm/yy;@"/>
    <numFmt numFmtId="173" formatCode="_(* #,##0.0000_);_(* \(#,##0.0000\);_(* &quot;-&quot;??_);_(@_)"/>
    <numFmt numFmtId="174" formatCode="0.0000%"/>
    <numFmt numFmtId="175" formatCode="_(* #,##0_);_(* \(#,##0\);_(* &quot;-&quot;_);_(* @_)"/>
    <numFmt numFmtId="176" formatCode="_(* #,##0.00_);_(* \(#,##0.00\);_(* &quot;-&quot;_);_(* @_)"/>
    <numFmt numFmtId="177" formatCode="[$-409]d/mmm/yy;@"/>
    <numFmt numFmtId="178" formatCode="0.00000000"/>
    <numFmt numFmtId="179" formatCode="_(* #,##0.00000_);_(* \(#,##0.00000\);_(* &quot;-&quot;??_);_(@_)"/>
    <numFmt numFmtId="180" formatCode="#,##0.000"/>
    <numFmt numFmtId="181" formatCode="_(* #,##0_);_(* \(#,##0\);_(* \-??_);_(@_)"/>
    <numFmt numFmtId="182" formatCode="[$-409]mmmm\ d\,\ yyyy;@"/>
  </numFmts>
  <fonts count="48">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b/>
      <sz val="9"/>
      <name val="Arial"/>
      <family val="2"/>
    </font>
    <font>
      <sz val="9"/>
      <name val="Arial"/>
      <family val="2"/>
    </font>
    <font>
      <sz val="11"/>
      <name val="Calibri"/>
      <family val="2"/>
      <scheme val="minor"/>
    </font>
    <font>
      <b/>
      <sz val="10"/>
      <name val="Franklin Gothic Book"/>
      <family val="2"/>
    </font>
    <font>
      <sz val="10"/>
      <name val="Franklin Gothic Book"/>
      <family val="2"/>
    </font>
    <font>
      <sz val="10"/>
      <name val="Arial"/>
      <family val="2"/>
    </font>
    <font>
      <sz val="11"/>
      <name val="Franklin Gothic Book"/>
      <family val="2"/>
    </font>
    <font>
      <sz val="10"/>
      <name val="Tahoma"/>
      <family val="2"/>
    </font>
    <font>
      <sz val="12"/>
      <name val="Comic Sans MS"/>
      <family val="4"/>
    </font>
    <font>
      <b/>
      <sz val="11"/>
      <name val="Franklin Gothic Book"/>
      <family val="2"/>
    </font>
    <font>
      <sz val="10"/>
      <name val="Arial"/>
      <family val="2"/>
      <charset val="1"/>
    </font>
    <font>
      <b/>
      <sz val="10"/>
      <name val="Arial"/>
      <family val="2"/>
      <charset val="1"/>
    </font>
    <font>
      <b/>
      <sz val="11"/>
      <color theme="1"/>
      <name val="Franklin Gothic Book"/>
      <family val="2"/>
    </font>
    <font>
      <sz val="10"/>
      <color theme="1"/>
      <name val="Franklin Gothic Book"/>
      <family val="2"/>
    </font>
    <font>
      <b/>
      <sz val="10"/>
      <color theme="1"/>
      <name val="Arial"/>
      <family val="2"/>
    </font>
    <font>
      <b/>
      <sz val="10"/>
      <color rgb="FF000000"/>
      <name val="Arial"/>
      <family val="2"/>
    </font>
    <font>
      <b/>
      <sz val="10"/>
      <name val="Arial"/>
      <family val="2"/>
    </font>
    <font>
      <sz val="11"/>
      <color theme="1"/>
      <name val="Arial"/>
      <family val="2"/>
    </font>
    <font>
      <sz val="10"/>
      <color theme="1"/>
      <name val="Arial"/>
      <family val="2"/>
    </font>
    <font>
      <sz val="10"/>
      <name val="Times New Roman"/>
      <family val="1"/>
    </font>
    <font>
      <b/>
      <sz val="10"/>
      <name val="Times New Roman"/>
      <family val="1"/>
    </font>
    <font>
      <sz val="8.25"/>
      <name val="Microsoft Sans Serif"/>
      <family val="2"/>
    </font>
    <font>
      <b/>
      <sz val="10"/>
      <color theme="1"/>
      <name val="Times New Roman"/>
      <family val="1"/>
    </font>
    <font>
      <sz val="10"/>
      <color theme="1"/>
      <name val="Times New Roman"/>
      <family val="1"/>
    </font>
    <font>
      <sz val="10"/>
      <color rgb="FFFF0000"/>
      <name val="Times New Roman"/>
      <family val="1"/>
    </font>
    <font>
      <sz val="8.25"/>
      <color theme="1"/>
      <name val="Microsoft Sans Serif"/>
      <family val="2"/>
    </font>
    <font>
      <b/>
      <sz val="10"/>
      <color rgb="FF333333"/>
      <name val="Arial"/>
      <family val="2"/>
    </font>
    <font>
      <sz val="10"/>
      <color rgb="FF333333"/>
      <name val="Arial"/>
      <family val="2"/>
    </font>
    <font>
      <sz val="10"/>
      <color indexed="8"/>
      <name val="Arial"/>
      <family val="2"/>
    </font>
    <font>
      <b/>
      <sz val="10"/>
      <color indexed="8"/>
      <name val="Arial"/>
      <family val="2"/>
    </font>
    <font>
      <b/>
      <sz val="10"/>
      <color indexed="63"/>
      <name val="Arial"/>
      <family val="2"/>
    </font>
    <font>
      <sz val="10"/>
      <color rgb="FF000000"/>
      <name val="Arial"/>
      <family val="2"/>
    </font>
    <font>
      <sz val="10"/>
      <color rgb="FFFFFFFF"/>
      <name val="Arial"/>
      <family val="2"/>
    </font>
    <font>
      <sz val="10"/>
      <color theme="0"/>
      <name val="Arial"/>
      <family val="2"/>
    </font>
    <font>
      <u/>
      <sz val="11"/>
      <color theme="10"/>
      <name val="Calibri"/>
      <family val="2"/>
      <scheme val="minor"/>
    </font>
    <font>
      <vertAlign val="superscript"/>
      <sz val="10"/>
      <name val="Arial"/>
      <family val="2"/>
    </font>
    <font>
      <u/>
      <sz val="10"/>
      <color theme="10"/>
      <name val="Arial"/>
      <family val="2"/>
    </font>
    <font>
      <sz val="10"/>
      <color theme="1"/>
      <name val="Arai"/>
    </font>
    <font>
      <sz val="9"/>
      <color theme="1"/>
      <name val="Arial"/>
      <family val="2"/>
    </font>
    <font>
      <b/>
      <sz val="11"/>
      <name val="Calibri"/>
      <family val="2"/>
      <scheme val="minor"/>
    </font>
  </fonts>
  <fills count="4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0"/>
        <bgColor indexed="64"/>
      </patternFill>
    </fill>
  </fills>
  <borders count="9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right/>
      <top/>
      <bottom style="hair">
        <color auto="1"/>
      </bottom>
      <diagonal/>
    </border>
    <border>
      <left style="thin">
        <color rgb="FF000000"/>
      </left>
      <right style="thin">
        <color rgb="FF000000"/>
      </right>
      <top style="medium">
        <color indexed="64"/>
      </top>
      <bottom/>
      <diagonal/>
    </border>
    <border>
      <left style="thin">
        <color rgb="FF000000"/>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auto="1"/>
      </right>
      <top/>
      <bottom/>
      <diagonal/>
    </border>
    <border>
      <left style="medium">
        <color auto="1"/>
      </left>
      <right/>
      <top/>
      <bottom/>
      <diagonal/>
    </border>
    <border>
      <left style="thin">
        <color rgb="FF000000"/>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2">
    <xf numFmtId="0" fontId="0" fillId="0" borderId="0"/>
    <xf numFmtId="0" fontId="7" fillId="38" borderId="6"/>
    <xf numFmtId="167" fontId="7" fillId="38" borderId="6" applyFont="0" applyFill="0" applyBorder="0" applyAlignment="0" applyProtection="0"/>
    <xf numFmtId="43" fontId="13" fillId="38" borderId="6" applyFont="0" applyFill="0" applyBorder="0" applyAlignment="0" applyProtection="0"/>
    <xf numFmtId="0" fontId="7" fillId="38" borderId="6"/>
    <xf numFmtId="0" fontId="13" fillId="38" borderId="6"/>
    <xf numFmtId="9" fontId="7" fillId="38" borderId="6" applyFont="0" applyFill="0" applyBorder="0" applyAlignment="0" applyProtection="0"/>
    <xf numFmtId="0" fontId="7" fillId="38" borderId="6"/>
    <xf numFmtId="0" fontId="7" fillId="38" borderId="6"/>
    <xf numFmtId="43" fontId="7" fillId="38" borderId="6" applyFont="0" applyFill="0" applyBorder="0" applyAlignment="0" applyProtection="0"/>
    <xf numFmtId="43" fontId="7" fillId="0" borderId="0" applyFont="0" applyFill="0" applyBorder="0" applyAlignment="0" applyProtection="0"/>
    <xf numFmtId="0" fontId="7" fillId="38" borderId="6"/>
    <xf numFmtId="0" fontId="7" fillId="38" borderId="6"/>
    <xf numFmtId="0" fontId="7" fillId="38" borderId="6"/>
    <xf numFmtId="0" fontId="7" fillId="38" borderId="6"/>
    <xf numFmtId="0" fontId="7" fillId="38" borderId="6"/>
    <xf numFmtId="0" fontId="7" fillId="38" borderId="6"/>
    <xf numFmtId="0" fontId="7" fillId="38" borderId="6"/>
    <xf numFmtId="0" fontId="7" fillId="38" borderId="6"/>
    <xf numFmtId="0" fontId="7" fillId="38" borderId="6"/>
    <xf numFmtId="0" fontId="7" fillId="38" borderId="6"/>
    <xf numFmtId="0" fontId="42" fillId="0" borderId="0" applyNumberFormat="0" applyFill="0" applyBorder="0" applyAlignment="0" applyProtection="0"/>
  </cellStyleXfs>
  <cellXfs count="1046">
    <xf numFmtId="0" fontId="0" fillId="0" borderId="0" xfId="0"/>
    <xf numFmtId="0" fontId="1" fillId="2" borderId="1" xfId="0" applyFont="1" applyFill="1" applyBorder="1" applyAlignment="1">
      <alignment horizontal="left" vertical="top" wrapText="1"/>
    </xf>
    <xf numFmtId="0" fontId="0" fillId="3" borderId="0" xfId="0" applyFill="1" applyAlignment="1" applyProtection="1">
      <alignment wrapText="1"/>
      <protection locked="0"/>
    </xf>
    <xf numFmtId="0" fontId="2" fillId="4" borderId="2" xfId="0" applyFont="1" applyFill="1" applyBorder="1" applyAlignment="1">
      <alignment horizontal="left" vertical="top" wrapText="1"/>
    </xf>
    <xf numFmtId="0" fontId="2" fillId="5"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2" fillId="8"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10"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2" borderId="6" xfId="0" applyFont="1" applyFill="1" applyBorder="1" applyAlignment="1">
      <alignment horizontal="justify" vertical="top" wrapText="1"/>
    </xf>
    <xf numFmtId="0" fontId="2" fillId="13" borderId="7" xfId="0" applyFont="1" applyFill="1" applyBorder="1" applyAlignment="1">
      <alignment horizontal="left" vertical="top" wrapText="1"/>
    </xf>
    <xf numFmtId="0" fontId="1" fillId="14" borderId="8" xfId="0" applyFont="1" applyFill="1" applyBorder="1" applyAlignment="1">
      <alignment horizontal="left" vertical="top" wrapText="1"/>
    </xf>
    <xf numFmtId="0" fontId="5" fillId="15" borderId="9" xfId="0" applyFont="1" applyFill="1" applyBorder="1" applyAlignment="1">
      <alignment horizontal="right" vertical="top" wrapText="1"/>
    </xf>
    <xf numFmtId="0" fontId="5" fillId="16" borderId="10" xfId="0" applyFont="1" applyFill="1" applyBorder="1" applyAlignment="1">
      <alignment horizontal="right" vertical="top" wrapText="1"/>
    </xf>
    <xf numFmtId="0" fontId="6" fillId="17" borderId="6" xfId="0" applyFont="1" applyFill="1" applyBorder="1" applyAlignment="1">
      <alignment horizontal="left" vertical="top" wrapText="1"/>
    </xf>
    <xf numFmtId="0" fontId="1" fillId="18" borderId="7" xfId="0" applyFont="1" applyFill="1" applyBorder="1" applyAlignment="1">
      <alignment horizontal="left" vertical="top" wrapText="1"/>
    </xf>
    <xf numFmtId="3" fontId="1" fillId="19" borderId="8" xfId="0" applyNumberFormat="1" applyFont="1" applyFill="1" applyBorder="1" applyAlignment="1">
      <alignment horizontal="right" vertical="top" wrapText="1"/>
    </xf>
    <xf numFmtId="164" fontId="1" fillId="20" borderId="9" xfId="0" applyNumberFormat="1" applyFont="1" applyFill="1" applyBorder="1" applyAlignment="1">
      <alignment horizontal="right" vertical="top" wrapText="1"/>
    </xf>
    <xf numFmtId="165" fontId="1" fillId="21" borderId="8" xfId="0" applyNumberFormat="1" applyFont="1" applyFill="1" applyBorder="1" applyAlignment="1">
      <alignment horizontal="right" vertical="top" wrapText="1"/>
    </xf>
    <xf numFmtId="0" fontId="1" fillId="22" borderId="9" xfId="0" applyFont="1" applyFill="1" applyBorder="1" applyAlignment="1">
      <alignment horizontal="right" vertical="top" wrapText="1"/>
    </xf>
    <xf numFmtId="0" fontId="1" fillId="23" borderId="10" xfId="0" applyFont="1" applyFill="1" applyBorder="1" applyAlignment="1">
      <alignment horizontal="right" vertical="top" wrapText="1"/>
    </xf>
    <xf numFmtId="164" fontId="2" fillId="24" borderId="11" xfId="0" applyNumberFormat="1" applyFont="1" applyFill="1" applyBorder="1" applyAlignment="1">
      <alignment horizontal="right" vertical="top" wrapText="1"/>
    </xf>
    <xf numFmtId="165" fontId="2" fillId="25" borderId="1" xfId="0" applyNumberFormat="1" applyFont="1" applyFill="1" applyBorder="1" applyAlignment="1">
      <alignment horizontal="right" vertical="top" wrapText="1"/>
    </xf>
    <xf numFmtId="0" fontId="2" fillId="26" borderId="1" xfId="0" applyFont="1" applyFill="1" applyBorder="1" applyAlignment="1">
      <alignment horizontal="right" vertical="top" wrapText="1"/>
    </xf>
    <xf numFmtId="0" fontId="2" fillId="27" borderId="12" xfId="0" applyFont="1" applyFill="1" applyBorder="1" applyAlignment="1">
      <alignment horizontal="right" vertical="top" wrapText="1"/>
    </xf>
    <xf numFmtId="0" fontId="2" fillId="28" borderId="13" xfId="0" applyFont="1" applyFill="1" applyBorder="1" applyAlignment="1">
      <alignment horizontal="left" vertical="top" wrapText="1"/>
    </xf>
    <xf numFmtId="0" fontId="1" fillId="29" borderId="14" xfId="0" applyFont="1" applyFill="1" applyBorder="1" applyAlignment="1">
      <alignment horizontal="left" vertical="top" wrapText="1"/>
    </xf>
    <xf numFmtId="166" fontId="1" fillId="30" borderId="9" xfId="0" applyNumberFormat="1" applyFont="1" applyFill="1" applyBorder="1" applyAlignment="1">
      <alignment horizontal="right" vertical="top" wrapText="1"/>
    </xf>
    <xf numFmtId="164" fontId="2" fillId="31" borderId="1" xfId="0" applyNumberFormat="1" applyFont="1" applyFill="1" applyBorder="1" applyAlignment="1">
      <alignment horizontal="right" vertical="top" wrapText="1"/>
    </xf>
    <xf numFmtId="0" fontId="2" fillId="32" borderId="15" xfId="0" applyFont="1" applyFill="1" applyBorder="1" applyAlignment="1">
      <alignment horizontal="left" vertical="top" wrapText="1"/>
    </xf>
    <xf numFmtId="0" fontId="1" fillId="33" borderId="16" xfId="0" applyFont="1" applyFill="1" applyBorder="1" applyAlignment="1">
      <alignment horizontal="left" vertical="top" wrapText="1"/>
    </xf>
    <xf numFmtId="164" fontId="2" fillId="34" borderId="17" xfId="0" applyNumberFormat="1" applyFont="1" applyFill="1" applyBorder="1" applyAlignment="1">
      <alignment horizontal="right" vertical="top" wrapText="1"/>
    </xf>
    <xf numFmtId="166" fontId="2" fillId="35" borderId="17" xfId="0" applyNumberFormat="1" applyFont="1" applyFill="1" applyBorder="1" applyAlignment="1">
      <alignment horizontal="right" vertical="top" wrapText="1"/>
    </xf>
    <xf numFmtId="0" fontId="2" fillId="36" borderId="18" xfId="0" applyFont="1" applyFill="1" applyBorder="1" applyAlignment="1">
      <alignment horizontal="right" vertical="top" wrapText="1"/>
    </xf>
    <xf numFmtId="0" fontId="2" fillId="37" borderId="19" xfId="0" applyFont="1" applyFill="1" applyBorder="1" applyAlignment="1">
      <alignment horizontal="right" vertical="top" wrapText="1"/>
    </xf>
    <xf numFmtId="0" fontId="10" fillId="0" borderId="0" xfId="0" applyFont="1"/>
    <xf numFmtId="0" fontId="0" fillId="38" borderId="6" xfId="0" applyFill="1" applyBorder="1" applyAlignment="1" applyProtection="1">
      <alignment wrapText="1"/>
      <protection locked="0"/>
    </xf>
    <xf numFmtId="0" fontId="2" fillId="38" borderId="6" xfId="0" applyFont="1" applyFill="1" applyBorder="1" applyAlignment="1">
      <alignment horizontal="left" vertical="top" wrapText="1"/>
    </xf>
    <xf numFmtId="0" fontId="11" fillId="38" borderId="20" xfId="0" applyFont="1" applyFill="1" applyBorder="1"/>
    <xf numFmtId="0" fontId="12" fillId="38" borderId="21" xfId="0" applyFont="1" applyFill="1" applyBorder="1"/>
    <xf numFmtId="167" fontId="12" fillId="38" borderId="21" xfId="2" applyFont="1" applyFill="1" applyBorder="1"/>
    <xf numFmtId="167" fontId="12" fillId="38" borderId="22" xfId="2" applyFont="1" applyFill="1" applyBorder="1"/>
    <xf numFmtId="0" fontId="10" fillId="38" borderId="6" xfId="1" applyFont="1"/>
    <xf numFmtId="0" fontId="12" fillId="38" borderId="23" xfId="0" applyFont="1" applyFill="1" applyBorder="1"/>
    <xf numFmtId="0" fontId="12" fillId="38" borderId="0" xfId="0" applyFont="1" applyFill="1"/>
    <xf numFmtId="167" fontId="12" fillId="38" borderId="6" xfId="2" applyFont="1" applyFill="1" applyBorder="1"/>
    <xf numFmtId="167" fontId="12" fillId="38" borderId="24" xfId="2" applyFont="1" applyFill="1" applyBorder="1"/>
    <xf numFmtId="167" fontId="12" fillId="38" borderId="27" xfId="2" applyFont="1" applyFill="1" applyBorder="1"/>
    <xf numFmtId="168" fontId="12" fillId="38" borderId="6" xfId="2" applyNumberFormat="1" applyFont="1" applyFill="1" applyBorder="1"/>
    <xf numFmtId="43" fontId="12" fillId="38" borderId="6" xfId="3" applyFont="1" applyFill="1" applyBorder="1" applyAlignment="1">
      <alignment horizontal="right"/>
    </xf>
    <xf numFmtId="0" fontId="12" fillId="38" borderId="30" xfId="0" applyFont="1" applyFill="1" applyBorder="1" applyAlignment="1">
      <alignment vertical="center" wrapText="1"/>
    </xf>
    <xf numFmtId="0" fontId="14" fillId="38" borderId="23" xfId="0" applyFont="1" applyFill="1" applyBorder="1" applyAlignment="1">
      <alignment horizontal="left" vertical="top"/>
    </xf>
    <xf numFmtId="0" fontId="12" fillId="38" borderId="0" xfId="0" applyFont="1" applyFill="1" applyAlignment="1">
      <alignment vertical="center"/>
    </xf>
    <xf numFmtId="0" fontId="14" fillId="38" borderId="23" xfId="0" applyFont="1" applyFill="1" applyBorder="1" applyAlignment="1">
      <alignment vertical="top"/>
    </xf>
    <xf numFmtId="0" fontId="12" fillId="38" borderId="33" xfId="0" applyFont="1" applyFill="1" applyBorder="1" applyAlignment="1">
      <alignment horizontal="left" indent="5"/>
    </xf>
    <xf numFmtId="0" fontId="9" fillId="38" borderId="30" xfId="4" applyFont="1" applyBorder="1"/>
    <xf numFmtId="0" fontId="9" fillId="38" borderId="6" xfId="4" applyFont="1"/>
    <xf numFmtId="0" fontId="0" fillId="0" borderId="30" xfId="0" applyBorder="1"/>
    <xf numFmtId="0" fontId="14" fillId="38" borderId="0" xfId="0" applyFont="1" applyFill="1" applyAlignment="1">
      <alignment vertical="top"/>
    </xf>
    <xf numFmtId="168" fontId="12" fillId="38" borderId="24" xfId="2" applyNumberFormat="1" applyFont="1" applyFill="1" applyBorder="1"/>
    <xf numFmtId="4" fontId="14" fillId="38" borderId="6" xfId="2" applyNumberFormat="1" applyFont="1" applyFill="1" applyBorder="1" applyAlignment="1">
      <alignment vertical="top"/>
    </xf>
    <xf numFmtId="2" fontId="15" fillId="38" borderId="0" xfId="0" applyNumberFormat="1" applyFont="1" applyFill="1" applyAlignment="1">
      <alignment horizontal="right"/>
    </xf>
    <xf numFmtId="4" fontId="10" fillId="38" borderId="6" xfId="1" applyNumberFormat="1" applyFont="1"/>
    <xf numFmtId="0" fontId="14" fillId="38" borderId="23" xfId="5" applyFont="1" applyBorder="1" applyAlignment="1">
      <alignment vertical="top"/>
    </xf>
    <xf numFmtId="4" fontId="14" fillId="38" borderId="0" xfId="0" applyNumberFormat="1" applyFont="1" applyFill="1" applyAlignment="1">
      <alignment vertical="top"/>
    </xf>
    <xf numFmtId="0" fontId="14" fillId="38" borderId="6" xfId="0" applyFont="1" applyFill="1" applyBorder="1" applyAlignment="1">
      <alignment horizontal="left" vertical="top" indent="3"/>
    </xf>
    <xf numFmtId="0" fontId="16" fillId="38" borderId="0" xfId="0" applyFont="1" applyFill="1" applyAlignment="1">
      <alignment vertical="center"/>
    </xf>
    <xf numFmtId="0" fontId="0" fillId="39" borderId="0" xfId="0" applyFill="1"/>
    <xf numFmtId="4" fontId="13" fillId="39" borderId="0" xfId="0" applyNumberFormat="1" applyFont="1" applyFill="1"/>
    <xf numFmtId="167" fontId="12" fillId="39" borderId="6" xfId="2" applyFont="1" applyFill="1" applyBorder="1"/>
    <xf numFmtId="167" fontId="12" fillId="39" borderId="24" xfId="2" applyFont="1" applyFill="1" applyBorder="1"/>
    <xf numFmtId="0" fontId="10" fillId="39" borderId="6" xfId="1" applyFont="1" applyFill="1"/>
    <xf numFmtId="167" fontId="10" fillId="38" borderId="6" xfId="2" applyFont="1" applyFill="1"/>
    <xf numFmtId="0" fontId="10" fillId="38" borderId="0" xfId="0" applyFont="1" applyFill="1"/>
    <xf numFmtId="2" fontId="14" fillId="38" borderId="0" xfId="0" applyNumberFormat="1" applyFont="1" applyFill="1" applyAlignment="1">
      <alignment vertical="top"/>
    </xf>
    <xf numFmtId="2" fontId="14" fillId="38" borderId="23" xfId="0" applyNumberFormat="1" applyFont="1" applyFill="1" applyBorder="1" applyAlignment="1">
      <alignment vertical="top"/>
    </xf>
    <xf numFmtId="167" fontId="10" fillId="38" borderId="6" xfId="2" applyFont="1" applyFill="1" applyBorder="1"/>
    <xf numFmtId="0" fontId="14" fillId="38" borderId="6" xfId="5" applyFont="1" applyAlignment="1">
      <alignment vertical="top"/>
    </xf>
    <xf numFmtId="171" fontId="17" fillId="38" borderId="6" xfId="5" applyNumberFormat="1" applyFont="1"/>
    <xf numFmtId="0" fontId="14" fillId="38" borderId="33" xfId="0" applyFont="1" applyFill="1" applyBorder="1"/>
    <xf numFmtId="172" fontId="14" fillId="38" borderId="30" xfId="4" applyNumberFormat="1" applyFont="1" applyBorder="1"/>
    <xf numFmtId="0" fontId="9" fillId="38" borderId="30" xfId="5" applyFont="1" applyBorder="1" applyAlignment="1">
      <alignment vertical="top"/>
    </xf>
    <xf numFmtId="174" fontId="10" fillId="38" borderId="6" xfId="6" applyNumberFormat="1" applyFont="1" applyFill="1" applyBorder="1"/>
    <xf numFmtId="0" fontId="17" fillId="38" borderId="41" xfId="0" applyFont="1" applyFill="1" applyBorder="1"/>
    <xf numFmtId="0" fontId="17" fillId="38" borderId="6" xfId="0" applyFont="1" applyFill="1" applyBorder="1"/>
    <xf numFmtId="0" fontId="14" fillId="38" borderId="6" xfId="0" applyFont="1" applyFill="1" applyBorder="1"/>
    <xf numFmtId="0" fontId="17" fillId="38" borderId="23" xfId="0" applyFont="1" applyFill="1" applyBorder="1"/>
    <xf numFmtId="0" fontId="14" fillId="38" borderId="30" xfId="0" applyFont="1" applyFill="1" applyBorder="1"/>
    <xf numFmtId="168" fontId="14" fillId="38" borderId="30" xfId="2" applyNumberFormat="1" applyFont="1" applyFill="1" applyBorder="1"/>
    <xf numFmtId="168" fontId="14" fillId="38" borderId="6" xfId="3" applyNumberFormat="1" applyFont="1" applyFill="1" applyBorder="1"/>
    <xf numFmtId="168" fontId="10" fillId="38" borderId="6" xfId="1" applyNumberFormat="1" applyFont="1"/>
    <xf numFmtId="4" fontId="14" fillId="38" borderId="6" xfId="3" applyNumberFormat="1" applyFont="1" applyFill="1" applyBorder="1"/>
    <xf numFmtId="167" fontId="10" fillId="38" borderId="6" xfId="1" applyNumberFormat="1" applyFont="1"/>
    <xf numFmtId="43" fontId="14" fillId="38" borderId="6" xfId="3" applyFont="1" applyFill="1" applyBorder="1"/>
    <xf numFmtId="0" fontId="14" fillId="38" borderId="23" xfId="3" applyNumberFormat="1" applyFont="1" applyFill="1" applyBorder="1" applyAlignment="1">
      <alignment horizontal="left"/>
    </xf>
    <xf numFmtId="0" fontId="14" fillId="38" borderId="6" xfId="3" applyNumberFormat="1" applyFont="1" applyFill="1" applyBorder="1" applyAlignment="1">
      <alignment horizontal="left"/>
    </xf>
    <xf numFmtId="175" fontId="14" fillId="38" borderId="6" xfId="3" applyNumberFormat="1" applyFont="1" applyFill="1" applyBorder="1"/>
    <xf numFmtId="0" fontId="14" fillId="38" borderId="23" xfId="0" applyFont="1" applyFill="1" applyBorder="1"/>
    <xf numFmtId="4" fontId="14" fillId="38" borderId="6" xfId="0" applyNumberFormat="1" applyFont="1" applyFill="1" applyBorder="1"/>
    <xf numFmtId="176" fontId="14" fillId="38" borderId="6" xfId="0" applyNumberFormat="1" applyFont="1" applyFill="1" applyBorder="1"/>
    <xf numFmtId="43" fontId="14" fillId="38" borderId="6" xfId="0" applyNumberFormat="1" applyFont="1" applyFill="1" applyBorder="1"/>
    <xf numFmtId="168" fontId="14" fillId="38" borderId="6" xfId="0" applyNumberFormat="1" applyFont="1" applyFill="1" applyBorder="1"/>
    <xf numFmtId="0" fontId="17" fillId="38" borderId="25" xfId="0" applyFont="1" applyFill="1" applyBorder="1"/>
    <xf numFmtId="0" fontId="10" fillId="38" borderId="26" xfId="0" applyFont="1" applyFill="1" applyBorder="1"/>
    <xf numFmtId="0" fontId="13" fillId="38" borderId="0" xfId="0" applyFont="1" applyFill="1"/>
    <xf numFmtId="170" fontId="12" fillId="38" borderId="30" xfId="0" applyNumberFormat="1" applyFont="1" applyFill="1" applyBorder="1" applyAlignment="1">
      <alignment horizontal="center"/>
    </xf>
    <xf numFmtId="0" fontId="14" fillId="38" borderId="6" xfId="0" applyFont="1" applyFill="1" applyBorder="1" applyAlignment="1">
      <alignment vertical="top"/>
    </xf>
    <xf numFmtId="0" fontId="14" fillId="39" borderId="20" xfId="0" applyFont="1" applyFill="1" applyBorder="1" applyAlignment="1">
      <alignment vertical="top"/>
    </xf>
    <xf numFmtId="0" fontId="14" fillId="39" borderId="21" xfId="5" applyFont="1" applyFill="1" applyBorder="1" applyAlignment="1">
      <alignment vertical="top"/>
    </xf>
    <xf numFmtId="167" fontId="12" fillId="39" borderId="21" xfId="2" applyFont="1" applyFill="1" applyBorder="1"/>
    <xf numFmtId="167" fontId="12" fillId="39" borderId="22" xfId="2" applyFont="1" applyFill="1" applyBorder="1"/>
    <xf numFmtId="0" fontId="7" fillId="38" borderId="6" xfId="7" applyAlignment="1" applyProtection="1">
      <alignment wrapText="1"/>
      <protection locked="0"/>
    </xf>
    <xf numFmtId="0" fontId="2" fillId="38" borderId="6" xfId="7" applyFont="1" applyAlignment="1">
      <alignment horizontal="left" vertical="top" wrapText="1"/>
    </xf>
    <xf numFmtId="0" fontId="7" fillId="38" borderId="6" xfId="7"/>
    <xf numFmtId="0" fontId="8" fillId="38" borderId="20" xfId="4" applyFont="1" applyBorder="1"/>
    <xf numFmtId="0" fontId="8" fillId="38" borderId="21" xfId="4" applyFont="1" applyBorder="1"/>
    <xf numFmtId="168" fontId="8" fillId="38" borderId="21" xfId="3" applyNumberFormat="1" applyFont="1" applyFill="1" applyBorder="1"/>
    <xf numFmtId="168" fontId="9" fillId="38" borderId="21" xfId="2" applyNumberFormat="1" applyFont="1" applyFill="1" applyBorder="1"/>
    <xf numFmtId="167" fontId="8" fillId="38" borderId="21" xfId="2" applyFont="1" applyFill="1" applyBorder="1" applyAlignment="1">
      <alignment horizontal="right"/>
    </xf>
    <xf numFmtId="169" fontId="9" fillId="38" borderId="22" xfId="4" applyNumberFormat="1" applyFont="1" applyBorder="1"/>
    <xf numFmtId="0" fontId="10" fillId="38" borderId="6" xfId="4" applyFont="1"/>
    <xf numFmtId="0" fontId="9" fillId="38" borderId="23" xfId="4" applyFont="1" applyBorder="1"/>
    <xf numFmtId="43" fontId="9" fillId="38" borderId="6" xfId="3" applyFont="1" applyFill="1" applyBorder="1" applyAlignment="1">
      <alignment horizontal="right"/>
    </xf>
    <xf numFmtId="167" fontId="9" fillId="38" borderId="6" xfId="2" applyFont="1" applyFill="1" applyBorder="1"/>
    <xf numFmtId="169" fontId="9" fillId="38" borderId="24" xfId="4" applyNumberFormat="1" applyFont="1" applyBorder="1"/>
    <xf numFmtId="0" fontId="9" fillId="38" borderId="47" xfId="4" applyFont="1" applyBorder="1" applyAlignment="1">
      <alignment horizontal="center" vertical="center" wrapText="1"/>
    </xf>
    <xf numFmtId="0" fontId="9" fillId="38" borderId="48" xfId="4" applyFont="1" applyBorder="1" applyAlignment="1">
      <alignment horizontal="center" vertical="center" wrapText="1"/>
    </xf>
    <xf numFmtId="0" fontId="9" fillId="38" borderId="30" xfId="4" applyFont="1" applyBorder="1" applyAlignment="1">
      <alignment horizontal="center" vertical="center" wrapText="1"/>
    </xf>
    <xf numFmtId="0" fontId="9" fillId="38" borderId="34" xfId="4" applyFont="1" applyBorder="1" applyAlignment="1">
      <alignment horizontal="center" vertical="center" wrapText="1"/>
    </xf>
    <xf numFmtId="0" fontId="9" fillId="38" borderId="49" xfId="4" applyFont="1" applyBorder="1" applyAlignment="1">
      <alignment vertical="center"/>
    </xf>
    <xf numFmtId="0" fontId="9" fillId="38" borderId="50" xfId="4" applyFont="1" applyBorder="1" applyAlignment="1">
      <alignment horizontal="center" vertical="center"/>
    </xf>
    <xf numFmtId="0" fontId="9" fillId="38" borderId="51" xfId="4" applyFont="1" applyBorder="1" applyAlignment="1">
      <alignment horizontal="center" vertical="center"/>
    </xf>
    <xf numFmtId="0" fontId="9" fillId="38" borderId="23" xfId="4" applyFont="1" applyBorder="1" applyAlignment="1">
      <alignment horizontal="left" vertical="top"/>
    </xf>
    <xf numFmtId="0" fontId="9" fillId="38" borderId="6" xfId="4" applyFont="1" applyAlignment="1">
      <alignment vertical="center"/>
    </xf>
    <xf numFmtId="0" fontId="9" fillId="38" borderId="23" xfId="4" applyFont="1" applyBorder="1" applyAlignment="1">
      <alignment vertical="top"/>
    </xf>
    <xf numFmtId="0" fontId="9" fillId="38" borderId="52" xfId="4" applyFont="1" applyBorder="1"/>
    <xf numFmtId="0" fontId="9" fillId="38" borderId="33" xfId="4" applyFont="1" applyBorder="1"/>
    <xf numFmtId="170" fontId="9" fillId="38" borderId="34" xfId="4" applyNumberFormat="1" applyFont="1" applyBorder="1"/>
    <xf numFmtId="173" fontId="9" fillId="38" borderId="6" xfId="2" applyNumberFormat="1" applyFont="1" applyFill="1" applyBorder="1"/>
    <xf numFmtId="0" fontId="9" fillId="38" borderId="49" xfId="4" applyFont="1" applyBorder="1"/>
    <xf numFmtId="0" fontId="9" fillId="38" borderId="6" xfId="4" applyFont="1" applyAlignment="1">
      <alignment vertical="top"/>
    </xf>
    <xf numFmtId="177" fontId="9" fillId="38" borderId="23" xfId="7" quotePrefix="1" applyNumberFormat="1" applyFont="1" applyBorder="1" applyAlignment="1">
      <alignment horizontal="center" vertical="top"/>
    </xf>
    <xf numFmtId="0" fontId="9" fillId="38" borderId="6" xfId="7" applyFont="1" applyAlignment="1">
      <alignment vertical="top" wrapText="1"/>
    </xf>
    <xf numFmtId="178" fontId="9" fillId="38" borderId="6" xfId="7" applyNumberFormat="1" applyFont="1"/>
    <xf numFmtId="0" fontId="9" fillId="38" borderId="6" xfId="7" applyFont="1"/>
    <xf numFmtId="169" fontId="9" fillId="38" borderId="24" xfId="7" applyNumberFormat="1" applyFont="1" applyBorder="1"/>
    <xf numFmtId="0" fontId="10" fillId="38" borderId="6" xfId="7" applyFont="1"/>
    <xf numFmtId="0" fontId="9" fillId="38" borderId="23" xfId="5" applyFont="1" applyBorder="1" applyAlignment="1">
      <alignment vertical="top"/>
    </xf>
    <xf numFmtId="0" fontId="9" fillId="38" borderId="23" xfId="4" applyFont="1" applyBorder="1" applyAlignment="1">
      <alignment horizontal="left" vertical="top" indent="3"/>
    </xf>
    <xf numFmtId="0" fontId="9" fillId="38" borderId="52" xfId="4" applyFont="1" applyBorder="1" applyAlignment="1">
      <alignment vertical="top"/>
    </xf>
    <xf numFmtId="0" fontId="9" fillId="38" borderId="47" xfId="4" applyFont="1" applyBorder="1" applyAlignment="1">
      <alignment vertical="top"/>
    </xf>
    <xf numFmtId="167" fontId="9" fillId="38" borderId="48" xfId="2" applyFont="1" applyFill="1" applyBorder="1"/>
    <xf numFmtId="0" fontId="9" fillId="38" borderId="33" xfId="4" applyFont="1" applyBorder="1" applyAlignment="1">
      <alignment vertical="top"/>
    </xf>
    <xf numFmtId="0" fontId="9" fillId="38" borderId="30" xfId="4" applyFont="1" applyBorder="1" applyAlignment="1">
      <alignment vertical="top"/>
    </xf>
    <xf numFmtId="167" fontId="9" fillId="38" borderId="34" xfId="2" applyFont="1" applyFill="1" applyBorder="1"/>
    <xf numFmtId="2" fontId="9" fillId="38" borderId="6" xfId="2" applyNumberFormat="1" applyFont="1" applyFill="1" applyBorder="1"/>
    <xf numFmtId="2" fontId="9" fillId="38" borderId="6" xfId="6" applyNumberFormat="1" applyFont="1" applyFill="1" applyBorder="1"/>
    <xf numFmtId="0" fontId="9" fillId="38" borderId="49" xfId="4" applyFont="1" applyBorder="1" applyAlignment="1">
      <alignment vertical="top"/>
    </xf>
    <xf numFmtId="0" fontId="9" fillId="38" borderId="50" xfId="4" applyFont="1" applyBorder="1" applyAlignment="1">
      <alignment vertical="top"/>
    </xf>
    <xf numFmtId="167" fontId="9" fillId="38" borderId="51" xfId="2" applyFont="1" applyFill="1" applyBorder="1"/>
    <xf numFmtId="43" fontId="9" fillId="38" borderId="6" xfId="6" applyNumberFormat="1" applyFont="1" applyFill="1" applyBorder="1"/>
    <xf numFmtId="0" fontId="9" fillId="38" borderId="30" xfId="5" applyFont="1" applyBorder="1"/>
    <xf numFmtId="167" fontId="9" fillId="38" borderId="30" xfId="2" applyFont="1" applyFill="1" applyBorder="1"/>
    <xf numFmtId="10" fontId="9" fillId="38" borderId="6" xfId="2" applyNumberFormat="1" applyFont="1" applyFill="1" applyBorder="1"/>
    <xf numFmtId="165" fontId="9" fillId="38" borderId="6" xfId="2" applyNumberFormat="1" applyFont="1" applyFill="1" applyBorder="1"/>
    <xf numFmtId="0" fontId="9" fillId="38" borderId="6" xfId="5" applyFont="1"/>
    <xf numFmtId="169" fontId="9" fillId="38" borderId="6" xfId="4" applyNumberFormat="1" applyFont="1"/>
    <xf numFmtId="10" fontId="9" fillId="38" borderId="6" xfId="6" applyNumberFormat="1" applyFont="1" applyFill="1" applyBorder="1"/>
    <xf numFmtId="0" fontId="9" fillId="38" borderId="25" xfId="5" applyFont="1" applyBorder="1"/>
    <xf numFmtId="0" fontId="9" fillId="38" borderId="26" xfId="5" applyFont="1" applyBorder="1"/>
    <xf numFmtId="4" fontId="9" fillId="38" borderId="26" xfId="5" applyNumberFormat="1" applyFont="1" applyBorder="1"/>
    <xf numFmtId="0" fontId="8" fillId="38" borderId="26" xfId="5" applyFont="1" applyBorder="1"/>
    <xf numFmtId="169" fontId="9" fillId="38" borderId="27" xfId="4" applyNumberFormat="1" applyFont="1" applyBorder="1"/>
    <xf numFmtId="0" fontId="9" fillId="38" borderId="20" xfId="4" applyFont="1" applyBorder="1" applyAlignment="1">
      <alignment vertical="top"/>
    </xf>
    <xf numFmtId="0" fontId="9" fillId="38" borderId="21" xfId="5" applyFont="1" applyBorder="1"/>
    <xf numFmtId="10" fontId="9" fillId="38" borderId="21" xfId="6" applyNumberFormat="1" applyFont="1" applyFill="1" applyBorder="1"/>
    <xf numFmtId="167" fontId="9" fillId="38" borderId="21" xfId="2" applyFont="1" applyFill="1" applyBorder="1"/>
    <xf numFmtId="0" fontId="8" fillId="38" borderId="23" xfId="5" applyFont="1" applyBorder="1" applyAlignment="1">
      <alignment vertical="top"/>
    </xf>
    <xf numFmtId="0" fontId="9" fillId="38" borderId="6" xfId="5" applyFont="1" applyAlignment="1">
      <alignment vertical="top"/>
    </xf>
    <xf numFmtId="171" fontId="8" fillId="38" borderId="6" xfId="5" applyNumberFormat="1" applyFont="1"/>
    <xf numFmtId="0" fontId="17" fillId="38" borderId="33" xfId="4" applyFont="1" applyBorder="1" applyAlignment="1">
      <alignment vertical="top" wrapText="1"/>
    </xf>
    <xf numFmtId="0" fontId="17" fillId="38" borderId="30" xfId="4" applyFont="1" applyBorder="1" applyAlignment="1">
      <alignment vertical="top" wrapText="1"/>
    </xf>
    <xf numFmtId="0" fontId="0" fillId="38" borderId="6" xfId="7" applyFont="1"/>
    <xf numFmtId="0" fontId="14" fillId="38" borderId="33" xfId="4" applyFont="1" applyBorder="1" applyAlignment="1">
      <alignment vertical="top" wrapText="1"/>
    </xf>
    <xf numFmtId="0" fontId="14" fillId="38" borderId="30" xfId="4" applyFont="1" applyBorder="1" applyAlignment="1">
      <alignment vertical="top" wrapText="1"/>
    </xf>
    <xf numFmtId="0" fontId="14" fillId="38" borderId="42" xfId="4" applyFont="1" applyBorder="1" applyAlignment="1">
      <alignment vertical="top" wrapText="1"/>
    </xf>
    <xf numFmtId="0" fontId="9" fillId="38" borderId="33" xfId="5" applyFont="1" applyBorder="1" applyAlignment="1">
      <alignment vertical="top"/>
    </xf>
    <xf numFmtId="175" fontId="9" fillId="38" borderId="30" xfId="3" applyNumberFormat="1" applyFont="1" applyFill="1" applyBorder="1"/>
    <xf numFmtId="168" fontId="9" fillId="38" borderId="32" xfId="3" applyNumberFormat="1" applyFont="1" applyFill="1" applyBorder="1"/>
    <xf numFmtId="175" fontId="9" fillId="38" borderId="6" xfId="3" applyNumberFormat="1" applyFont="1" applyFill="1" applyBorder="1"/>
    <xf numFmtId="168" fontId="9" fillId="38" borderId="6" xfId="3" applyNumberFormat="1" applyFont="1" applyFill="1" applyBorder="1"/>
    <xf numFmtId="0" fontId="17" fillId="38" borderId="23" xfId="7" applyFont="1" applyBorder="1"/>
    <xf numFmtId="0" fontId="17" fillId="38" borderId="6" xfId="7" applyFont="1"/>
    <xf numFmtId="0" fontId="20" fillId="38" borderId="6" xfId="7" applyFont="1"/>
    <xf numFmtId="0" fontId="14" fillId="38" borderId="6" xfId="7" applyFont="1"/>
    <xf numFmtId="167" fontId="21" fillId="38" borderId="24" xfId="2" applyFont="1" applyFill="1" applyBorder="1"/>
    <xf numFmtId="0" fontId="7" fillId="38" borderId="6" xfId="1"/>
    <xf numFmtId="0" fontId="14" fillId="38" borderId="33" xfId="7" applyFont="1" applyBorder="1"/>
    <xf numFmtId="0" fontId="14" fillId="38" borderId="30" xfId="7" applyFont="1" applyBorder="1"/>
    <xf numFmtId="168" fontId="7" fillId="38" borderId="6" xfId="1" applyNumberFormat="1"/>
    <xf numFmtId="167" fontId="7" fillId="38" borderId="6" xfId="1" applyNumberFormat="1"/>
    <xf numFmtId="0" fontId="14" fillId="38" borderId="23" xfId="7" applyFont="1" applyBorder="1"/>
    <xf numFmtId="168" fontId="14" fillId="38" borderId="6" xfId="2" applyNumberFormat="1" applyFont="1" applyFill="1" applyBorder="1"/>
    <xf numFmtId="0" fontId="8" fillId="38" borderId="23" xfId="4" applyFont="1" applyBorder="1"/>
    <xf numFmtId="0" fontId="8" fillId="38" borderId="6" xfId="4" applyFont="1"/>
    <xf numFmtId="4" fontId="9" fillId="38" borderId="6" xfId="4" applyNumberFormat="1" applyFont="1"/>
    <xf numFmtId="176" fontId="9" fillId="38" borderId="6" xfId="4" applyNumberFormat="1" applyFont="1"/>
    <xf numFmtId="0" fontId="9" fillId="38" borderId="23" xfId="3" applyNumberFormat="1" applyFont="1" applyFill="1" applyBorder="1" applyAlignment="1">
      <alignment horizontal="left"/>
    </xf>
    <xf numFmtId="0" fontId="9" fillId="38" borderId="6" xfId="3" applyNumberFormat="1" applyFont="1" applyFill="1" applyBorder="1" applyAlignment="1">
      <alignment horizontal="left"/>
    </xf>
    <xf numFmtId="0" fontId="8" fillId="38" borderId="30" xfId="4" applyFont="1" applyBorder="1" applyAlignment="1">
      <alignment vertical="top" wrapText="1"/>
    </xf>
    <xf numFmtId="0" fontId="8" fillId="38" borderId="30" xfId="4" applyFont="1" applyBorder="1" applyAlignment="1">
      <alignment horizontal="center" vertical="top" wrapText="1"/>
    </xf>
    <xf numFmtId="0" fontId="9" fillId="38" borderId="23" xfId="4" applyFont="1" applyBorder="1" applyAlignment="1">
      <alignment horizontal="left"/>
    </xf>
    <xf numFmtId="0" fontId="9" fillId="38" borderId="6" xfId="4" applyFont="1" applyAlignment="1">
      <alignment horizontal="left"/>
    </xf>
    <xf numFmtId="0" fontId="8" fillId="38" borderId="30" xfId="4" applyFont="1" applyBorder="1"/>
    <xf numFmtId="3" fontId="9" fillId="38" borderId="30" xfId="4" applyNumberFormat="1" applyFont="1" applyBorder="1"/>
    <xf numFmtId="0" fontId="8" fillId="38" borderId="25" xfId="4" applyFont="1" applyBorder="1"/>
    <xf numFmtId="0" fontId="9" fillId="38" borderId="26" xfId="4" applyFont="1" applyBorder="1"/>
    <xf numFmtId="0" fontId="0" fillId="38" borderId="6" xfId="7" applyFont="1" applyAlignment="1" applyProtection="1">
      <alignment wrapText="1"/>
      <protection locked="0"/>
    </xf>
    <xf numFmtId="0" fontId="0" fillId="38" borderId="6" xfId="8" applyFont="1" applyAlignment="1" applyProtection="1">
      <alignment wrapText="1"/>
      <protection locked="0"/>
    </xf>
    <xf numFmtId="0" fontId="2" fillId="38" borderId="6" xfId="8" applyFont="1" applyAlignment="1">
      <alignment horizontal="left" vertical="top" wrapText="1"/>
    </xf>
    <xf numFmtId="0" fontId="7" fillId="38" borderId="6" xfId="8"/>
    <xf numFmtId="0" fontId="2" fillId="38" borderId="6" xfId="8" applyFont="1" applyAlignment="1">
      <alignment horizontal="center" vertical="top" wrapText="1"/>
    </xf>
    <xf numFmtId="0" fontId="1" fillId="38" borderId="6" xfId="8" applyFont="1" applyAlignment="1">
      <alignment horizontal="left" vertical="top" wrapText="1"/>
    </xf>
    <xf numFmtId="0" fontId="2" fillId="38" borderId="3" xfId="8" applyFont="1" applyBorder="1" applyAlignment="1">
      <alignment horizontal="left" vertical="center" wrapText="1"/>
    </xf>
    <xf numFmtId="0" fontId="2" fillId="38" borderId="4" xfId="8" applyFont="1" applyBorder="1" applyAlignment="1">
      <alignment horizontal="left" vertical="center" wrapText="1"/>
    </xf>
    <xf numFmtId="0" fontId="2" fillId="38" borderId="4" xfId="8" applyFont="1" applyBorder="1" applyAlignment="1">
      <alignment horizontal="center" vertical="center" wrapText="1"/>
    </xf>
    <xf numFmtId="0" fontId="2" fillId="38" borderId="5" xfId="8" applyFont="1" applyBorder="1" applyAlignment="1">
      <alignment horizontal="center" vertical="center" wrapText="1"/>
    </xf>
    <xf numFmtId="0" fontId="4" fillId="38" borderId="6" xfId="8" applyFont="1" applyAlignment="1">
      <alignment horizontal="justify" vertical="top" wrapText="1"/>
    </xf>
    <xf numFmtId="0" fontId="2" fillId="38" borderId="7" xfId="8" applyFont="1" applyBorder="1" applyAlignment="1">
      <alignment horizontal="left" vertical="top" wrapText="1"/>
    </xf>
    <xf numFmtId="0" fontId="1" fillId="38" borderId="8" xfId="8" applyFont="1" applyBorder="1" applyAlignment="1">
      <alignment horizontal="left" vertical="top" wrapText="1"/>
    </xf>
    <xf numFmtId="0" fontId="5" fillId="38" borderId="9" xfId="8" applyFont="1" applyBorder="1" applyAlignment="1">
      <alignment horizontal="right" vertical="top" wrapText="1"/>
    </xf>
    <xf numFmtId="0" fontId="5" fillId="38" borderId="10" xfId="8" applyFont="1" applyBorder="1" applyAlignment="1">
      <alignment horizontal="right" vertical="top" wrapText="1"/>
    </xf>
    <xf numFmtId="0" fontId="6" fillId="38" borderId="6" xfId="8" applyFont="1" applyAlignment="1">
      <alignment horizontal="left" vertical="top" wrapText="1"/>
    </xf>
    <xf numFmtId="0" fontId="1" fillId="38" borderId="7" xfId="8" applyFont="1" applyBorder="1" applyAlignment="1">
      <alignment horizontal="left" vertical="top" wrapText="1"/>
    </xf>
    <xf numFmtId="3" fontId="1" fillId="38" borderId="8" xfId="8" applyNumberFormat="1" applyFont="1" applyBorder="1" applyAlignment="1">
      <alignment horizontal="right" vertical="top" wrapText="1"/>
    </xf>
    <xf numFmtId="164" fontId="1" fillId="38" borderId="9" xfId="8" applyNumberFormat="1" applyFont="1" applyBorder="1" applyAlignment="1">
      <alignment horizontal="right" vertical="top" wrapText="1"/>
    </xf>
    <xf numFmtId="165" fontId="1" fillId="38" borderId="8" xfId="8" applyNumberFormat="1" applyFont="1" applyBorder="1" applyAlignment="1">
      <alignment horizontal="right" vertical="top" wrapText="1"/>
    </xf>
    <xf numFmtId="166" fontId="1" fillId="38" borderId="9" xfId="8" applyNumberFormat="1" applyFont="1" applyBorder="1" applyAlignment="1">
      <alignment horizontal="right" vertical="top" wrapText="1"/>
    </xf>
    <xf numFmtId="0" fontId="1" fillId="38" borderId="10" xfId="8" applyFont="1" applyBorder="1" applyAlignment="1">
      <alignment horizontal="right" vertical="top" wrapText="1"/>
    </xf>
    <xf numFmtId="164" fontId="2" fillId="38" borderId="11" xfId="8" applyNumberFormat="1" applyFont="1" applyBorder="1" applyAlignment="1">
      <alignment horizontal="right" vertical="top" wrapText="1"/>
    </xf>
    <xf numFmtId="165" fontId="2" fillId="38" borderId="1" xfId="8" applyNumberFormat="1" applyFont="1" applyBorder="1" applyAlignment="1">
      <alignment horizontal="right" vertical="top" wrapText="1"/>
    </xf>
    <xf numFmtId="0" fontId="2" fillId="38" borderId="1" xfId="8" applyFont="1" applyBorder="1" applyAlignment="1">
      <alignment horizontal="right" vertical="top" wrapText="1"/>
    </xf>
    <xf numFmtId="0" fontId="2" fillId="38" borderId="12" xfId="8" applyFont="1" applyBorder="1" applyAlignment="1">
      <alignment horizontal="right" vertical="top" wrapText="1"/>
    </xf>
    <xf numFmtId="0" fontId="2" fillId="38" borderId="13" xfId="8" applyFont="1" applyBorder="1" applyAlignment="1">
      <alignment horizontal="left" vertical="top" wrapText="1"/>
    </xf>
    <xf numFmtId="0" fontId="1" fillId="38" borderId="14" xfId="8" applyFont="1" applyBorder="1" applyAlignment="1">
      <alignment horizontal="left" vertical="top" wrapText="1"/>
    </xf>
    <xf numFmtId="0" fontId="1" fillId="38" borderId="1" xfId="8" applyFont="1" applyBorder="1" applyAlignment="1">
      <alignment horizontal="left" vertical="top" wrapText="1"/>
    </xf>
    <xf numFmtId="164" fontId="2" fillId="38" borderId="1" xfId="8" applyNumberFormat="1" applyFont="1" applyBorder="1" applyAlignment="1">
      <alignment horizontal="right" vertical="top" wrapText="1"/>
    </xf>
    <xf numFmtId="0" fontId="2" fillId="38" borderId="15" xfId="8" applyFont="1" applyBorder="1" applyAlignment="1">
      <alignment horizontal="left" vertical="top" wrapText="1"/>
    </xf>
    <xf numFmtId="0" fontId="1" fillId="38" borderId="16" xfId="8" applyFont="1" applyBorder="1" applyAlignment="1">
      <alignment horizontal="left" vertical="top" wrapText="1"/>
    </xf>
    <xf numFmtId="164" fontId="2" fillId="38" borderId="17" xfId="8" applyNumberFormat="1" applyFont="1" applyBorder="1" applyAlignment="1">
      <alignment horizontal="right" vertical="top" wrapText="1"/>
    </xf>
    <xf numFmtId="166" fontId="2" fillId="38" borderId="17" xfId="8" applyNumberFormat="1" applyFont="1" applyBorder="1" applyAlignment="1">
      <alignment horizontal="right" vertical="top" wrapText="1"/>
    </xf>
    <xf numFmtId="0" fontId="2" fillId="38" borderId="18" xfId="8" applyFont="1" applyBorder="1" applyAlignment="1">
      <alignment horizontal="right" vertical="top" wrapText="1"/>
    </xf>
    <xf numFmtId="0" fontId="2" fillId="38" borderId="19" xfId="8" applyFont="1" applyBorder="1" applyAlignment="1">
      <alignment horizontal="right" vertical="top" wrapText="1"/>
    </xf>
    <xf numFmtId="0" fontId="7" fillId="38" borderId="6" xfId="8" applyAlignment="1" applyProtection="1">
      <alignment wrapText="1"/>
      <protection locked="0"/>
    </xf>
    <xf numFmtId="170" fontId="10" fillId="38" borderId="6" xfId="4" applyNumberFormat="1" applyFont="1"/>
    <xf numFmtId="170" fontId="9" fillId="38" borderId="30" xfId="4" applyNumberFormat="1" applyFont="1" applyBorder="1"/>
    <xf numFmtId="179" fontId="9" fillId="38" borderId="6" xfId="2" applyNumberFormat="1" applyFont="1" applyFill="1" applyBorder="1"/>
    <xf numFmtId="0" fontId="9" fillId="38" borderId="33" xfId="8" applyFont="1" applyBorder="1" applyAlignment="1">
      <alignment horizontal="center" vertical="top"/>
    </xf>
    <xf numFmtId="0" fontId="9" fillId="38" borderId="30" xfId="8" applyFont="1" applyBorder="1" applyAlignment="1">
      <alignment horizontal="center" vertical="top" wrapText="1"/>
    </xf>
    <xf numFmtId="0" fontId="9" fillId="38" borderId="6" xfId="8" applyFont="1" applyAlignment="1">
      <alignment horizontal="center"/>
    </xf>
    <xf numFmtId="169" fontId="9" fillId="38" borderId="24" xfId="8" applyNumberFormat="1" applyFont="1" applyBorder="1" applyAlignment="1">
      <alignment horizontal="center"/>
    </xf>
    <xf numFmtId="0" fontId="10" fillId="38" borderId="6" xfId="8" applyFont="1"/>
    <xf numFmtId="177" fontId="9" fillId="38" borderId="33" xfId="8" quotePrefix="1" applyNumberFormat="1" applyFont="1" applyBorder="1" applyAlignment="1">
      <alignment horizontal="center" vertical="top"/>
    </xf>
    <xf numFmtId="0" fontId="9" fillId="38" borderId="30" xfId="8" applyFont="1" applyBorder="1" applyAlignment="1">
      <alignment vertical="top" wrapText="1"/>
    </xf>
    <xf numFmtId="178" fontId="9" fillId="38" borderId="30" xfId="8" applyNumberFormat="1" applyFont="1" applyBorder="1"/>
    <xf numFmtId="0" fontId="9" fillId="38" borderId="6" xfId="8" applyFont="1"/>
    <xf numFmtId="169" fontId="9" fillId="38" borderId="24" xfId="8" applyNumberFormat="1" applyFont="1" applyBorder="1"/>
    <xf numFmtId="15" fontId="9" fillId="38" borderId="23" xfId="8" applyNumberFormat="1" applyFont="1" applyBorder="1" applyAlignment="1">
      <alignment horizontal="center" vertical="top"/>
    </xf>
    <xf numFmtId="0" fontId="9" fillId="38" borderId="6" xfId="8" applyFont="1" applyAlignment="1">
      <alignment vertical="top"/>
    </xf>
    <xf numFmtId="15" fontId="9" fillId="38" borderId="33" xfId="8" applyNumberFormat="1" applyFont="1" applyBorder="1" applyAlignment="1">
      <alignment horizontal="center" vertical="top"/>
    </xf>
    <xf numFmtId="167" fontId="9" fillId="38" borderId="6" xfId="2" applyFont="1" applyFill="1" applyBorder="1" applyAlignment="1">
      <alignment horizontal="center"/>
    </xf>
    <xf numFmtId="0" fontId="9" fillId="38" borderId="30" xfId="8" applyFont="1" applyBorder="1"/>
    <xf numFmtId="177" fontId="9" fillId="38" borderId="23" xfId="8" quotePrefix="1" applyNumberFormat="1" applyFont="1" applyBorder="1" applyAlignment="1">
      <alignment horizontal="center" vertical="top"/>
    </xf>
    <xf numFmtId="0" fontId="9" fillId="38" borderId="6" xfId="8" applyFont="1" applyAlignment="1">
      <alignment vertical="top" wrapText="1"/>
    </xf>
    <xf numFmtId="0" fontId="9" fillId="38" borderId="43" xfId="8" applyFont="1" applyBorder="1" applyAlignment="1">
      <alignment vertical="top" wrapText="1"/>
    </xf>
    <xf numFmtId="178" fontId="9" fillId="38" borderId="43" xfId="8" applyNumberFormat="1" applyFont="1" applyBorder="1"/>
    <xf numFmtId="177" fontId="9" fillId="38" borderId="23" xfId="4" applyNumberFormat="1" applyFont="1" applyBorder="1" applyAlignment="1">
      <alignment horizontal="center" vertical="top"/>
    </xf>
    <xf numFmtId="0" fontId="9" fillId="38" borderId="6" xfId="4" applyFont="1" applyAlignment="1">
      <alignment vertical="top" wrapText="1"/>
    </xf>
    <xf numFmtId="0" fontId="9" fillId="38" borderId="38" xfId="4" applyFont="1" applyBorder="1" applyAlignment="1">
      <alignment vertical="top"/>
    </xf>
    <xf numFmtId="0" fontId="9" fillId="38" borderId="39" xfId="4" applyFont="1" applyBorder="1" applyAlignment="1">
      <alignment vertical="top"/>
    </xf>
    <xf numFmtId="4" fontId="9" fillId="38" borderId="30" xfId="6" applyNumberFormat="1" applyFont="1" applyFill="1" applyBorder="1"/>
    <xf numFmtId="43" fontId="9" fillId="38" borderId="30" xfId="9" applyFont="1" applyFill="1" applyBorder="1"/>
    <xf numFmtId="43" fontId="9" fillId="38" borderId="30" xfId="6" applyNumberFormat="1" applyFont="1" applyFill="1" applyBorder="1"/>
    <xf numFmtId="0" fontId="9" fillId="38" borderId="54" xfId="4" applyFont="1" applyBorder="1" applyAlignment="1">
      <alignment vertical="top"/>
    </xf>
    <xf numFmtId="0" fontId="9" fillId="38" borderId="55" xfId="4" applyFont="1" applyBorder="1" applyAlignment="1">
      <alignment vertical="top"/>
    </xf>
    <xf numFmtId="0" fontId="9" fillId="38" borderId="56" xfId="5" applyFont="1" applyBorder="1"/>
    <xf numFmtId="0" fontId="9" fillId="38" borderId="57" xfId="5" applyFont="1" applyBorder="1"/>
    <xf numFmtId="0" fontId="0" fillId="38" borderId="6" xfId="4" applyFont="1" applyAlignment="1" applyProtection="1">
      <alignment wrapText="1"/>
      <protection locked="0"/>
    </xf>
    <xf numFmtId="0" fontId="2" fillId="38" borderId="6" xfId="4" applyFont="1" applyAlignment="1">
      <alignment horizontal="left" vertical="top" wrapText="1"/>
    </xf>
    <xf numFmtId="0" fontId="7" fillId="38" borderId="6" xfId="4"/>
    <xf numFmtId="0" fontId="2" fillId="38" borderId="6" xfId="4" applyFont="1" applyAlignment="1">
      <alignment horizontal="center" vertical="top" wrapText="1"/>
    </xf>
    <xf numFmtId="0" fontId="1" fillId="38" borderId="6" xfId="4" applyFont="1" applyAlignment="1">
      <alignment horizontal="left" vertical="top" wrapText="1"/>
    </xf>
    <xf numFmtId="0" fontId="2" fillId="38" borderId="3" xfId="4" applyFont="1" applyBorder="1" applyAlignment="1">
      <alignment horizontal="left" vertical="center" wrapText="1"/>
    </xf>
    <xf numFmtId="0" fontId="2" fillId="38" borderId="4" xfId="4" applyFont="1" applyBorder="1" applyAlignment="1">
      <alignment horizontal="left" vertical="center" wrapText="1"/>
    </xf>
    <xf numFmtId="0" fontId="2" fillId="38" borderId="4" xfId="4" applyFont="1" applyBorder="1" applyAlignment="1">
      <alignment horizontal="center" vertical="center" wrapText="1"/>
    </xf>
    <xf numFmtId="0" fontId="2" fillId="38" borderId="5" xfId="4" applyFont="1" applyBorder="1" applyAlignment="1">
      <alignment horizontal="center" vertical="center" wrapText="1"/>
    </xf>
    <xf numFmtId="0" fontId="4" fillId="38" borderId="6" xfId="4" applyFont="1" applyAlignment="1">
      <alignment horizontal="justify" vertical="top" wrapText="1"/>
    </xf>
    <xf numFmtId="0" fontId="2" fillId="38" borderId="7" xfId="4" applyFont="1" applyBorder="1" applyAlignment="1">
      <alignment horizontal="left" vertical="top" wrapText="1"/>
    </xf>
    <xf numFmtId="0" fontId="1" fillId="38" borderId="8" xfId="4" applyFont="1" applyBorder="1" applyAlignment="1">
      <alignment horizontal="left" vertical="top" wrapText="1"/>
    </xf>
    <xf numFmtId="0" fontId="5" fillId="38" borderId="9" xfId="4" applyFont="1" applyBorder="1" applyAlignment="1">
      <alignment horizontal="right" vertical="top" wrapText="1"/>
    </xf>
    <xf numFmtId="0" fontId="5" fillId="38" borderId="10" xfId="4" applyFont="1" applyBorder="1" applyAlignment="1">
      <alignment horizontal="right" vertical="top" wrapText="1"/>
    </xf>
    <xf numFmtId="0" fontId="6" fillId="38" borderId="6" xfId="4" applyFont="1" applyAlignment="1">
      <alignment horizontal="left" vertical="top" wrapText="1"/>
    </xf>
    <xf numFmtId="0" fontId="1" fillId="38" borderId="7" xfId="4" applyFont="1" applyBorder="1" applyAlignment="1">
      <alignment horizontal="left" vertical="top" wrapText="1"/>
    </xf>
    <xf numFmtId="3" fontId="1" fillId="38" borderId="8" xfId="4" applyNumberFormat="1" applyFont="1" applyBorder="1" applyAlignment="1">
      <alignment horizontal="right" vertical="top" wrapText="1"/>
    </xf>
    <xf numFmtId="164" fontId="1" fillId="38" borderId="9" xfId="4" applyNumberFormat="1" applyFont="1" applyBorder="1" applyAlignment="1">
      <alignment horizontal="right" vertical="top" wrapText="1"/>
    </xf>
    <xf numFmtId="165" fontId="1" fillId="38" borderId="8" xfId="4" applyNumberFormat="1" applyFont="1" applyBorder="1" applyAlignment="1">
      <alignment horizontal="right" vertical="top" wrapText="1"/>
    </xf>
    <xf numFmtId="0" fontId="1" fillId="38" borderId="9" xfId="4" applyFont="1" applyBorder="1" applyAlignment="1">
      <alignment horizontal="right" vertical="top" wrapText="1"/>
    </xf>
    <xf numFmtId="0" fontId="1" fillId="38" borderId="10" xfId="4" applyFont="1" applyBorder="1" applyAlignment="1">
      <alignment horizontal="right" vertical="top" wrapText="1"/>
    </xf>
    <xf numFmtId="164" fontId="2" fillId="38" borderId="11" xfId="4" applyNumberFormat="1" applyFont="1" applyBorder="1" applyAlignment="1">
      <alignment horizontal="right" vertical="top" wrapText="1"/>
    </xf>
    <xf numFmtId="165" fontId="2" fillId="38" borderId="1" xfId="4" applyNumberFormat="1" applyFont="1" applyBorder="1" applyAlignment="1">
      <alignment horizontal="right" vertical="top" wrapText="1"/>
    </xf>
    <xf numFmtId="0" fontId="2" fillId="38" borderId="1" xfId="4" applyFont="1" applyBorder="1" applyAlignment="1">
      <alignment horizontal="right" vertical="top" wrapText="1"/>
    </xf>
    <xf numFmtId="0" fontId="2" fillId="38" borderId="12" xfId="4" applyFont="1" applyBorder="1" applyAlignment="1">
      <alignment horizontal="right" vertical="top" wrapText="1"/>
    </xf>
    <xf numFmtId="0" fontId="2" fillId="38" borderId="13" xfId="4" applyFont="1" applyBorder="1" applyAlignment="1">
      <alignment horizontal="left" vertical="top" wrapText="1"/>
    </xf>
    <xf numFmtId="0" fontId="1" fillId="38" borderId="1" xfId="4" applyFont="1" applyBorder="1" applyAlignment="1">
      <alignment horizontal="left" vertical="top" wrapText="1"/>
    </xf>
    <xf numFmtId="0" fontId="7" fillId="38" borderId="6" xfId="4" applyAlignment="1" applyProtection="1">
      <alignment wrapText="1"/>
      <protection locked="0"/>
    </xf>
    <xf numFmtId="0" fontId="8" fillId="38" borderId="13" xfId="4" applyFont="1" applyBorder="1" applyAlignment="1">
      <alignment horizontal="left" vertical="top" wrapText="1"/>
    </xf>
    <xf numFmtId="0" fontId="9" fillId="38" borderId="14" xfId="4" applyFont="1" applyBorder="1" applyAlignment="1">
      <alignment horizontal="left" vertical="top" wrapText="1"/>
    </xf>
    <xf numFmtId="0" fontId="9" fillId="38" borderId="1" xfId="4" applyFont="1" applyBorder="1" applyAlignment="1">
      <alignment horizontal="left" vertical="top" wrapText="1"/>
    </xf>
    <xf numFmtId="0" fontId="1" fillId="38" borderId="14" xfId="4" applyFont="1" applyBorder="1" applyAlignment="1">
      <alignment horizontal="left" vertical="top" wrapText="1"/>
    </xf>
    <xf numFmtId="0" fontId="2" fillId="38" borderId="11" xfId="4" applyFont="1" applyBorder="1" applyAlignment="1">
      <alignment horizontal="right" vertical="top" wrapText="1"/>
    </xf>
    <xf numFmtId="0" fontId="9" fillId="38" borderId="13" xfId="4" applyFont="1" applyBorder="1" applyAlignment="1">
      <alignment horizontal="left" vertical="top" wrapText="1"/>
    </xf>
    <xf numFmtId="166" fontId="1" fillId="38" borderId="9" xfId="4" applyNumberFormat="1" applyFont="1" applyBorder="1" applyAlignment="1">
      <alignment horizontal="right" vertical="top" wrapText="1"/>
    </xf>
    <xf numFmtId="164" fontId="2" fillId="38" borderId="1" xfId="4" applyNumberFormat="1" applyFont="1" applyBorder="1" applyAlignment="1">
      <alignment horizontal="right" vertical="top" wrapText="1"/>
    </xf>
    <xf numFmtId="0" fontId="2" fillId="38" borderId="15" xfId="4" applyFont="1" applyBorder="1" applyAlignment="1">
      <alignment horizontal="left" vertical="top" wrapText="1"/>
    </xf>
    <xf numFmtId="0" fontId="1" fillId="38" borderId="16" xfId="4" applyFont="1" applyBorder="1" applyAlignment="1">
      <alignment horizontal="left" vertical="top" wrapText="1"/>
    </xf>
    <xf numFmtId="164" fontId="2" fillId="38" borderId="17" xfId="4" applyNumberFormat="1" applyFont="1" applyBorder="1" applyAlignment="1">
      <alignment horizontal="right" vertical="top" wrapText="1"/>
    </xf>
    <xf numFmtId="166" fontId="2" fillId="38" borderId="17" xfId="4" applyNumberFormat="1" applyFont="1" applyBorder="1" applyAlignment="1">
      <alignment horizontal="right" vertical="top" wrapText="1"/>
    </xf>
    <xf numFmtId="0" fontId="2" fillId="38" borderId="18" xfId="4" applyFont="1" applyBorder="1" applyAlignment="1">
      <alignment horizontal="right" vertical="top" wrapText="1"/>
    </xf>
    <xf numFmtId="0" fontId="2" fillId="38" borderId="19" xfId="4" applyFont="1" applyBorder="1" applyAlignment="1">
      <alignment horizontal="right" vertical="top" wrapText="1"/>
    </xf>
    <xf numFmtId="0" fontId="9" fillId="38" borderId="34" xfId="4" applyFont="1" applyBorder="1"/>
    <xf numFmtId="170" fontId="9" fillId="38" borderId="51" xfId="4" applyNumberFormat="1" applyFont="1" applyBorder="1"/>
    <xf numFmtId="15" fontId="9" fillId="38" borderId="33" xfId="4" applyNumberFormat="1" applyFont="1" applyBorder="1" applyAlignment="1">
      <alignment horizontal="center" vertical="top"/>
    </xf>
    <xf numFmtId="0" fontId="9" fillId="38" borderId="30" xfId="4" applyFont="1" applyBorder="1" applyAlignment="1">
      <alignment horizontal="center" vertical="top" wrapText="1"/>
    </xf>
    <xf numFmtId="177" fontId="9" fillId="38" borderId="33" xfId="4" quotePrefix="1" applyNumberFormat="1" applyFont="1" applyBorder="1" applyAlignment="1">
      <alignment horizontal="center" vertical="top"/>
    </xf>
    <xf numFmtId="0" fontId="9" fillId="38" borderId="30" xfId="4" applyFont="1" applyBorder="1" applyAlignment="1">
      <alignment vertical="top" wrapText="1"/>
    </xf>
    <xf numFmtId="178" fontId="9" fillId="38" borderId="30" xfId="4" applyNumberFormat="1" applyFont="1" applyBorder="1"/>
    <xf numFmtId="177" fontId="9" fillId="38" borderId="23" xfId="4" quotePrefix="1" applyNumberFormat="1" applyFont="1" applyBorder="1" applyAlignment="1">
      <alignment horizontal="center" vertical="top"/>
    </xf>
    <xf numFmtId="178" fontId="9" fillId="38" borderId="6" xfId="4" applyNumberFormat="1" applyFont="1"/>
    <xf numFmtId="167" fontId="9" fillId="38" borderId="42" xfId="2" applyFont="1" applyFill="1" applyBorder="1"/>
    <xf numFmtId="0" fontId="17" fillId="38" borderId="6" xfId="4" applyFont="1"/>
    <xf numFmtId="0" fontId="20" fillId="38" borderId="6" xfId="4" applyFont="1"/>
    <xf numFmtId="0" fontId="14" fillId="38" borderId="6" xfId="4" applyFont="1"/>
    <xf numFmtId="0" fontId="14" fillId="38" borderId="33" xfId="4" applyFont="1" applyBorder="1"/>
    <xf numFmtId="0" fontId="14" fillId="38" borderId="30" xfId="4" applyFont="1" applyBorder="1"/>
    <xf numFmtId="0" fontId="14" fillId="38" borderId="23" xfId="4" applyFont="1" applyBorder="1"/>
    <xf numFmtId="167" fontId="14" fillId="39" borderId="35" xfId="2" applyFont="1" applyFill="1" applyBorder="1" applyAlignment="1">
      <alignment horizontal="center" vertical="center"/>
    </xf>
    <xf numFmtId="167" fontId="12" fillId="0" borderId="24" xfId="2" applyFont="1" applyFill="1" applyBorder="1"/>
    <xf numFmtId="0" fontId="10" fillId="0" borderId="6" xfId="1" applyFont="1" applyFill="1"/>
    <xf numFmtId="0" fontId="22" fillId="38" borderId="58" xfId="11" applyFont="1" applyBorder="1" applyAlignment="1">
      <alignment vertical="center"/>
    </xf>
    <xf numFmtId="0" fontId="22" fillId="38" borderId="59" xfId="11" applyFont="1" applyBorder="1" applyAlignment="1">
      <alignment vertical="center" wrapText="1"/>
    </xf>
    <xf numFmtId="167" fontId="22" fillId="38" borderId="59" xfId="2" applyFont="1" applyFill="1" applyBorder="1" applyAlignment="1">
      <alignment vertical="center"/>
    </xf>
    <xf numFmtId="167" fontId="22" fillId="38" borderId="59" xfId="2" applyFont="1" applyFill="1" applyBorder="1" applyAlignment="1">
      <alignment vertical="center" wrapText="1"/>
    </xf>
    <xf numFmtId="0" fontId="22" fillId="38" borderId="48" xfId="11" applyFont="1" applyBorder="1" applyAlignment="1">
      <alignment vertical="center" wrapText="1"/>
    </xf>
    <xf numFmtId="0" fontId="2" fillId="38" borderId="60" xfId="11" applyFont="1" applyBorder="1" applyAlignment="1">
      <alignment horizontal="left" vertical="top" wrapText="1"/>
    </xf>
    <xf numFmtId="0" fontId="1" fillId="38" borderId="8" xfId="11" applyFont="1" applyBorder="1" applyAlignment="1">
      <alignment horizontal="left" vertical="top" wrapText="1"/>
    </xf>
    <xf numFmtId="0" fontId="7" fillId="38" borderId="6" xfId="11" applyAlignment="1" applyProtection="1">
      <alignment wrapText="1"/>
      <protection locked="0"/>
    </xf>
    <xf numFmtId="2" fontId="1" fillId="38" borderId="8" xfId="11" applyNumberFormat="1" applyFont="1" applyBorder="1" applyAlignment="1">
      <alignment horizontal="right" vertical="top" wrapText="1"/>
    </xf>
    <xf numFmtId="3" fontId="1" fillId="38" borderId="8" xfId="0" applyNumberFormat="1" applyFont="1" applyFill="1" applyBorder="1" applyAlignment="1">
      <alignment horizontal="right" vertical="top" wrapText="1"/>
    </xf>
    <xf numFmtId="164" fontId="1" fillId="38" borderId="9" xfId="0" applyNumberFormat="1" applyFont="1" applyFill="1" applyBorder="1" applyAlignment="1">
      <alignment horizontal="right" vertical="top" wrapText="1"/>
    </xf>
    <xf numFmtId="165" fontId="1" fillId="38" borderId="6" xfId="0" applyNumberFormat="1" applyFont="1" applyFill="1" applyBorder="1" applyAlignment="1">
      <alignment horizontal="right" vertical="top" wrapText="1"/>
    </xf>
    <xf numFmtId="0" fontId="2" fillId="38" borderId="60" xfId="12" applyFont="1" applyBorder="1" applyAlignment="1">
      <alignment horizontal="left" vertical="top" wrapText="1"/>
    </xf>
    <xf numFmtId="0" fontId="1" fillId="38" borderId="8" xfId="12" applyFont="1" applyBorder="1" applyAlignment="1">
      <alignment horizontal="left" vertical="top" wrapText="1"/>
    </xf>
    <xf numFmtId="164" fontId="2" fillId="38" borderId="11" xfId="12" applyNumberFormat="1" applyFont="1" applyBorder="1" applyAlignment="1">
      <alignment horizontal="right" vertical="top" wrapText="1"/>
    </xf>
    <xf numFmtId="165" fontId="2" fillId="38" borderId="1" xfId="12" applyNumberFormat="1" applyFont="1" applyBorder="1" applyAlignment="1">
      <alignment horizontal="right" vertical="top" wrapText="1"/>
    </xf>
    <xf numFmtId="0" fontId="2" fillId="38" borderId="61" xfId="12" applyFont="1" applyBorder="1" applyAlignment="1">
      <alignment horizontal="right" vertical="top" wrapText="1"/>
    </xf>
    <xf numFmtId="0" fontId="2" fillId="38" borderId="62" xfId="12" applyFont="1" applyBorder="1" applyAlignment="1">
      <alignment horizontal="left" vertical="top" wrapText="1"/>
    </xf>
    <xf numFmtId="0" fontId="1" fillId="38" borderId="63" xfId="12" applyFont="1" applyBorder="1" applyAlignment="1">
      <alignment horizontal="left" vertical="top" wrapText="1"/>
    </xf>
    <xf numFmtId="0" fontId="1" fillId="38" borderId="64" xfId="12" applyFont="1" applyBorder="1" applyAlignment="1">
      <alignment horizontal="left" vertical="top" wrapText="1"/>
    </xf>
    <xf numFmtId="164" fontId="2" fillId="38" borderId="65" xfId="12" applyNumberFormat="1" applyFont="1" applyBorder="1" applyAlignment="1">
      <alignment horizontal="right" vertical="top" wrapText="1"/>
    </xf>
    <xf numFmtId="165" fontId="2" fillId="38" borderId="64" xfId="12" applyNumberFormat="1" applyFont="1" applyBorder="1" applyAlignment="1">
      <alignment horizontal="right" vertical="top" wrapText="1"/>
    </xf>
    <xf numFmtId="0" fontId="2" fillId="38" borderId="66" xfId="12" applyFont="1" applyBorder="1" applyAlignment="1">
      <alignment horizontal="right" vertical="top" wrapText="1"/>
    </xf>
    <xf numFmtId="43" fontId="14" fillId="38" borderId="30" xfId="10" applyFont="1" applyFill="1" applyBorder="1"/>
    <xf numFmtId="43" fontId="0" fillId="0" borderId="30" xfId="10" applyFont="1" applyBorder="1"/>
    <xf numFmtId="0" fontId="7" fillId="0" borderId="6" xfId="4" applyFill="1"/>
    <xf numFmtId="0" fontId="8" fillId="0" borderId="30" xfId="4" applyFont="1" applyFill="1" applyBorder="1"/>
    <xf numFmtId="0" fontId="9" fillId="0" borderId="30" xfId="4" applyFont="1" applyFill="1" applyBorder="1"/>
    <xf numFmtId="0" fontId="9" fillId="0" borderId="6" xfId="4" applyFont="1" applyFill="1"/>
    <xf numFmtId="169" fontId="9" fillId="0" borderId="24" xfId="4" applyNumberFormat="1" applyFont="1" applyFill="1" applyBorder="1"/>
    <xf numFmtId="0" fontId="10" fillId="0" borderId="6" xfId="4" applyFont="1" applyFill="1"/>
    <xf numFmtId="3" fontId="9" fillId="0" borderId="30" xfId="4" applyNumberFormat="1" applyFont="1" applyFill="1" applyBorder="1"/>
    <xf numFmtId="0" fontId="6"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3" fontId="1" fillId="0" borderId="8"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165" fontId="1" fillId="0" borderId="8" xfId="0" applyNumberFormat="1" applyFont="1" applyBorder="1" applyAlignment="1">
      <alignment horizontal="right" vertical="top" wrapText="1"/>
    </xf>
    <xf numFmtId="166" fontId="1" fillId="0" borderId="9" xfId="0" applyNumberFormat="1" applyFont="1" applyBorder="1" applyAlignment="1">
      <alignment horizontal="right" vertical="top" wrapText="1"/>
    </xf>
    <xf numFmtId="0" fontId="1" fillId="0" borderId="10" xfId="0" applyFont="1" applyBorder="1" applyAlignment="1">
      <alignment horizontal="right" vertical="top" wrapText="1"/>
    </xf>
    <xf numFmtId="0" fontId="0" fillId="0" borderId="0" xfId="0" applyAlignment="1" applyProtection="1">
      <alignment wrapText="1"/>
      <protection locked="0"/>
    </xf>
    <xf numFmtId="2" fontId="14" fillId="0" borderId="23" xfId="0" applyNumberFormat="1" applyFont="1" applyBorder="1" applyAlignment="1">
      <alignment vertical="top"/>
    </xf>
    <xf numFmtId="0" fontId="14" fillId="0" borderId="0" xfId="0" applyFont="1" applyAlignment="1">
      <alignment vertical="top"/>
    </xf>
    <xf numFmtId="0" fontId="12" fillId="0" borderId="0" xfId="0" applyFont="1"/>
    <xf numFmtId="167" fontId="12" fillId="0" borderId="6" xfId="2" applyFont="1" applyFill="1" applyBorder="1"/>
    <xf numFmtId="0" fontId="1" fillId="6" borderId="6" xfId="0" applyFont="1" applyFill="1" applyBorder="1" applyAlignment="1">
      <alignment horizontal="left" vertical="top" wrapText="1"/>
    </xf>
    <xf numFmtId="0" fontId="24" fillId="38" borderId="20" xfId="0" applyFont="1" applyFill="1" applyBorder="1"/>
    <xf numFmtId="0" fontId="13" fillId="38" borderId="21" xfId="0" applyFont="1" applyFill="1" applyBorder="1"/>
    <xf numFmtId="167" fontId="13" fillId="38" borderId="21" xfId="2" applyFont="1" applyFill="1" applyBorder="1"/>
    <xf numFmtId="167" fontId="13" fillId="38" borderId="22" xfId="2" applyFont="1" applyFill="1" applyBorder="1"/>
    <xf numFmtId="0" fontId="13" fillId="38" borderId="23" xfId="0" applyFont="1" applyFill="1" applyBorder="1"/>
    <xf numFmtId="43" fontId="13" fillId="38" borderId="6" xfId="3" applyFont="1" applyFill="1" applyBorder="1" applyAlignment="1">
      <alignment horizontal="right"/>
    </xf>
    <xf numFmtId="167" fontId="13" fillId="38" borderId="6" xfId="2" applyFont="1" applyFill="1" applyBorder="1"/>
    <xf numFmtId="167" fontId="13" fillId="38" borderId="24" xfId="2" applyFont="1" applyFill="1" applyBorder="1"/>
    <xf numFmtId="0" fontId="13" fillId="38" borderId="30" xfId="0" applyFont="1" applyFill="1" applyBorder="1" applyAlignment="1">
      <alignment vertical="center" wrapText="1"/>
    </xf>
    <xf numFmtId="0" fontId="13" fillId="38" borderId="0" xfId="0" applyFont="1" applyFill="1" applyAlignment="1">
      <alignment vertical="center"/>
    </xf>
    <xf numFmtId="0" fontId="13" fillId="38" borderId="33" xfId="0" applyFont="1" applyFill="1" applyBorder="1" applyAlignment="1">
      <alignment horizontal="left" indent="5"/>
    </xf>
    <xf numFmtId="170" fontId="13" fillId="38" borderId="30" xfId="0" applyNumberFormat="1" applyFont="1" applyFill="1" applyBorder="1"/>
    <xf numFmtId="168" fontId="13" fillId="38" borderId="6" xfId="2" applyNumberFormat="1" applyFont="1" applyFill="1" applyBorder="1"/>
    <xf numFmtId="168" fontId="13" fillId="38" borderId="24" xfId="2" applyNumberFormat="1" applyFont="1" applyFill="1" applyBorder="1"/>
    <xf numFmtId="2" fontId="13" fillId="38" borderId="0" xfId="0" applyNumberFormat="1" applyFont="1" applyFill="1" applyAlignment="1">
      <alignment horizontal="right"/>
    </xf>
    <xf numFmtId="167" fontId="13" fillId="38" borderId="6" xfId="2" applyFont="1" applyFill="1" applyAlignment="1">
      <alignment horizontal="right"/>
    </xf>
    <xf numFmtId="167" fontId="13" fillId="39" borderId="24" xfId="2" applyFont="1" applyFill="1" applyBorder="1"/>
    <xf numFmtId="0" fontId="13" fillId="0" borderId="0" xfId="0" applyFont="1"/>
    <xf numFmtId="167" fontId="13" fillId="0" borderId="6" xfId="2" applyFont="1" applyFill="1" applyBorder="1"/>
    <xf numFmtId="167" fontId="13" fillId="0" borderId="24" xfId="2" applyFont="1" applyFill="1" applyBorder="1"/>
    <xf numFmtId="167" fontId="13" fillId="38" borderId="27" xfId="2" applyFont="1" applyFill="1" applyBorder="1"/>
    <xf numFmtId="0" fontId="13" fillId="38" borderId="23" xfId="0" applyFont="1" applyFill="1" applyBorder="1" applyAlignment="1">
      <alignment horizontal="left" vertical="top"/>
    </xf>
    <xf numFmtId="0" fontId="13" fillId="38" borderId="23" xfId="0" applyFont="1" applyFill="1" applyBorder="1" applyAlignment="1">
      <alignment vertical="top"/>
    </xf>
    <xf numFmtId="0" fontId="13" fillId="38" borderId="6" xfId="4" applyFont="1"/>
    <xf numFmtId="0" fontId="26" fillId="0" borderId="30" xfId="0" applyFont="1" applyBorder="1"/>
    <xf numFmtId="0" fontId="13" fillId="38" borderId="0" xfId="0" applyFont="1" applyFill="1" applyAlignment="1">
      <alignment vertical="top"/>
    </xf>
    <xf numFmtId="4" fontId="13" fillId="38" borderId="6" xfId="2" applyNumberFormat="1" applyFont="1" applyFill="1" applyBorder="1" applyAlignment="1">
      <alignment vertical="top"/>
    </xf>
    <xf numFmtId="4" fontId="13" fillId="38" borderId="0" xfId="0" applyNumberFormat="1" applyFont="1" applyFill="1" applyAlignment="1">
      <alignment vertical="top"/>
    </xf>
    <xf numFmtId="0" fontId="13" fillId="38" borderId="23" xfId="0" applyFont="1" applyFill="1" applyBorder="1" applyAlignment="1">
      <alignment horizontal="left" vertical="top" indent="3"/>
    </xf>
    <xf numFmtId="167" fontId="13" fillId="38" borderId="23" xfId="2" applyFont="1" applyFill="1" applyBorder="1" applyAlignment="1">
      <alignment vertical="top"/>
    </xf>
    <xf numFmtId="0" fontId="13" fillId="38" borderId="6" xfId="0" applyFont="1" applyFill="1" applyBorder="1" applyAlignment="1">
      <alignment horizontal="left" vertical="top" indent="3"/>
    </xf>
    <xf numFmtId="167" fontId="13" fillId="38" borderId="6" xfId="2" applyFont="1" applyFill="1"/>
    <xf numFmtId="2" fontId="13" fillId="38" borderId="0" xfId="0" applyNumberFormat="1" applyFont="1" applyFill="1" applyAlignment="1">
      <alignment vertical="top"/>
    </xf>
    <xf numFmtId="2" fontId="13" fillId="0" borderId="23" xfId="0" applyNumberFormat="1" applyFont="1" applyBorder="1" applyAlignment="1">
      <alignment vertical="top"/>
    </xf>
    <xf numFmtId="0" fontId="13" fillId="0" borderId="0" xfId="0" applyFont="1" applyAlignment="1">
      <alignment vertical="top"/>
    </xf>
    <xf numFmtId="2" fontId="13" fillId="38" borderId="23" xfId="0" applyNumberFormat="1" applyFont="1" applyFill="1" applyBorder="1" applyAlignment="1">
      <alignment vertical="top"/>
    </xf>
    <xf numFmtId="171" fontId="24" fillId="38" borderId="6" xfId="5" applyNumberFormat="1" applyFont="1"/>
    <xf numFmtId="0" fontId="13" fillId="38" borderId="20" xfId="0" applyFont="1" applyFill="1" applyBorder="1" applyAlignment="1">
      <alignment vertical="top"/>
    </xf>
    <xf numFmtId="0" fontId="24" fillId="38" borderId="33" xfId="0" applyFont="1" applyFill="1" applyBorder="1" applyAlignment="1">
      <alignment vertical="top" wrapText="1"/>
    </xf>
    <xf numFmtId="0" fontId="24" fillId="38" borderId="30" xfId="0" applyFont="1" applyFill="1" applyBorder="1" applyAlignment="1">
      <alignment vertical="top" wrapText="1"/>
    </xf>
    <xf numFmtId="0" fontId="24" fillId="38" borderId="34" xfId="0" applyFont="1" applyFill="1" applyBorder="1" applyAlignment="1">
      <alignment vertical="top" wrapText="1"/>
    </xf>
    <xf numFmtId="0" fontId="24" fillId="38" borderId="33" xfId="0" applyFont="1" applyFill="1" applyBorder="1"/>
    <xf numFmtId="172" fontId="13" fillId="38" borderId="30" xfId="0" applyNumberFormat="1" applyFont="1" applyFill="1" applyBorder="1"/>
    <xf numFmtId="0" fontId="13" fillId="38" borderId="30" xfId="0" applyFont="1" applyFill="1" applyBorder="1" applyAlignment="1">
      <alignment horizontal="center"/>
    </xf>
    <xf numFmtId="167" fontId="13" fillId="38" borderId="30" xfId="2" applyFont="1" applyFill="1" applyBorder="1"/>
    <xf numFmtId="167" fontId="13" fillId="38" borderId="34" xfId="2" applyFont="1" applyFill="1" applyBorder="1"/>
    <xf numFmtId="0" fontId="13" fillId="38" borderId="33" xfId="0" applyFont="1" applyFill="1" applyBorder="1"/>
    <xf numFmtId="172" fontId="13" fillId="38" borderId="30" xfId="4" applyNumberFormat="1" applyFont="1" applyBorder="1"/>
    <xf numFmtId="167" fontId="13" fillId="39" borderId="30" xfId="2" applyFont="1" applyFill="1" applyBorder="1"/>
    <xf numFmtId="0" fontId="13" fillId="39" borderId="33" xfId="0" applyFont="1" applyFill="1" applyBorder="1"/>
    <xf numFmtId="172" fontId="13" fillId="39" borderId="30" xfId="4" applyNumberFormat="1" applyFont="1" applyFill="1" applyBorder="1"/>
    <xf numFmtId="173" fontId="13" fillId="39" borderId="30" xfId="2" applyNumberFormat="1" applyFont="1" applyFill="1" applyBorder="1"/>
    <xf numFmtId="0" fontId="24" fillId="38" borderId="41" xfId="0" applyFont="1" applyFill="1" applyBorder="1"/>
    <xf numFmtId="0" fontId="24" fillId="38" borderId="6" xfId="0" applyFont="1" applyFill="1" applyBorder="1"/>
    <xf numFmtId="0" fontId="13" fillId="38" borderId="6" xfId="0" applyFont="1" applyFill="1" applyBorder="1"/>
    <xf numFmtId="0" fontId="24" fillId="38" borderId="23" xfId="0" applyFont="1" applyFill="1" applyBorder="1"/>
    <xf numFmtId="0" fontId="13" fillId="38" borderId="30" xfId="0" applyFont="1" applyFill="1" applyBorder="1"/>
    <xf numFmtId="168" fontId="13" fillId="38" borderId="30" xfId="2" applyNumberFormat="1" applyFont="1" applyFill="1" applyBorder="1"/>
    <xf numFmtId="168" fontId="13" fillId="38" borderId="6" xfId="3" applyNumberFormat="1" applyFont="1" applyFill="1" applyBorder="1"/>
    <xf numFmtId="4" fontId="13" fillId="38" borderId="6" xfId="3" applyNumberFormat="1" applyFont="1" applyFill="1" applyBorder="1"/>
    <xf numFmtId="43" fontId="13" fillId="38" borderId="6" xfId="3" applyFont="1" applyFill="1" applyBorder="1"/>
    <xf numFmtId="0" fontId="13" fillId="38" borderId="23" xfId="3" applyNumberFormat="1" applyFont="1" applyFill="1" applyBorder="1" applyAlignment="1">
      <alignment horizontal="left"/>
    </xf>
    <xf numFmtId="0" fontId="13" fillId="38" borderId="6" xfId="3" applyNumberFormat="1" applyFont="1" applyFill="1" applyBorder="1" applyAlignment="1">
      <alignment horizontal="left"/>
    </xf>
    <xf numFmtId="175" fontId="13" fillId="38" borderId="6" xfId="3" applyNumberFormat="1" applyFont="1" applyFill="1" applyBorder="1"/>
    <xf numFmtId="0" fontId="13" fillId="0" borderId="33" xfId="0" applyFont="1" applyBorder="1"/>
    <xf numFmtId="0" fontId="13" fillId="0" borderId="30" xfId="0" applyFont="1" applyBorder="1"/>
    <xf numFmtId="0" fontId="13" fillId="0" borderId="6" xfId="0" applyFont="1" applyBorder="1"/>
    <xf numFmtId="168" fontId="13" fillId="0" borderId="6" xfId="3" applyNumberFormat="1" applyFont="1" applyFill="1" applyBorder="1"/>
    <xf numFmtId="168" fontId="13" fillId="0" borderId="30" xfId="2" applyNumberFormat="1" applyFont="1" applyFill="1" applyBorder="1"/>
    <xf numFmtId="4" fontId="13" fillId="0" borderId="6" xfId="3" applyNumberFormat="1" applyFont="1" applyFill="1" applyBorder="1"/>
    <xf numFmtId="43" fontId="13" fillId="0" borderId="6" xfId="3" applyFont="1" applyFill="1" applyBorder="1"/>
    <xf numFmtId="4" fontId="13" fillId="38" borderId="6" xfId="0" applyNumberFormat="1" applyFont="1" applyFill="1" applyBorder="1"/>
    <xf numFmtId="176" fontId="13" fillId="38" borderId="6" xfId="0" applyNumberFormat="1" applyFont="1" applyFill="1" applyBorder="1"/>
    <xf numFmtId="0" fontId="24" fillId="38" borderId="25" xfId="0" applyFont="1" applyFill="1" applyBorder="1"/>
    <xf numFmtId="0" fontId="13" fillId="38" borderId="26" xfId="0" applyFont="1" applyFill="1" applyBorder="1"/>
    <xf numFmtId="177" fontId="9" fillId="38" borderId="33" xfId="8" applyNumberFormat="1" applyFont="1" applyBorder="1" applyAlignment="1">
      <alignment horizontal="center" vertical="top"/>
    </xf>
    <xf numFmtId="177" fontId="9" fillId="38" borderId="23" xfId="8" applyNumberFormat="1" applyFont="1" applyBorder="1" applyAlignment="1">
      <alignment horizontal="center" vertical="top"/>
    </xf>
    <xf numFmtId="177" fontId="9" fillId="38" borderId="38" xfId="8" applyNumberFormat="1" applyFont="1" applyBorder="1" applyAlignment="1">
      <alignment horizontal="center" vertical="top"/>
    </xf>
    <xf numFmtId="0" fontId="23" fillId="0" borderId="7" xfId="0" applyFont="1" applyBorder="1" applyAlignment="1">
      <alignment horizontal="left" vertical="top" wrapText="1"/>
    </xf>
    <xf numFmtId="0" fontId="23" fillId="0" borderId="26" xfId="0" applyFont="1" applyBorder="1" applyAlignment="1">
      <alignment horizontal="left" vertical="top" wrapText="1"/>
    </xf>
    <xf numFmtId="0" fontId="26" fillId="38" borderId="0" xfId="0" applyFont="1" applyFill="1" applyAlignment="1" applyProtection="1">
      <alignment wrapText="1"/>
      <protection locked="0"/>
    </xf>
    <xf numFmtId="0" fontId="25" fillId="0" borderId="0" xfId="0" applyFont="1" applyAlignment="1" applyProtection="1">
      <alignment wrapText="1"/>
      <protection locked="0"/>
    </xf>
    <xf numFmtId="0" fontId="23" fillId="38" borderId="67" xfId="0" applyFont="1" applyFill="1" applyBorder="1" applyAlignment="1">
      <alignment horizontal="left" vertical="top" wrapText="1"/>
    </xf>
    <xf numFmtId="0" fontId="23" fillId="38" borderId="68" xfId="0" applyFont="1" applyFill="1" applyBorder="1" applyAlignment="1">
      <alignment horizontal="left" vertical="top" wrapText="1"/>
    </xf>
    <xf numFmtId="0" fontId="23" fillId="38" borderId="21" xfId="0" applyFont="1" applyFill="1" applyBorder="1" applyAlignment="1">
      <alignment horizontal="left" vertical="top" wrapText="1"/>
    </xf>
    <xf numFmtId="0" fontId="23" fillId="38" borderId="69" xfId="0" applyFont="1" applyFill="1" applyBorder="1" applyAlignment="1">
      <alignment horizontal="center" vertical="top" wrapText="1"/>
    </xf>
    <xf numFmtId="43" fontId="7" fillId="38" borderId="24" xfId="4" applyNumberFormat="1" applyBorder="1"/>
    <xf numFmtId="0" fontId="8" fillId="38" borderId="33" xfId="4" applyFont="1" applyBorder="1" applyAlignment="1">
      <alignment vertical="top" wrapText="1"/>
    </xf>
    <xf numFmtId="0" fontId="8" fillId="0" borderId="33" xfId="4" applyFont="1" applyFill="1" applyBorder="1"/>
    <xf numFmtId="0" fontId="5" fillId="15" borderId="8" xfId="0" applyFont="1" applyFill="1" applyBorder="1" applyAlignment="1">
      <alignment horizontal="right" vertical="top" wrapText="1"/>
    </xf>
    <xf numFmtId="0" fontId="2" fillId="4" borderId="6" xfId="0" applyFont="1" applyFill="1" applyBorder="1" applyAlignment="1">
      <alignment horizontal="left" vertical="top" wrapText="1"/>
    </xf>
    <xf numFmtId="0" fontId="27" fillId="0" borderId="30" xfId="0" applyFont="1" applyBorder="1" applyAlignment="1">
      <alignment wrapText="1"/>
    </xf>
    <xf numFmtId="0" fontId="27" fillId="0" borderId="0" xfId="0" applyFont="1"/>
    <xf numFmtId="0" fontId="28" fillId="0" borderId="30" xfId="0" applyFont="1" applyBorder="1" applyAlignment="1">
      <alignment wrapText="1"/>
    </xf>
    <xf numFmtId="10" fontId="29" fillId="38" borderId="30" xfId="6" applyNumberFormat="1" applyFont="1" applyFill="1" applyBorder="1" applyAlignment="1" applyProtection="1">
      <alignment vertical="top"/>
      <protection locked="0"/>
    </xf>
    <xf numFmtId="1" fontId="29" fillId="0" borderId="30" xfId="0" applyNumberFormat="1" applyFont="1" applyBorder="1" applyAlignment="1" applyProtection="1">
      <alignment vertical="top"/>
      <protection locked="0"/>
    </xf>
    <xf numFmtId="0" fontId="27" fillId="0" borderId="0" xfId="0" applyFont="1" applyAlignment="1">
      <alignment wrapText="1"/>
    </xf>
    <xf numFmtId="10" fontId="27" fillId="0" borderId="0" xfId="0" applyNumberFormat="1" applyFont="1" applyAlignment="1">
      <alignment wrapText="1"/>
    </xf>
    <xf numFmtId="1" fontId="27" fillId="0" borderId="0" xfId="0" applyNumberFormat="1" applyFont="1" applyAlignment="1">
      <alignment wrapText="1"/>
    </xf>
    <xf numFmtId="0" fontId="28" fillId="0" borderId="30" xfId="0" applyFont="1" applyBorder="1"/>
    <xf numFmtId="0" fontId="30" fillId="0" borderId="30" xfId="0" applyFont="1" applyBorder="1" applyAlignment="1">
      <alignment wrapText="1"/>
    </xf>
    <xf numFmtId="168" fontId="27" fillId="38" borderId="30" xfId="9" applyNumberFormat="1" applyFont="1" applyFill="1" applyBorder="1" applyAlignment="1">
      <alignment horizontal="right" vertical="center" wrapText="1"/>
    </xf>
    <xf numFmtId="10" fontId="27" fillId="0" borderId="30" xfId="0" applyNumberFormat="1" applyFont="1" applyBorder="1" applyAlignment="1">
      <alignment horizontal="right" vertical="center" wrapText="1"/>
    </xf>
    <xf numFmtId="0" fontId="27" fillId="0" borderId="6" xfId="0" applyFont="1" applyBorder="1"/>
    <xf numFmtId="0" fontId="27" fillId="0" borderId="30" xfId="0" applyFont="1" applyBorder="1"/>
    <xf numFmtId="10" fontId="27" fillId="0" borderId="0" xfId="0" applyNumberFormat="1" applyFont="1" applyAlignment="1">
      <alignment horizontal="right" vertical="center"/>
    </xf>
    <xf numFmtId="0" fontId="31" fillId="0" borderId="30" xfId="0" applyFont="1" applyBorder="1"/>
    <xf numFmtId="10" fontId="27" fillId="0" borderId="30" xfId="0" applyNumberFormat="1" applyFont="1" applyBorder="1" applyAlignment="1">
      <alignment horizontal="right" vertical="center"/>
    </xf>
    <xf numFmtId="170" fontId="27" fillId="0" borderId="30" xfId="0" applyNumberFormat="1" applyFont="1" applyBorder="1"/>
    <xf numFmtId="0" fontId="31" fillId="0" borderId="30" xfId="0" applyFont="1" applyBorder="1" applyAlignment="1">
      <alignment horizontal="left" vertical="center" wrapText="1"/>
    </xf>
    <xf numFmtId="0" fontId="27" fillId="0" borderId="30" xfId="0" applyFont="1" applyBorder="1" applyAlignment="1">
      <alignment horizontal="left" vertical="center" wrapText="1"/>
    </xf>
    <xf numFmtId="0" fontId="32" fillId="0" borderId="0" xfId="0" applyFont="1"/>
    <xf numFmtId="10" fontId="27" fillId="38" borderId="6" xfId="6" applyNumberFormat="1" applyFont="1" applyFill="1"/>
    <xf numFmtId="2" fontId="27" fillId="0" borderId="30" xfId="0" applyNumberFormat="1" applyFont="1" applyBorder="1"/>
    <xf numFmtId="2" fontId="27" fillId="0" borderId="0" xfId="0" applyNumberFormat="1" applyFont="1"/>
    <xf numFmtId="10" fontId="27" fillId="38" borderId="30" xfId="6" applyNumberFormat="1" applyFont="1" applyFill="1" applyBorder="1"/>
    <xf numFmtId="0" fontId="31" fillId="0" borderId="30" xfId="0" applyFont="1" applyBorder="1" applyAlignment="1">
      <alignment wrapText="1"/>
    </xf>
    <xf numFmtId="1" fontId="33" fillId="0" borderId="30" xfId="0" applyNumberFormat="1" applyFont="1" applyBorder="1" applyAlignment="1" applyProtection="1">
      <alignment vertical="top"/>
      <protection locked="0"/>
    </xf>
    <xf numFmtId="10" fontId="0" fillId="38" borderId="30" xfId="6" applyNumberFormat="1" applyFont="1" applyFill="1" applyBorder="1"/>
    <xf numFmtId="0" fontId="9" fillId="38" borderId="30" xfId="4" applyFont="1" applyBorder="1" applyAlignment="1">
      <alignment horizontal="center" vertical="center"/>
    </xf>
    <xf numFmtId="0" fontId="23" fillId="0" borderId="0" xfId="0" applyFont="1" applyAlignment="1">
      <alignment horizontal="left" vertical="top"/>
    </xf>
    <xf numFmtId="0" fontId="23" fillId="0" borderId="0" xfId="0" applyFont="1" applyAlignment="1">
      <alignment horizontal="left" vertical="top" wrapText="1"/>
    </xf>
    <xf numFmtId="0" fontId="26" fillId="0" borderId="0" xfId="0" applyFont="1" applyAlignment="1" applyProtection="1">
      <alignment wrapText="1"/>
      <protection locked="0"/>
    </xf>
    <xf numFmtId="0" fontId="23" fillId="0" borderId="67" xfId="0" applyFont="1" applyBorder="1" applyAlignment="1">
      <alignment horizontal="left" vertical="top" wrapText="1"/>
    </xf>
    <xf numFmtId="0" fontId="23" fillId="0" borderId="68" xfId="0" applyFont="1" applyBorder="1" applyAlignment="1">
      <alignment horizontal="left" vertical="top" wrapText="1"/>
    </xf>
    <xf numFmtId="0" fontId="23" fillId="0" borderId="71" xfId="0" applyFont="1" applyBorder="1" applyAlignment="1">
      <alignment horizontal="left" vertical="top" wrapText="1"/>
    </xf>
    <xf numFmtId="0" fontId="23" fillId="0" borderId="69" xfId="0" applyFont="1" applyBorder="1" applyAlignment="1">
      <alignment horizontal="center" vertical="top" wrapText="1"/>
    </xf>
    <xf numFmtId="0" fontId="2" fillId="13" borderId="60" xfId="0" applyFont="1" applyFill="1" applyBorder="1" applyAlignment="1">
      <alignment horizontal="left" vertical="top" wrapText="1"/>
    </xf>
    <xf numFmtId="0" fontId="0" fillId="3" borderId="6" xfId="0" applyFill="1" applyBorder="1" applyAlignment="1" applyProtection="1">
      <alignment wrapText="1"/>
      <protection locked="0"/>
    </xf>
    <xf numFmtId="0" fontId="5" fillId="15" borderId="72" xfId="0" applyFont="1" applyFill="1" applyBorder="1" applyAlignment="1">
      <alignment horizontal="right" vertical="top" wrapText="1"/>
    </xf>
    <xf numFmtId="0" fontId="1" fillId="18" borderId="60" xfId="0" applyFont="1" applyFill="1" applyBorder="1" applyAlignment="1">
      <alignment horizontal="left" vertical="top" wrapText="1"/>
    </xf>
    <xf numFmtId="0" fontId="1" fillId="22" borderId="72" xfId="0" applyFont="1" applyFill="1" applyBorder="1" applyAlignment="1">
      <alignment horizontal="right" vertical="top" wrapText="1"/>
    </xf>
    <xf numFmtId="0" fontId="2" fillId="26" borderId="61" xfId="0" applyFont="1" applyFill="1" applyBorder="1" applyAlignment="1">
      <alignment horizontal="right" vertical="top" wrapText="1"/>
    </xf>
    <xf numFmtId="0" fontId="2" fillId="28" borderId="62" xfId="0" applyFont="1" applyFill="1" applyBorder="1" applyAlignment="1">
      <alignment horizontal="left" vertical="top" wrapText="1"/>
    </xf>
    <xf numFmtId="0" fontId="1" fillId="29" borderId="63" xfId="0" applyFont="1" applyFill="1" applyBorder="1" applyAlignment="1">
      <alignment horizontal="left" vertical="top" wrapText="1"/>
    </xf>
    <xf numFmtId="0" fontId="1" fillId="2" borderId="64" xfId="0" applyFont="1" applyFill="1" applyBorder="1" applyAlignment="1">
      <alignment horizontal="left" vertical="top" wrapText="1"/>
    </xf>
    <xf numFmtId="164" fontId="2" fillId="24" borderId="65" xfId="0" applyNumberFormat="1" applyFont="1" applyFill="1" applyBorder="1" applyAlignment="1">
      <alignment horizontal="right" vertical="top" wrapText="1"/>
    </xf>
    <xf numFmtId="165" fontId="2" fillId="25" borderId="64" xfId="0" applyNumberFormat="1" applyFont="1" applyFill="1" applyBorder="1" applyAlignment="1">
      <alignment horizontal="right" vertical="top" wrapText="1"/>
    </xf>
    <xf numFmtId="0" fontId="2" fillId="26" borderId="66" xfId="0" applyFont="1" applyFill="1" applyBorder="1" applyAlignment="1">
      <alignment horizontal="right" vertical="top" wrapText="1"/>
    </xf>
    <xf numFmtId="0" fontId="13" fillId="38" borderId="30" xfId="0" applyFont="1" applyFill="1" applyBorder="1" applyAlignment="1">
      <alignment horizontal="center" vertical="center"/>
    </xf>
    <xf numFmtId="0" fontId="13" fillId="0" borderId="0" xfId="0" applyFont="1" applyAlignment="1">
      <alignment vertical="center"/>
    </xf>
    <xf numFmtId="4" fontId="13" fillId="0" borderId="0" xfId="0" applyNumberFormat="1" applyFont="1"/>
    <xf numFmtId="0" fontId="13" fillId="0" borderId="21" xfId="0" applyFont="1" applyBorder="1"/>
    <xf numFmtId="0" fontId="26" fillId="0" borderId="0" xfId="0" applyFont="1"/>
    <xf numFmtId="0" fontId="26" fillId="38" borderId="20" xfId="8" applyFont="1" applyBorder="1"/>
    <xf numFmtId="0" fontId="26" fillId="38" borderId="21" xfId="8" applyFont="1" applyBorder="1"/>
    <xf numFmtId="0" fontId="22" fillId="38" borderId="23" xfId="8" applyFont="1" applyBorder="1"/>
    <xf numFmtId="0" fontId="26" fillId="38" borderId="6" xfId="8" applyFont="1"/>
    <xf numFmtId="168" fontId="26" fillId="38" borderId="6" xfId="2" applyNumberFormat="1" applyFont="1" applyFill="1" applyBorder="1"/>
    <xf numFmtId="167" fontId="26" fillId="38" borderId="24" xfId="2" applyFont="1" applyFill="1" applyBorder="1"/>
    <xf numFmtId="167" fontId="26" fillId="38" borderId="6" xfId="2" applyFont="1" applyFill="1" applyBorder="1"/>
    <xf numFmtId="0" fontId="26" fillId="38" borderId="23" xfId="8" applyFont="1" applyBorder="1"/>
    <xf numFmtId="0" fontId="34" fillId="38" borderId="23" xfId="8" applyFont="1" applyBorder="1"/>
    <xf numFmtId="0" fontId="26" fillId="38" borderId="25" xfId="8" applyFont="1" applyBorder="1"/>
    <xf numFmtId="0" fontId="26" fillId="38" borderId="26" xfId="8" applyFont="1" applyBorder="1"/>
    <xf numFmtId="168" fontId="26" fillId="38" borderId="26" xfId="2" applyNumberFormat="1" applyFont="1" applyFill="1" applyBorder="1"/>
    <xf numFmtId="167" fontId="26" fillId="38" borderId="27" xfId="2" applyFont="1" applyFill="1" applyBorder="1"/>
    <xf numFmtId="0" fontId="22" fillId="38" borderId="73" xfId="14" applyFont="1" applyBorder="1" applyAlignment="1">
      <alignment horizontal="center"/>
    </xf>
    <xf numFmtId="0" fontId="22" fillId="38" borderId="74" xfId="14" applyFont="1" applyBorder="1" applyAlignment="1">
      <alignment horizontal="center"/>
    </xf>
    <xf numFmtId="0" fontId="26" fillId="38" borderId="74" xfId="14" applyFont="1" applyBorder="1"/>
    <xf numFmtId="0" fontId="26" fillId="38" borderId="75" xfId="14" applyFont="1" applyBorder="1"/>
    <xf numFmtId="0" fontId="24" fillId="38" borderId="6" xfId="7" applyFont="1" applyAlignment="1">
      <alignment horizontal="left" vertical="top"/>
    </xf>
    <xf numFmtId="0" fontId="2" fillId="38" borderId="25" xfId="8" applyFont="1" applyBorder="1" applyAlignment="1">
      <alignment horizontal="left" vertical="top" wrapText="1"/>
    </xf>
    <xf numFmtId="0" fontId="7" fillId="38" borderId="26" xfId="8" applyBorder="1" applyAlignment="1" applyProtection="1">
      <alignment wrapText="1"/>
      <protection locked="0"/>
    </xf>
    <xf numFmtId="0" fontId="7" fillId="38" borderId="27" xfId="8" applyBorder="1" applyAlignment="1" applyProtection="1">
      <alignment wrapText="1"/>
      <protection locked="0"/>
    </xf>
    <xf numFmtId="0" fontId="26" fillId="38" borderId="6" xfId="4" applyFont="1"/>
    <xf numFmtId="0" fontId="36" fillId="38" borderId="76" xfId="15" applyFont="1" applyBorder="1"/>
    <xf numFmtId="0" fontId="36" fillId="38" borderId="77" xfId="15" applyFont="1" applyBorder="1"/>
    <xf numFmtId="0" fontId="37" fillId="38" borderId="79" xfId="15" applyFont="1" applyBorder="1"/>
    <xf numFmtId="0" fontId="36" fillId="38" borderId="6" xfId="15" applyFont="1"/>
    <xf numFmtId="181" fontId="36" fillId="38" borderId="6" xfId="3" applyNumberFormat="1" applyFont="1" applyFill="1" applyBorder="1" applyAlignment="1" applyProtection="1"/>
    <xf numFmtId="43" fontId="36" fillId="38" borderId="80" xfId="3" applyFont="1" applyFill="1" applyBorder="1" applyAlignment="1" applyProtection="1"/>
    <xf numFmtId="0" fontId="38" fillId="38" borderId="79" xfId="15" applyFont="1" applyBorder="1"/>
    <xf numFmtId="0" fontId="36" fillId="38" borderId="79" xfId="15" applyFont="1" applyBorder="1" applyAlignment="1">
      <alignment horizontal="left" vertical="top" indent="1"/>
    </xf>
    <xf numFmtId="0" fontId="26" fillId="38" borderId="6" xfId="15" applyFont="1"/>
    <xf numFmtId="0" fontId="36" fillId="38" borderId="79" xfId="15" applyFont="1" applyBorder="1"/>
    <xf numFmtId="0" fontId="36" fillId="38" borderId="81" xfId="15" applyFont="1" applyBorder="1"/>
    <xf numFmtId="0" fontId="36" fillId="38" borderId="82" xfId="15" applyFont="1" applyBorder="1"/>
    <xf numFmtId="181" fontId="36" fillId="38" borderId="82" xfId="3" applyNumberFormat="1" applyFont="1" applyFill="1" applyBorder="1" applyAlignment="1" applyProtection="1"/>
    <xf numFmtId="43" fontId="36" fillId="38" borderId="83" xfId="3" applyFont="1" applyFill="1" applyBorder="1" applyAlignment="1" applyProtection="1"/>
    <xf numFmtId="0" fontId="22" fillId="38" borderId="73" xfId="16" applyFont="1" applyBorder="1" applyAlignment="1">
      <alignment horizontal="center"/>
    </xf>
    <xf numFmtId="0" fontId="22" fillId="38" borderId="74" xfId="16" applyFont="1" applyBorder="1" applyAlignment="1">
      <alignment horizontal="center"/>
    </xf>
    <xf numFmtId="0" fontId="26" fillId="38" borderId="74" xfId="16" applyFont="1" applyBorder="1"/>
    <xf numFmtId="0" fontId="26" fillId="38" borderId="75" xfId="16" applyFont="1" applyBorder="1"/>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1" fillId="0" borderId="2" xfId="0" applyFont="1" applyBorder="1" applyAlignment="1">
      <alignment horizontal="left" vertical="top" wrapText="1"/>
    </xf>
    <xf numFmtId="0" fontId="3" fillId="0" borderId="2"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 xfId="0" applyFont="1" applyBorder="1" applyAlignment="1">
      <alignment horizontal="justify" vertical="top" wrapText="1"/>
    </xf>
    <xf numFmtId="0" fontId="2" fillId="0" borderId="7" xfId="0" applyFont="1" applyBorder="1" applyAlignment="1">
      <alignment horizontal="lef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1" fillId="0" borderId="9" xfId="0" applyFont="1" applyBorder="1" applyAlignment="1">
      <alignment horizontal="right" vertical="top" wrapText="1"/>
    </xf>
    <xf numFmtId="164" fontId="2" fillId="0" borderId="11" xfId="0" applyNumberFormat="1" applyFont="1" applyBorder="1" applyAlignment="1">
      <alignment horizontal="right" vertical="top" wrapText="1"/>
    </xf>
    <xf numFmtId="165"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2" fillId="0" borderId="12" xfId="0" applyFont="1" applyBorder="1" applyAlignment="1">
      <alignment horizontal="right" vertical="top" wrapText="1"/>
    </xf>
    <xf numFmtId="0" fontId="2" fillId="0" borderId="13" xfId="0" applyFont="1" applyBorder="1" applyAlignment="1">
      <alignment horizontal="left" vertical="top" wrapText="1"/>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164" fontId="2" fillId="0" borderId="1" xfId="0" applyNumberFormat="1" applyFont="1" applyBorder="1" applyAlignment="1">
      <alignment horizontal="right" vertical="top" wrapText="1"/>
    </xf>
    <xf numFmtId="0" fontId="2" fillId="0" borderId="15" xfId="0" applyFont="1" applyBorder="1" applyAlignment="1">
      <alignment horizontal="left" vertical="top" wrapText="1"/>
    </xf>
    <xf numFmtId="0" fontId="1" fillId="0" borderId="16" xfId="0" applyFont="1" applyBorder="1" applyAlignment="1">
      <alignment horizontal="left" vertical="top" wrapText="1"/>
    </xf>
    <xf numFmtId="164" fontId="2" fillId="0" borderId="17" xfId="0" applyNumberFormat="1" applyFont="1" applyBorder="1" applyAlignment="1">
      <alignment horizontal="right" vertical="top" wrapText="1"/>
    </xf>
    <xf numFmtId="166" fontId="2" fillId="0" borderId="17" xfId="0" applyNumberFormat="1" applyFont="1" applyBorder="1" applyAlignment="1">
      <alignment horizontal="right" vertical="top" wrapText="1"/>
    </xf>
    <xf numFmtId="0" fontId="2" fillId="0" borderId="18" xfId="0" applyFont="1" applyBorder="1" applyAlignment="1">
      <alignment horizontal="right" vertical="top" wrapText="1"/>
    </xf>
    <xf numFmtId="0" fontId="2" fillId="0" borderId="19" xfId="0" applyFont="1" applyBorder="1" applyAlignment="1">
      <alignment horizontal="right" vertical="top" wrapText="1"/>
    </xf>
    <xf numFmtId="0" fontId="0" fillId="0" borderId="6" xfId="0" applyBorder="1" applyAlignment="1" applyProtection="1">
      <alignment wrapText="1"/>
      <protection locked="0"/>
    </xf>
    <xf numFmtId="0" fontId="2" fillId="0" borderId="6" xfId="0" applyFont="1" applyBorder="1" applyAlignment="1">
      <alignment horizontal="left" vertical="top" wrapText="1"/>
    </xf>
    <xf numFmtId="0" fontId="11" fillId="0" borderId="20" xfId="0" applyFont="1" applyBorder="1"/>
    <xf numFmtId="0" fontId="12" fillId="0" borderId="21" xfId="0" applyFont="1" applyBorder="1"/>
    <xf numFmtId="167" fontId="12" fillId="0" borderId="21" xfId="2" applyFont="1" applyFill="1" applyBorder="1"/>
    <xf numFmtId="169" fontId="12" fillId="0" borderId="22" xfId="0" applyNumberFormat="1" applyFont="1" applyBorder="1"/>
    <xf numFmtId="0" fontId="12" fillId="0" borderId="23" xfId="0" applyFont="1" applyBorder="1"/>
    <xf numFmtId="43" fontId="12" fillId="0" borderId="6" xfId="3" applyFont="1" applyFill="1" applyBorder="1" applyAlignment="1">
      <alignment horizontal="right"/>
    </xf>
    <xf numFmtId="169" fontId="12" fillId="0" borderId="24" xfId="0" applyNumberFormat="1" applyFont="1" applyBorder="1"/>
    <xf numFmtId="0" fontId="12" fillId="0" borderId="30" xfId="0" applyFont="1" applyBorder="1" applyAlignment="1">
      <alignment vertical="center" wrapText="1"/>
    </xf>
    <xf numFmtId="0" fontId="14" fillId="0" borderId="23" xfId="0" applyFont="1" applyBorder="1" applyAlignment="1">
      <alignment horizontal="left" vertical="top"/>
    </xf>
    <xf numFmtId="0" fontId="12" fillId="0" borderId="0" xfId="0" applyFont="1" applyAlignment="1">
      <alignment vertical="center"/>
    </xf>
    <xf numFmtId="0" fontId="14" fillId="0" borderId="23" xfId="0" applyFont="1" applyBorder="1" applyAlignment="1">
      <alignment vertical="top"/>
    </xf>
    <xf numFmtId="0" fontId="12" fillId="0" borderId="33" xfId="0" applyFont="1" applyBorder="1" applyAlignment="1">
      <alignment horizontal="left" indent="5"/>
    </xf>
    <xf numFmtId="171" fontId="12" fillId="0" borderId="30" xfId="0" applyNumberFormat="1" applyFont="1" applyBorder="1"/>
    <xf numFmtId="4" fontId="14" fillId="0" borderId="0" xfId="0" applyNumberFormat="1" applyFont="1" applyAlignment="1">
      <alignment vertical="top"/>
    </xf>
    <xf numFmtId="4" fontId="12" fillId="0" borderId="0" xfId="0" applyNumberFormat="1" applyFont="1"/>
    <xf numFmtId="0" fontId="14" fillId="0" borderId="23" xfId="5" applyFont="1" applyFill="1" applyBorder="1" applyAlignment="1">
      <alignment vertical="top"/>
    </xf>
    <xf numFmtId="0" fontId="14" fillId="0" borderId="23" xfId="0" applyFont="1" applyBorder="1" applyAlignment="1">
      <alignment horizontal="left" vertical="top" indent="3"/>
    </xf>
    <xf numFmtId="0" fontId="16" fillId="0" borderId="0" xfId="0" applyFont="1" applyAlignment="1">
      <alignment vertical="center"/>
    </xf>
    <xf numFmtId="167" fontId="10" fillId="0" borderId="6" xfId="2" applyFont="1" applyFill="1"/>
    <xf numFmtId="0" fontId="18" fillId="0" borderId="25" xfId="5" applyFont="1" applyFill="1" applyBorder="1"/>
    <xf numFmtId="0" fontId="18" fillId="0" borderId="26" xfId="5" applyFont="1" applyFill="1" applyBorder="1"/>
    <xf numFmtId="4" fontId="18" fillId="0" borderId="26" xfId="5" applyNumberFormat="1" applyFont="1" applyFill="1" applyBorder="1"/>
    <xf numFmtId="0" fontId="19" fillId="0" borderId="26" xfId="5" applyFont="1" applyFill="1" applyBorder="1"/>
    <xf numFmtId="169" fontId="12" fillId="0" borderId="27" xfId="0" applyNumberFormat="1" applyFont="1" applyBorder="1"/>
    <xf numFmtId="0" fontId="28" fillId="0" borderId="70" xfId="0" applyFont="1" applyBorder="1" applyAlignment="1">
      <alignment wrapText="1"/>
    </xf>
    <xf numFmtId="10" fontId="29" fillId="0" borderId="30" xfId="6" applyNumberFormat="1" applyFont="1" applyFill="1" applyBorder="1" applyAlignment="1" applyProtection="1">
      <alignment vertical="top"/>
      <protection locked="0"/>
    </xf>
    <xf numFmtId="0" fontId="27" fillId="0" borderId="6" xfId="0" applyFont="1" applyBorder="1" applyAlignment="1">
      <alignment wrapText="1"/>
    </xf>
    <xf numFmtId="168" fontId="27" fillId="0" borderId="30" xfId="9" applyNumberFormat="1" applyFont="1" applyFill="1" applyBorder="1" applyAlignment="1">
      <alignment horizontal="right" vertical="center" wrapText="1"/>
    </xf>
    <xf numFmtId="10" fontId="27" fillId="0" borderId="0" xfId="0" applyNumberFormat="1" applyFont="1" applyAlignment="1">
      <alignment horizontal="right" vertical="center" wrapText="1"/>
    </xf>
    <xf numFmtId="4" fontId="27" fillId="0" borderId="30" xfId="0" applyNumberFormat="1" applyFont="1" applyBorder="1" applyAlignment="1">
      <alignment horizontal="right" vertical="center"/>
    </xf>
    <xf numFmtId="10" fontId="27" fillId="0" borderId="30" xfId="6" applyNumberFormat="1" applyFont="1" applyFill="1" applyBorder="1" applyAlignment="1">
      <alignment horizontal="right" vertical="center"/>
    </xf>
    <xf numFmtId="180" fontId="27" fillId="0" borderId="30" xfId="0" applyNumberFormat="1" applyFont="1" applyBorder="1" applyAlignment="1">
      <alignment horizontal="right" vertical="center"/>
    </xf>
    <xf numFmtId="0" fontId="12" fillId="0" borderId="30" xfId="0" applyFont="1" applyBorder="1" applyAlignment="1">
      <alignment horizontal="center" vertical="center"/>
    </xf>
    <xf numFmtId="0" fontId="9" fillId="0" borderId="30" xfId="4" applyFont="1" applyFill="1" applyBorder="1" applyAlignment="1">
      <alignment horizontal="center"/>
    </xf>
    <xf numFmtId="0" fontId="26" fillId="38" borderId="20" xfId="17" applyFont="1" applyBorder="1"/>
    <xf numFmtId="0" fontId="26" fillId="38" borderId="21" xfId="17" applyFont="1" applyBorder="1"/>
    <xf numFmtId="168" fontId="22" fillId="38" borderId="21" xfId="2" applyNumberFormat="1" applyFont="1" applyFill="1" applyBorder="1" applyAlignment="1">
      <alignment horizontal="center" vertical="top"/>
    </xf>
    <xf numFmtId="167" fontId="26" fillId="38" borderId="22" xfId="2" applyFont="1" applyFill="1" applyBorder="1"/>
    <xf numFmtId="0" fontId="22" fillId="38" borderId="23" xfId="17" applyFont="1" applyBorder="1"/>
    <xf numFmtId="0" fontId="26" fillId="38" borderId="6" xfId="17" applyFont="1"/>
    <xf numFmtId="0" fontId="34" fillId="38" borderId="23" xfId="17" applyFont="1" applyBorder="1"/>
    <xf numFmtId="0" fontId="39" fillId="38" borderId="23" xfId="17" applyFont="1" applyBorder="1" applyAlignment="1">
      <alignment horizontal="left" vertical="center" indent="1"/>
    </xf>
    <xf numFmtId="0" fontId="26" fillId="38" borderId="23" xfId="17" applyFont="1" applyBorder="1"/>
    <xf numFmtId="0" fontId="34" fillId="38" borderId="25" xfId="17" applyFont="1" applyBorder="1"/>
    <xf numFmtId="0" fontId="26" fillId="38" borderId="26" xfId="17" applyFont="1" applyBorder="1"/>
    <xf numFmtId="0" fontId="22" fillId="38" borderId="73" xfId="18" applyFont="1" applyBorder="1" applyAlignment="1">
      <alignment horizontal="center"/>
    </xf>
    <xf numFmtId="0" fontId="22" fillId="38" borderId="74" xfId="18" applyFont="1" applyBorder="1" applyAlignment="1">
      <alignment horizontal="center"/>
    </xf>
    <xf numFmtId="0" fontId="26" fillId="38" borderId="74" xfId="18" applyFont="1" applyBorder="1"/>
    <xf numFmtId="0" fontId="26" fillId="38" borderId="75" xfId="18" applyFont="1" applyBorder="1"/>
    <xf numFmtId="0" fontId="2" fillId="38" borderId="60" xfId="4" applyFont="1" applyBorder="1" applyAlignment="1">
      <alignment horizontal="left" vertical="top" wrapText="1"/>
    </xf>
    <xf numFmtId="0" fontId="5" fillId="38" borderId="72" xfId="4" applyFont="1" applyBorder="1" applyAlignment="1">
      <alignment horizontal="right" vertical="top" wrapText="1"/>
    </xf>
    <xf numFmtId="0" fontId="1" fillId="38" borderId="60" xfId="4" applyFont="1" applyBorder="1" applyAlignment="1">
      <alignment horizontal="left" vertical="top" wrapText="1"/>
    </xf>
    <xf numFmtId="0" fontId="1" fillId="38" borderId="72" xfId="4" applyFont="1" applyBorder="1" applyAlignment="1">
      <alignment horizontal="right" vertical="top" wrapText="1"/>
    </xf>
    <xf numFmtId="0" fontId="2" fillId="38" borderId="61" xfId="4" applyFont="1" applyBorder="1" applyAlignment="1">
      <alignment horizontal="right" vertical="top" wrapText="1"/>
    </xf>
    <xf numFmtId="0" fontId="2" fillId="38" borderId="62" xfId="4" applyFont="1" applyBorder="1" applyAlignment="1">
      <alignment horizontal="left" vertical="top" wrapText="1"/>
    </xf>
    <xf numFmtId="0" fontId="1" fillId="38" borderId="63" xfId="4" applyFont="1" applyBorder="1" applyAlignment="1">
      <alignment horizontal="left" vertical="top" wrapText="1"/>
    </xf>
    <xf numFmtId="0" fontId="1" fillId="38" borderId="64" xfId="4" applyFont="1" applyBorder="1" applyAlignment="1">
      <alignment horizontal="left" vertical="top" wrapText="1"/>
    </xf>
    <xf numFmtId="164" fontId="2" fillId="38" borderId="65" xfId="4" applyNumberFormat="1" applyFont="1" applyBorder="1" applyAlignment="1">
      <alignment horizontal="right" vertical="top" wrapText="1"/>
    </xf>
    <xf numFmtId="165" fontId="2" fillId="38" borderId="64" xfId="4" applyNumberFormat="1" applyFont="1" applyBorder="1" applyAlignment="1">
      <alignment horizontal="right" vertical="top" wrapText="1"/>
    </xf>
    <xf numFmtId="0" fontId="2" fillId="38" borderId="66" xfId="4" applyFont="1" applyBorder="1" applyAlignment="1">
      <alignment horizontal="right" vertical="top" wrapText="1"/>
    </xf>
    <xf numFmtId="0" fontId="26" fillId="38" borderId="20" xfId="19" applyFont="1" applyBorder="1"/>
    <xf numFmtId="0" fontId="26" fillId="38" borderId="21" xfId="19" applyFont="1" applyBorder="1"/>
    <xf numFmtId="0" fontId="22" fillId="38" borderId="21" xfId="19" applyFont="1" applyBorder="1"/>
    <xf numFmtId="0" fontId="22" fillId="38" borderId="23" xfId="19" applyFont="1" applyBorder="1"/>
    <xf numFmtId="0" fontId="26" fillId="38" borderId="6" xfId="19" applyFont="1"/>
    <xf numFmtId="0" fontId="34" fillId="38" borderId="23" xfId="19" applyFont="1" applyBorder="1"/>
    <xf numFmtId="0" fontId="39" fillId="38" borderId="23" xfId="19" applyFont="1" applyBorder="1" applyAlignment="1">
      <alignment horizontal="left" vertical="center" indent="1"/>
    </xf>
    <xf numFmtId="0" fontId="26" fillId="38" borderId="23" xfId="19" applyFont="1" applyBorder="1"/>
    <xf numFmtId="0" fontId="26" fillId="38" borderId="25" xfId="19" applyFont="1" applyBorder="1"/>
    <xf numFmtId="0" fontId="26" fillId="38" borderId="26" xfId="19" applyFont="1" applyBorder="1"/>
    <xf numFmtId="0" fontId="22" fillId="38" borderId="73" xfId="20" applyFont="1" applyBorder="1" applyAlignment="1">
      <alignment horizontal="center"/>
    </xf>
    <xf numFmtId="0" fontId="22" fillId="38" borderId="74" xfId="20" applyFont="1" applyBorder="1" applyAlignment="1">
      <alignment horizontal="center"/>
    </xf>
    <xf numFmtId="0" fontId="26" fillId="38" borderId="74" xfId="20" applyFont="1" applyBorder="1"/>
    <xf numFmtId="0" fontId="26" fillId="38" borderId="75" xfId="20" applyFont="1" applyBorder="1"/>
    <xf numFmtId="0" fontId="12" fillId="38" borderId="30" xfId="0" applyFont="1" applyFill="1" applyBorder="1" applyAlignment="1">
      <alignment horizontal="center" vertical="center"/>
    </xf>
    <xf numFmtId="170" fontId="0" fillId="0" borderId="30" xfId="0" applyNumberFormat="1" applyBorder="1"/>
    <xf numFmtId="0" fontId="0" fillId="0" borderId="74" xfId="0" applyBorder="1" applyAlignment="1">
      <alignment horizontal="center"/>
    </xf>
    <xf numFmtId="0" fontId="0" fillId="0" borderId="74" xfId="0" applyBorder="1"/>
    <xf numFmtId="0" fontId="0" fillId="0" borderId="75" xfId="0" applyBorder="1"/>
    <xf numFmtId="0" fontId="23" fillId="38" borderId="6" xfId="7" applyFont="1" applyAlignment="1">
      <alignment horizontal="left" vertical="top"/>
    </xf>
    <xf numFmtId="0" fontId="9" fillId="38" borderId="48" xfId="4" applyFont="1" applyBorder="1" applyAlignment="1">
      <alignment horizontal="center"/>
    </xf>
    <xf numFmtId="0" fontId="9" fillId="38" borderId="47" xfId="4" applyFont="1" applyBorder="1"/>
    <xf numFmtId="169" fontId="9" fillId="38" borderId="84" xfId="4" applyNumberFormat="1" applyFont="1" applyBorder="1"/>
    <xf numFmtId="43" fontId="7" fillId="38" borderId="84" xfId="7" applyNumberFormat="1" applyBorder="1"/>
    <xf numFmtId="0" fontId="9" fillId="38" borderId="85" xfId="4" applyFont="1" applyBorder="1" applyAlignment="1">
      <alignment vertical="top"/>
    </xf>
    <xf numFmtId="0" fontId="8" fillId="38" borderId="85" xfId="4" applyFont="1" applyBorder="1"/>
    <xf numFmtId="0" fontId="8" fillId="38" borderId="33" xfId="4" applyFont="1" applyBorder="1"/>
    <xf numFmtId="0" fontId="9" fillId="38" borderId="85" xfId="4" applyFont="1" applyBorder="1"/>
    <xf numFmtId="0" fontId="14" fillId="38" borderId="84" xfId="0" applyFont="1" applyFill="1" applyBorder="1" applyAlignment="1">
      <alignment vertical="top"/>
    </xf>
    <xf numFmtId="167" fontId="12" fillId="38" borderId="84" xfId="2" applyFont="1" applyFill="1" applyBorder="1"/>
    <xf numFmtId="0" fontId="10" fillId="39" borderId="21" xfId="0" applyFont="1" applyFill="1" applyBorder="1"/>
    <xf numFmtId="0" fontId="24" fillId="38" borderId="23" xfId="4" applyFont="1" applyBorder="1"/>
    <xf numFmtId="0" fontId="13" fillId="38" borderId="33" xfId="0" applyFont="1" applyFill="1" applyBorder="1" applyAlignment="1">
      <alignment horizontal="center" vertical="center"/>
    </xf>
    <xf numFmtId="0" fontId="9" fillId="38" borderId="33" xfId="4" applyFont="1" applyBorder="1" applyAlignment="1">
      <alignment horizontal="center" vertical="center"/>
    </xf>
    <xf numFmtId="0" fontId="12" fillId="0" borderId="33" xfId="0" applyFont="1" applyBorder="1" applyAlignment="1">
      <alignment horizontal="center" vertical="center"/>
    </xf>
    <xf numFmtId="0" fontId="12" fillId="38" borderId="33" xfId="0" applyFont="1" applyFill="1" applyBorder="1" applyAlignment="1">
      <alignment horizontal="center" vertical="center"/>
    </xf>
    <xf numFmtId="0" fontId="9" fillId="38" borderId="49" xfId="4" applyFont="1" applyBorder="1" applyAlignment="1">
      <alignment horizontal="center" vertical="center"/>
    </xf>
    <xf numFmtId="0" fontId="23" fillId="7" borderId="2" xfId="0" applyFont="1" applyFill="1" applyBorder="1" applyAlignment="1">
      <alignment horizontal="left" vertical="top" wrapText="1"/>
    </xf>
    <xf numFmtId="0" fontId="40" fillId="12" borderId="6" xfId="0" applyFont="1" applyFill="1" applyBorder="1" applyAlignment="1">
      <alignment horizontal="justify" vertical="top" wrapText="1"/>
    </xf>
    <xf numFmtId="0" fontId="39" fillId="15" borderId="9" xfId="0" applyFont="1" applyFill="1" applyBorder="1" applyAlignment="1">
      <alignment horizontal="right" vertical="top" wrapText="1"/>
    </xf>
    <xf numFmtId="0" fontId="39" fillId="16" borderId="10" xfId="0" applyFont="1" applyFill="1" applyBorder="1" applyAlignment="1">
      <alignment horizontal="right" vertical="top" wrapText="1"/>
    </xf>
    <xf numFmtId="0" fontId="39" fillId="15" borderId="72" xfId="0" applyFont="1" applyFill="1" applyBorder="1" applyAlignment="1">
      <alignment horizontal="right" vertical="top" wrapText="1"/>
    </xf>
    <xf numFmtId="168" fontId="13" fillId="38" borderId="21" xfId="2" applyNumberFormat="1" applyFont="1" applyFill="1" applyBorder="1"/>
    <xf numFmtId="169" fontId="13" fillId="38" borderId="24" xfId="0" applyNumberFormat="1" applyFont="1" applyFill="1" applyBorder="1"/>
    <xf numFmtId="0" fontId="13" fillId="38" borderId="25" xfId="0" applyFont="1" applyFill="1" applyBorder="1"/>
    <xf numFmtId="168" fontId="13" fillId="38" borderId="26" xfId="2" applyNumberFormat="1" applyFont="1" applyFill="1" applyBorder="1"/>
    <xf numFmtId="167" fontId="13" fillId="38" borderId="26" xfId="2" applyFont="1" applyFill="1" applyBorder="1"/>
    <xf numFmtId="0" fontId="13" fillId="38" borderId="23" xfId="5" applyBorder="1" applyAlignment="1">
      <alignment vertical="top"/>
    </xf>
    <xf numFmtId="0" fontId="13" fillId="38" borderId="6" xfId="5" applyAlignment="1">
      <alignment vertical="top"/>
    </xf>
    <xf numFmtId="0" fontId="13" fillId="38" borderId="21" xfId="5" applyBorder="1" applyAlignment="1">
      <alignment vertical="top"/>
    </xf>
    <xf numFmtId="0" fontId="13" fillId="38" borderId="30" xfId="5" applyBorder="1" applyAlignment="1">
      <alignment vertical="top"/>
    </xf>
    <xf numFmtId="0" fontId="13" fillId="39" borderId="30" xfId="5" applyFill="1" applyBorder="1" applyAlignment="1">
      <alignment vertical="top"/>
    </xf>
    <xf numFmtId="0" fontId="13" fillId="0" borderId="30" xfId="0" applyFont="1" applyBorder="1" applyAlignment="1">
      <alignment wrapText="1"/>
    </xf>
    <xf numFmtId="0" fontId="24" fillId="0" borderId="30" xfId="0" applyFont="1" applyBorder="1" applyAlignment="1">
      <alignment wrapText="1"/>
    </xf>
    <xf numFmtId="0" fontId="13" fillId="0" borderId="0" xfId="0" applyFont="1" applyAlignment="1">
      <alignment wrapText="1"/>
    </xf>
    <xf numFmtId="10" fontId="13" fillId="0" borderId="0" xfId="0" applyNumberFormat="1" applyFont="1" applyAlignment="1">
      <alignment wrapText="1"/>
    </xf>
    <xf numFmtId="1" fontId="13" fillId="0" borderId="0" xfId="0" applyNumberFormat="1" applyFont="1" applyAlignment="1">
      <alignment wrapText="1"/>
    </xf>
    <xf numFmtId="0" fontId="24" fillId="0" borderId="30" xfId="0" applyFont="1" applyBorder="1"/>
    <xf numFmtId="0" fontId="22" fillId="0" borderId="30" xfId="0" applyFont="1" applyBorder="1" applyAlignment="1">
      <alignment wrapText="1"/>
    </xf>
    <xf numFmtId="168" fontId="13" fillId="38" borderId="30" xfId="9" applyNumberFormat="1" applyFont="1" applyFill="1" applyBorder="1" applyAlignment="1">
      <alignment horizontal="right" vertical="center" wrapText="1"/>
    </xf>
    <xf numFmtId="10" fontId="13" fillId="0" borderId="30" xfId="0" applyNumberFormat="1" applyFont="1" applyBorder="1" applyAlignment="1">
      <alignment horizontal="right" vertical="center" wrapText="1"/>
    </xf>
    <xf numFmtId="10" fontId="26" fillId="0" borderId="30" xfId="0" applyNumberFormat="1" applyFont="1" applyBorder="1" applyAlignment="1">
      <alignment horizontal="right" vertical="center"/>
    </xf>
    <xf numFmtId="10" fontId="13" fillId="0" borderId="0" xfId="0" applyNumberFormat="1" applyFont="1" applyAlignment="1">
      <alignment horizontal="right" vertical="center"/>
    </xf>
    <xf numFmtId="4" fontId="26" fillId="0" borderId="30" xfId="0" applyNumberFormat="1" applyFont="1" applyBorder="1" applyAlignment="1">
      <alignment horizontal="right" vertical="center"/>
    </xf>
    <xf numFmtId="4" fontId="13" fillId="0" borderId="0" xfId="0" applyNumberFormat="1" applyFont="1" applyAlignment="1">
      <alignment horizontal="right" vertical="center"/>
    </xf>
    <xf numFmtId="10" fontId="13" fillId="38" borderId="30" xfId="6" applyNumberFormat="1" applyFont="1" applyFill="1" applyBorder="1" applyAlignment="1">
      <alignment horizontal="right" vertical="center"/>
    </xf>
    <xf numFmtId="180" fontId="26" fillId="0" borderId="30" xfId="0" applyNumberFormat="1" applyFont="1" applyBorder="1" applyAlignment="1">
      <alignment horizontal="right" vertical="center"/>
    </xf>
    <xf numFmtId="180" fontId="13" fillId="0" borderId="0" xfId="0" applyNumberFormat="1" applyFont="1" applyAlignment="1">
      <alignment horizontal="right" vertical="center"/>
    </xf>
    <xf numFmtId="10" fontId="13" fillId="0" borderId="30" xfId="0" applyNumberFormat="1" applyFont="1" applyBorder="1" applyAlignment="1">
      <alignment horizontal="right" vertical="center"/>
    </xf>
    <xf numFmtId="170" fontId="13" fillId="0" borderId="30" xfId="0" applyNumberFormat="1" applyFont="1" applyBorder="1"/>
    <xf numFmtId="0" fontId="26" fillId="3" borderId="0" xfId="0" applyFont="1" applyFill="1" applyAlignment="1" applyProtection="1">
      <alignment wrapText="1"/>
      <protection locked="0"/>
    </xf>
    <xf numFmtId="0" fontId="23" fillId="5" borderId="2" xfId="0" applyFont="1" applyFill="1" applyBorder="1" applyAlignment="1">
      <alignment horizontal="center" vertical="top" wrapText="1"/>
    </xf>
    <xf numFmtId="0" fontId="39" fillId="6" borderId="2" xfId="0" applyFont="1" applyFill="1" applyBorder="1" applyAlignment="1">
      <alignment horizontal="left" vertical="top" wrapText="1"/>
    </xf>
    <xf numFmtId="0" fontId="23" fillId="8" borderId="3"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23" fillId="10" borderId="4"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23" fillId="13" borderId="7" xfId="0" applyFont="1" applyFill="1" applyBorder="1" applyAlignment="1">
      <alignment horizontal="left" vertical="top" wrapText="1"/>
    </xf>
    <xf numFmtId="0" fontId="39" fillId="14" borderId="8" xfId="0" applyFont="1" applyFill="1" applyBorder="1" applyAlignment="1">
      <alignment horizontal="left" vertical="top" wrapText="1"/>
    </xf>
    <xf numFmtId="0" fontId="40" fillId="17" borderId="6" xfId="0" applyFont="1" applyFill="1" applyBorder="1" applyAlignment="1">
      <alignment horizontal="left" vertical="top" wrapText="1"/>
    </xf>
    <xf numFmtId="0" fontId="39" fillId="18" borderId="7" xfId="0" applyFont="1" applyFill="1" applyBorder="1" applyAlignment="1">
      <alignment horizontal="left" vertical="top" wrapText="1"/>
    </xf>
    <xf numFmtId="3" fontId="39" fillId="19" borderId="8" xfId="0" applyNumberFormat="1" applyFont="1" applyFill="1" applyBorder="1" applyAlignment="1">
      <alignment horizontal="right" vertical="top" wrapText="1"/>
    </xf>
    <xf numFmtId="164" fontId="39" fillId="20" borderId="9" xfId="0" applyNumberFormat="1" applyFont="1" applyFill="1" applyBorder="1" applyAlignment="1">
      <alignment horizontal="right" vertical="top" wrapText="1"/>
    </xf>
    <xf numFmtId="165" fontId="39" fillId="21" borderId="8" xfId="0" applyNumberFormat="1" applyFont="1" applyFill="1" applyBorder="1" applyAlignment="1">
      <alignment horizontal="right" vertical="top" wrapText="1"/>
    </xf>
    <xf numFmtId="0" fontId="39" fillId="22" borderId="9" xfId="0" applyFont="1" applyFill="1" applyBorder="1" applyAlignment="1">
      <alignment horizontal="right" vertical="top" wrapText="1"/>
    </xf>
    <xf numFmtId="0" fontId="39" fillId="23" borderId="10" xfId="0" applyFont="1" applyFill="1" applyBorder="1" applyAlignment="1">
      <alignment horizontal="right" vertical="top" wrapText="1"/>
    </xf>
    <xf numFmtId="164" fontId="23" fillId="24" borderId="11" xfId="0" applyNumberFormat="1" applyFont="1" applyFill="1" applyBorder="1" applyAlignment="1">
      <alignment horizontal="right" vertical="top" wrapText="1"/>
    </xf>
    <xf numFmtId="165" fontId="23" fillId="25" borderId="1" xfId="0" applyNumberFormat="1" applyFont="1" applyFill="1" applyBorder="1" applyAlignment="1">
      <alignment horizontal="right" vertical="top" wrapText="1"/>
    </xf>
    <xf numFmtId="0" fontId="23" fillId="26" borderId="1" xfId="0" applyFont="1" applyFill="1" applyBorder="1" applyAlignment="1">
      <alignment horizontal="right" vertical="top" wrapText="1"/>
    </xf>
    <xf numFmtId="0" fontId="23" fillId="27" borderId="12" xfId="0" applyFont="1" applyFill="1" applyBorder="1" applyAlignment="1">
      <alignment horizontal="right" vertical="top" wrapText="1"/>
    </xf>
    <xf numFmtId="0" fontId="23" fillId="28" borderId="13" xfId="0" applyFont="1" applyFill="1" applyBorder="1" applyAlignment="1">
      <alignment horizontal="left" vertical="top" wrapText="1"/>
    </xf>
    <xf numFmtId="0" fontId="39" fillId="2" borderId="1" xfId="0" applyFont="1" applyFill="1" applyBorder="1" applyAlignment="1">
      <alignment horizontal="left" vertical="top" wrapText="1"/>
    </xf>
    <xf numFmtId="0" fontId="39" fillId="29" borderId="14" xfId="0" applyFont="1" applyFill="1" applyBorder="1" applyAlignment="1">
      <alignment horizontal="left" vertical="top" wrapText="1"/>
    </xf>
    <xf numFmtId="0" fontId="39" fillId="0" borderId="8" xfId="0" applyFont="1" applyBorder="1" applyAlignment="1">
      <alignment horizontal="left" vertical="top" wrapText="1"/>
    </xf>
    <xf numFmtId="166" fontId="39" fillId="30" borderId="9" xfId="0" applyNumberFormat="1" applyFont="1" applyFill="1" applyBorder="1" applyAlignment="1">
      <alignment horizontal="right" vertical="top" wrapText="1"/>
    </xf>
    <xf numFmtId="164" fontId="23" fillId="31" borderId="1" xfId="0" applyNumberFormat="1" applyFont="1" applyFill="1" applyBorder="1" applyAlignment="1">
      <alignment horizontal="right" vertical="top" wrapText="1"/>
    </xf>
    <xf numFmtId="0" fontId="23" fillId="32" borderId="15" xfId="0" applyFont="1" applyFill="1" applyBorder="1" applyAlignment="1">
      <alignment horizontal="left" vertical="top" wrapText="1"/>
    </xf>
    <xf numFmtId="0" fontId="39" fillId="33" borderId="16" xfId="0" applyFont="1" applyFill="1" applyBorder="1" applyAlignment="1">
      <alignment horizontal="left" vertical="top" wrapText="1"/>
    </xf>
    <xf numFmtId="164" fontId="23" fillId="34" borderId="17" xfId="0" applyNumberFormat="1" applyFont="1" applyFill="1" applyBorder="1" applyAlignment="1">
      <alignment horizontal="right" vertical="top" wrapText="1"/>
    </xf>
    <xf numFmtId="166" fontId="23" fillId="35" borderId="17" xfId="0" applyNumberFormat="1" applyFont="1" applyFill="1" applyBorder="1" applyAlignment="1">
      <alignment horizontal="right" vertical="top" wrapText="1"/>
    </xf>
    <xf numFmtId="0" fontId="23" fillId="36" borderId="18" xfId="0" applyFont="1" applyFill="1" applyBorder="1" applyAlignment="1">
      <alignment horizontal="right" vertical="top" wrapText="1"/>
    </xf>
    <xf numFmtId="0" fontId="23" fillId="37" borderId="19" xfId="0" applyFont="1" applyFill="1" applyBorder="1" applyAlignment="1">
      <alignment horizontal="right" vertical="top" wrapText="1"/>
    </xf>
    <xf numFmtId="0" fontId="39" fillId="6" borderId="6" xfId="0" applyFont="1" applyFill="1" applyBorder="1" applyAlignment="1">
      <alignment horizontal="left" vertical="top" wrapText="1"/>
    </xf>
    <xf numFmtId="0" fontId="23" fillId="13" borderId="60" xfId="0" applyFont="1" applyFill="1" applyBorder="1" applyAlignment="1">
      <alignment horizontal="left" vertical="top" wrapText="1"/>
    </xf>
    <xf numFmtId="0" fontId="26" fillId="3" borderId="6" xfId="0" applyFont="1" applyFill="1" applyBorder="1" applyAlignment="1" applyProtection="1">
      <alignment wrapText="1"/>
      <protection locked="0"/>
    </xf>
    <xf numFmtId="0" fontId="39" fillId="18" borderId="60" xfId="0" applyFont="1" applyFill="1" applyBorder="1" applyAlignment="1">
      <alignment horizontal="left" vertical="top" wrapText="1"/>
    </xf>
    <xf numFmtId="165" fontId="39" fillId="21" borderId="9" xfId="0" applyNumberFormat="1" applyFont="1" applyFill="1" applyBorder="1" applyAlignment="1">
      <alignment horizontal="right" vertical="top" wrapText="1"/>
    </xf>
    <xf numFmtId="0" fontId="39" fillId="22" borderId="72" xfId="0" applyFont="1" applyFill="1" applyBorder="1" applyAlignment="1">
      <alignment horizontal="right" vertical="top" wrapText="1"/>
    </xf>
    <xf numFmtId="0" fontId="39" fillId="22" borderId="8" xfId="0" applyFont="1" applyFill="1" applyBorder="1" applyAlignment="1">
      <alignment horizontal="right" vertical="top" wrapText="1"/>
    </xf>
    <xf numFmtId="0" fontId="23" fillId="26" borderId="61" xfId="0" applyFont="1" applyFill="1" applyBorder="1" applyAlignment="1">
      <alignment horizontal="right" vertical="top" wrapText="1"/>
    </xf>
    <xf numFmtId="0" fontId="41" fillId="38" borderId="6" xfId="0" applyFont="1" applyFill="1" applyBorder="1" applyAlignment="1" applyProtection="1">
      <alignment wrapText="1"/>
      <protection locked="0"/>
    </xf>
    <xf numFmtId="0" fontId="24" fillId="38" borderId="60" xfId="1" applyFont="1" applyBorder="1" applyAlignment="1">
      <alignment horizontal="left" vertical="top" wrapText="1"/>
    </xf>
    <xf numFmtId="0" fontId="13" fillId="38" borderId="8" xfId="0" applyFont="1" applyFill="1" applyBorder="1" applyAlignment="1">
      <alignment horizontal="left" vertical="top" wrapText="1"/>
    </xf>
    <xf numFmtId="164" fontId="24" fillId="38" borderId="11" xfId="0" applyNumberFormat="1" applyFont="1" applyFill="1" applyBorder="1" applyAlignment="1">
      <alignment horizontal="right" vertical="top" wrapText="1"/>
    </xf>
    <xf numFmtId="165" fontId="24" fillId="38" borderId="1" xfId="0" applyNumberFormat="1" applyFont="1" applyFill="1" applyBorder="1" applyAlignment="1">
      <alignment horizontal="right" vertical="top" wrapText="1"/>
    </xf>
    <xf numFmtId="0" fontId="24" fillId="38" borderId="61" xfId="0" applyFont="1" applyFill="1" applyBorder="1" applyAlignment="1">
      <alignment horizontal="right" vertical="top" wrapText="1"/>
    </xf>
    <xf numFmtId="0" fontId="13" fillId="38" borderId="6" xfId="0" applyFont="1" applyFill="1" applyBorder="1" applyAlignment="1" applyProtection="1">
      <alignment wrapText="1"/>
      <protection locked="0"/>
    </xf>
    <xf numFmtId="0" fontId="13" fillId="38" borderId="60" xfId="1" applyFont="1" applyBorder="1" applyAlignment="1">
      <alignment horizontal="left" vertical="top" wrapText="1"/>
    </xf>
    <xf numFmtId="3" fontId="13" fillId="38" borderId="8" xfId="0" applyNumberFormat="1" applyFont="1" applyFill="1" applyBorder="1" applyAlignment="1">
      <alignment horizontal="right" vertical="top" wrapText="1"/>
    </xf>
    <xf numFmtId="164" fontId="13" fillId="38" borderId="9" xfId="0" applyNumberFormat="1" applyFont="1" applyFill="1" applyBorder="1" applyAlignment="1">
      <alignment horizontal="right" vertical="top" wrapText="1"/>
    </xf>
    <xf numFmtId="165" fontId="13" fillId="38" borderId="8" xfId="0" applyNumberFormat="1" applyFont="1" applyFill="1" applyBorder="1" applyAlignment="1">
      <alignment horizontal="right" vertical="top" wrapText="1"/>
    </xf>
    <xf numFmtId="0" fontId="13" fillId="38" borderId="60" xfId="0" applyFont="1" applyFill="1" applyBorder="1" applyAlignment="1">
      <alignment horizontal="left" vertical="top" wrapText="1"/>
    </xf>
    <xf numFmtId="0" fontId="24" fillId="38" borderId="60" xfId="0" applyFont="1" applyFill="1" applyBorder="1" applyAlignment="1">
      <alignment horizontal="left" vertical="top" wrapText="1"/>
    </xf>
    <xf numFmtId="0" fontId="23" fillId="28" borderId="62" xfId="0" applyFont="1" applyFill="1" applyBorder="1" applyAlignment="1">
      <alignment horizontal="left" vertical="top" wrapText="1"/>
    </xf>
    <xf numFmtId="0" fontId="39" fillId="29" borderId="63" xfId="0" applyFont="1" applyFill="1" applyBorder="1" applyAlignment="1">
      <alignment horizontal="left" vertical="top" wrapText="1"/>
    </xf>
    <xf numFmtId="0" fontId="39" fillId="2" borderId="64" xfId="0" applyFont="1" applyFill="1" applyBorder="1" applyAlignment="1">
      <alignment horizontal="left" vertical="top" wrapText="1"/>
    </xf>
    <xf numFmtId="164" fontId="23" fillId="24" borderId="65" xfId="0" applyNumberFormat="1" applyFont="1" applyFill="1" applyBorder="1" applyAlignment="1">
      <alignment horizontal="right" vertical="top" wrapText="1"/>
    </xf>
    <xf numFmtId="165" fontId="23" fillId="25" borderId="64" xfId="0" applyNumberFormat="1" applyFont="1" applyFill="1" applyBorder="1" applyAlignment="1">
      <alignment horizontal="right" vertical="top" wrapText="1"/>
    </xf>
    <xf numFmtId="0" fontId="23" fillId="26" borderId="66" xfId="0" applyFont="1" applyFill="1" applyBorder="1" applyAlignment="1">
      <alignment horizontal="right" vertical="top" wrapText="1"/>
    </xf>
    <xf numFmtId="0" fontId="23" fillId="4" borderId="2" xfId="0" applyFont="1" applyFill="1" applyBorder="1" applyAlignment="1">
      <alignment horizontal="left" vertical="top" wrapText="1"/>
    </xf>
    <xf numFmtId="0" fontId="26" fillId="38" borderId="6" xfId="0" applyFont="1" applyFill="1" applyBorder="1" applyAlignment="1" applyProtection="1">
      <alignment wrapText="1"/>
      <protection locked="0"/>
    </xf>
    <xf numFmtId="0" fontId="23" fillId="38" borderId="6" xfId="0" applyFont="1" applyFill="1" applyBorder="1" applyAlignment="1">
      <alignment horizontal="left" vertical="top" wrapText="1"/>
    </xf>
    <xf numFmtId="0" fontId="13" fillId="38" borderId="6" xfId="1" applyFont="1"/>
    <xf numFmtId="4" fontId="13" fillId="38" borderId="6" xfId="1" applyNumberFormat="1" applyFont="1"/>
    <xf numFmtId="0" fontId="13" fillId="39" borderId="6" xfId="1" applyFont="1" applyFill="1"/>
    <xf numFmtId="0" fontId="26" fillId="39" borderId="0" xfId="0" applyFont="1" applyFill="1"/>
    <xf numFmtId="0" fontId="13" fillId="0" borderId="6" xfId="1" applyFont="1" applyFill="1"/>
    <xf numFmtId="0" fontId="24" fillId="38" borderId="23" xfId="5" applyFont="1" applyBorder="1" applyAlignment="1">
      <alignment vertical="top"/>
    </xf>
    <xf numFmtId="43" fontId="13" fillId="38" borderId="6" xfId="1" applyNumberFormat="1" applyFont="1"/>
    <xf numFmtId="4" fontId="13" fillId="39" borderId="6" xfId="1" applyNumberFormat="1" applyFont="1" applyFill="1"/>
    <xf numFmtId="174" fontId="13" fillId="38" borderId="6" xfId="6" applyNumberFormat="1" applyFont="1" applyFill="1" applyBorder="1"/>
    <xf numFmtId="10" fontId="13" fillId="39" borderId="6" xfId="6" applyNumberFormat="1" applyFont="1" applyFill="1" applyBorder="1"/>
    <xf numFmtId="168" fontId="13" fillId="38" borderId="6" xfId="1" applyNumberFormat="1" applyFont="1"/>
    <xf numFmtId="167" fontId="13" fillId="38" borderId="6" xfId="1" applyNumberFormat="1" applyFont="1"/>
    <xf numFmtId="168" fontId="13" fillId="0" borderId="6" xfId="1" applyNumberFormat="1" applyFont="1" applyFill="1"/>
    <xf numFmtId="167" fontId="13" fillId="0" borderId="6" xfId="1" applyNumberFormat="1" applyFont="1" applyFill="1"/>
    <xf numFmtId="10" fontId="13" fillId="38" borderId="30" xfId="6" applyNumberFormat="1" applyFont="1" applyFill="1" applyBorder="1" applyAlignment="1" applyProtection="1">
      <alignment vertical="top"/>
      <protection locked="0"/>
    </xf>
    <xf numFmtId="1" fontId="13" fillId="0" borderId="30" xfId="0" applyNumberFormat="1" applyFont="1" applyBorder="1" applyAlignment="1" applyProtection="1">
      <alignment vertical="top"/>
      <protection locked="0"/>
    </xf>
    <xf numFmtId="0" fontId="39" fillId="18" borderId="7" xfId="0" applyFont="1" applyFill="1" applyBorder="1" applyAlignment="1">
      <alignment horizontal="left" vertical="top"/>
    </xf>
    <xf numFmtId="0" fontId="13" fillId="38" borderId="30" xfId="4" applyFont="1" applyBorder="1" applyAlignment="1">
      <alignment horizontal="center"/>
    </xf>
    <xf numFmtId="0" fontId="9" fillId="38" borderId="30" xfId="4" applyFont="1" applyBorder="1" applyAlignment="1">
      <alignment horizontal="center"/>
    </xf>
    <xf numFmtId="0" fontId="9" fillId="38" borderId="47" xfId="4" applyFont="1" applyBorder="1" applyAlignment="1">
      <alignment horizontal="center"/>
    </xf>
    <xf numFmtId="177" fontId="9" fillId="38" borderId="85" xfId="4" quotePrefix="1" applyNumberFormat="1" applyFont="1" applyBorder="1" applyAlignment="1">
      <alignment horizontal="center" vertical="top"/>
    </xf>
    <xf numFmtId="0" fontId="5" fillId="38" borderId="86" xfId="11" applyFont="1" applyBorder="1" applyAlignment="1">
      <alignment horizontal="right" vertical="top" wrapText="1"/>
    </xf>
    <xf numFmtId="0" fontId="22" fillId="38" borderId="85" xfId="19" applyFont="1" applyBorder="1"/>
    <xf numFmtId="167" fontId="26" fillId="38" borderId="84" xfId="2" applyFont="1" applyFill="1" applyBorder="1"/>
    <xf numFmtId="0" fontId="34" fillId="38" borderId="85" xfId="19" applyFont="1" applyBorder="1"/>
    <xf numFmtId="0" fontId="39" fillId="38" borderId="85" xfId="19" applyFont="1" applyBorder="1" applyAlignment="1">
      <alignment horizontal="left" vertical="center" indent="1"/>
    </xf>
    <xf numFmtId="0" fontId="39" fillId="38" borderId="85" xfId="19" applyFont="1" applyBorder="1" applyAlignment="1">
      <alignment horizontal="left" vertical="center" wrapText="1" indent="1"/>
    </xf>
    <xf numFmtId="0" fontId="26" fillId="38" borderId="85" xfId="19" applyFont="1" applyBorder="1"/>
    <xf numFmtId="0" fontId="26" fillId="0" borderId="0" xfId="0" applyFont="1" applyAlignment="1">
      <alignment horizontal="center"/>
    </xf>
    <xf numFmtId="0" fontId="13" fillId="0" borderId="33" xfId="0" applyFont="1" applyBorder="1" applyAlignment="1">
      <alignment horizontal="left" vertical="top"/>
    </xf>
    <xf numFmtId="0" fontId="13" fillId="0" borderId="33" xfId="0" applyFont="1" applyBorder="1" applyAlignment="1">
      <alignment horizontal="left" vertical="top" wrapText="1"/>
    </xf>
    <xf numFmtId="0" fontId="41" fillId="0" borderId="33" xfId="0" applyFont="1" applyBorder="1"/>
    <xf numFmtId="0" fontId="41" fillId="0" borderId="30" xfId="0" applyFont="1" applyBorder="1" applyAlignment="1">
      <alignment wrapText="1"/>
    </xf>
    <xf numFmtId="0" fontId="26" fillId="0" borderId="34" xfId="0" applyFont="1" applyBorder="1"/>
    <xf numFmtId="0" fontId="41" fillId="0" borderId="33" xfId="0" applyFont="1" applyBorder="1" applyAlignment="1">
      <alignment wrapText="1"/>
    </xf>
    <xf numFmtId="0" fontId="26" fillId="0" borderId="30" xfId="0" applyFont="1" applyBorder="1" applyAlignment="1">
      <alignment wrapText="1"/>
    </xf>
    <xf numFmtId="0" fontId="26" fillId="0" borderId="34" xfId="0" applyFont="1" applyBorder="1" applyAlignment="1">
      <alignment wrapText="1"/>
    </xf>
    <xf numFmtId="0" fontId="22" fillId="0" borderId="33" xfId="0" applyFont="1" applyBorder="1" applyAlignment="1">
      <alignment horizontal="center" vertical="top" wrapText="1"/>
    </xf>
    <xf numFmtId="0" fontId="22" fillId="0" borderId="30" xfId="0" applyFont="1" applyBorder="1" applyAlignment="1">
      <alignment horizontal="center" vertical="top" wrapText="1"/>
    </xf>
    <xf numFmtId="0" fontId="22" fillId="0" borderId="35" xfId="0" applyFont="1" applyBorder="1" applyAlignment="1">
      <alignment horizontal="center" vertical="top" wrapText="1"/>
    </xf>
    <xf numFmtId="0" fontId="22" fillId="0" borderId="34" xfId="0" applyFont="1" applyBorder="1" applyAlignment="1">
      <alignment horizontal="center" vertical="top" wrapText="1"/>
    </xf>
    <xf numFmtId="0" fontId="26" fillId="0" borderId="33" xfId="0" applyFont="1" applyBorder="1" applyAlignment="1">
      <alignment horizontal="center" vertical="top" wrapText="1"/>
    </xf>
    <xf numFmtId="10" fontId="13" fillId="38" borderId="34" xfId="6" applyNumberFormat="1" applyFont="1" applyFill="1" applyBorder="1" applyAlignment="1" applyProtection="1">
      <alignment vertical="top"/>
      <protection locked="0"/>
    </xf>
    <xf numFmtId="10" fontId="13" fillId="38" borderId="30" xfId="6" applyNumberFormat="1" applyFont="1" applyFill="1" applyBorder="1" applyAlignment="1" applyProtection="1">
      <alignment horizontal="right"/>
      <protection locked="0"/>
    </xf>
    <xf numFmtId="10" fontId="13" fillId="38" borderId="30" xfId="6" applyNumberFormat="1" applyFont="1" applyFill="1" applyBorder="1" applyAlignment="1" applyProtection="1">
      <alignment horizontal="left" vertical="top"/>
      <protection locked="0"/>
    </xf>
    <xf numFmtId="10" fontId="13" fillId="38" borderId="34" xfId="6" applyNumberFormat="1" applyFont="1" applyFill="1" applyBorder="1" applyAlignment="1" applyProtection="1">
      <alignment horizontal="left" vertical="top"/>
      <protection locked="0"/>
    </xf>
    <xf numFmtId="0" fontId="26" fillId="0" borderId="33" xfId="0" applyFont="1" applyBorder="1" applyAlignment="1">
      <alignment horizontal="center" vertical="top"/>
    </xf>
    <xf numFmtId="0" fontId="26" fillId="0" borderId="30" xfId="0" applyFont="1" applyBorder="1" applyAlignment="1">
      <alignment horizontal="center" vertical="top" wrapText="1"/>
    </xf>
    <xf numFmtId="0" fontId="26" fillId="0" borderId="34" xfId="0" applyFont="1" applyBorder="1" applyAlignment="1">
      <alignment horizontal="center" wrapText="1"/>
    </xf>
    <xf numFmtId="0" fontId="26" fillId="0" borderId="34" xfId="0" applyFont="1" applyBorder="1" applyAlignment="1">
      <alignment horizontal="center"/>
    </xf>
    <xf numFmtId="0" fontId="22" fillId="0" borderId="38" xfId="0" applyFont="1" applyBorder="1" applyAlignment="1">
      <alignment horizontal="center" vertical="top" wrapText="1"/>
    </xf>
    <xf numFmtId="0" fontId="26" fillId="0" borderId="30" xfId="0" applyFont="1" applyBorder="1" applyAlignment="1">
      <alignment horizontal="center"/>
    </xf>
    <xf numFmtId="0" fontId="26" fillId="0" borderId="30" xfId="0" applyFont="1" applyBorder="1" applyAlignment="1">
      <alignment horizontal="center" wrapText="1"/>
    </xf>
    <xf numFmtId="170" fontId="45" fillId="0" borderId="30" xfId="0" applyNumberFormat="1" applyFont="1" applyBorder="1" applyAlignment="1">
      <alignment horizontal="center"/>
    </xf>
    <xf numFmtId="182" fontId="26" fillId="0" borderId="30" xfId="0" applyNumberFormat="1" applyFont="1" applyBorder="1" applyAlignment="1">
      <alignment horizontal="center" wrapText="1"/>
    </xf>
    <xf numFmtId="0" fontId="26" fillId="0" borderId="33" xfId="0" applyFont="1" applyBorder="1" applyAlignment="1">
      <alignment horizontal="center"/>
    </xf>
    <xf numFmtId="0" fontId="13" fillId="0" borderId="37" xfId="0" applyFont="1" applyBorder="1" applyAlignment="1">
      <alignment horizontal="left" vertical="top" wrapText="1"/>
    </xf>
    <xf numFmtId="0" fontId="26" fillId="0" borderId="30" xfId="0" quotePrefix="1" applyFont="1" applyBorder="1" applyAlignment="1">
      <alignment horizontal="center"/>
    </xf>
    <xf numFmtId="0" fontId="22" fillId="0" borderId="38" xfId="0" applyFont="1" applyBorder="1" applyAlignment="1">
      <alignment horizontal="center" wrapText="1"/>
    </xf>
    <xf numFmtId="0" fontId="22" fillId="0" borderId="44" xfId="0" applyFont="1" applyBorder="1" applyAlignment="1">
      <alignment horizontal="center" wrapText="1"/>
    </xf>
    <xf numFmtId="0" fontId="22" fillId="0" borderId="33" xfId="0" applyFont="1" applyBorder="1" applyAlignment="1">
      <alignment horizontal="center" wrapText="1"/>
    </xf>
    <xf numFmtId="0" fontId="22" fillId="0" borderId="38" xfId="0" applyFont="1" applyBorder="1" applyAlignment="1">
      <alignment horizontal="center"/>
    </xf>
    <xf numFmtId="0" fontId="22" fillId="0" borderId="44" xfId="0" applyFont="1" applyBorder="1" applyAlignment="1">
      <alignment horizontal="center"/>
    </xf>
    <xf numFmtId="0" fontId="26" fillId="0" borderId="33" xfId="0" applyFont="1" applyBorder="1" applyAlignment="1">
      <alignment wrapText="1"/>
    </xf>
    <xf numFmtId="10" fontId="26" fillId="0" borderId="30" xfId="0" applyNumberFormat="1" applyFont="1" applyBorder="1" applyAlignment="1">
      <alignment horizontal="center" wrapText="1"/>
    </xf>
    <xf numFmtId="0" fontId="26" fillId="0" borderId="33" xfId="0" applyFont="1" applyBorder="1"/>
    <xf numFmtId="10" fontId="26" fillId="0" borderId="30" xfId="0" applyNumberFormat="1" applyFont="1" applyBorder="1" applyAlignment="1">
      <alignment horizontal="center" vertical="center" wrapText="1"/>
    </xf>
    <xf numFmtId="10" fontId="13" fillId="38" borderId="30" xfId="6" applyNumberFormat="1" applyFont="1" applyFill="1" applyBorder="1" applyAlignment="1" applyProtection="1">
      <alignment horizontal="center" vertical="top"/>
      <protection locked="0"/>
    </xf>
    <xf numFmtId="10" fontId="13" fillId="38" borderId="34" xfId="6" applyNumberFormat="1" applyFont="1" applyFill="1" applyBorder="1" applyAlignment="1" applyProtection="1">
      <alignment horizontal="center" vertical="top"/>
      <protection locked="0"/>
    </xf>
    <xf numFmtId="0" fontId="22" fillId="39" borderId="49" xfId="0" applyFont="1" applyFill="1" applyBorder="1" applyAlignment="1">
      <alignment horizontal="left" vertical="top" wrapText="1"/>
    </xf>
    <xf numFmtId="10" fontId="22" fillId="39" borderId="50" xfId="0" applyNumberFormat="1" applyFont="1" applyFill="1" applyBorder="1" applyAlignment="1">
      <alignment horizontal="center" wrapText="1"/>
    </xf>
    <xf numFmtId="10" fontId="26" fillId="0" borderId="30" xfId="0" applyNumberFormat="1" applyFont="1" applyBorder="1" applyAlignment="1">
      <alignment horizontal="center" vertical="center"/>
    </xf>
    <xf numFmtId="0" fontId="26" fillId="0" borderId="49" xfId="0" applyFont="1" applyBorder="1" applyAlignment="1">
      <alignment horizontal="left" vertical="top" wrapText="1"/>
    </xf>
    <xf numFmtId="10" fontId="26" fillId="38" borderId="50" xfId="6" applyNumberFormat="1" applyFont="1" applyFill="1" applyBorder="1" applyAlignment="1">
      <alignment horizontal="center" vertical="center"/>
    </xf>
    <xf numFmtId="0" fontId="26" fillId="0" borderId="33" xfId="0" applyFont="1" applyBorder="1" applyAlignment="1">
      <alignment vertical="top"/>
    </xf>
    <xf numFmtId="0" fontId="22" fillId="38" borderId="49" xfId="0" applyFont="1" applyFill="1" applyBorder="1" applyAlignment="1">
      <alignment horizontal="left" vertical="top" wrapText="1"/>
    </xf>
    <xf numFmtId="10" fontId="22" fillId="38" borderId="50" xfId="0" applyNumberFormat="1" applyFont="1" applyFill="1" applyBorder="1" applyAlignment="1">
      <alignment horizontal="center" vertical="top" wrapText="1"/>
    </xf>
    <xf numFmtId="10" fontId="26" fillId="0" borderId="50" xfId="0" applyNumberFormat="1" applyFont="1" applyBorder="1" applyAlignment="1">
      <alignment horizontal="center" vertical="center"/>
    </xf>
    <xf numFmtId="4" fontId="46" fillId="38" borderId="6" xfId="6" applyNumberFormat="1" applyFont="1" applyBorder="1" applyAlignment="1">
      <alignment horizontal="center"/>
    </xf>
    <xf numFmtId="10" fontId="26" fillId="0" borderId="0" xfId="0" applyNumberFormat="1" applyFont="1"/>
    <xf numFmtId="170" fontId="26" fillId="0" borderId="30" xfId="0" applyNumberFormat="1" applyFont="1" applyBorder="1" applyAlignment="1">
      <alignment horizontal="center"/>
    </xf>
    <xf numFmtId="10" fontId="46" fillId="38" borderId="50" xfId="6" applyNumberFormat="1" applyFont="1" applyFill="1" applyBorder="1" applyAlignment="1">
      <alignment horizontal="center" vertical="top"/>
    </xf>
    <xf numFmtId="10" fontId="26" fillId="0" borderId="0" xfId="0" applyNumberFormat="1" applyFont="1" applyAlignment="1">
      <alignment wrapText="1"/>
    </xf>
    <xf numFmtId="0" fontId="13" fillId="0" borderId="33" xfId="0" applyFont="1" applyBorder="1" applyAlignment="1">
      <alignment horizontal="center" vertical="top" wrapText="1"/>
    </xf>
    <xf numFmtId="170" fontId="26" fillId="0" borderId="30" xfId="0" quotePrefix="1" applyNumberFormat="1" applyFont="1" applyBorder="1" applyAlignment="1">
      <alignment horizontal="center"/>
    </xf>
    <xf numFmtId="0" fontId="13" fillId="0" borderId="30" xfId="0" applyFont="1" applyBorder="1" applyAlignment="1">
      <alignment horizontal="center"/>
    </xf>
    <xf numFmtId="0" fontId="13" fillId="0" borderId="34" xfId="0" applyFont="1" applyBorder="1" applyAlignment="1">
      <alignment horizontal="center"/>
    </xf>
    <xf numFmtId="0" fontId="26" fillId="0" borderId="0" xfId="0" applyFont="1" applyAlignment="1">
      <alignment wrapText="1"/>
    </xf>
    <xf numFmtId="0" fontId="13" fillId="0" borderId="30" xfId="0" applyFont="1" applyBorder="1" applyAlignment="1">
      <alignment horizontal="center" wrapText="1"/>
    </xf>
    <xf numFmtId="10" fontId="13" fillId="0" borderId="30" xfId="0" applyNumberFormat="1" applyFont="1" applyBorder="1" applyAlignment="1">
      <alignment horizontal="center" wrapText="1"/>
    </xf>
    <xf numFmtId="0" fontId="13" fillId="0" borderId="28" xfId="0" applyFont="1" applyBorder="1"/>
    <xf numFmtId="10" fontId="13" fillId="0" borderId="29" xfId="0" applyNumberFormat="1" applyFont="1" applyBorder="1" applyAlignment="1">
      <alignment horizontal="center" wrapText="1"/>
    </xf>
    <xf numFmtId="0" fontId="13" fillId="0" borderId="49" xfId="0" applyFont="1" applyBorder="1" applyAlignment="1">
      <alignment horizontal="left" vertical="top" wrapText="1"/>
    </xf>
    <xf numFmtId="10" fontId="26" fillId="0" borderId="50" xfId="0" applyNumberFormat="1" applyFont="1" applyBorder="1" applyAlignment="1">
      <alignment horizontal="center"/>
    </xf>
    <xf numFmtId="0" fontId="22" fillId="0" borderId="58" xfId="0" applyFont="1" applyBorder="1" applyAlignment="1">
      <alignment horizontal="center"/>
    </xf>
    <xf numFmtId="0" fontId="22" fillId="0" borderId="87" xfId="0" applyFont="1" applyBorder="1" applyAlignment="1">
      <alignment horizontal="center"/>
    </xf>
    <xf numFmtId="0" fontId="22" fillId="0" borderId="88" xfId="0" applyFont="1" applyBorder="1" applyAlignment="1">
      <alignment horizontal="center"/>
    </xf>
    <xf numFmtId="0" fontId="24" fillId="38" borderId="52" xfId="5" applyFont="1" applyBorder="1" applyAlignment="1">
      <alignment horizontal="center" vertical="center" wrapText="1"/>
    </xf>
    <xf numFmtId="0" fontId="24" fillId="38" borderId="47" xfId="5" applyFont="1" applyBorder="1" applyAlignment="1">
      <alignment horizontal="center" vertical="center" wrapText="1"/>
    </xf>
    <xf numFmtId="0" fontId="24" fillId="38" borderId="48" xfId="5" applyFont="1" applyBorder="1" applyAlignment="1">
      <alignment horizontal="center" vertical="center" wrapText="1"/>
    </xf>
    <xf numFmtId="0" fontId="24" fillId="38" borderId="33" xfId="5" applyFont="1" applyBorder="1" applyAlignment="1">
      <alignment horizontal="center" vertical="center" wrapText="1"/>
    </xf>
    <xf numFmtId="0" fontId="24" fillId="38" borderId="30" xfId="5" applyFont="1" applyBorder="1" applyAlignment="1">
      <alignment horizontal="center" vertical="center" wrapText="1"/>
    </xf>
    <xf numFmtId="0" fontId="24" fillId="38" borderId="34" xfId="5" applyFont="1" applyBorder="1" applyAlignment="1">
      <alignment horizontal="center" vertical="center" wrapText="1"/>
    </xf>
    <xf numFmtId="0" fontId="36" fillId="38" borderId="49" xfId="1" applyFont="1" applyBorder="1" applyAlignment="1">
      <alignment horizontal="center" vertical="center" wrapText="1"/>
    </xf>
    <xf numFmtId="0" fontId="36" fillId="38" borderId="50" xfId="1" applyFont="1" applyBorder="1" applyAlignment="1">
      <alignment horizontal="center" vertical="center" wrapText="1"/>
    </xf>
    <xf numFmtId="0" fontId="36" fillId="38" borderId="51" xfId="1" applyFont="1" applyBorder="1" applyAlignment="1">
      <alignment horizontal="center" vertical="center" wrapText="1"/>
    </xf>
    <xf numFmtId="0" fontId="26" fillId="0" borderId="0" xfId="0" applyFont="1" applyAlignment="1">
      <alignment horizontal="center"/>
    </xf>
    <xf numFmtId="0" fontId="22" fillId="0" borderId="52"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2" fillId="0" borderId="52" xfId="0" applyFont="1" applyBorder="1" applyAlignment="1">
      <alignment horizontal="center" wrapText="1"/>
    </xf>
    <xf numFmtId="0" fontId="22" fillId="0" borderId="47" xfId="0" applyFont="1" applyBorder="1" applyAlignment="1">
      <alignment horizontal="center" wrapText="1"/>
    </xf>
    <xf numFmtId="0" fontId="22" fillId="0" borderId="48" xfId="0" applyFont="1" applyBorder="1" applyAlignment="1">
      <alignment horizontal="center" wrapText="1"/>
    </xf>
    <xf numFmtId="0" fontId="24" fillId="0" borderId="38" xfId="0" applyFont="1" applyBorder="1" applyAlignment="1">
      <alignment horizontal="center" wrapText="1"/>
    </xf>
    <xf numFmtId="0" fontId="24" fillId="0" borderId="39" xfId="0" applyFont="1" applyBorder="1" applyAlignment="1">
      <alignment horizontal="center" wrapText="1"/>
    </xf>
    <xf numFmtId="0" fontId="24" fillId="0" borderId="40" xfId="0" applyFont="1" applyBorder="1" applyAlignment="1">
      <alignment horizontal="center" wrapText="1"/>
    </xf>
    <xf numFmtId="0" fontId="13" fillId="0" borderId="42"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30" xfId="0" applyFont="1" applyBorder="1" applyAlignment="1">
      <alignment horizontal="left" vertical="top" wrapText="1"/>
    </xf>
    <xf numFmtId="0" fontId="13" fillId="0" borderId="34" xfId="0" applyFont="1" applyBorder="1" applyAlignment="1">
      <alignment horizontal="left" vertical="top" wrapText="1"/>
    </xf>
    <xf numFmtId="0" fontId="24" fillId="0" borderId="38" xfId="0" applyFont="1" applyBorder="1" applyAlignment="1">
      <alignment horizontal="center"/>
    </xf>
    <xf numFmtId="0" fontId="24" fillId="0" borderId="39" xfId="0" applyFont="1" applyBorder="1" applyAlignment="1">
      <alignment horizontal="center"/>
    </xf>
    <xf numFmtId="0" fontId="24" fillId="0" borderId="40" xfId="0" applyFont="1" applyBorder="1" applyAlignment="1">
      <alignment horizontal="center"/>
    </xf>
    <xf numFmtId="0" fontId="26" fillId="0" borderId="30" xfId="0" applyFont="1" applyBorder="1" applyAlignment="1">
      <alignment horizontal="left" vertical="top" wrapText="1"/>
    </xf>
    <xf numFmtId="0" fontId="26" fillId="0" borderId="34" xfId="0" applyFont="1" applyBorder="1" applyAlignment="1">
      <alignment horizontal="left" vertical="top" wrapText="1"/>
    </xf>
    <xf numFmtId="0" fontId="13" fillId="38" borderId="30" xfId="0" applyFont="1" applyFill="1" applyBorder="1" applyAlignment="1">
      <alignment horizontal="left" vertical="top" wrapText="1"/>
    </xf>
    <xf numFmtId="0" fontId="13" fillId="38" borderId="34" xfId="0" applyFont="1" applyFill="1" applyBorder="1" applyAlignment="1">
      <alignment horizontal="left" vertical="top" wrapText="1"/>
    </xf>
    <xf numFmtId="0" fontId="36" fillId="0" borderId="42" xfId="0" applyFont="1" applyBorder="1" applyAlignment="1">
      <alignment horizontal="left" vertical="top" wrapText="1"/>
    </xf>
    <xf numFmtId="0" fontId="36" fillId="0" borderId="39" xfId="0" applyFont="1" applyBorder="1" applyAlignment="1">
      <alignment horizontal="left" vertical="top" wrapText="1"/>
    </xf>
    <xf numFmtId="0" fontId="36" fillId="0" borderId="40" xfId="0" applyFont="1" applyBorder="1" applyAlignment="1">
      <alignment horizontal="left" vertical="top" wrapText="1"/>
    </xf>
    <xf numFmtId="0" fontId="26" fillId="0" borderId="42" xfId="0" applyFont="1" applyBorder="1" applyAlignment="1">
      <alignment horizontal="left" vertical="top" wrapText="1"/>
    </xf>
    <xf numFmtId="0" fontId="26" fillId="0" borderId="39" xfId="0" applyFont="1" applyBorder="1" applyAlignment="1">
      <alignment horizontal="left" vertical="top" wrapText="1"/>
    </xf>
    <xf numFmtId="0" fontId="26" fillId="0" borderId="40" xfId="0" applyFont="1" applyBorder="1" applyAlignment="1">
      <alignment horizontal="left" vertical="top" wrapText="1"/>
    </xf>
    <xf numFmtId="182" fontId="13" fillId="0" borderId="30" xfId="0" applyNumberFormat="1" applyFont="1" applyBorder="1" applyAlignment="1">
      <alignment horizontal="left" wrapText="1"/>
    </xf>
    <xf numFmtId="182" fontId="13" fillId="0" borderId="34" xfId="0" applyNumberFormat="1" applyFont="1" applyBorder="1" applyAlignment="1">
      <alignment horizontal="left" wrapText="1"/>
    </xf>
    <xf numFmtId="182" fontId="13" fillId="0" borderId="42" xfId="0" applyNumberFormat="1" applyFont="1" applyBorder="1" applyAlignment="1">
      <alignment horizontal="left" wrapText="1"/>
    </xf>
    <xf numFmtId="182" fontId="13" fillId="0" borderId="39" xfId="0" applyNumberFormat="1" applyFont="1" applyBorder="1" applyAlignment="1">
      <alignment horizontal="left" wrapText="1"/>
    </xf>
    <xf numFmtId="182" fontId="13" fillId="0" borderId="40" xfId="0" applyNumberFormat="1" applyFont="1" applyBorder="1" applyAlignment="1">
      <alignment horizontal="left" wrapText="1"/>
    </xf>
    <xf numFmtId="4" fontId="42" fillId="38" borderId="30" xfId="21" applyNumberFormat="1" applyFill="1" applyBorder="1" applyAlignment="1" applyProtection="1">
      <alignment horizontal="left" vertical="top" wrapText="1"/>
    </xf>
    <xf numFmtId="4" fontId="42" fillId="38" borderId="34" xfId="21" applyNumberFormat="1" applyFill="1" applyBorder="1" applyAlignment="1" applyProtection="1">
      <alignment horizontal="left" vertical="top" wrapText="1"/>
    </xf>
    <xf numFmtId="4" fontId="13" fillId="0" borderId="42" xfId="0" applyNumberFormat="1" applyFont="1" applyBorder="1" applyAlignment="1">
      <alignment horizontal="left" vertical="top" wrapText="1"/>
    </xf>
    <xf numFmtId="4" fontId="13" fillId="0" borderId="30" xfId="0" applyNumberFormat="1" applyFont="1" applyBorder="1" applyAlignment="1">
      <alignment horizontal="left" wrapText="1"/>
    </xf>
    <xf numFmtId="4" fontId="13" fillId="0" borderId="34" xfId="0" applyNumberFormat="1" applyFont="1" applyBorder="1" applyAlignment="1">
      <alignment horizontal="left" wrapText="1"/>
    </xf>
    <xf numFmtId="4" fontId="13" fillId="0" borderId="39" xfId="0" applyNumberFormat="1" applyFont="1" applyBorder="1" applyAlignment="1">
      <alignment horizontal="left" vertical="top" wrapText="1"/>
    </xf>
    <xf numFmtId="4" fontId="13" fillId="0" borderId="40" xfId="0" applyNumberFormat="1" applyFont="1" applyBorder="1" applyAlignment="1">
      <alignment horizontal="left" vertical="top" wrapText="1"/>
    </xf>
    <xf numFmtId="4" fontId="44" fillId="38" borderId="42" xfId="21" applyNumberFormat="1" applyFont="1" applyFill="1" applyBorder="1" applyAlignment="1" applyProtection="1">
      <alignment horizontal="left" vertical="top" wrapText="1"/>
    </xf>
    <xf numFmtId="4" fontId="44" fillId="38" borderId="39" xfId="21" applyNumberFormat="1" applyFont="1" applyFill="1" applyBorder="1" applyAlignment="1" applyProtection="1">
      <alignment horizontal="left" vertical="top" wrapText="1"/>
    </xf>
    <xf numFmtId="4" fontId="44" fillId="38" borderId="40" xfId="21" applyNumberFormat="1" applyFont="1" applyFill="1" applyBorder="1" applyAlignment="1" applyProtection="1">
      <alignment horizontal="left" vertical="top" wrapText="1"/>
    </xf>
    <xf numFmtId="4" fontId="44" fillId="38" borderId="30" xfId="21" applyNumberFormat="1" applyFont="1" applyFill="1" applyBorder="1" applyAlignment="1" applyProtection="1">
      <alignment horizontal="left" vertical="top" wrapText="1"/>
    </xf>
    <xf numFmtId="4" fontId="44" fillId="38" borderId="34" xfId="21" applyNumberFormat="1" applyFont="1" applyFill="1" applyBorder="1" applyAlignment="1" applyProtection="1">
      <alignment horizontal="left" vertical="top" wrapText="1"/>
    </xf>
    <xf numFmtId="0" fontId="24" fillId="0" borderId="44" xfId="0" applyFont="1" applyBorder="1" applyAlignment="1">
      <alignment horizontal="center"/>
    </xf>
    <xf numFmtId="0" fontId="24" fillId="0" borderId="89"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47" fillId="0" borderId="42" xfId="0" applyFont="1" applyBorder="1" applyAlignment="1">
      <alignment horizontal="center"/>
    </xf>
    <xf numFmtId="0" fontId="47" fillId="0" borderId="39" xfId="0" applyFont="1" applyBorder="1" applyAlignment="1">
      <alignment horizontal="center"/>
    </xf>
    <xf numFmtId="0" fontId="47" fillId="0" borderId="44" xfId="0" applyFont="1" applyBorder="1" applyAlignment="1">
      <alignment horizontal="center"/>
    </xf>
    <xf numFmtId="0" fontId="26" fillId="0" borderId="33" xfId="0" applyFont="1" applyBorder="1" applyAlignment="1">
      <alignment horizontal="center" vertical="top" wrapText="1"/>
    </xf>
    <xf numFmtId="0" fontId="26" fillId="0" borderId="30" xfId="0" applyFont="1" applyBorder="1" applyAlignment="1">
      <alignment horizontal="center" vertical="top" wrapText="1"/>
    </xf>
    <xf numFmtId="0" fontId="13" fillId="0" borderId="38" xfId="0" applyFont="1" applyBorder="1" applyAlignment="1">
      <alignment horizontal="left" vertical="top" wrapText="1"/>
    </xf>
    <xf numFmtId="0" fontId="22" fillId="0" borderId="8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90" xfId="0" applyFont="1" applyBorder="1" applyAlignment="1">
      <alignment horizontal="center" vertical="center" wrapText="1"/>
    </xf>
    <xf numFmtId="0" fontId="22" fillId="0" borderId="91" xfId="0" applyFont="1" applyBorder="1" applyAlignment="1">
      <alignment horizontal="center" vertical="center" wrapText="1"/>
    </xf>
    <xf numFmtId="0" fontId="22" fillId="0" borderId="0" xfId="0" applyFont="1" applyAlignment="1">
      <alignment horizontal="center" vertical="center" wrapText="1"/>
    </xf>
    <xf numFmtId="0" fontId="22" fillId="0" borderId="24"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8" xfId="0" applyFont="1" applyBorder="1" applyAlignment="1">
      <alignment horizontal="center"/>
    </xf>
    <xf numFmtId="0" fontId="22" fillId="0" borderId="44" xfId="0" applyFont="1" applyBorder="1" applyAlignment="1">
      <alignment horizontal="center"/>
    </xf>
    <xf numFmtId="167" fontId="13" fillId="39" borderId="35" xfId="2" applyFont="1" applyFill="1" applyBorder="1" applyAlignment="1">
      <alignment horizontal="center" vertical="center"/>
    </xf>
    <xf numFmtId="167" fontId="13" fillId="39" borderId="36" xfId="2" applyFont="1" applyFill="1" applyBorder="1" applyAlignment="1">
      <alignment horizontal="center" vertical="center"/>
    </xf>
    <xf numFmtId="167" fontId="13" fillId="39" borderId="37" xfId="2" applyFont="1" applyFill="1" applyBorder="1" applyAlignment="1">
      <alignment horizontal="center" vertical="center"/>
    </xf>
    <xf numFmtId="0" fontId="13" fillId="38" borderId="38" xfId="0" applyFont="1" applyFill="1" applyBorder="1" applyAlignment="1">
      <alignment horizontal="left"/>
    </xf>
    <xf numFmtId="0" fontId="13" fillId="38" borderId="39" xfId="0" applyFont="1" applyFill="1" applyBorder="1" applyAlignment="1">
      <alignment horizontal="left"/>
    </xf>
    <xf numFmtId="0" fontId="13" fillId="38" borderId="40" xfId="0" applyFont="1" applyFill="1" applyBorder="1" applyAlignment="1">
      <alignment horizontal="left"/>
    </xf>
    <xf numFmtId="0" fontId="26" fillId="39" borderId="38" xfId="0" applyFont="1" applyFill="1" applyBorder="1" applyAlignment="1">
      <alignment horizontal="left" wrapText="1"/>
    </xf>
    <xf numFmtId="0" fontId="26" fillId="39" borderId="39" xfId="0" applyFont="1" applyFill="1" applyBorder="1" applyAlignment="1">
      <alignment horizontal="left" wrapText="1"/>
    </xf>
    <xf numFmtId="0" fontId="26" fillId="39" borderId="40" xfId="0" applyFont="1" applyFill="1" applyBorder="1" applyAlignment="1">
      <alignment horizontal="left" wrapText="1"/>
    </xf>
    <xf numFmtId="0" fontId="23" fillId="4" borderId="2" xfId="0" applyFont="1" applyFill="1" applyBorder="1" applyAlignment="1">
      <alignment horizontal="left" vertical="top" wrapText="1"/>
    </xf>
    <xf numFmtId="0" fontId="13" fillId="38" borderId="23" xfId="0" applyFont="1" applyFill="1" applyBorder="1" applyAlignment="1">
      <alignment horizontal="left" wrapText="1"/>
    </xf>
    <xf numFmtId="0" fontId="13" fillId="38" borderId="0" xfId="0" applyFont="1" applyFill="1" applyAlignment="1">
      <alignment horizontal="left" wrapText="1"/>
    </xf>
    <xf numFmtId="0" fontId="13" fillId="38" borderId="28" xfId="0" applyFont="1" applyFill="1" applyBorder="1" applyAlignment="1">
      <alignment vertical="center"/>
    </xf>
    <xf numFmtId="0" fontId="13" fillId="38" borderId="31" xfId="0" applyFont="1" applyFill="1" applyBorder="1" applyAlignment="1">
      <alignment vertical="center"/>
    </xf>
    <xf numFmtId="0" fontId="13" fillId="38" borderId="29" xfId="0" applyFont="1" applyFill="1" applyBorder="1" applyAlignment="1">
      <alignment vertical="center"/>
    </xf>
    <xf numFmtId="0" fontId="13" fillId="38" borderId="32" xfId="0" applyFont="1" applyFill="1" applyBorder="1" applyAlignment="1">
      <alignment vertical="center"/>
    </xf>
    <xf numFmtId="168" fontId="22" fillId="38" borderId="21" xfId="2" applyNumberFormat="1" applyFont="1" applyFill="1" applyBorder="1" applyAlignment="1">
      <alignment horizontal="center"/>
    </xf>
    <xf numFmtId="168" fontId="22" fillId="38" borderId="22" xfId="2" applyNumberFormat="1" applyFont="1" applyFill="1" applyBorder="1" applyAlignment="1">
      <alignment horizontal="center"/>
    </xf>
    <xf numFmtId="0" fontId="35" fillId="38" borderId="23" xfId="8" applyFont="1" applyBorder="1" applyAlignment="1">
      <alignment horizontal="left" vertical="top" wrapText="1"/>
    </xf>
    <xf numFmtId="0" fontId="35" fillId="38" borderId="6" xfId="8" applyFont="1" applyAlignment="1">
      <alignment horizontal="left" vertical="top" wrapText="1"/>
    </xf>
    <xf numFmtId="0" fontId="13" fillId="0" borderId="30" xfId="0" applyFont="1" applyBorder="1" applyAlignment="1">
      <alignment wrapText="1"/>
    </xf>
    <xf numFmtId="0" fontId="24" fillId="0" borderId="30" xfId="0" applyFont="1" applyBorder="1" applyAlignment="1">
      <alignment wrapText="1"/>
    </xf>
    <xf numFmtId="0" fontId="24" fillId="0" borderId="30" xfId="0" applyFont="1" applyBorder="1" applyAlignment="1">
      <alignment horizontal="center" wrapText="1"/>
    </xf>
    <xf numFmtId="181" fontId="37" fillId="38" borderId="77" xfId="3" applyNumberFormat="1" applyFont="1" applyFill="1" applyBorder="1" applyAlignment="1" applyProtection="1">
      <alignment horizontal="left"/>
    </xf>
    <xf numFmtId="181" fontId="37" fillId="38" borderId="78" xfId="3" applyNumberFormat="1" applyFont="1" applyFill="1" applyBorder="1" applyAlignment="1" applyProtection="1">
      <alignment horizontal="left"/>
    </xf>
    <xf numFmtId="0" fontId="28" fillId="0" borderId="30" xfId="0" applyFont="1" applyBorder="1" applyAlignment="1">
      <alignment wrapText="1"/>
    </xf>
    <xf numFmtId="0" fontId="28" fillId="0" borderId="30" xfId="0" applyFont="1" applyBorder="1" applyAlignment="1">
      <alignment horizontal="center" wrapText="1"/>
    </xf>
    <xf numFmtId="0" fontId="2" fillId="38" borderId="6" xfId="8" applyFont="1" applyAlignment="1">
      <alignment horizontal="left" vertical="top" wrapText="1"/>
    </xf>
    <xf numFmtId="0" fontId="9" fillId="38" borderId="33" xfId="4" applyFont="1" applyBorder="1" applyAlignment="1">
      <alignment vertical="center"/>
    </xf>
    <xf numFmtId="0" fontId="9" fillId="38" borderId="30" xfId="4" applyFont="1" applyBorder="1" applyAlignment="1">
      <alignment horizontal="center" vertical="center"/>
    </xf>
    <xf numFmtId="15" fontId="9" fillId="38" borderId="23" xfId="4" applyNumberFormat="1" applyFont="1" applyBorder="1" applyAlignment="1">
      <alignment horizontal="left" vertical="top" wrapText="1"/>
    </xf>
    <xf numFmtId="15" fontId="9" fillId="38" borderId="6" xfId="4" applyNumberFormat="1" applyFont="1" applyAlignment="1">
      <alignment horizontal="left" vertical="top" wrapText="1"/>
    </xf>
    <xf numFmtId="15" fontId="9" fillId="38" borderId="24" xfId="4" applyNumberFormat="1" applyFont="1" applyBorder="1" applyAlignment="1">
      <alignment horizontal="left" vertical="top" wrapText="1"/>
    </xf>
    <xf numFmtId="0" fontId="27" fillId="0" borderId="30" xfId="0" applyFont="1" applyBorder="1" applyAlignment="1">
      <alignment wrapText="1"/>
    </xf>
    <xf numFmtId="0" fontId="23" fillId="0" borderId="0" xfId="0" applyFont="1" applyAlignment="1">
      <alignment horizontal="left" vertical="top" wrapText="1"/>
    </xf>
    <xf numFmtId="0" fontId="24" fillId="0" borderId="0" xfId="0" applyFont="1" applyAlignment="1">
      <alignment horizontal="left" vertical="top" wrapText="1"/>
    </xf>
    <xf numFmtId="0" fontId="2" fillId="0" borderId="2" xfId="0" applyFont="1" applyBorder="1" applyAlignment="1">
      <alignment horizontal="left" vertical="top" wrapText="1"/>
    </xf>
    <xf numFmtId="0" fontId="12" fillId="0" borderId="28" xfId="0" applyFont="1" applyBorder="1" applyAlignment="1">
      <alignment vertical="center"/>
    </xf>
    <xf numFmtId="0" fontId="12" fillId="0" borderId="31" xfId="0" applyFont="1" applyBorder="1" applyAlignment="1">
      <alignment vertical="center"/>
    </xf>
    <xf numFmtId="0" fontId="12" fillId="0" borderId="29" xfId="0" applyFont="1" applyBorder="1" applyAlignment="1">
      <alignment vertical="center"/>
    </xf>
    <xf numFmtId="0" fontId="12" fillId="0" borderId="32" xfId="0" applyFont="1" applyBorder="1" applyAlignment="1">
      <alignment vertical="center"/>
    </xf>
    <xf numFmtId="0" fontId="24" fillId="38" borderId="6" xfId="13" applyFont="1" applyAlignment="1">
      <alignment horizontal="left" vertical="top" wrapText="1"/>
    </xf>
    <xf numFmtId="0" fontId="2" fillId="38" borderId="6" xfId="4" applyFont="1" applyAlignment="1">
      <alignment horizontal="left" vertical="top" wrapText="1"/>
    </xf>
    <xf numFmtId="0" fontId="9" fillId="38" borderId="45" xfId="4" applyFont="1" applyBorder="1" applyAlignment="1">
      <alignment vertical="center"/>
    </xf>
    <xf numFmtId="0" fontId="9" fillId="38" borderId="31" xfId="4" applyFont="1" applyBorder="1" applyAlignment="1">
      <alignment vertical="center"/>
    </xf>
    <xf numFmtId="0" fontId="9" fillId="38" borderId="46" xfId="4" applyFont="1" applyBorder="1" applyAlignment="1">
      <alignment horizontal="center" vertical="center"/>
    </xf>
    <xf numFmtId="0" fontId="9" fillId="38" borderId="32" xfId="4" applyFont="1" applyBorder="1" applyAlignment="1">
      <alignment horizontal="center" vertical="center"/>
    </xf>
    <xf numFmtId="0" fontId="17" fillId="38" borderId="29" xfId="4" applyFont="1" applyBorder="1" applyAlignment="1">
      <alignment horizontal="center" vertical="top" wrapText="1"/>
    </xf>
    <xf numFmtId="0" fontId="17" fillId="38" borderId="53" xfId="4" applyFont="1" applyBorder="1" applyAlignment="1">
      <alignment horizontal="center" vertical="top" wrapText="1"/>
    </xf>
    <xf numFmtId="0" fontId="22" fillId="38" borderId="21" xfId="19" applyFont="1" applyBorder="1" applyAlignment="1">
      <alignment horizontal="left"/>
    </xf>
    <xf numFmtId="0" fontId="22" fillId="38" borderId="22" xfId="19" applyFont="1" applyBorder="1" applyAlignment="1">
      <alignment horizontal="left"/>
    </xf>
    <xf numFmtId="0" fontId="9" fillId="38" borderId="38" xfId="4" applyFont="1" applyBorder="1" applyAlignment="1">
      <alignment horizontal="left"/>
    </xf>
    <xf numFmtId="0" fontId="9" fillId="38" borderId="39" xfId="4" applyFont="1" applyBorder="1" applyAlignment="1">
      <alignment horizontal="left"/>
    </xf>
    <xf numFmtId="0" fontId="9" fillId="38" borderId="44" xfId="4" applyFont="1" applyBorder="1" applyAlignment="1">
      <alignment horizontal="left"/>
    </xf>
    <xf numFmtId="167" fontId="14" fillId="39" borderId="35" xfId="2" applyFont="1" applyFill="1" applyBorder="1" applyAlignment="1">
      <alignment horizontal="center" vertical="center"/>
    </xf>
    <xf numFmtId="167" fontId="14" fillId="39" borderId="36" xfId="2" applyFont="1" applyFill="1" applyBorder="1" applyAlignment="1">
      <alignment horizontal="center" vertical="center"/>
    </xf>
    <xf numFmtId="167" fontId="14" fillId="39" borderId="37" xfId="2" applyFont="1" applyFill="1" applyBorder="1" applyAlignment="1">
      <alignment horizontal="center" vertical="center"/>
    </xf>
    <xf numFmtId="0" fontId="22" fillId="38" borderId="21" xfId="19" applyFont="1" applyBorder="1" applyAlignment="1">
      <alignment horizontal="center"/>
    </xf>
    <xf numFmtId="0" fontId="22" fillId="38" borderId="22" xfId="19" applyFont="1" applyBorder="1" applyAlignment="1">
      <alignment horizontal="center"/>
    </xf>
    <xf numFmtId="0" fontId="2" fillId="4" borderId="2" xfId="0" applyFont="1" applyFill="1" applyBorder="1" applyAlignment="1">
      <alignment horizontal="left" vertical="top" wrapText="1"/>
    </xf>
    <xf numFmtId="0" fontId="12" fillId="38" borderId="28" xfId="0" applyFont="1" applyFill="1" applyBorder="1" applyAlignment="1">
      <alignment vertical="center"/>
    </xf>
    <xf numFmtId="0" fontId="12" fillId="38" borderId="31" xfId="0" applyFont="1" applyFill="1" applyBorder="1" applyAlignment="1">
      <alignment vertical="center"/>
    </xf>
    <xf numFmtId="0" fontId="12" fillId="38" borderId="29" xfId="0" applyFont="1" applyFill="1" applyBorder="1" applyAlignment="1">
      <alignment vertical="center"/>
    </xf>
    <xf numFmtId="0" fontId="12" fillId="38" borderId="32" xfId="0" applyFont="1" applyFill="1" applyBorder="1" applyAlignment="1">
      <alignment vertical="center"/>
    </xf>
    <xf numFmtId="0" fontId="14" fillId="38" borderId="29" xfId="4" applyFont="1" applyBorder="1" applyAlignment="1">
      <alignment horizontal="center" vertical="center" wrapText="1"/>
    </xf>
    <xf numFmtId="0" fontId="14" fillId="38" borderId="53" xfId="4" applyFont="1" applyBorder="1" applyAlignment="1">
      <alignment horizontal="center" vertical="center" wrapText="1"/>
    </xf>
  </cellXfs>
  <cellStyles count="22">
    <cellStyle name="Comma" xfId="10" builtinId="3"/>
    <cellStyle name="Comma 2" xfId="3" xr:uid="{C7C8ACD3-0B19-432E-8291-F74B7AA9DBA4}"/>
    <cellStyle name="Comma 3" xfId="2" xr:uid="{8807E1C8-4ED8-4E11-A567-079F969FCD79}"/>
    <cellStyle name="Comma 4" xfId="9" xr:uid="{B0F14818-F3C9-4052-B856-C65A90ECE747}"/>
    <cellStyle name="Hyperlink" xfId="21" builtinId="8"/>
    <cellStyle name="Normal" xfId="0" builtinId="0"/>
    <cellStyle name="Normal 10" xfId="18" xr:uid="{0A10601A-3575-4285-A0F4-53898A2C7B26}"/>
    <cellStyle name="Normal 11" xfId="19" xr:uid="{15D999F9-CB81-4046-A2E4-C88A2372A126}"/>
    <cellStyle name="Normal 12" xfId="20" xr:uid="{87786D60-F2A4-4686-9CF6-2C332E15037C}"/>
    <cellStyle name="Normal 13" xfId="11" xr:uid="{4391C641-9E03-41B4-856C-7B28FA0BA923}"/>
    <cellStyle name="Normal 14" xfId="13" xr:uid="{B11264C6-CFE2-4EE0-9F9C-5F5B0B5F3AEA}"/>
    <cellStyle name="Normal 15" xfId="12" xr:uid="{B4F8B710-0419-4A4B-ABA1-2383C56F9F83}"/>
    <cellStyle name="Normal 2" xfId="4" xr:uid="{E76C810D-6943-437A-891B-85C10CFC5108}"/>
    <cellStyle name="Normal 2 2" xfId="5" xr:uid="{D5ED7814-31F5-491A-B3BE-1E4949D99D04}"/>
    <cellStyle name="Normal 3" xfId="1" xr:uid="{F49C5B7F-4641-4AF5-9CCC-E1414FFA1BD8}"/>
    <cellStyle name="Normal 4" xfId="7" xr:uid="{134719E0-7632-4301-8637-B0579EBB2FDD}"/>
    <cellStyle name="Normal 5" xfId="8" xr:uid="{DB029919-27D5-4C1A-8CB9-B1BAC9F0D6EA}"/>
    <cellStyle name="Normal 6" xfId="14" xr:uid="{C1F303E6-E68E-4A10-AD13-D3E3435B9017}"/>
    <cellStyle name="Normal 7" xfId="15" xr:uid="{C3C4EBDD-70E3-4C12-8C21-707549E2DBA8}"/>
    <cellStyle name="Normal 8" xfId="16" xr:uid="{BFBEC3A1-80D7-405D-AD4E-6EE351897338}"/>
    <cellStyle name="Normal 9" xfId="17" xr:uid="{F317F44A-0ACF-458A-8CA0-1F9C9F5E5E6A}"/>
    <cellStyle name="Percent 2" xfId="6" xr:uid="{5701F82E-6312-4775-AF91-1E54CD2A35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4</xdr:col>
      <xdr:colOff>438150</xdr:colOff>
      <xdr:row>280</xdr:row>
      <xdr:rowOff>15240</xdr:rowOff>
    </xdr:from>
    <xdr:to>
      <xdr:col>6</xdr:col>
      <xdr:colOff>891540</xdr:colOff>
      <xdr:row>289</xdr:row>
      <xdr:rowOff>114300</xdr:rowOff>
    </xdr:to>
    <xdr:pic>
      <xdr:nvPicPr>
        <xdr:cNvPr id="2" name="Picture 2" descr="riskometer">
          <a:extLst>
            <a:ext uri="{FF2B5EF4-FFF2-40B4-BE49-F238E27FC236}">
              <a16:creationId xmlns:a16="http://schemas.microsoft.com/office/drawing/2014/main" id="{0AA7B8EB-07A4-4FC5-A4DF-94C4D3313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49488090"/>
          <a:ext cx="2767965" cy="1642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293</xdr:row>
      <xdr:rowOff>24766</xdr:rowOff>
    </xdr:from>
    <xdr:to>
      <xdr:col>1</xdr:col>
      <xdr:colOff>3219450</xdr:colOff>
      <xdr:row>304</xdr:row>
      <xdr:rowOff>95250</xdr:rowOff>
    </xdr:to>
    <xdr:pic>
      <xdr:nvPicPr>
        <xdr:cNvPr id="3" name="Picture 2" descr="riskometer">
          <a:extLst>
            <a:ext uri="{FF2B5EF4-FFF2-40B4-BE49-F238E27FC236}">
              <a16:creationId xmlns:a16="http://schemas.microsoft.com/office/drawing/2014/main" id="{2F5AC3D6-0A29-4008-9861-D1F2DC2A10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51726466"/>
          <a:ext cx="3211830" cy="1956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148590</xdr:colOff>
      <xdr:row>160</xdr:row>
      <xdr:rowOff>49531</xdr:rowOff>
    </xdr:from>
    <xdr:to>
      <xdr:col>6</xdr:col>
      <xdr:colOff>815343</xdr:colOff>
      <xdr:row>169</xdr:row>
      <xdr:rowOff>85725</xdr:rowOff>
    </xdr:to>
    <xdr:pic>
      <xdr:nvPicPr>
        <xdr:cNvPr id="2" name="image4.png">
          <a:extLst>
            <a:ext uri="{FF2B5EF4-FFF2-40B4-BE49-F238E27FC236}">
              <a16:creationId xmlns:a16="http://schemas.microsoft.com/office/drawing/2014/main" id="{1AD3AEFA-760F-4CFB-B0AF-EAE8D1C73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2690" y="33729931"/>
          <a:ext cx="2628903" cy="157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91441</xdr:colOff>
      <xdr:row>173</xdr:row>
      <xdr:rowOff>19049</xdr:rowOff>
    </xdr:from>
    <xdr:to>
      <xdr:col>1</xdr:col>
      <xdr:colOff>3608070</xdr:colOff>
      <xdr:row>184</xdr:row>
      <xdr:rowOff>104774</xdr:rowOff>
    </xdr:to>
    <xdr:pic>
      <xdr:nvPicPr>
        <xdr:cNvPr id="3" name="Picture 2" descr="riskometer">
          <a:extLst>
            <a:ext uri="{FF2B5EF4-FFF2-40B4-BE49-F238E27FC236}">
              <a16:creationId xmlns:a16="http://schemas.microsoft.com/office/drawing/2014/main" id="{375C5826-3492-4B16-B654-95800147D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9566" y="35928299"/>
          <a:ext cx="3516629"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1581150</xdr:colOff>
      <xdr:row>148</xdr:row>
      <xdr:rowOff>0</xdr:rowOff>
    </xdr:from>
    <xdr:to>
      <xdr:col>6</xdr:col>
      <xdr:colOff>0</xdr:colOff>
      <xdr:row>156</xdr:row>
      <xdr:rowOff>133350</xdr:rowOff>
    </xdr:to>
    <xdr:pic>
      <xdr:nvPicPr>
        <xdr:cNvPr id="2" name="Picture 1" descr="riskometer">
          <a:extLst>
            <a:ext uri="{FF2B5EF4-FFF2-40B4-BE49-F238E27FC236}">
              <a16:creationId xmlns:a16="http://schemas.microsoft.com/office/drawing/2014/main" id="{9D155B86-E60D-4F90-B058-7187C1293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7851100"/>
          <a:ext cx="2366010" cy="147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xdr:colOff>
      <xdr:row>160</xdr:row>
      <xdr:rowOff>24765</xdr:rowOff>
    </xdr:from>
    <xdr:to>
      <xdr:col>1</xdr:col>
      <xdr:colOff>3678708</xdr:colOff>
      <xdr:row>171</xdr:row>
      <xdr:rowOff>133350</xdr:rowOff>
    </xdr:to>
    <xdr:pic>
      <xdr:nvPicPr>
        <xdr:cNvPr id="3" name="Picture 2" descr="riskometer">
          <a:extLst>
            <a:ext uri="{FF2B5EF4-FFF2-40B4-BE49-F238E27FC236}">
              <a16:creationId xmlns:a16="http://schemas.microsoft.com/office/drawing/2014/main" id="{4F4E296F-259A-49D7-86E8-222A137170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555" y="29990415"/>
          <a:ext cx="3663468"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1146810</xdr:colOff>
      <xdr:row>308</xdr:row>
      <xdr:rowOff>32385</xdr:rowOff>
    </xdr:from>
    <xdr:to>
      <xdr:col>5</xdr:col>
      <xdr:colOff>1272540</xdr:colOff>
      <xdr:row>317</xdr:row>
      <xdr:rowOff>135255</xdr:rowOff>
    </xdr:to>
    <xdr:pic>
      <xdr:nvPicPr>
        <xdr:cNvPr id="2" name="Picture 1">
          <a:extLst>
            <a:ext uri="{FF2B5EF4-FFF2-40B4-BE49-F238E27FC236}">
              <a16:creationId xmlns:a16="http://schemas.microsoft.com/office/drawing/2014/main" id="{EB003574-A74D-4C82-B3AA-FEBB101BF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3170" y="54271545"/>
          <a:ext cx="2419350" cy="1621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xdr:colOff>
      <xdr:row>321</xdr:row>
      <xdr:rowOff>53340</xdr:rowOff>
    </xdr:from>
    <xdr:to>
      <xdr:col>1</xdr:col>
      <xdr:colOff>3769995</xdr:colOff>
      <xdr:row>332</xdr:row>
      <xdr:rowOff>131445</xdr:rowOff>
    </xdr:to>
    <xdr:pic>
      <xdr:nvPicPr>
        <xdr:cNvPr id="3" name="Picture 9" descr="riskometer">
          <a:extLst>
            <a:ext uri="{FF2B5EF4-FFF2-40B4-BE49-F238E27FC236}">
              <a16:creationId xmlns:a16="http://schemas.microsoft.com/office/drawing/2014/main" id="{0863BFD3-721E-41D6-B536-00584338B4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555" y="57250965"/>
          <a:ext cx="3758565" cy="1967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43815</xdr:colOff>
      <xdr:row>283</xdr:row>
      <xdr:rowOff>161925</xdr:rowOff>
    </xdr:from>
    <xdr:to>
      <xdr:col>5</xdr:col>
      <xdr:colOff>1163955</xdr:colOff>
      <xdr:row>293</xdr:row>
      <xdr:rowOff>152400</xdr:rowOff>
    </xdr:to>
    <xdr:pic>
      <xdr:nvPicPr>
        <xdr:cNvPr id="2" name="image2.png">
          <a:extLst>
            <a:ext uri="{FF2B5EF4-FFF2-40B4-BE49-F238E27FC236}">
              <a16:creationId xmlns:a16="http://schemas.microsoft.com/office/drawing/2014/main" id="{D1F6B768-AD6B-4262-9F54-B873960A30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9455" y="45767625"/>
          <a:ext cx="235648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57152</xdr:colOff>
      <xdr:row>296</xdr:row>
      <xdr:rowOff>167640</xdr:rowOff>
    </xdr:from>
    <xdr:to>
      <xdr:col>1</xdr:col>
      <xdr:colOff>3758566</xdr:colOff>
      <xdr:row>307</xdr:row>
      <xdr:rowOff>167640</xdr:rowOff>
    </xdr:to>
    <xdr:pic>
      <xdr:nvPicPr>
        <xdr:cNvPr id="3" name="Picture 2">
          <a:extLst>
            <a:ext uri="{FF2B5EF4-FFF2-40B4-BE49-F238E27FC236}">
              <a16:creationId xmlns:a16="http://schemas.microsoft.com/office/drawing/2014/main" id="{7C608ABC-E153-4692-9ED6-205EA92856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7" y="48392715"/>
          <a:ext cx="3705224"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97155</xdr:colOff>
      <xdr:row>253</xdr:row>
      <xdr:rowOff>26670</xdr:rowOff>
    </xdr:from>
    <xdr:to>
      <xdr:col>1</xdr:col>
      <xdr:colOff>3939540</xdr:colOff>
      <xdr:row>263</xdr:row>
      <xdr:rowOff>121920</xdr:rowOff>
    </xdr:to>
    <xdr:pic>
      <xdr:nvPicPr>
        <xdr:cNvPr id="2" name="image7.png">
          <a:extLst>
            <a:ext uri="{FF2B5EF4-FFF2-40B4-BE49-F238E27FC236}">
              <a16:creationId xmlns:a16="http://schemas.microsoft.com/office/drawing/2014/main" id="{C6A7B3A3-5FD4-469F-8AC6-345B30CCC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42070020"/>
          <a:ext cx="3846195" cy="1903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239</xdr:row>
      <xdr:rowOff>24765</xdr:rowOff>
    </xdr:from>
    <xdr:to>
      <xdr:col>5</xdr:col>
      <xdr:colOff>1409699</xdr:colOff>
      <xdr:row>247</xdr:row>
      <xdr:rowOff>135255</xdr:rowOff>
    </xdr:to>
    <xdr:pic>
      <xdr:nvPicPr>
        <xdr:cNvPr id="3" name="image15.png">
          <a:extLst>
            <a:ext uri="{FF2B5EF4-FFF2-40B4-BE49-F238E27FC236}">
              <a16:creationId xmlns:a16="http://schemas.microsoft.com/office/drawing/2014/main" id="{60A98EF6-9BC3-4A18-8BAD-FC1F93AD3B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3775" y="39467790"/>
          <a:ext cx="2295524"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I40"/>
  <sheetViews>
    <sheetView tabSelected="1" topLeftCell="O1" workbookViewId="0">
      <selection activeCell="T14" sqref="T14:W14"/>
    </sheetView>
  </sheetViews>
  <sheetFormatPr defaultColWidth="9.28515625" defaultRowHeight="12.75"/>
  <cols>
    <col min="1" max="1" width="36.28515625" style="539" customWidth="1"/>
    <col min="2" max="2" width="28.7109375" style="888" customWidth="1"/>
    <col min="3" max="3" width="26.140625" style="539" customWidth="1"/>
    <col min="4" max="5" width="21.42578125" style="539" customWidth="1"/>
    <col min="6" max="6" width="6.42578125" style="539" customWidth="1"/>
    <col min="7" max="7" width="43.7109375" style="539" bestFit="1" customWidth="1"/>
    <col min="8" max="8" width="27" style="539" customWidth="1"/>
    <col min="9" max="9" width="25.140625" style="539" customWidth="1"/>
    <col min="10" max="11" width="21.28515625" style="539" customWidth="1"/>
    <col min="12" max="12" width="4.7109375" style="539" customWidth="1"/>
    <col min="13" max="13" width="43.42578125" style="539" customWidth="1"/>
    <col min="14" max="14" width="19.140625" style="539" customWidth="1"/>
    <col min="15" max="15" width="22" style="539" customWidth="1"/>
    <col min="16" max="17" width="21.5703125" style="539" customWidth="1"/>
    <col min="18" max="18" width="9.28515625" style="539"/>
    <col min="19" max="19" width="37.85546875" style="539" customWidth="1"/>
    <col min="20" max="20" width="23.7109375" style="539" customWidth="1"/>
    <col min="21" max="21" width="24.28515625" style="539" customWidth="1"/>
    <col min="22" max="22" width="23.28515625" style="539" customWidth="1"/>
    <col min="23" max="23" width="22.7109375" style="539" customWidth="1"/>
    <col min="24" max="24" width="9.28515625" style="539"/>
    <col min="25" max="25" width="42.28515625" style="539" customWidth="1"/>
    <col min="26" max="26" width="19.7109375" style="539" customWidth="1"/>
    <col min="27" max="27" width="15.42578125" style="539" customWidth="1"/>
    <col min="28" max="28" width="27.140625" style="539" customWidth="1"/>
    <col min="29" max="29" width="26.5703125" style="539" customWidth="1"/>
    <col min="30" max="30" width="9.28515625" style="539"/>
    <col min="31" max="31" width="37.7109375" style="539" customWidth="1"/>
    <col min="32" max="32" width="24.140625" style="539" customWidth="1"/>
    <col min="33" max="33" width="21.7109375" style="539" customWidth="1"/>
    <col min="34" max="34" width="20.85546875" style="539" customWidth="1"/>
    <col min="35" max="35" width="27.42578125" style="539" customWidth="1"/>
    <col min="36" max="256" width="9.28515625" style="539"/>
    <col min="257" max="257" width="36.28515625" style="539" customWidth="1"/>
    <col min="258" max="258" width="28.7109375" style="539" customWidth="1"/>
    <col min="259" max="259" width="26.140625" style="539" customWidth="1"/>
    <col min="260" max="261" width="21.42578125" style="539" customWidth="1"/>
    <col min="262" max="262" width="6.42578125" style="539" customWidth="1"/>
    <col min="263" max="263" width="43.7109375" style="539" bestFit="1" customWidth="1"/>
    <col min="264" max="264" width="27" style="539" customWidth="1"/>
    <col min="265" max="265" width="25.140625" style="539" customWidth="1"/>
    <col min="266" max="267" width="21.28515625" style="539" customWidth="1"/>
    <col min="268" max="268" width="4.7109375" style="539" customWidth="1"/>
    <col min="269" max="269" width="43.42578125" style="539" customWidth="1"/>
    <col min="270" max="270" width="19.140625" style="539" customWidth="1"/>
    <col min="271" max="271" width="22" style="539" customWidth="1"/>
    <col min="272" max="273" width="21.5703125" style="539" customWidth="1"/>
    <col min="274" max="274" width="9.28515625" style="539"/>
    <col min="275" max="275" width="37.85546875" style="539" customWidth="1"/>
    <col min="276" max="276" width="23.7109375" style="539" customWidth="1"/>
    <col min="277" max="277" width="24.28515625" style="539" customWidth="1"/>
    <col min="278" max="278" width="23.28515625" style="539" customWidth="1"/>
    <col min="279" max="279" width="22.7109375" style="539" customWidth="1"/>
    <col min="280" max="280" width="9.28515625" style="539"/>
    <col min="281" max="281" width="42.28515625" style="539" customWidth="1"/>
    <col min="282" max="282" width="19.7109375" style="539" customWidth="1"/>
    <col min="283" max="283" width="15.42578125" style="539" customWidth="1"/>
    <col min="284" max="284" width="27.140625" style="539" customWidth="1"/>
    <col min="285" max="285" width="26.5703125" style="539" customWidth="1"/>
    <col min="286" max="286" width="9.28515625" style="539"/>
    <col min="287" max="287" width="37.7109375" style="539" customWidth="1"/>
    <col min="288" max="288" width="24.140625" style="539" customWidth="1"/>
    <col min="289" max="289" width="21.7109375" style="539" customWidth="1"/>
    <col min="290" max="290" width="20.85546875" style="539" customWidth="1"/>
    <col min="291" max="291" width="27.42578125" style="539" customWidth="1"/>
    <col min="292" max="512" width="9.28515625" style="539"/>
    <col min="513" max="513" width="36.28515625" style="539" customWidth="1"/>
    <col min="514" max="514" width="28.7109375" style="539" customWidth="1"/>
    <col min="515" max="515" width="26.140625" style="539" customWidth="1"/>
    <col min="516" max="517" width="21.42578125" style="539" customWidth="1"/>
    <col min="518" max="518" width="6.42578125" style="539" customWidth="1"/>
    <col min="519" max="519" width="43.7109375" style="539" bestFit="1" customWidth="1"/>
    <col min="520" max="520" width="27" style="539" customWidth="1"/>
    <col min="521" max="521" width="25.140625" style="539" customWidth="1"/>
    <col min="522" max="523" width="21.28515625" style="539" customWidth="1"/>
    <col min="524" max="524" width="4.7109375" style="539" customWidth="1"/>
    <col min="525" max="525" width="43.42578125" style="539" customWidth="1"/>
    <col min="526" max="526" width="19.140625" style="539" customWidth="1"/>
    <col min="527" max="527" width="22" style="539" customWidth="1"/>
    <col min="528" max="529" width="21.5703125" style="539" customWidth="1"/>
    <col min="530" max="530" width="9.28515625" style="539"/>
    <col min="531" max="531" width="37.85546875" style="539" customWidth="1"/>
    <col min="532" max="532" width="23.7109375" style="539" customWidth="1"/>
    <col min="533" max="533" width="24.28515625" style="539" customWidth="1"/>
    <col min="534" max="534" width="23.28515625" style="539" customWidth="1"/>
    <col min="535" max="535" width="22.7109375" style="539" customWidth="1"/>
    <col min="536" max="536" width="9.28515625" style="539"/>
    <col min="537" max="537" width="42.28515625" style="539" customWidth="1"/>
    <col min="538" max="538" width="19.7109375" style="539" customWidth="1"/>
    <col min="539" max="539" width="15.42578125" style="539" customWidth="1"/>
    <col min="540" max="540" width="27.140625" style="539" customWidth="1"/>
    <col min="541" max="541" width="26.5703125" style="539" customWidth="1"/>
    <col min="542" max="542" width="9.28515625" style="539"/>
    <col min="543" max="543" width="37.7109375" style="539" customWidth="1"/>
    <col min="544" max="544" width="24.140625" style="539" customWidth="1"/>
    <col min="545" max="545" width="21.7109375" style="539" customWidth="1"/>
    <col min="546" max="546" width="20.85546875" style="539" customWidth="1"/>
    <col min="547" max="547" width="27.42578125" style="539" customWidth="1"/>
    <col min="548" max="768" width="9.28515625" style="539"/>
    <col min="769" max="769" width="36.28515625" style="539" customWidth="1"/>
    <col min="770" max="770" width="28.7109375" style="539" customWidth="1"/>
    <col min="771" max="771" width="26.140625" style="539" customWidth="1"/>
    <col min="772" max="773" width="21.42578125" style="539" customWidth="1"/>
    <col min="774" max="774" width="6.42578125" style="539" customWidth="1"/>
    <col min="775" max="775" width="43.7109375" style="539" bestFit="1" customWidth="1"/>
    <col min="776" max="776" width="27" style="539" customWidth="1"/>
    <col min="777" max="777" width="25.140625" style="539" customWidth="1"/>
    <col min="778" max="779" width="21.28515625" style="539" customWidth="1"/>
    <col min="780" max="780" width="4.7109375" style="539" customWidth="1"/>
    <col min="781" max="781" width="43.42578125" style="539" customWidth="1"/>
    <col min="782" max="782" width="19.140625" style="539" customWidth="1"/>
    <col min="783" max="783" width="22" style="539" customWidth="1"/>
    <col min="784" max="785" width="21.5703125" style="539" customWidth="1"/>
    <col min="786" max="786" width="9.28515625" style="539"/>
    <col min="787" max="787" width="37.85546875" style="539" customWidth="1"/>
    <col min="788" max="788" width="23.7109375" style="539" customWidth="1"/>
    <col min="789" max="789" width="24.28515625" style="539" customWidth="1"/>
    <col min="790" max="790" width="23.28515625" style="539" customWidth="1"/>
    <col min="791" max="791" width="22.7109375" style="539" customWidth="1"/>
    <col min="792" max="792" width="9.28515625" style="539"/>
    <col min="793" max="793" width="42.28515625" style="539" customWidth="1"/>
    <col min="794" max="794" width="19.7109375" style="539" customWidth="1"/>
    <col min="795" max="795" width="15.42578125" style="539" customWidth="1"/>
    <col min="796" max="796" width="27.140625" style="539" customWidth="1"/>
    <col min="797" max="797" width="26.5703125" style="539" customWidth="1"/>
    <col min="798" max="798" width="9.28515625" style="539"/>
    <col min="799" max="799" width="37.7109375" style="539" customWidth="1"/>
    <col min="800" max="800" width="24.140625" style="539" customWidth="1"/>
    <col min="801" max="801" width="21.7109375" style="539" customWidth="1"/>
    <col min="802" max="802" width="20.85546875" style="539" customWidth="1"/>
    <col min="803" max="803" width="27.42578125" style="539" customWidth="1"/>
    <col min="804" max="1024" width="9.28515625" style="539"/>
    <col min="1025" max="1025" width="36.28515625" style="539" customWidth="1"/>
    <col min="1026" max="1026" width="28.7109375" style="539" customWidth="1"/>
    <col min="1027" max="1027" width="26.140625" style="539" customWidth="1"/>
    <col min="1028" max="1029" width="21.42578125" style="539" customWidth="1"/>
    <col min="1030" max="1030" width="6.42578125" style="539" customWidth="1"/>
    <col min="1031" max="1031" width="43.7109375" style="539" bestFit="1" customWidth="1"/>
    <col min="1032" max="1032" width="27" style="539" customWidth="1"/>
    <col min="1033" max="1033" width="25.140625" style="539" customWidth="1"/>
    <col min="1034" max="1035" width="21.28515625" style="539" customWidth="1"/>
    <col min="1036" max="1036" width="4.7109375" style="539" customWidth="1"/>
    <col min="1037" max="1037" width="43.42578125" style="539" customWidth="1"/>
    <col min="1038" max="1038" width="19.140625" style="539" customWidth="1"/>
    <col min="1039" max="1039" width="22" style="539" customWidth="1"/>
    <col min="1040" max="1041" width="21.5703125" style="539" customWidth="1"/>
    <col min="1042" max="1042" width="9.28515625" style="539"/>
    <col min="1043" max="1043" width="37.85546875" style="539" customWidth="1"/>
    <col min="1044" max="1044" width="23.7109375" style="539" customWidth="1"/>
    <col min="1045" max="1045" width="24.28515625" style="539" customWidth="1"/>
    <col min="1046" max="1046" width="23.28515625" style="539" customWidth="1"/>
    <col min="1047" max="1047" width="22.7109375" style="539" customWidth="1"/>
    <col min="1048" max="1048" width="9.28515625" style="539"/>
    <col min="1049" max="1049" width="42.28515625" style="539" customWidth="1"/>
    <col min="1050" max="1050" width="19.7109375" style="539" customWidth="1"/>
    <col min="1051" max="1051" width="15.42578125" style="539" customWidth="1"/>
    <col min="1052" max="1052" width="27.140625" style="539" customWidth="1"/>
    <col min="1053" max="1053" width="26.5703125" style="539" customWidth="1"/>
    <col min="1054" max="1054" width="9.28515625" style="539"/>
    <col min="1055" max="1055" width="37.7109375" style="539" customWidth="1"/>
    <col min="1056" max="1056" width="24.140625" style="539" customWidth="1"/>
    <col min="1057" max="1057" width="21.7109375" style="539" customWidth="1"/>
    <col min="1058" max="1058" width="20.85546875" style="539" customWidth="1"/>
    <col min="1059" max="1059" width="27.42578125" style="539" customWidth="1"/>
    <col min="1060" max="1280" width="9.28515625" style="539"/>
    <col min="1281" max="1281" width="36.28515625" style="539" customWidth="1"/>
    <col min="1282" max="1282" width="28.7109375" style="539" customWidth="1"/>
    <col min="1283" max="1283" width="26.140625" style="539" customWidth="1"/>
    <col min="1284" max="1285" width="21.42578125" style="539" customWidth="1"/>
    <col min="1286" max="1286" width="6.42578125" style="539" customWidth="1"/>
    <col min="1287" max="1287" width="43.7109375" style="539" bestFit="1" customWidth="1"/>
    <col min="1288" max="1288" width="27" style="539" customWidth="1"/>
    <col min="1289" max="1289" width="25.140625" style="539" customWidth="1"/>
    <col min="1290" max="1291" width="21.28515625" style="539" customWidth="1"/>
    <col min="1292" max="1292" width="4.7109375" style="539" customWidth="1"/>
    <col min="1293" max="1293" width="43.42578125" style="539" customWidth="1"/>
    <col min="1294" max="1294" width="19.140625" style="539" customWidth="1"/>
    <col min="1295" max="1295" width="22" style="539" customWidth="1"/>
    <col min="1296" max="1297" width="21.5703125" style="539" customWidth="1"/>
    <col min="1298" max="1298" width="9.28515625" style="539"/>
    <col min="1299" max="1299" width="37.85546875" style="539" customWidth="1"/>
    <col min="1300" max="1300" width="23.7109375" style="539" customWidth="1"/>
    <col min="1301" max="1301" width="24.28515625" style="539" customWidth="1"/>
    <col min="1302" max="1302" width="23.28515625" style="539" customWidth="1"/>
    <col min="1303" max="1303" width="22.7109375" style="539" customWidth="1"/>
    <col min="1304" max="1304" width="9.28515625" style="539"/>
    <col min="1305" max="1305" width="42.28515625" style="539" customWidth="1"/>
    <col min="1306" max="1306" width="19.7109375" style="539" customWidth="1"/>
    <col min="1307" max="1307" width="15.42578125" style="539" customWidth="1"/>
    <col min="1308" max="1308" width="27.140625" style="539" customWidth="1"/>
    <col min="1309" max="1309" width="26.5703125" style="539" customWidth="1"/>
    <col min="1310" max="1310" width="9.28515625" style="539"/>
    <col min="1311" max="1311" width="37.7109375" style="539" customWidth="1"/>
    <col min="1312" max="1312" width="24.140625" style="539" customWidth="1"/>
    <col min="1313" max="1313" width="21.7109375" style="539" customWidth="1"/>
    <col min="1314" max="1314" width="20.85546875" style="539" customWidth="1"/>
    <col min="1315" max="1315" width="27.42578125" style="539" customWidth="1"/>
    <col min="1316" max="1536" width="9.28515625" style="539"/>
    <col min="1537" max="1537" width="36.28515625" style="539" customWidth="1"/>
    <col min="1538" max="1538" width="28.7109375" style="539" customWidth="1"/>
    <col min="1539" max="1539" width="26.140625" style="539" customWidth="1"/>
    <col min="1540" max="1541" width="21.42578125" style="539" customWidth="1"/>
    <col min="1542" max="1542" width="6.42578125" style="539" customWidth="1"/>
    <col min="1543" max="1543" width="43.7109375" style="539" bestFit="1" customWidth="1"/>
    <col min="1544" max="1544" width="27" style="539" customWidth="1"/>
    <col min="1545" max="1545" width="25.140625" style="539" customWidth="1"/>
    <col min="1546" max="1547" width="21.28515625" style="539" customWidth="1"/>
    <col min="1548" max="1548" width="4.7109375" style="539" customWidth="1"/>
    <col min="1549" max="1549" width="43.42578125" style="539" customWidth="1"/>
    <col min="1550" max="1550" width="19.140625" style="539" customWidth="1"/>
    <col min="1551" max="1551" width="22" style="539" customWidth="1"/>
    <col min="1552" max="1553" width="21.5703125" style="539" customWidth="1"/>
    <col min="1554" max="1554" width="9.28515625" style="539"/>
    <col min="1555" max="1555" width="37.85546875" style="539" customWidth="1"/>
    <col min="1556" max="1556" width="23.7109375" style="539" customWidth="1"/>
    <col min="1557" max="1557" width="24.28515625" style="539" customWidth="1"/>
    <col min="1558" max="1558" width="23.28515625" style="539" customWidth="1"/>
    <col min="1559" max="1559" width="22.7109375" style="539" customWidth="1"/>
    <col min="1560" max="1560" width="9.28515625" style="539"/>
    <col min="1561" max="1561" width="42.28515625" style="539" customWidth="1"/>
    <col min="1562" max="1562" width="19.7109375" style="539" customWidth="1"/>
    <col min="1563" max="1563" width="15.42578125" style="539" customWidth="1"/>
    <col min="1564" max="1564" width="27.140625" style="539" customWidth="1"/>
    <col min="1565" max="1565" width="26.5703125" style="539" customWidth="1"/>
    <col min="1566" max="1566" width="9.28515625" style="539"/>
    <col min="1567" max="1567" width="37.7109375" style="539" customWidth="1"/>
    <col min="1568" max="1568" width="24.140625" style="539" customWidth="1"/>
    <col min="1569" max="1569" width="21.7109375" style="539" customWidth="1"/>
    <col min="1570" max="1570" width="20.85546875" style="539" customWidth="1"/>
    <col min="1571" max="1571" width="27.42578125" style="539" customWidth="1"/>
    <col min="1572" max="1792" width="9.28515625" style="539"/>
    <col min="1793" max="1793" width="36.28515625" style="539" customWidth="1"/>
    <col min="1794" max="1794" width="28.7109375" style="539" customWidth="1"/>
    <col min="1795" max="1795" width="26.140625" style="539" customWidth="1"/>
    <col min="1796" max="1797" width="21.42578125" style="539" customWidth="1"/>
    <col min="1798" max="1798" width="6.42578125" style="539" customWidth="1"/>
    <col min="1799" max="1799" width="43.7109375" style="539" bestFit="1" customWidth="1"/>
    <col min="1800" max="1800" width="27" style="539" customWidth="1"/>
    <col min="1801" max="1801" width="25.140625" style="539" customWidth="1"/>
    <col min="1802" max="1803" width="21.28515625" style="539" customWidth="1"/>
    <col min="1804" max="1804" width="4.7109375" style="539" customWidth="1"/>
    <col min="1805" max="1805" width="43.42578125" style="539" customWidth="1"/>
    <col min="1806" max="1806" width="19.140625" style="539" customWidth="1"/>
    <col min="1807" max="1807" width="22" style="539" customWidth="1"/>
    <col min="1808" max="1809" width="21.5703125" style="539" customWidth="1"/>
    <col min="1810" max="1810" width="9.28515625" style="539"/>
    <col min="1811" max="1811" width="37.85546875" style="539" customWidth="1"/>
    <col min="1812" max="1812" width="23.7109375" style="539" customWidth="1"/>
    <col min="1813" max="1813" width="24.28515625" style="539" customWidth="1"/>
    <col min="1814" max="1814" width="23.28515625" style="539" customWidth="1"/>
    <col min="1815" max="1815" width="22.7109375" style="539" customWidth="1"/>
    <col min="1816" max="1816" width="9.28515625" style="539"/>
    <col min="1817" max="1817" width="42.28515625" style="539" customWidth="1"/>
    <col min="1818" max="1818" width="19.7109375" style="539" customWidth="1"/>
    <col min="1819" max="1819" width="15.42578125" style="539" customWidth="1"/>
    <col min="1820" max="1820" width="27.140625" style="539" customWidth="1"/>
    <col min="1821" max="1821" width="26.5703125" style="539" customWidth="1"/>
    <col min="1822" max="1822" width="9.28515625" style="539"/>
    <col min="1823" max="1823" width="37.7109375" style="539" customWidth="1"/>
    <col min="1824" max="1824" width="24.140625" style="539" customWidth="1"/>
    <col min="1825" max="1825" width="21.7109375" style="539" customWidth="1"/>
    <col min="1826" max="1826" width="20.85546875" style="539" customWidth="1"/>
    <col min="1827" max="1827" width="27.42578125" style="539" customWidth="1"/>
    <col min="1828" max="2048" width="9.28515625" style="539"/>
    <col min="2049" max="2049" width="36.28515625" style="539" customWidth="1"/>
    <col min="2050" max="2050" width="28.7109375" style="539" customWidth="1"/>
    <col min="2051" max="2051" width="26.140625" style="539" customWidth="1"/>
    <col min="2052" max="2053" width="21.42578125" style="539" customWidth="1"/>
    <col min="2054" max="2054" width="6.42578125" style="539" customWidth="1"/>
    <col min="2055" max="2055" width="43.7109375" style="539" bestFit="1" customWidth="1"/>
    <col min="2056" max="2056" width="27" style="539" customWidth="1"/>
    <col min="2057" max="2057" width="25.140625" style="539" customWidth="1"/>
    <col min="2058" max="2059" width="21.28515625" style="539" customWidth="1"/>
    <col min="2060" max="2060" width="4.7109375" style="539" customWidth="1"/>
    <col min="2061" max="2061" width="43.42578125" style="539" customWidth="1"/>
    <col min="2062" max="2062" width="19.140625" style="539" customWidth="1"/>
    <col min="2063" max="2063" width="22" style="539" customWidth="1"/>
    <col min="2064" max="2065" width="21.5703125" style="539" customWidth="1"/>
    <col min="2066" max="2066" width="9.28515625" style="539"/>
    <col min="2067" max="2067" width="37.85546875" style="539" customWidth="1"/>
    <col min="2068" max="2068" width="23.7109375" style="539" customWidth="1"/>
    <col min="2069" max="2069" width="24.28515625" style="539" customWidth="1"/>
    <col min="2070" max="2070" width="23.28515625" style="539" customWidth="1"/>
    <col min="2071" max="2071" width="22.7109375" style="539" customWidth="1"/>
    <col min="2072" max="2072" width="9.28515625" style="539"/>
    <col min="2073" max="2073" width="42.28515625" style="539" customWidth="1"/>
    <col min="2074" max="2074" width="19.7109375" style="539" customWidth="1"/>
    <col min="2075" max="2075" width="15.42578125" style="539" customWidth="1"/>
    <col min="2076" max="2076" width="27.140625" style="539" customWidth="1"/>
    <col min="2077" max="2077" width="26.5703125" style="539" customWidth="1"/>
    <col min="2078" max="2078" width="9.28515625" style="539"/>
    <col min="2079" max="2079" width="37.7109375" style="539" customWidth="1"/>
    <col min="2080" max="2080" width="24.140625" style="539" customWidth="1"/>
    <col min="2081" max="2081" width="21.7109375" style="539" customWidth="1"/>
    <col min="2082" max="2082" width="20.85546875" style="539" customWidth="1"/>
    <col min="2083" max="2083" width="27.42578125" style="539" customWidth="1"/>
    <col min="2084" max="2304" width="9.28515625" style="539"/>
    <col min="2305" max="2305" width="36.28515625" style="539" customWidth="1"/>
    <col min="2306" max="2306" width="28.7109375" style="539" customWidth="1"/>
    <col min="2307" max="2307" width="26.140625" style="539" customWidth="1"/>
    <col min="2308" max="2309" width="21.42578125" style="539" customWidth="1"/>
    <col min="2310" max="2310" width="6.42578125" style="539" customWidth="1"/>
    <col min="2311" max="2311" width="43.7109375" style="539" bestFit="1" customWidth="1"/>
    <col min="2312" max="2312" width="27" style="539" customWidth="1"/>
    <col min="2313" max="2313" width="25.140625" style="539" customWidth="1"/>
    <col min="2314" max="2315" width="21.28515625" style="539" customWidth="1"/>
    <col min="2316" max="2316" width="4.7109375" style="539" customWidth="1"/>
    <col min="2317" max="2317" width="43.42578125" style="539" customWidth="1"/>
    <col min="2318" max="2318" width="19.140625" style="539" customWidth="1"/>
    <col min="2319" max="2319" width="22" style="539" customWidth="1"/>
    <col min="2320" max="2321" width="21.5703125" style="539" customWidth="1"/>
    <col min="2322" max="2322" width="9.28515625" style="539"/>
    <col min="2323" max="2323" width="37.85546875" style="539" customWidth="1"/>
    <col min="2324" max="2324" width="23.7109375" style="539" customWidth="1"/>
    <col min="2325" max="2325" width="24.28515625" style="539" customWidth="1"/>
    <col min="2326" max="2326" width="23.28515625" style="539" customWidth="1"/>
    <col min="2327" max="2327" width="22.7109375" style="539" customWidth="1"/>
    <col min="2328" max="2328" width="9.28515625" style="539"/>
    <col min="2329" max="2329" width="42.28515625" style="539" customWidth="1"/>
    <col min="2330" max="2330" width="19.7109375" style="539" customWidth="1"/>
    <col min="2331" max="2331" width="15.42578125" style="539" customWidth="1"/>
    <col min="2332" max="2332" width="27.140625" style="539" customWidth="1"/>
    <col min="2333" max="2333" width="26.5703125" style="539" customWidth="1"/>
    <col min="2334" max="2334" width="9.28515625" style="539"/>
    <col min="2335" max="2335" width="37.7109375" style="539" customWidth="1"/>
    <col min="2336" max="2336" width="24.140625" style="539" customWidth="1"/>
    <col min="2337" max="2337" width="21.7109375" style="539" customWidth="1"/>
    <col min="2338" max="2338" width="20.85546875" style="539" customWidth="1"/>
    <col min="2339" max="2339" width="27.42578125" style="539" customWidth="1"/>
    <col min="2340" max="2560" width="9.28515625" style="539"/>
    <col min="2561" max="2561" width="36.28515625" style="539" customWidth="1"/>
    <col min="2562" max="2562" width="28.7109375" style="539" customWidth="1"/>
    <col min="2563" max="2563" width="26.140625" style="539" customWidth="1"/>
    <col min="2564" max="2565" width="21.42578125" style="539" customWidth="1"/>
    <col min="2566" max="2566" width="6.42578125" style="539" customWidth="1"/>
    <col min="2567" max="2567" width="43.7109375" style="539" bestFit="1" customWidth="1"/>
    <col min="2568" max="2568" width="27" style="539" customWidth="1"/>
    <col min="2569" max="2569" width="25.140625" style="539" customWidth="1"/>
    <col min="2570" max="2571" width="21.28515625" style="539" customWidth="1"/>
    <col min="2572" max="2572" width="4.7109375" style="539" customWidth="1"/>
    <col min="2573" max="2573" width="43.42578125" style="539" customWidth="1"/>
    <col min="2574" max="2574" width="19.140625" style="539" customWidth="1"/>
    <col min="2575" max="2575" width="22" style="539" customWidth="1"/>
    <col min="2576" max="2577" width="21.5703125" style="539" customWidth="1"/>
    <col min="2578" max="2578" width="9.28515625" style="539"/>
    <col min="2579" max="2579" width="37.85546875" style="539" customWidth="1"/>
    <col min="2580" max="2580" width="23.7109375" style="539" customWidth="1"/>
    <col min="2581" max="2581" width="24.28515625" style="539" customWidth="1"/>
    <col min="2582" max="2582" width="23.28515625" style="539" customWidth="1"/>
    <col min="2583" max="2583" width="22.7109375" style="539" customWidth="1"/>
    <col min="2584" max="2584" width="9.28515625" style="539"/>
    <col min="2585" max="2585" width="42.28515625" style="539" customWidth="1"/>
    <col min="2586" max="2586" width="19.7109375" style="539" customWidth="1"/>
    <col min="2587" max="2587" width="15.42578125" style="539" customWidth="1"/>
    <col min="2588" max="2588" width="27.140625" style="539" customWidth="1"/>
    <col min="2589" max="2589" width="26.5703125" style="539" customWidth="1"/>
    <col min="2590" max="2590" width="9.28515625" style="539"/>
    <col min="2591" max="2591" width="37.7109375" style="539" customWidth="1"/>
    <col min="2592" max="2592" width="24.140625" style="539" customWidth="1"/>
    <col min="2593" max="2593" width="21.7109375" style="539" customWidth="1"/>
    <col min="2594" max="2594" width="20.85546875" style="539" customWidth="1"/>
    <col min="2595" max="2595" width="27.42578125" style="539" customWidth="1"/>
    <col min="2596" max="2816" width="9.28515625" style="539"/>
    <col min="2817" max="2817" width="36.28515625" style="539" customWidth="1"/>
    <col min="2818" max="2818" width="28.7109375" style="539" customWidth="1"/>
    <col min="2819" max="2819" width="26.140625" style="539" customWidth="1"/>
    <col min="2820" max="2821" width="21.42578125" style="539" customWidth="1"/>
    <col min="2822" max="2822" width="6.42578125" style="539" customWidth="1"/>
    <col min="2823" max="2823" width="43.7109375" style="539" bestFit="1" customWidth="1"/>
    <col min="2824" max="2824" width="27" style="539" customWidth="1"/>
    <col min="2825" max="2825" width="25.140625" style="539" customWidth="1"/>
    <col min="2826" max="2827" width="21.28515625" style="539" customWidth="1"/>
    <col min="2828" max="2828" width="4.7109375" style="539" customWidth="1"/>
    <col min="2829" max="2829" width="43.42578125" style="539" customWidth="1"/>
    <col min="2830" max="2830" width="19.140625" style="539" customWidth="1"/>
    <col min="2831" max="2831" width="22" style="539" customWidth="1"/>
    <col min="2832" max="2833" width="21.5703125" style="539" customWidth="1"/>
    <col min="2834" max="2834" width="9.28515625" style="539"/>
    <col min="2835" max="2835" width="37.85546875" style="539" customWidth="1"/>
    <col min="2836" max="2836" width="23.7109375" style="539" customWidth="1"/>
    <col min="2837" max="2837" width="24.28515625" style="539" customWidth="1"/>
    <col min="2838" max="2838" width="23.28515625" style="539" customWidth="1"/>
    <col min="2839" max="2839" width="22.7109375" style="539" customWidth="1"/>
    <col min="2840" max="2840" width="9.28515625" style="539"/>
    <col min="2841" max="2841" width="42.28515625" style="539" customWidth="1"/>
    <col min="2842" max="2842" width="19.7109375" style="539" customWidth="1"/>
    <col min="2843" max="2843" width="15.42578125" style="539" customWidth="1"/>
    <col min="2844" max="2844" width="27.140625" style="539" customWidth="1"/>
    <col min="2845" max="2845" width="26.5703125" style="539" customWidth="1"/>
    <col min="2846" max="2846" width="9.28515625" style="539"/>
    <col min="2847" max="2847" width="37.7109375" style="539" customWidth="1"/>
    <col min="2848" max="2848" width="24.140625" style="539" customWidth="1"/>
    <col min="2849" max="2849" width="21.7109375" style="539" customWidth="1"/>
    <col min="2850" max="2850" width="20.85546875" style="539" customWidth="1"/>
    <col min="2851" max="2851" width="27.42578125" style="539" customWidth="1"/>
    <col min="2852" max="3072" width="9.28515625" style="539"/>
    <col min="3073" max="3073" width="36.28515625" style="539" customWidth="1"/>
    <col min="3074" max="3074" width="28.7109375" style="539" customWidth="1"/>
    <col min="3075" max="3075" width="26.140625" style="539" customWidth="1"/>
    <col min="3076" max="3077" width="21.42578125" style="539" customWidth="1"/>
    <col min="3078" max="3078" width="6.42578125" style="539" customWidth="1"/>
    <col min="3079" max="3079" width="43.7109375" style="539" bestFit="1" customWidth="1"/>
    <col min="3080" max="3080" width="27" style="539" customWidth="1"/>
    <col min="3081" max="3081" width="25.140625" style="539" customWidth="1"/>
    <col min="3082" max="3083" width="21.28515625" style="539" customWidth="1"/>
    <col min="3084" max="3084" width="4.7109375" style="539" customWidth="1"/>
    <col min="3085" max="3085" width="43.42578125" style="539" customWidth="1"/>
    <col min="3086" max="3086" width="19.140625" style="539" customWidth="1"/>
    <col min="3087" max="3087" width="22" style="539" customWidth="1"/>
    <col min="3088" max="3089" width="21.5703125" style="539" customWidth="1"/>
    <col min="3090" max="3090" width="9.28515625" style="539"/>
    <col min="3091" max="3091" width="37.85546875" style="539" customWidth="1"/>
    <col min="3092" max="3092" width="23.7109375" style="539" customWidth="1"/>
    <col min="3093" max="3093" width="24.28515625" style="539" customWidth="1"/>
    <col min="3094" max="3094" width="23.28515625" style="539" customWidth="1"/>
    <col min="3095" max="3095" width="22.7109375" style="539" customWidth="1"/>
    <col min="3096" max="3096" width="9.28515625" style="539"/>
    <col min="3097" max="3097" width="42.28515625" style="539" customWidth="1"/>
    <col min="3098" max="3098" width="19.7109375" style="539" customWidth="1"/>
    <col min="3099" max="3099" width="15.42578125" style="539" customWidth="1"/>
    <col min="3100" max="3100" width="27.140625" style="539" customWidth="1"/>
    <col min="3101" max="3101" width="26.5703125" style="539" customWidth="1"/>
    <col min="3102" max="3102" width="9.28515625" style="539"/>
    <col min="3103" max="3103" width="37.7109375" style="539" customWidth="1"/>
    <col min="3104" max="3104" width="24.140625" style="539" customWidth="1"/>
    <col min="3105" max="3105" width="21.7109375" style="539" customWidth="1"/>
    <col min="3106" max="3106" width="20.85546875" style="539" customWidth="1"/>
    <col min="3107" max="3107" width="27.42578125" style="539" customWidth="1"/>
    <col min="3108" max="3328" width="9.28515625" style="539"/>
    <col min="3329" max="3329" width="36.28515625" style="539" customWidth="1"/>
    <col min="3330" max="3330" width="28.7109375" style="539" customWidth="1"/>
    <col min="3331" max="3331" width="26.140625" style="539" customWidth="1"/>
    <col min="3332" max="3333" width="21.42578125" style="539" customWidth="1"/>
    <col min="3334" max="3334" width="6.42578125" style="539" customWidth="1"/>
    <col min="3335" max="3335" width="43.7109375" style="539" bestFit="1" customWidth="1"/>
    <col min="3336" max="3336" width="27" style="539" customWidth="1"/>
    <col min="3337" max="3337" width="25.140625" style="539" customWidth="1"/>
    <col min="3338" max="3339" width="21.28515625" style="539" customWidth="1"/>
    <col min="3340" max="3340" width="4.7109375" style="539" customWidth="1"/>
    <col min="3341" max="3341" width="43.42578125" style="539" customWidth="1"/>
    <col min="3342" max="3342" width="19.140625" style="539" customWidth="1"/>
    <col min="3343" max="3343" width="22" style="539" customWidth="1"/>
    <col min="3344" max="3345" width="21.5703125" style="539" customWidth="1"/>
    <col min="3346" max="3346" width="9.28515625" style="539"/>
    <col min="3347" max="3347" width="37.85546875" style="539" customWidth="1"/>
    <col min="3348" max="3348" width="23.7109375" style="539" customWidth="1"/>
    <col min="3349" max="3349" width="24.28515625" style="539" customWidth="1"/>
    <col min="3350" max="3350" width="23.28515625" style="539" customWidth="1"/>
    <col min="3351" max="3351" width="22.7109375" style="539" customWidth="1"/>
    <col min="3352" max="3352" width="9.28515625" style="539"/>
    <col min="3353" max="3353" width="42.28515625" style="539" customWidth="1"/>
    <col min="3354" max="3354" width="19.7109375" style="539" customWidth="1"/>
    <col min="3355" max="3355" width="15.42578125" style="539" customWidth="1"/>
    <col min="3356" max="3356" width="27.140625" style="539" customWidth="1"/>
    <col min="3357" max="3357" width="26.5703125" style="539" customWidth="1"/>
    <col min="3358" max="3358" width="9.28515625" style="539"/>
    <col min="3359" max="3359" width="37.7109375" style="539" customWidth="1"/>
    <col min="3360" max="3360" width="24.140625" style="539" customWidth="1"/>
    <col min="3361" max="3361" width="21.7109375" style="539" customWidth="1"/>
    <col min="3362" max="3362" width="20.85546875" style="539" customWidth="1"/>
    <col min="3363" max="3363" width="27.42578125" style="539" customWidth="1"/>
    <col min="3364" max="3584" width="9.28515625" style="539"/>
    <col min="3585" max="3585" width="36.28515625" style="539" customWidth="1"/>
    <col min="3586" max="3586" width="28.7109375" style="539" customWidth="1"/>
    <col min="3587" max="3587" width="26.140625" style="539" customWidth="1"/>
    <col min="3588" max="3589" width="21.42578125" style="539" customWidth="1"/>
    <col min="3590" max="3590" width="6.42578125" style="539" customWidth="1"/>
    <col min="3591" max="3591" width="43.7109375" style="539" bestFit="1" customWidth="1"/>
    <col min="3592" max="3592" width="27" style="539" customWidth="1"/>
    <col min="3593" max="3593" width="25.140625" style="539" customWidth="1"/>
    <col min="3594" max="3595" width="21.28515625" style="539" customWidth="1"/>
    <col min="3596" max="3596" width="4.7109375" style="539" customWidth="1"/>
    <col min="3597" max="3597" width="43.42578125" style="539" customWidth="1"/>
    <col min="3598" max="3598" width="19.140625" style="539" customWidth="1"/>
    <col min="3599" max="3599" width="22" style="539" customWidth="1"/>
    <col min="3600" max="3601" width="21.5703125" style="539" customWidth="1"/>
    <col min="3602" max="3602" width="9.28515625" style="539"/>
    <col min="3603" max="3603" width="37.85546875" style="539" customWidth="1"/>
    <col min="3604" max="3604" width="23.7109375" style="539" customWidth="1"/>
    <col min="3605" max="3605" width="24.28515625" style="539" customWidth="1"/>
    <col min="3606" max="3606" width="23.28515625" style="539" customWidth="1"/>
    <col min="3607" max="3607" width="22.7109375" style="539" customWidth="1"/>
    <col min="3608" max="3608" width="9.28515625" style="539"/>
    <col min="3609" max="3609" width="42.28515625" style="539" customWidth="1"/>
    <col min="3610" max="3610" width="19.7109375" style="539" customWidth="1"/>
    <col min="3611" max="3611" width="15.42578125" style="539" customWidth="1"/>
    <col min="3612" max="3612" width="27.140625" style="539" customWidth="1"/>
    <col min="3613" max="3613" width="26.5703125" style="539" customWidth="1"/>
    <col min="3614" max="3614" width="9.28515625" style="539"/>
    <col min="3615" max="3615" width="37.7109375" style="539" customWidth="1"/>
    <col min="3616" max="3616" width="24.140625" style="539" customWidth="1"/>
    <col min="3617" max="3617" width="21.7109375" style="539" customWidth="1"/>
    <col min="3618" max="3618" width="20.85546875" style="539" customWidth="1"/>
    <col min="3619" max="3619" width="27.42578125" style="539" customWidth="1"/>
    <col min="3620" max="3840" width="9.28515625" style="539"/>
    <col min="3841" max="3841" width="36.28515625" style="539" customWidth="1"/>
    <col min="3842" max="3842" width="28.7109375" style="539" customWidth="1"/>
    <col min="3843" max="3843" width="26.140625" style="539" customWidth="1"/>
    <col min="3844" max="3845" width="21.42578125" style="539" customWidth="1"/>
    <col min="3846" max="3846" width="6.42578125" style="539" customWidth="1"/>
    <col min="3847" max="3847" width="43.7109375" style="539" bestFit="1" customWidth="1"/>
    <col min="3848" max="3848" width="27" style="539" customWidth="1"/>
    <col min="3849" max="3849" width="25.140625" style="539" customWidth="1"/>
    <col min="3850" max="3851" width="21.28515625" style="539" customWidth="1"/>
    <col min="3852" max="3852" width="4.7109375" style="539" customWidth="1"/>
    <col min="3853" max="3853" width="43.42578125" style="539" customWidth="1"/>
    <col min="3854" max="3854" width="19.140625" style="539" customWidth="1"/>
    <col min="3855" max="3855" width="22" style="539" customWidth="1"/>
    <col min="3856" max="3857" width="21.5703125" style="539" customWidth="1"/>
    <col min="3858" max="3858" width="9.28515625" style="539"/>
    <col min="3859" max="3859" width="37.85546875" style="539" customWidth="1"/>
    <col min="3860" max="3860" width="23.7109375" style="539" customWidth="1"/>
    <col min="3861" max="3861" width="24.28515625" style="539" customWidth="1"/>
    <col min="3862" max="3862" width="23.28515625" style="539" customWidth="1"/>
    <col min="3863" max="3863" width="22.7109375" style="539" customWidth="1"/>
    <col min="3864" max="3864" width="9.28515625" style="539"/>
    <col min="3865" max="3865" width="42.28515625" style="539" customWidth="1"/>
    <col min="3866" max="3866" width="19.7109375" style="539" customWidth="1"/>
    <col min="3867" max="3867" width="15.42578125" style="539" customWidth="1"/>
    <col min="3868" max="3868" width="27.140625" style="539" customWidth="1"/>
    <col min="3869" max="3869" width="26.5703125" style="539" customWidth="1"/>
    <col min="3870" max="3870" width="9.28515625" style="539"/>
    <col min="3871" max="3871" width="37.7109375" style="539" customWidth="1"/>
    <col min="3872" max="3872" width="24.140625" style="539" customWidth="1"/>
    <col min="3873" max="3873" width="21.7109375" style="539" customWidth="1"/>
    <col min="3874" max="3874" width="20.85546875" style="539" customWidth="1"/>
    <col min="3875" max="3875" width="27.42578125" style="539" customWidth="1"/>
    <col min="3876" max="4096" width="9.28515625" style="539"/>
    <col min="4097" max="4097" width="36.28515625" style="539" customWidth="1"/>
    <col min="4098" max="4098" width="28.7109375" style="539" customWidth="1"/>
    <col min="4099" max="4099" width="26.140625" style="539" customWidth="1"/>
    <col min="4100" max="4101" width="21.42578125" style="539" customWidth="1"/>
    <col min="4102" max="4102" width="6.42578125" style="539" customWidth="1"/>
    <col min="4103" max="4103" width="43.7109375" style="539" bestFit="1" customWidth="1"/>
    <col min="4104" max="4104" width="27" style="539" customWidth="1"/>
    <col min="4105" max="4105" width="25.140625" style="539" customWidth="1"/>
    <col min="4106" max="4107" width="21.28515625" style="539" customWidth="1"/>
    <col min="4108" max="4108" width="4.7109375" style="539" customWidth="1"/>
    <col min="4109" max="4109" width="43.42578125" style="539" customWidth="1"/>
    <col min="4110" max="4110" width="19.140625" style="539" customWidth="1"/>
    <col min="4111" max="4111" width="22" style="539" customWidth="1"/>
    <col min="4112" max="4113" width="21.5703125" style="539" customWidth="1"/>
    <col min="4114" max="4114" width="9.28515625" style="539"/>
    <col min="4115" max="4115" width="37.85546875" style="539" customWidth="1"/>
    <col min="4116" max="4116" width="23.7109375" style="539" customWidth="1"/>
    <col min="4117" max="4117" width="24.28515625" style="539" customWidth="1"/>
    <col min="4118" max="4118" width="23.28515625" style="539" customWidth="1"/>
    <col min="4119" max="4119" width="22.7109375" style="539" customWidth="1"/>
    <col min="4120" max="4120" width="9.28515625" style="539"/>
    <col min="4121" max="4121" width="42.28515625" style="539" customWidth="1"/>
    <col min="4122" max="4122" width="19.7109375" style="539" customWidth="1"/>
    <col min="4123" max="4123" width="15.42578125" style="539" customWidth="1"/>
    <col min="4124" max="4124" width="27.140625" style="539" customWidth="1"/>
    <col min="4125" max="4125" width="26.5703125" style="539" customWidth="1"/>
    <col min="4126" max="4126" width="9.28515625" style="539"/>
    <col min="4127" max="4127" width="37.7109375" style="539" customWidth="1"/>
    <col min="4128" max="4128" width="24.140625" style="539" customWidth="1"/>
    <col min="4129" max="4129" width="21.7109375" style="539" customWidth="1"/>
    <col min="4130" max="4130" width="20.85546875" style="539" customWidth="1"/>
    <col min="4131" max="4131" width="27.42578125" style="539" customWidth="1"/>
    <col min="4132" max="4352" width="9.28515625" style="539"/>
    <col min="4353" max="4353" width="36.28515625" style="539" customWidth="1"/>
    <col min="4354" max="4354" width="28.7109375" style="539" customWidth="1"/>
    <col min="4355" max="4355" width="26.140625" style="539" customWidth="1"/>
    <col min="4356" max="4357" width="21.42578125" style="539" customWidth="1"/>
    <col min="4358" max="4358" width="6.42578125" style="539" customWidth="1"/>
    <col min="4359" max="4359" width="43.7109375" style="539" bestFit="1" customWidth="1"/>
    <col min="4360" max="4360" width="27" style="539" customWidth="1"/>
    <col min="4361" max="4361" width="25.140625" style="539" customWidth="1"/>
    <col min="4362" max="4363" width="21.28515625" style="539" customWidth="1"/>
    <col min="4364" max="4364" width="4.7109375" style="539" customWidth="1"/>
    <col min="4365" max="4365" width="43.42578125" style="539" customWidth="1"/>
    <col min="4366" max="4366" width="19.140625" style="539" customWidth="1"/>
    <col min="4367" max="4367" width="22" style="539" customWidth="1"/>
    <col min="4368" max="4369" width="21.5703125" style="539" customWidth="1"/>
    <col min="4370" max="4370" width="9.28515625" style="539"/>
    <col min="4371" max="4371" width="37.85546875" style="539" customWidth="1"/>
    <col min="4372" max="4372" width="23.7109375" style="539" customWidth="1"/>
    <col min="4373" max="4373" width="24.28515625" style="539" customWidth="1"/>
    <col min="4374" max="4374" width="23.28515625" style="539" customWidth="1"/>
    <col min="4375" max="4375" width="22.7109375" style="539" customWidth="1"/>
    <col min="4376" max="4376" width="9.28515625" style="539"/>
    <col min="4377" max="4377" width="42.28515625" style="539" customWidth="1"/>
    <col min="4378" max="4378" width="19.7109375" style="539" customWidth="1"/>
    <col min="4379" max="4379" width="15.42578125" style="539" customWidth="1"/>
    <col min="4380" max="4380" width="27.140625" style="539" customWidth="1"/>
    <col min="4381" max="4381" width="26.5703125" style="539" customWidth="1"/>
    <col min="4382" max="4382" width="9.28515625" style="539"/>
    <col min="4383" max="4383" width="37.7109375" style="539" customWidth="1"/>
    <col min="4384" max="4384" width="24.140625" style="539" customWidth="1"/>
    <col min="4385" max="4385" width="21.7109375" style="539" customWidth="1"/>
    <col min="4386" max="4386" width="20.85546875" style="539" customWidth="1"/>
    <col min="4387" max="4387" width="27.42578125" style="539" customWidth="1"/>
    <col min="4388" max="4608" width="9.28515625" style="539"/>
    <col min="4609" max="4609" width="36.28515625" style="539" customWidth="1"/>
    <col min="4610" max="4610" width="28.7109375" style="539" customWidth="1"/>
    <col min="4611" max="4611" width="26.140625" style="539" customWidth="1"/>
    <col min="4612" max="4613" width="21.42578125" style="539" customWidth="1"/>
    <col min="4614" max="4614" width="6.42578125" style="539" customWidth="1"/>
    <col min="4615" max="4615" width="43.7109375" style="539" bestFit="1" customWidth="1"/>
    <col min="4616" max="4616" width="27" style="539" customWidth="1"/>
    <col min="4617" max="4617" width="25.140625" style="539" customWidth="1"/>
    <col min="4618" max="4619" width="21.28515625" style="539" customWidth="1"/>
    <col min="4620" max="4620" width="4.7109375" style="539" customWidth="1"/>
    <col min="4621" max="4621" width="43.42578125" style="539" customWidth="1"/>
    <col min="4622" max="4622" width="19.140625" style="539" customWidth="1"/>
    <col min="4623" max="4623" width="22" style="539" customWidth="1"/>
    <col min="4624" max="4625" width="21.5703125" style="539" customWidth="1"/>
    <col min="4626" max="4626" width="9.28515625" style="539"/>
    <col min="4627" max="4627" width="37.85546875" style="539" customWidth="1"/>
    <col min="4628" max="4628" width="23.7109375" style="539" customWidth="1"/>
    <col min="4629" max="4629" width="24.28515625" style="539" customWidth="1"/>
    <col min="4630" max="4630" width="23.28515625" style="539" customWidth="1"/>
    <col min="4631" max="4631" width="22.7109375" style="539" customWidth="1"/>
    <col min="4632" max="4632" width="9.28515625" style="539"/>
    <col min="4633" max="4633" width="42.28515625" style="539" customWidth="1"/>
    <col min="4634" max="4634" width="19.7109375" style="539" customWidth="1"/>
    <col min="4635" max="4635" width="15.42578125" style="539" customWidth="1"/>
    <col min="4636" max="4636" width="27.140625" style="539" customWidth="1"/>
    <col min="4637" max="4637" width="26.5703125" style="539" customWidth="1"/>
    <col min="4638" max="4638" width="9.28515625" style="539"/>
    <col min="4639" max="4639" width="37.7109375" style="539" customWidth="1"/>
    <col min="4640" max="4640" width="24.140625" style="539" customWidth="1"/>
    <col min="4641" max="4641" width="21.7109375" style="539" customWidth="1"/>
    <col min="4642" max="4642" width="20.85546875" style="539" customWidth="1"/>
    <col min="4643" max="4643" width="27.42578125" style="539" customWidth="1"/>
    <col min="4644" max="4864" width="9.28515625" style="539"/>
    <col min="4865" max="4865" width="36.28515625" style="539" customWidth="1"/>
    <col min="4866" max="4866" width="28.7109375" style="539" customWidth="1"/>
    <col min="4867" max="4867" width="26.140625" style="539" customWidth="1"/>
    <col min="4868" max="4869" width="21.42578125" style="539" customWidth="1"/>
    <col min="4870" max="4870" width="6.42578125" style="539" customWidth="1"/>
    <col min="4871" max="4871" width="43.7109375" style="539" bestFit="1" customWidth="1"/>
    <col min="4872" max="4872" width="27" style="539" customWidth="1"/>
    <col min="4873" max="4873" width="25.140625" style="539" customWidth="1"/>
    <col min="4874" max="4875" width="21.28515625" style="539" customWidth="1"/>
    <col min="4876" max="4876" width="4.7109375" style="539" customWidth="1"/>
    <col min="4877" max="4877" width="43.42578125" style="539" customWidth="1"/>
    <col min="4878" max="4878" width="19.140625" style="539" customWidth="1"/>
    <col min="4879" max="4879" width="22" style="539" customWidth="1"/>
    <col min="4880" max="4881" width="21.5703125" style="539" customWidth="1"/>
    <col min="4882" max="4882" width="9.28515625" style="539"/>
    <col min="4883" max="4883" width="37.85546875" style="539" customWidth="1"/>
    <col min="4884" max="4884" width="23.7109375" style="539" customWidth="1"/>
    <col min="4885" max="4885" width="24.28515625" style="539" customWidth="1"/>
    <col min="4886" max="4886" width="23.28515625" style="539" customWidth="1"/>
    <col min="4887" max="4887" width="22.7109375" style="539" customWidth="1"/>
    <col min="4888" max="4888" width="9.28515625" style="539"/>
    <col min="4889" max="4889" width="42.28515625" style="539" customWidth="1"/>
    <col min="4890" max="4890" width="19.7109375" style="539" customWidth="1"/>
    <col min="4891" max="4891" width="15.42578125" style="539" customWidth="1"/>
    <col min="4892" max="4892" width="27.140625" style="539" customWidth="1"/>
    <col min="4893" max="4893" width="26.5703125" style="539" customWidth="1"/>
    <col min="4894" max="4894" width="9.28515625" style="539"/>
    <col min="4895" max="4895" width="37.7109375" style="539" customWidth="1"/>
    <col min="4896" max="4896" width="24.140625" style="539" customWidth="1"/>
    <col min="4897" max="4897" width="21.7109375" style="539" customWidth="1"/>
    <col min="4898" max="4898" width="20.85546875" style="539" customWidth="1"/>
    <col min="4899" max="4899" width="27.42578125" style="539" customWidth="1"/>
    <col min="4900" max="5120" width="9.28515625" style="539"/>
    <col min="5121" max="5121" width="36.28515625" style="539" customWidth="1"/>
    <col min="5122" max="5122" width="28.7109375" style="539" customWidth="1"/>
    <col min="5123" max="5123" width="26.140625" style="539" customWidth="1"/>
    <col min="5124" max="5125" width="21.42578125" style="539" customWidth="1"/>
    <col min="5126" max="5126" width="6.42578125" style="539" customWidth="1"/>
    <col min="5127" max="5127" width="43.7109375" style="539" bestFit="1" customWidth="1"/>
    <col min="5128" max="5128" width="27" style="539" customWidth="1"/>
    <col min="5129" max="5129" width="25.140625" style="539" customWidth="1"/>
    <col min="5130" max="5131" width="21.28515625" style="539" customWidth="1"/>
    <col min="5132" max="5132" width="4.7109375" style="539" customWidth="1"/>
    <col min="5133" max="5133" width="43.42578125" style="539" customWidth="1"/>
    <col min="5134" max="5134" width="19.140625" style="539" customWidth="1"/>
    <col min="5135" max="5135" width="22" style="539" customWidth="1"/>
    <col min="5136" max="5137" width="21.5703125" style="539" customWidth="1"/>
    <col min="5138" max="5138" width="9.28515625" style="539"/>
    <col min="5139" max="5139" width="37.85546875" style="539" customWidth="1"/>
    <col min="5140" max="5140" width="23.7109375" style="539" customWidth="1"/>
    <col min="5141" max="5141" width="24.28515625" style="539" customWidth="1"/>
    <col min="5142" max="5142" width="23.28515625" style="539" customWidth="1"/>
    <col min="5143" max="5143" width="22.7109375" style="539" customWidth="1"/>
    <col min="5144" max="5144" width="9.28515625" style="539"/>
    <col min="5145" max="5145" width="42.28515625" style="539" customWidth="1"/>
    <col min="5146" max="5146" width="19.7109375" style="539" customWidth="1"/>
    <col min="5147" max="5147" width="15.42578125" style="539" customWidth="1"/>
    <col min="5148" max="5148" width="27.140625" style="539" customWidth="1"/>
    <col min="5149" max="5149" width="26.5703125" style="539" customWidth="1"/>
    <col min="5150" max="5150" width="9.28515625" style="539"/>
    <col min="5151" max="5151" width="37.7109375" style="539" customWidth="1"/>
    <col min="5152" max="5152" width="24.140625" style="539" customWidth="1"/>
    <col min="5153" max="5153" width="21.7109375" style="539" customWidth="1"/>
    <col min="5154" max="5154" width="20.85546875" style="539" customWidth="1"/>
    <col min="5155" max="5155" width="27.42578125" style="539" customWidth="1"/>
    <col min="5156" max="5376" width="9.28515625" style="539"/>
    <col min="5377" max="5377" width="36.28515625" style="539" customWidth="1"/>
    <col min="5378" max="5378" width="28.7109375" style="539" customWidth="1"/>
    <col min="5379" max="5379" width="26.140625" style="539" customWidth="1"/>
    <col min="5380" max="5381" width="21.42578125" style="539" customWidth="1"/>
    <col min="5382" max="5382" width="6.42578125" style="539" customWidth="1"/>
    <col min="5383" max="5383" width="43.7109375" style="539" bestFit="1" customWidth="1"/>
    <col min="5384" max="5384" width="27" style="539" customWidth="1"/>
    <col min="5385" max="5385" width="25.140625" style="539" customWidth="1"/>
    <col min="5386" max="5387" width="21.28515625" style="539" customWidth="1"/>
    <col min="5388" max="5388" width="4.7109375" style="539" customWidth="1"/>
    <col min="5389" max="5389" width="43.42578125" style="539" customWidth="1"/>
    <col min="5390" max="5390" width="19.140625" style="539" customWidth="1"/>
    <col min="5391" max="5391" width="22" style="539" customWidth="1"/>
    <col min="5392" max="5393" width="21.5703125" style="539" customWidth="1"/>
    <col min="5394" max="5394" width="9.28515625" style="539"/>
    <col min="5395" max="5395" width="37.85546875" style="539" customWidth="1"/>
    <col min="5396" max="5396" width="23.7109375" style="539" customWidth="1"/>
    <col min="5397" max="5397" width="24.28515625" style="539" customWidth="1"/>
    <col min="5398" max="5398" width="23.28515625" style="539" customWidth="1"/>
    <col min="5399" max="5399" width="22.7109375" style="539" customWidth="1"/>
    <col min="5400" max="5400" width="9.28515625" style="539"/>
    <col min="5401" max="5401" width="42.28515625" style="539" customWidth="1"/>
    <col min="5402" max="5402" width="19.7109375" style="539" customWidth="1"/>
    <col min="5403" max="5403" width="15.42578125" style="539" customWidth="1"/>
    <col min="5404" max="5404" width="27.140625" style="539" customWidth="1"/>
    <col min="5405" max="5405" width="26.5703125" style="539" customWidth="1"/>
    <col min="5406" max="5406" width="9.28515625" style="539"/>
    <col min="5407" max="5407" width="37.7109375" style="539" customWidth="1"/>
    <col min="5408" max="5408" width="24.140625" style="539" customWidth="1"/>
    <col min="5409" max="5409" width="21.7109375" style="539" customWidth="1"/>
    <col min="5410" max="5410" width="20.85546875" style="539" customWidth="1"/>
    <col min="5411" max="5411" width="27.42578125" style="539" customWidth="1"/>
    <col min="5412" max="5632" width="9.28515625" style="539"/>
    <col min="5633" max="5633" width="36.28515625" style="539" customWidth="1"/>
    <col min="5634" max="5634" width="28.7109375" style="539" customWidth="1"/>
    <col min="5635" max="5635" width="26.140625" style="539" customWidth="1"/>
    <col min="5636" max="5637" width="21.42578125" style="539" customWidth="1"/>
    <col min="5638" max="5638" width="6.42578125" style="539" customWidth="1"/>
    <col min="5639" max="5639" width="43.7109375" style="539" bestFit="1" customWidth="1"/>
    <col min="5640" max="5640" width="27" style="539" customWidth="1"/>
    <col min="5641" max="5641" width="25.140625" style="539" customWidth="1"/>
    <col min="5642" max="5643" width="21.28515625" style="539" customWidth="1"/>
    <col min="5644" max="5644" width="4.7109375" style="539" customWidth="1"/>
    <col min="5645" max="5645" width="43.42578125" style="539" customWidth="1"/>
    <col min="5646" max="5646" width="19.140625" style="539" customWidth="1"/>
    <col min="5647" max="5647" width="22" style="539" customWidth="1"/>
    <col min="5648" max="5649" width="21.5703125" style="539" customWidth="1"/>
    <col min="5650" max="5650" width="9.28515625" style="539"/>
    <col min="5651" max="5651" width="37.85546875" style="539" customWidth="1"/>
    <col min="5652" max="5652" width="23.7109375" style="539" customWidth="1"/>
    <col min="5653" max="5653" width="24.28515625" style="539" customWidth="1"/>
    <col min="5654" max="5654" width="23.28515625" style="539" customWidth="1"/>
    <col min="5655" max="5655" width="22.7109375" style="539" customWidth="1"/>
    <col min="5656" max="5656" width="9.28515625" style="539"/>
    <col min="5657" max="5657" width="42.28515625" style="539" customWidth="1"/>
    <col min="5658" max="5658" width="19.7109375" style="539" customWidth="1"/>
    <col min="5659" max="5659" width="15.42578125" style="539" customWidth="1"/>
    <col min="5660" max="5660" width="27.140625" style="539" customWidth="1"/>
    <col min="5661" max="5661" width="26.5703125" style="539" customWidth="1"/>
    <col min="5662" max="5662" width="9.28515625" style="539"/>
    <col min="5663" max="5663" width="37.7109375" style="539" customWidth="1"/>
    <col min="5664" max="5664" width="24.140625" style="539" customWidth="1"/>
    <col min="5665" max="5665" width="21.7109375" style="539" customWidth="1"/>
    <col min="5666" max="5666" width="20.85546875" style="539" customWidth="1"/>
    <col min="5667" max="5667" width="27.42578125" style="539" customWidth="1"/>
    <col min="5668" max="5888" width="9.28515625" style="539"/>
    <col min="5889" max="5889" width="36.28515625" style="539" customWidth="1"/>
    <col min="5890" max="5890" width="28.7109375" style="539" customWidth="1"/>
    <col min="5891" max="5891" width="26.140625" style="539" customWidth="1"/>
    <col min="5892" max="5893" width="21.42578125" style="539" customWidth="1"/>
    <col min="5894" max="5894" width="6.42578125" style="539" customWidth="1"/>
    <col min="5895" max="5895" width="43.7109375" style="539" bestFit="1" customWidth="1"/>
    <col min="5896" max="5896" width="27" style="539" customWidth="1"/>
    <col min="5897" max="5897" width="25.140625" style="539" customWidth="1"/>
    <col min="5898" max="5899" width="21.28515625" style="539" customWidth="1"/>
    <col min="5900" max="5900" width="4.7109375" style="539" customWidth="1"/>
    <col min="5901" max="5901" width="43.42578125" style="539" customWidth="1"/>
    <col min="5902" max="5902" width="19.140625" style="539" customWidth="1"/>
    <col min="5903" max="5903" width="22" style="539" customWidth="1"/>
    <col min="5904" max="5905" width="21.5703125" style="539" customWidth="1"/>
    <col min="5906" max="5906" width="9.28515625" style="539"/>
    <col min="5907" max="5907" width="37.85546875" style="539" customWidth="1"/>
    <col min="5908" max="5908" width="23.7109375" style="539" customWidth="1"/>
    <col min="5909" max="5909" width="24.28515625" style="539" customWidth="1"/>
    <col min="5910" max="5910" width="23.28515625" style="539" customWidth="1"/>
    <col min="5911" max="5911" width="22.7109375" style="539" customWidth="1"/>
    <col min="5912" max="5912" width="9.28515625" style="539"/>
    <col min="5913" max="5913" width="42.28515625" style="539" customWidth="1"/>
    <col min="5914" max="5914" width="19.7109375" style="539" customWidth="1"/>
    <col min="5915" max="5915" width="15.42578125" style="539" customWidth="1"/>
    <col min="5916" max="5916" width="27.140625" style="539" customWidth="1"/>
    <col min="5917" max="5917" width="26.5703125" style="539" customWidth="1"/>
    <col min="5918" max="5918" width="9.28515625" style="539"/>
    <col min="5919" max="5919" width="37.7109375" style="539" customWidth="1"/>
    <col min="5920" max="5920" width="24.140625" style="539" customWidth="1"/>
    <col min="5921" max="5921" width="21.7109375" style="539" customWidth="1"/>
    <col min="5922" max="5922" width="20.85546875" style="539" customWidth="1"/>
    <col min="5923" max="5923" width="27.42578125" style="539" customWidth="1"/>
    <col min="5924" max="6144" width="9.28515625" style="539"/>
    <col min="6145" max="6145" width="36.28515625" style="539" customWidth="1"/>
    <col min="6146" max="6146" width="28.7109375" style="539" customWidth="1"/>
    <col min="6147" max="6147" width="26.140625" style="539" customWidth="1"/>
    <col min="6148" max="6149" width="21.42578125" style="539" customWidth="1"/>
    <col min="6150" max="6150" width="6.42578125" style="539" customWidth="1"/>
    <col min="6151" max="6151" width="43.7109375" style="539" bestFit="1" customWidth="1"/>
    <col min="6152" max="6152" width="27" style="539" customWidth="1"/>
    <col min="6153" max="6153" width="25.140625" style="539" customWidth="1"/>
    <col min="6154" max="6155" width="21.28515625" style="539" customWidth="1"/>
    <col min="6156" max="6156" width="4.7109375" style="539" customWidth="1"/>
    <col min="6157" max="6157" width="43.42578125" style="539" customWidth="1"/>
    <col min="6158" max="6158" width="19.140625" style="539" customWidth="1"/>
    <col min="6159" max="6159" width="22" style="539" customWidth="1"/>
    <col min="6160" max="6161" width="21.5703125" style="539" customWidth="1"/>
    <col min="6162" max="6162" width="9.28515625" style="539"/>
    <col min="6163" max="6163" width="37.85546875" style="539" customWidth="1"/>
    <col min="6164" max="6164" width="23.7109375" style="539" customWidth="1"/>
    <col min="6165" max="6165" width="24.28515625" style="539" customWidth="1"/>
    <col min="6166" max="6166" width="23.28515625" style="539" customWidth="1"/>
    <col min="6167" max="6167" width="22.7109375" style="539" customWidth="1"/>
    <col min="6168" max="6168" width="9.28515625" style="539"/>
    <col min="6169" max="6169" width="42.28515625" style="539" customWidth="1"/>
    <col min="6170" max="6170" width="19.7109375" style="539" customWidth="1"/>
    <col min="6171" max="6171" width="15.42578125" style="539" customWidth="1"/>
    <col min="6172" max="6172" width="27.140625" style="539" customWidth="1"/>
    <col min="6173" max="6173" width="26.5703125" style="539" customWidth="1"/>
    <col min="6174" max="6174" width="9.28515625" style="539"/>
    <col min="6175" max="6175" width="37.7109375" style="539" customWidth="1"/>
    <col min="6176" max="6176" width="24.140625" style="539" customWidth="1"/>
    <col min="6177" max="6177" width="21.7109375" style="539" customWidth="1"/>
    <col min="6178" max="6178" width="20.85546875" style="539" customWidth="1"/>
    <col min="6179" max="6179" width="27.42578125" style="539" customWidth="1"/>
    <col min="6180" max="6400" width="9.28515625" style="539"/>
    <col min="6401" max="6401" width="36.28515625" style="539" customWidth="1"/>
    <col min="6402" max="6402" width="28.7109375" style="539" customWidth="1"/>
    <col min="6403" max="6403" width="26.140625" style="539" customWidth="1"/>
    <col min="6404" max="6405" width="21.42578125" style="539" customWidth="1"/>
    <col min="6406" max="6406" width="6.42578125" style="539" customWidth="1"/>
    <col min="6407" max="6407" width="43.7109375" style="539" bestFit="1" customWidth="1"/>
    <col min="6408" max="6408" width="27" style="539" customWidth="1"/>
    <col min="6409" max="6409" width="25.140625" style="539" customWidth="1"/>
    <col min="6410" max="6411" width="21.28515625" style="539" customWidth="1"/>
    <col min="6412" max="6412" width="4.7109375" style="539" customWidth="1"/>
    <col min="6413" max="6413" width="43.42578125" style="539" customWidth="1"/>
    <col min="6414" max="6414" width="19.140625" style="539" customWidth="1"/>
    <col min="6415" max="6415" width="22" style="539" customWidth="1"/>
    <col min="6416" max="6417" width="21.5703125" style="539" customWidth="1"/>
    <col min="6418" max="6418" width="9.28515625" style="539"/>
    <col min="6419" max="6419" width="37.85546875" style="539" customWidth="1"/>
    <col min="6420" max="6420" width="23.7109375" style="539" customWidth="1"/>
    <col min="6421" max="6421" width="24.28515625" style="539" customWidth="1"/>
    <col min="6422" max="6422" width="23.28515625" style="539" customWidth="1"/>
    <col min="6423" max="6423" width="22.7109375" style="539" customWidth="1"/>
    <col min="6424" max="6424" width="9.28515625" style="539"/>
    <col min="6425" max="6425" width="42.28515625" style="539" customWidth="1"/>
    <col min="6426" max="6426" width="19.7109375" style="539" customWidth="1"/>
    <col min="6427" max="6427" width="15.42578125" style="539" customWidth="1"/>
    <col min="6428" max="6428" width="27.140625" style="539" customWidth="1"/>
    <col min="6429" max="6429" width="26.5703125" style="539" customWidth="1"/>
    <col min="6430" max="6430" width="9.28515625" style="539"/>
    <col min="6431" max="6431" width="37.7109375" style="539" customWidth="1"/>
    <col min="6432" max="6432" width="24.140625" style="539" customWidth="1"/>
    <col min="6433" max="6433" width="21.7109375" style="539" customWidth="1"/>
    <col min="6434" max="6434" width="20.85546875" style="539" customWidth="1"/>
    <col min="6435" max="6435" width="27.42578125" style="539" customWidth="1"/>
    <col min="6436" max="6656" width="9.28515625" style="539"/>
    <col min="6657" max="6657" width="36.28515625" style="539" customWidth="1"/>
    <col min="6658" max="6658" width="28.7109375" style="539" customWidth="1"/>
    <col min="6659" max="6659" width="26.140625" style="539" customWidth="1"/>
    <col min="6660" max="6661" width="21.42578125" style="539" customWidth="1"/>
    <col min="6662" max="6662" width="6.42578125" style="539" customWidth="1"/>
    <col min="6663" max="6663" width="43.7109375" style="539" bestFit="1" customWidth="1"/>
    <col min="6664" max="6664" width="27" style="539" customWidth="1"/>
    <col min="6665" max="6665" width="25.140625" style="539" customWidth="1"/>
    <col min="6666" max="6667" width="21.28515625" style="539" customWidth="1"/>
    <col min="6668" max="6668" width="4.7109375" style="539" customWidth="1"/>
    <col min="6669" max="6669" width="43.42578125" style="539" customWidth="1"/>
    <col min="6670" max="6670" width="19.140625" style="539" customWidth="1"/>
    <col min="6671" max="6671" width="22" style="539" customWidth="1"/>
    <col min="6672" max="6673" width="21.5703125" style="539" customWidth="1"/>
    <col min="6674" max="6674" width="9.28515625" style="539"/>
    <col min="6675" max="6675" width="37.85546875" style="539" customWidth="1"/>
    <col min="6676" max="6676" width="23.7109375" style="539" customWidth="1"/>
    <col min="6677" max="6677" width="24.28515625" style="539" customWidth="1"/>
    <col min="6678" max="6678" width="23.28515625" style="539" customWidth="1"/>
    <col min="6679" max="6679" width="22.7109375" style="539" customWidth="1"/>
    <col min="6680" max="6680" width="9.28515625" style="539"/>
    <col min="6681" max="6681" width="42.28515625" style="539" customWidth="1"/>
    <col min="6682" max="6682" width="19.7109375" style="539" customWidth="1"/>
    <col min="6683" max="6683" width="15.42578125" style="539" customWidth="1"/>
    <col min="6684" max="6684" width="27.140625" style="539" customWidth="1"/>
    <col min="6685" max="6685" width="26.5703125" style="539" customWidth="1"/>
    <col min="6686" max="6686" width="9.28515625" style="539"/>
    <col min="6687" max="6687" width="37.7109375" style="539" customWidth="1"/>
    <col min="6688" max="6688" width="24.140625" style="539" customWidth="1"/>
    <col min="6689" max="6689" width="21.7109375" style="539" customWidth="1"/>
    <col min="6690" max="6690" width="20.85546875" style="539" customWidth="1"/>
    <col min="6691" max="6691" width="27.42578125" style="539" customWidth="1"/>
    <col min="6692" max="6912" width="9.28515625" style="539"/>
    <col min="6913" max="6913" width="36.28515625" style="539" customWidth="1"/>
    <col min="6914" max="6914" width="28.7109375" style="539" customWidth="1"/>
    <col min="6915" max="6915" width="26.140625" style="539" customWidth="1"/>
    <col min="6916" max="6917" width="21.42578125" style="539" customWidth="1"/>
    <col min="6918" max="6918" width="6.42578125" style="539" customWidth="1"/>
    <col min="6919" max="6919" width="43.7109375" style="539" bestFit="1" customWidth="1"/>
    <col min="6920" max="6920" width="27" style="539" customWidth="1"/>
    <col min="6921" max="6921" width="25.140625" style="539" customWidth="1"/>
    <col min="6922" max="6923" width="21.28515625" style="539" customWidth="1"/>
    <col min="6924" max="6924" width="4.7109375" style="539" customWidth="1"/>
    <col min="6925" max="6925" width="43.42578125" style="539" customWidth="1"/>
    <col min="6926" max="6926" width="19.140625" style="539" customWidth="1"/>
    <col min="6927" max="6927" width="22" style="539" customWidth="1"/>
    <col min="6928" max="6929" width="21.5703125" style="539" customWidth="1"/>
    <col min="6930" max="6930" width="9.28515625" style="539"/>
    <col min="6931" max="6931" width="37.85546875" style="539" customWidth="1"/>
    <col min="6932" max="6932" width="23.7109375" style="539" customWidth="1"/>
    <col min="6933" max="6933" width="24.28515625" style="539" customWidth="1"/>
    <col min="6934" max="6934" width="23.28515625" style="539" customWidth="1"/>
    <col min="6935" max="6935" width="22.7109375" style="539" customWidth="1"/>
    <col min="6936" max="6936" width="9.28515625" style="539"/>
    <col min="6937" max="6937" width="42.28515625" style="539" customWidth="1"/>
    <col min="6938" max="6938" width="19.7109375" style="539" customWidth="1"/>
    <col min="6939" max="6939" width="15.42578125" style="539" customWidth="1"/>
    <col min="6940" max="6940" width="27.140625" style="539" customWidth="1"/>
    <col min="6941" max="6941" width="26.5703125" style="539" customWidth="1"/>
    <col min="6942" max="6942" width="9.28515625" style="539"/>
    <col min="6943" max="6943" width="37.7109375" style="539" customWidth="1"/>
    <col min="6944" max="6944" width="24.140625" style="539" customWidth="1"/>
    <col min="6945" max="6945" width="21.7109375" style="539" customWidth="1"/>
    <col min="6946" max="6946" width="20.85546875" style="539" customWidth="1"/>
    <col min="6947" max="6947" width="27.42578125" style="539" customWidth="1"/>
    <col min="6948" max="7168" width="9.28515625" style="539"/>
    <col min="7169" max="7169" width="36.28515625" style="539" customWidth="1"/>
    <col min="7170" max="7170" width="28.7109375" style="539" customWidth="1"/>
    <col min="7171" max="7171" width="26.140625" style="539" customWidth="1"/>
    <col min="7172" max="7173" width="21.42578125" style="539" customWidth="1"/>
    <col min="7174" max="7174" width="6.42578125" style="539" customWidth="1"/>
    <col min="7175" max="7175" width="43.7109375" style="539" bestFit="1" customWidth="1"/>
    <col min="7176" max="7176" width="27" style="539" customWidth="1"/>
    <col min="7177" max="7177" width="25.140625" style="539" customWidth="1"/>
    <col min="7178" max="7179" width="21.28515625" style="539" customWidth="1"/>
    <col min="7180" max="7180" width="4.7109375" style="539" customWidth="1"/>
    <col min="7181" max="7181" width="43.42578125" style="539" customWidth="1"/>
    <col min="7182" max="7182" width="19.140625" style="539" customWidth="1"/>
    <col min="7183" max="7183" width="22" style="539" customWidth="1"/>
    <col min="7184" max="7185" width="21.5703125" style="539" customWidth="1"/>
    <col min="7186" max="7186" width="9.28515625" style="539"/>
    <col min="7187" max="7187" width="37.85546875" style="539" customWidth="1"/>
    <col min="7188" max="7188" width="23.7109375" style="539" customWidth="1"/>
    <col min="7189" max="7189" width="24.28515625" style="539" customWidth="1"/>
    <col min="7190" max="7190" width="23.28515625" style="539" customWidth="1"/>
    <col min="7191" max="7191" width="22.7109375" style="539" customWidth="1"/>
    <col min="7192" max="7192" width="9.28515625" style="539"/>
    <col min="7193" max="7193" width="42.28515625" style="539" customWidth="1"/>
    <col min="7194" max="7194" width="19.7109375" style="539" customWidth="1"/>
    <col min="7195" max="7195" width="15.42578125" style="539" customWidth="1"/>
    <col min="7196" max="7196" width="27.140625" style="539" customWidth="1"/>
    <col min="7197" max="7197" width="26.5703125" style="539" customWidth="1"/>
    <col min="7198" max="7198" width="9.28515625" style="539"/>
    <col min="7199" max="7199" width="37.7109375" style="539" customWidth="1"/>
    <col min="7200" max="7200" width="24.140625" style="539" customWidth="1"/>
    <col min="7201" max="7201" width="21.7109375" style="539" customWidth="1"/>
    <col min="7202" max="7202" width="20.85546875" style="539" customWidth="1"/>
    <col min="7203" max="7203" width="27.42578125" style="539" customWidth="1"/>
    <col min="7204" max="7424" width="9.28515625" style="539"/>
    <col min="7425" max="7425" width="36.28515625" style="539" customWidth="1"/>
    <col min="7426" max="7426" width="28.7109375" style="539" customWidth="1"/>
    <col min="7427" max="7427" width="26.140625" style="539" customWidth="1"/>
    <col min="7428" max="7429" width="21.42578125" style="539" customWidth="1"/>
    <col min="7430" max="7430" width="6.42578125" style="539" customWidth="1"/>
    <col min="7431" max="7431" width="43.7109375" style="539" bestFit="1" customWidth="1"/>
    <col min="7432" max="7432" width="27" style="539" customWidth="1"/>
    <col min="7433" max="7433" width="25.140625" style="539" customWidth="1"/>
    <col min="7434" max="7435" width="21.28515625" style="539" customWidth="1"/>
    <col min="7436" max="7436" width="4.7109375" style="539" customWidth="1"/>
    <col min="7437" max="7437" width="43.42578125" style="539" customWidth="1"/>
    <col min="7438" max="7438" width="19.140625" style="539" customWidth="1"/>
    <col min="7439" max="7439" width="22" style="539" customWidth="1"/>
    <col min="7440" max="7441" width="21.5703125" style="539" customWidth="1"/>
    <col min="7442" max="7442" width="9.28515625" style="539"/>
    <col min="7443" max="7443" width="37.85546875" style="539" customWidth="1"/>
    <col min="7444" max="7444" width="23.7109375" style="539" customWidth="1"/>
    <col min="7445" max="7445" width="24.28515625" style="539" customWidth="1"/>
    <col min="7446" max="7446" width="23.28515625" style="539" customWidth="1"/>
    <col min="7447" max="7447" width="22.7109375" style="539" customWidth="1"/>
    <col min="7448" max="7448" width="9.28515625" style="539"/>
    <col min="7449" max="7449" width="42.28515625" style="539" customWidth="1"/>
    <col min="7450" max="7450" width="19.7109375" style="539" customWidth="1"/>
    <col min="7451" max="7451" width="15.42578125" style="539" customWidth="1"/>
    <col min="7452" max="7452" width="27.140625" style="539" customWidth="1"/>
    <col min="7453" max="7453" width="26.5703125" style="539" customWidth="1"/>
    <col min="7454" max="7454" width="9.28515625" style="539"/>
    <col min="7455" max="7455" width="37.7109375" style="539" customWidth="1"/>
    <col min="7456" max="7456" width="24.140625" style="539" customWidth="1"/>
    <col min="7457" max="7457" width="21.7109375" style="539" customWidth="1"/>
    <col min="7458" max="7458" width="20.85546875" style="539" customWidth="1"/>
    <col min="7459" max="7459" width="27.42578125" style="539" customWidth="1"/>
    <col min="7460" max="7680" width="9.28515625" style="539"/>
    <col min="7681" max="7681" width="36.28515625" style="539" customWidth="1"/>
    <col min="7682" max="7682" width="28.7109375" style="539" customWidth="1"/>
    <col min="7683" max="7683" width="26.140625" style="539" customWidth="1"/>
    <col min="7684" max="7685" width="21.42578125" style="539" customWidth="1"/>
    <col min="7686" max="7686" width="6.42578125" style="539" customWidth="1"/>
    <col min="7687" max="7687" width="43.7109375" style="539" bestFit="1" customWidth="1"/>
    <col min="7688" max="7688" width="27" style="539" customWidth="1"/>
    <col min="7689" max="7689" width="25.140625" style="539" customWidth="1"/>
    <col min="7690" max="7691" width="21.28515625" style="539" customWidth="1"/>
    <col min="7692" max="7692" width="4.7109375" style="539" customWidth="1"/>
    <col min="7693" max="7693" width="43.42578125" style="539" customWidth="1"/>
    <col min="7694" max="7694" width="19.140625" style="539" customWidth="1"/>
    <col min="7695" max="7695" width="22" style="539" customWidth="1"/>
    <col min="7696" max="7697" width="21.5703125" style="539" customWidth="1"/>
    <col min="7698" max="7698" width="9.28515625" style="539"/>
    <col min="7699" max="7699" width="37.85546875" style="539" customWidth="1"/>
    <col min="7700" max="7700" width="23.7109375" style="539" customWidth="1"/>
    <col min="7701" max="7701" width="24.28515625" style="539" customWidth="1"/>
    <col min="7702" max="7702" width="23.28515625" style="539" customWidth="1"/>
    <col min="7703" max="7703" width="22.7109375" style="539" customWidth="1"/>
    <col min="7704" max="7704" width="9.28515625" style="539"/>
    <col min="7705" max="7705" width="42.28515625" style="539" customWidth="1"/>
    <col min="7706" max="7706" width="19.7109375" style="539" customWidth="1"/>
    <col min="7707" max="7707" width="15.42578125" style="539" customWidth="1"/>
    <col min="7708" max="7708" width="27.140625" style="539" customWidth="1"/>
    <col min="7709" max="7709" width="26.5703125" style="539" customWidth="1"/>
    <col min="7710" max="7710" width="9.28515625" style="539"/>
    <col min="7711" max="7711" width="37.7109375" style="539" customWidth="1"/>
    <col min="7712" max="7712" width="24.140625" style="539" customWidth="1"/>
    <col min="7713" max="7713" width="21.7109375" style="539" customWidth="1"/>
    <col min="7714" max="7714" width="20.85546875" style="539" customWidth="1"/>
    <col min="7715" max="7715" width="27.42578125" style="539" customWidth="1"/>
    <col min="7716" max="7936" width="9.28515625" style="539"/>
    <col min="7937" max="7937" width="36.28515625" style="539" customWidth="1"/>
    <col min="7938" max="7938" width="28.7109375" style="539" customWidth="1"/>
    <col min="7939" max="7939" width="26.140625" style="539" customWidth="1"/>
    <col min="7940" max="7941" width="21.42578125" style="539" customWidth="1"/>
    <col min="7942" max="7942" width="6.42578125" style="539" customWidth="1"/>
    <col min="7943" max="7943" width="43.7109375" style="539" bestFit="1" customWidth="1"/>
    <col min="7944" max="7944" width="27" style="539" customWidth="1"/>
    <col min="7945" max="7945" width="25.140625" style="539" customWidth="1"/>
    <col min="7946" max="7947" width="21.28515625" style="539" customWidth="1"/>
    <col min="7948" max="7948" width="4.7109375" style="539" customWidth="1"/>
    <col min="7949" max="7949" width="43.42578125" style="539" customWidth="1"/>
    <col min="7950" max="7950" width="19.140625" style="539" customWidth="1"/>
    <col min="7951" max="7951" width="22" style="539" customWidth="1"/>
    <col min="7952" max="7953" width="21.5703125" style="539" customWidth="1"/>
    <col min="7954" max="7954" width="9.28515625" style="539"/>
    <col min="7955" max="7955" width="37.85546875" style="539" customWidth="1"/>
    <col min="7956" max="7956" width="23.7109375" style="539" customWidth="1"/>
    <col min="7957" max="7957" width="24.28515625" style="539" customWidth="1"/>
    <col min="7958" max="7958" width="23.28515625" style="539" customWidth="1"/>
    <col min="7959" max="7959" width="22.7109375" style="539" customWidth="1"/>
    <col min="7960" max="7960" width="9.28515625" style="539"/>
    <col min="7961" max="7961" width="42.28515625" style="539" customWidth="1"/>
    <col min="7962" max="7962" width="19.7109375" style="539" customWidth="1"/>
    <col min="7963" max="7963" width="15.42578125" style="539" customWidth="1"/>
    <col min="7964" max="7964" width="27.140625" style="539" customWidth="1"/>
    <col min="7965" max="7965" width="26.5703125" style="539" customWidth="1"/>
    <col min="7966" max="7966" width="9.28515625" style="539"/>
    <col min="7967" max="7967" width="37.7109375" style="539" customWidth="1"/>
    <col min="7968" max="7968" width="24.140625" style="539" customWidth="1"/>
    <col min="7969" max="7969" width="21.7109375" style="539" customWidth="1"/>
    <col min="7970" max="7970" width="20.85546875" style="539" customWidth="1"/>
    <col min="7971" max="7971" width="27.42578125" style="539" customWidth="1"/>
    <col min="7972" max="8192" width="9.28515625" style="539"/>
    <col min="8193" max="8193" width="36.28515625" style="539" customWidth="1"/>
    <col min="8194" max="8194" width="28.7109375" style="539" customWidth="1"/>
    <col min="8195" max="8195" width="26.140625" style="539" customWidth="1"/>
    <col min="8196" max="8197" width="21.42578125" style="539" customWidth="1"/>
    <col min="8198" max="8198" width="6.42578125" style="539" customWidth="1"/>
    <col min="8199" max="8199" width="43.7109375" style="539" bestFit="1" customWidth="1"/>
    <col min="8200" max="8200" width="27" style="539" customWidth="1"/>
    <col min="8201" max="8201" width="25.140625" style="539" customWidth="1"/>
    <col min="8202" max="8203" width="21.28515625" style="539" customWidth="1"/>
    <col min="8204" max="8204" width="4.7109375" style="539" customWidth="1"/>
    <col min="8205" max="8205" width="43.42578125" style="539" customWidth="1"/>
    <col min="8206" max="8206" width="19.140625" style="539" customWidth="1"/>
    <col min="8207" max="8207" width="22" style="539" customWidth="1"/>
    <col min="8208" max="8209" width="21.5703125" style="539" customWidth="1"/>
    <col min="8210" max="8210" width="9.28515625" style="539"/>
    <col min="8211" max="8211" width="37.85546875" style="539" customWidth="1"/>
    <col min="8212" max="8212" width="23.7109375" style="539" customWidth="1"/>
    <col min="8213" max="8213" width="24.28515625" style="539" customWidth="1"/>
    <col min="8214" max="8214" width="23.28515625" style="539" customWidth="1"/>
    <col min="8215" max="8215" width="22.7109375" style="539" customWidth="1"/>
    <col min="8216" max="8216" width="9.28515625" style="539"/>
    <col min="8217" max="8217" width="42.28515625" style="539" customWidth="1"/>
    <col min="8218" max="8218" width="19.7109375" style="539" customWidth="1"/>
    <col min="8219" max="8219" width="15.42578125" style="539" customWidth="1"/>
    <col min="8220" max="8220" width="27.140625" style="539" customWidth="1"/>
    <col min="8221" max="8221" width="26.5703125" style="539" customWidth="1"/>
    <col min="8222" max="8222" width="9.28515625" style="539"/>
    <col min="8223" max="8223" width="37.7109375" style="539" customWidth="1"/>
    <col min="8224" max="8224" width="24.140625" style="539" customWidth="1"/>
    <col min="8225" max="8225" width="21.7109375" style="539" customWidth="1"/>
    <col min="8226" max="8226" width="20.85546875" style="539" customWidth="1"/>
    <col min="8227" max="8227" width="27.42578125" style="539" customWidth="1"/>
    <col min="8228" max="8448" width="9.28515625" style="539"/>
    <col min="8449" max="8449" width="36.28515625" style="539" customWidth="1"/>
    <col min="8450" max="8450" width="28.7109375" style="539" customWidth="1"/>
    <col min="8451" max="8451" width="26.140625" style="539" customWidth="1"/>
    <col min="8452" max="8453" width="21.42578125" style="539" customWidth="1"/>
    <col min="8454" max="8454" width="6.42578125" style="539" customWidth="1"/>
    <col min="8455" max="8455" width="43.7109375" style="539" bestFit="1" customWidth="1"/>
    <col min="8456" max="8456" width="27" style="539" customWidth="1"/>
    <col min="8457" max="8457" width="25.140625" style="539" customWidth="1"/>
    <col min="8458" max="8459" width="21.28515625" style="539" customWidth="1"/>
    <col min="8460" max="8460" width="4.7109375" style="539" customWidth="1"/>
    <col min="8461" max="8461" width="43.42578125" style="539" customWidth="1"/>
    <col min="8462" max="8462" width="19.140625" style="539" customWidth="1"/>
    <col min="8463" max="8463" width="22" style="539" customWidth="1"/>
    <col min="8464" max="8465" width="21.5703125" style="539" customWidth="1"/>
    <col min="8466" max="8466" width="9.28515625" style="539"/>
    <col min="8467" max="8467" width="37.85546875" style="539" customWidth="1"/>
    <col min="8468" max="8468" width="23.7109375" style="539" customWidth="1"/>
    <col min="8469" max="8469" width="24.28515625" style="539" customWidth="1"/>
    <col min="8470" max="8470" width="23.28515625" style="539" customWidth="1"/>
    <col min="8471" max="8471" width="22.7109375" style="539" customWidth="1"/>
    <col min="8472" max="8472" width="9.28515625" style="539"/>
    <col min="8473" max="8473" width="42.28515625" style="539" customWidth="1"/>
    <col min="8474" max="8474" width="19.7109375" style="539" customWidth="1"/>
    <col min="8475" max="8475" width="15.42578125" style="539" customWidth="1"/>
    <col min="8476" max="8476" width="27.140625" style="539" customWidth="1"/>
    <col min="8477" max="8477" width="26.5703125" style="539" customWidth="1"/>
    <col min="8478" max="8478" width="9.28515625" style="539"/>
    <col min="8479" max="8479" width="37.7109375" style="539" customWidth="1"/>
    <col min="8480" max="8480" width="24.140625" style="539" customWidth="1"/>
    <col min="8481" max="8481" width="21.7109375" style="539" customWidth="1"/>
    <col min="8482" max="8482" width="20.85546875" style="539" customWidth="1"/>
    <col min="8483" max="8483" width="27.42578125" style="539" customWidth="1"/>
    <col min="8484" max="8704" width="9.28515625" style="539"/>
    <col min="8705" max="8705" width="36.28515625" style="539" customWidth="1"/>
    <col min="8706" max="8706" width="28.7109375" style="539" customWidth="1"/>
    <col min="8707" max="8707" width="26.140625" style="539" customWidth="1"/>
    <col min="8708" max="8709" width="21.42578125" style="539" customWidth="1"/>
    <col min="8710" max="8710" width="6.42578125" style="539" customWidth="1"/>
    <col min="8711" max="8711" width="43.7109375" style="539" bestFit="1" customWidth="1"/>
    <col min="8712" max="8712" width="27" style="539" customWidth="1"/>
    <col min="8713" max="8713" width="25.140625" style="539" customWidth="1"/>
    <col min="8714" max="8715" width="21.28515625" style="539" customWidth="1"/>
    <col min="8716" max="8716" width="4.7109375" style="539" customWidth="1"/>
    <col min="8717" max="8717" width="43.42578125" style="539" customWidth="1"/>
    <col min="8718" max="8718" width="19.140625" style="539" customWidth="1"/>
    <col min="8719" max="8719" width="22" style="539" customWidth="1"/>
    <col min="8720" max="8721" width="21.5703125" style="539" customWidth="1"/>
    <col min="8722" max="8722" width="9.28515625" style="539"/>
    <col min="8723" max="8723" width="37.85546875" style="539" customWidth="1"/>
    <col min="8724" max="8724" width="23.7109375" style="539" customWidth="1"/>
    <col min="8725" max="8725" width="24.28515625" style="539" customWidth="1"/>
    <col min="8726" max="8726" width="23.28515625" style="539" customWidth="1"/>
    <col min="8727" max="8727" width="22.7109375" style="539" customWidth="1"/>
    <col min="8728" max="8728" width="9.28515625" style="539"/>
    <col min="8729" max="8729" width="42.28515625" style="539" customWidth="1"/>
    <col min="8730" max="8730" width="19.7109375" style="539" customWidth="1"/>
    <col min="8731" max="8731" width="15.42578125" style="539" customWidth="1"/>
    <col min="8732" max="8732" width="27.140625" style="539" customWidth="1"/>
    <col min="8733" max="8733" width="26.5703125" style="539" customWidth="1"/>
    <col min="8734" max="8734" width="9.28515625" style="539"/>
    <col min="8735" max="8735" width="37.7109375" style="539" customWidth="1"/>
    <col min="8736" max="8736" width="24.140625" style="539" customWidth="1"/>
    <col min="8737" max="8737" width="21.7109375" style="539" customWidth="1"/>
    <col min="8738" max="8738" width="20.85546875" style="539" customWidth="1"/>
    <col min="8739" max="8739" width="27.42578125" style="539" customWidth="1"/>
    <col min="8740" max="8960" width="9.28515625" style="539"/>
    <col min="8961" max="8961" width="36.28515625" style="539" customWidth="1"/>
    <col min="8962" max="8962" width="28.7109375" style="539" customWidth="1"/>
    <col min="8963" max="8963" width="26.140625" style="539" customWidth="1"/>
    <col min="8964" max="8965" width="21.42578125" style="539" customWidth="1"/>
    <col min="8966" max="8966" width="6.42578125" style="539" customWidth="1"/>
    <col min="8967" max="8967" width="43.7109375" style="539" bestFit="1" customWidth="1"/>
    <col min="8968" max="8968" width="27" style="539" customWidth="1"/>
    <col min="8969" max="8969" width="25.140625" style="539" customWidth="1"/>
    <col min="8970" max="8971" width="21.28515625" style="539" customWidth="1"/>
    <col min="8972" max="8972" width="4.7109375" style="539" customWidth="1"/>
    <col min="8973" max="8973" width="43.42578125" style="539" customWidth="1"/>
    <col min="8974" max="8974" width="19.140625" style="539" customWidth="1"/>
    <col min="8975" max="8975" width="22" style="539" customWidth="1"/>
    <col min="8976" max="8977" width="21.5703125" style="539" customWidth="1"/>
    <col min="8978" max="8978" width="9.28515625" style="539"/>
    <col min="8979" max="8979" width="37.85546875" style="539" customWidth="1"/>
    <col min="8980" max="8980" width="23.7109375" style="539" customWidth="1"/>
    <col min="8981" max="8981" width="24.28515625" style="539" customWidth="1"/>
    <col min="8982" max="8982" width="23.28515625" style="539" customWidth="1"/>
    <col min="8983" max="8983" width="22.7109375" style="539" customWidth="1"/>
    <col min="8984" max="8984" width="9.28515625" style="539"/>
    <col min="8985" max="8985" width="42.28515625" style="539" customWidth="1"/>
    <col min="8986" max="8986" width="19.7109375" style="539" customWidth="1"/>
    <col min="8987" max="8987" width="15.42578125" style="539" customWidth="1"/>
    <col min="8988" max="8988" width="27.140625" style="539" customWidth="1"/>
    <col min="8989" max="8989" width="26.5703125" style="539" customWidth="1"/>
    <col min="8990" max="8990" width="9.28515625" style="539"/>
    <col min="8991" max="8991" width="37.7109375" style="539" customWidth="1"/>
    <col min="8992" max="8992" width="24.140625" style="539" customWidth="1"/>
    <col min="8993" max="8993" width="21.7109375" style="539" customWidth="1"/>
    <col min="8994" max="8994" width="20.85546875" style="539" customWidth="1"/>
    <col min="8995" max="8995" width="27.42578125" style="539" customWidth="1"/>
    <col min="8996" max="9216" width="9.28515625" style="539"/>
    <col min="9217" max="9217" width="36.28515625" style="539" customWidth="1"/>
    <col min="9218" max="9218" width="28.7109375" style="539" customWidth="1"/>
    <col min="9219" max="9219" width="26.140625" style="539" customWidth="1"/>
    <col min="9220" max="9221" width="21.42578125" style="539" customWidth="1"/>
    <col min="9222" max="9222" width="6.42578125" style="539" customWidth="1"/>
    <col min="9223" max="9223" width="43.7109375" style="539" bestFit="1" customWidth="1"/>
    <col min="9224" max="9224" width="27" style="539" customWidth="1"/>
    <col min="9225" max="9225" width="25.140625" style="539" customWidth="1"/>
    <col min="9226" max="9227" width="21.28515625" style="539" customWidth="1"/>
    <col min="9228" max="9228" width="4.7109375" style="539" customWidth="1"/>
    <col min="9229" max="9229" width="43.42578125" style="539" customWidth="1"/>
    <col min="9230" max="9230" width="19.140625" style="539" customWidth="1"/>
    <col min="9231" max="9231" width="22" style="539" customWidth="1"/>
    <col min="9232" max="9233" width="21.5703125" style="539" customWidth="1"/>
    <col min="9234" max="9234" width="9.28515625" style="539"/>
    <col min="9235" max="9235" width="37.85546875" style="539" customWidth="1"/>
    <col min="9236" max="9236" width="23.7109375" style="539" customWidth="1"/>
    <col min="9237" max="9237" width="24.28515625" style="539" customWidth="1"/>
    <col min="9238" max="9238" width="23.28515625" style="539" customWidth="1"/>
    <col min="9239" max="9239" width="22.7109375" style="539" customWidth="1"/>
    <col min="9240" max="9240" width="9.28515625" style="539"/>
    <col min="9241" max="9241" width="42.28515625" style="539" customWidth="1"/>
    <col min="9242" max="9242" width="19.7109375" style="539" customWidth="1"/>
    <col min="9243" max="9243" width="15.42578125" style="539" customWidth="1"/>
    <col min="9244" max="9244" width="27.140625" style="539" customWidth="1"/>
    <col min="9245" max="9245" width="26.5703125" style="539" customWidth="1"/>
    <col min="9246" max="9246" width="9.28515625" style="539"/>
    <col min="9247" max="9247" width="37.7109375" style="539" customWidth="1"/>
    <col min="9248" max="9248" width="24.140625" style="539" customWidth="1"/>
    <col min="9249" max="9249" width="21.7109375" style="539" customWidth="1"/>
    <col min="9250" max="9250" width="20.85546875" style="539" customWidth="1"/>
    <col min="9251" max="9251" width="27.42578125" style="539" customWidth="1"/>
    <col min="9252" max="9472" width="9.28515625" style="539"/>
    <col min="9473" max="9473" width="36.28515625" style="539" customWidth="1"/>
    <col min="9474" max="9474" width="28.7109375" style="539" customWidth="1"/>
    <col min="9475" max="9475" width="26.140625" style="539" customWidth="1"/>
    <col min="9476" max="9477" width="21.42578125" style="539" customWidth="1"/>
    <col min="9478" max="9478" width="6.42578125" style="539" customWidth="1"/>
    <col min="9479" max="9479" width="43.7109375" style="539" bestFit="1" customWidth="1"/>
    <col min="9480" max="9480" width="27" style="539" customWidth="1"/>
    <col min="9481" max="9481" width="25.140625" style="539" customWidth="1"/>
    <col min="9482" max="9483" width="21.28515625" style="539" customWidth="1"/>
    <col min="9484" max="9484" width="4.7109375" style="539" customWidth="1"/>
    <col min="9485" max="9485" width="43.42578125" style="539" customWidth="1"/>
    <col min="9486" max="9486" width="19.140625" style="539" customWidth="1"/>
    <col min="9487" max="9487" width="22" style="539" customWidth="1"/>
    <col min="9488" max="9489" width="21.5703125" style="539" customWidth="1"/>
    <col min="9490" max="9490" width="9.28515625" style="539"/>
    <col min="9491" max="9491" width="37.85546875" style="539" customWidth="1"/>
    <col min="9492" max="9492" width="23.7109375" style="539" customWidth="1"/>
    <col min="9493" max="9493" width="24.28515625" style="539" customWidth="1"/>
    <col min="9494" max="9494" width="23.28515625" style="539" customWidth="1"/>
    <col min="9495" max="9495" width="22.7109375" style="539" customWidth="1"/>
    <col min="9496" max="9496" width="9.28515625" style="539"/>
    <col min="9497" max="9497" width="42.28515625" style="539" customWidth="1"/>
    <col min="9498" max="9498" width="19.7109375" style="539" customWidth="1"/>
    <col min="9499" max="9499" width="15.42578125" style="539" customWidth="1"/>
    <col min="9500" max="9500" width="27.140625" style="539" customWidth="1"/>
    <col min="9501" max="9501" width="26.5703125" style="539" customWidth="1"/>
    <col min="9502" max="9502" width="9.28515625" style="539"/>
    <col min="9503" max="9503" width="37.7109375" style="539" customWidth="1"/>
    <col min="9504" max="9504" width="24.140625" style="539" customWidth="1"/>
    <col min="9505" max="9505" width="21.7109375" style="539" customWidth="1"/>
    <col min="9506" max="9506" width="20.85546875" style="539" customWidth="1"/>
    <col min="9507" max="9507" width="27.42578125" style="539" customWidth="1"/>
    <col min="9508" max="9728" width="9.28515625" style="539"/>
    <col min="9729" max="9729" width="36.28515625" style="539" customWidth="1"/>
    <col min="9730" max="9730" width="28.7109375" style="539" customWidth="1"/>
    <col min="9731" max="9731" width="26.140625" style="539" customWidth="1"/>
    <col min="9732" max="9733" width="21.42578125" style="539" customWidth="1"/>
    <col min="9734" max="9734" width="6.42578125" style="539" customWidth="1"/>
    <col min="9735" max="9735" width="43.7109375" style="539" bestFit="1" customWidth="1"/>
    <col min="9736" max="9736" width="27" style="539" customWidth="1"/>
    <col min="9737" max="9737" width="25.140625" style="539" customWidth="1"/>
    <col min="9738" max="9739" width="21.28515625" style="539" customWidth="1"/>
    <col min="9740" max="9740" width="4.7109375" style="539" customWidth="1"/>
    <col min="9741" max="9741" width="43.42578125" style="539" customWidth="1"/>
    <col min="9742" max="9742" width="19.140625" style="539" customWidth="1"/>
    <col min="9743" max="9743" width="22" style="539" customWidth="1"/>
    <col min="9744" max="9745" width="21.5703125" style="539" customWidth="1"/>
    <col min="9746" max="9746" width="9.28515625" style="539"/>
    <col min="9747" max="9747" width="37.85546875" style="539" customWidth="1"/>
    <col min="9748" max="9748" width="23.7109375" style="539" customWidth="1"/>
    <col min="9749" max="9749" width="24.28515625" style="539" customWidth="1"/>
    <col min="9750" max="9750" width="23.28515625" style="539" customWidth="1"/>
    <col min="9751" max="9751" width="22.7109375" style="539" customWidth="1"/>
    <col min="9752" max="9752" width="9.28515625" style="539"/>
    <col min="9753" max="9753" width="42.28515625" style="539" customWidth="1"/>
    <col min="9754" max="9754" width="19.7109375" style="539" customWidth="1"/>
    <col min="9755" max="9755" width="15.42578125" style="539" customWidth="1"/>
    <col min="9756" max="9756" width="27.140625" style="539" customWidth="1"/>
    <col min="9757" max="9757" width="26.5703125" style="539" customWidth="1"/>
    <col min="9758" max="9758" width="9.28515625" style="539"/>
    <col min="9759" max="9759" width="37.7109375" style="539" customWidth="1"/>
    <col min="9760" max="9760" width="24.140625" style="539" customWidth="1"/>
    <col min="9761" max="9761" width="21.7109375" style="539" customWidth="1"/>
    <col min="9762" max="9762" width="20.85546875" style="539" customWidth="1"/>
    <col min="9763" max="9763" width="27.42578125" style="539" customWidth="1"/>
    <col min="9764" max="9984" width="9.28515625" style="539"/>
    <col min="9985" max="9985" width="36.28515625" style="539" customWidth="1"/>
    <col min="9986" max="9986" width="28.7109375" style="539" customWidth="1"/>
    <col min="9987" max="9987" width="26.140625" style="539" customWidth="1"/>
    <col min="9988" max="9989" width="21.42578125" style="539" customWidth="1"/>
    <col min="9990" max="9990" width="6.42578125" style="539" customWidth="1"/>
    <col min="9991" max="9991" width="43.7109375" style="539" bestFit="1" customWidth="1"/>
    <col min="9992" max="9992" width="27" style="539" customWidth="1"/>
    <col min="9993" max="9993" width="25.140625" style="539" customWidth="1"/>
    <col min="9994" max="9995" width="21.28515625" style="539" customWidth="1"/>
    <col min="9996" max="9996" width="4.7109375" style="539" customWidth="1"/>
    <col min="9997" max="9997" width="43.42578125" style="539" customWidth="1"/>
    <col min="9998" max="9998" width="19.140625" style="539" customWidth="1"/>
    <col min="9999" max="9999" width="22" style="539" customWidth="1"/>
    <col min="10000" max="10001" width="21.5703125" style="539" customWidth="1"/>
    <col min="10002" max="10002" width="9.28515625" style="539"/>
    <col min="10003" max="10003" width="37.85546875" style="539" customWidth="1"/>
    <col min="10004" max="10004" width="23.7109375" style="539" customWidth="1"/>
    <col min="10005" max="10005" width="24.28515625" style="539" customWidth="1"/>
    <col min="10006" max="10006" width="23.28515625" style="539" customWidth="1"/>
    <col min="10007" max="10007" width="22.7109375" style="539" customWidth="1"/>
    <col min="10008" max="10008" width="9.28515625" style="539"/>
    <col min="10009" max="10009" width="42.28515625" style="539" customWidth="1"/>
    <col min="10010" max="10010" width="19.7109375" style="539" customWidth="1"/>
    <col min="10011" max="10011" width="15.42578125" style="539" customWidth="1"/>
    <col min="10012" max="10012" width="27.140625" style="539" customWidth="1"/>
    <col min="10013" max="10013" width="26.5703125" style="539" customWidth="1"/>
    <col min="10014" max="10014" width="9.28515625" style="539"/>
    <col min="10015" max="10015" width="37.7109375" style="539" customWidth="1"/>
    <col min="10016" max="10016" width="24.140625" style="539" customWidth="1"/>
    <col min="10017" max="10017" width="21.7109375" style="539" customWidth="1"/>
    <col min="10018" max="10018" width="20.85546875" style="539" customWidth="1"/>
    <col min="10019" max="10019" width="27.42578125" style="539" customWidth="1"/>
    <col min="10020" max="10240" width="9.28515625" style="539"/>
    <col min="10241" max="10241" width="36.28515625" style="539" customWidth="1"/>
    <col min="10242" max="10242" width="28.7109375" style="539" customWidth="1"/>
    <col min="10243" max="10243" width="26.140625" style="539" customWidth="1"/>
    <col min="10244" max="10245" width="21.42578125" style="539" customWidth="1"/>
    <col min="10246" max="10246" width="6.42578125" style="539" customWidth="1"/>
    <col min="10247" max="10247" width="43.7109375" style="539" bestFit="1" customWidth="1"/>
    <col min="10248" max="10248" width="27" style="539" customWidth="1"/>
    <col min="10249" max="10249" width="25.140625" style="539" customWidth="1"/>
    <col min="10250" max="10251" width="21.28515625" style="539" customWidth="1"/>
    <col min="10252" max="10252" width="4.7109375" style="539" customWidth="1"/>
    <col min="10253" max="10253" width="43.42578125" style="539" customWidth="1"/>
    <col min="10254" max="10254" width="19.140625" style="539" customWidth="1"/>
    <col min="10255" max="10255" width="22" style="539" customWidth="1"/>
    <col min="10256" max="10257" width="21.5703125" style="539" customWidth="1"/>
    <col min="10258" max="10258" width="9.28515625" style="539"/>
    <col min="10259" max="10259" width="37.85546875" style="539" customWidth="1"/>
    <col min="10260" max="10260" width="23.7109375" style="539" customWidth="1"/>
    <col min="10261" max="10261" width="24.28515625" style="539" customWidth="1"/>
    <col min="10262" max="10262" width="23.28515625" style="539" customWidth="1"/>
    <col min="10263" max="10263" width="22.7109375" style="539" customWidth="1"/>
    <col min="10264" max="10264" width="9.28515625" style="539"/>
    <col min="10265" max="10265" width="42.28515625" style="539" customWidth="1"/>
    <col min="10266" max="10266" width="19.7109375" style="539" customWidth="1"/>
    <col min="10267" max="10267" width="15.42578125" style="539" customWidth="1"/>
    <col min="10268" max="10268" width="27.140625" style="539" customWidth="1"/>
    <col min="10269" max="10269" width="26.5703125" style="539" customWidth="1"/>
    <col min="10270" max="10270" width="9.28515625" style="539"/>
    <col min="10271" max="10271" width="37.7109375" style="539" customWidth="1"/>
    <col min="10272" max="10272" width="24.140625" style="539" customWidth="1"/>
    <col min="10273" max="10273" width="21.7109375" style="539" customWidth="1"/>
    <col min="10274" max="10274" width="20.85546875" style="539" customWidth="1"/>
    <col min="10275" max="10275" width="27.42578125" style="539" customWidth="1"/>
    <col min="10276" max="10496" width="9.28515625" style="539"/>
    <col min="10497" max="10497" width="36.28515625" style="539" customWidth="1"/>
    <col min="10498" max="10498" width="28.7109375" style="539" customWidth="1"/>
    <col min="10499" max="10499" width="26.140625" style="539" customWidth="1"/>
    <col min="10500" max="10501" width="21.42578125" style="539" customWidth="1"/>
    <col min="10502" max="10502" width="6.42578125" style="539" customWidth="1"/>
    <col min="10503" max="10503" width="43.7109375" style="539" bestFit="1" customWidth="1"/>
    <col min="10504" max="10504" width="27" style="539" customWidth="1"/>
    <col min="10505" max="10505" width="25.140625" style="539" customWidth="1"/>
    <col min="10506" max="10507" width="21.28515625" style="539" customWidth="1"/>
    <col min="10508" max="10508" width="4.7109375" style="539" customWidth="1"/>
    <col min="10509" max="10509" width="43.42578125" style="539" customWidth="1"/>
    <col min="10510" max="10510" width="19.140625" style="539" customWidth="1"/>
    <col min="10511" max="10511" width="22" style="539" customWidth="1"/>
    <col min="10512" max="10513" width="21.5703125" style="539" customWidth="1"/>
    <col min="10514" max="10514" width="9.28515625" style="539"/>
    <col min="10515" max="10515" width="37.85546875" style="539" customWidth="1"/>
    <col min="10516" max="10516" width="23.7109375" style="539" customWidth="1"/>
    <col min="10517" max="10517" width="24.28515625" style="539" customWidth="1"/>
    <col min="10518" max="10518" width="23.28515625" style="539" customWidth="1"/>
    <col min="10519" max="10519" width="22.7109375" style="539" customWidth="1"/>
    <col min="10520" max="10520" width="9.28515625" style="539"/>
    <col min="10521" max="10521" width="42.28515625" style="539" customWidth="1"/>
    <col min="10522" max="10522" width="19.7109375" style="539" customWidth="1"/>
    <col min="10523" max="10523" width="15.42578125" style="539" customWidth="1"/>
    <col min="10524" max="10524" width="27.140625" style="539" customWidth="1"/>
    <col min="10525" max="10525" width="26.5703125" style="539" customWidth="1"/>
    <col min="10526" max="10526" width="9.28515625" style="539"/>
    <col min="10527" max="10527" width="37.7109375" style="539" customWidth="1"/>
    <col min="10528" max="10528" width="24.140625" style="539" customWidth="1"/>
    <col min="10529" max="10529" width="21.7109375" style="539" customWidth="1"/>
    <col min="10530" max="10530" width="20.85546875" style="539" customWidth="1"/>
    <col min="10531" max="10531" width="27.42578125" style="539" customWidth="1"/>
    <col min="10532" max="10752" width="9.28515625" style="539"/>
    <col min="10753" max="10753" width="36.28515625" style="539" customWidth="1"/>
    <col min="10754" max="10754" width="28.7109375" style="539" customWidth="1"/>
    <col min="10755" max="10755" width="26.140625" style="539" customWidth="1"/>
    <col min="10756" max="10757" width="21.42578125" style="539" customWidth="1"/>
    <col min="10758" max="10758" width="6.42578125" style="539" customWidth="1"/>
    <col min="10759" max="10759" width="43.7109375" style="539" bestFit="1" customWidth="1"/>
    <col min="10760" max="10760" width="27" style="539" customWidth="1"/>
    <col min="10761" max="10761" width="25.140625" style="539" customWidth="1"/>
    <col min="10762" max="10763" width="21.28515625" style="539" customWidth="1"/>
    <col min="10764" max="10764" width="4.7109375" style="539" customWidth="1"/>
    <col min="10765" max="10765" width="43.42578125" style="539" customWidth="1"/>
    <col min="10766" max="10766" width="19.140625" style="539" customWidth="1"/>
    <col min="10767" max="10767" width="22" style="539" customWidth="1"/>
    <col min="10768" max="10769" width="21.5703125" style="539" customWidth="1"/>
    <col min="10770" max="10770" width="9.28515625" style="539"/>
    <col min="10771" max="10771" width="37.85546875" style="539" customWidth="1"/>
    <col min="10772" max="10772" width="23.7109375" style="539" customWidth="1"/>
    <col min="10773" max="10773" width="24.28515625" style="539" customWidth="1"/>
    <col min="10774" max="10774" width="23.28515625" style="539" customWidth="1"/>
    <col min="10775" max="10775" width="22.7109375" style="539" customWidth="1"/>
    <col min="10776" max="10776" width="9.28515625" style="539"/>
    <col min="10777" max="10777" width="42.28515625" style="539" customWidth="1"/>
    <col min="10778" max="10778" width="19.7109375" style="539" customWidth="1"/>
    <col min="10779" max="10779" width="15.42578125" style="539" customWidth="1"/>
    <col min="10780" max="10780" width="27.140625" style="539" customWidth="1"/>
    <col min="10781" max="10781" width="26.5703125" style="539" customWidth="1"/>
    <col min="10782" max="10782" width="9.28515625" style="539"/>
    <col min="10783" max="10783" width="37.7109375" style="539" customWidth="1"/>
    <col min="10784" max="10784" width="24.140625" style="539" customWidth="1"/>
    <col min="10785" max="10785" width="21.7109375" style="539" customWidth="1"/>
    <col min="10786" max="10786" width="20.85546875" style="539" customWidth="1"/>
    <col min="10787" max="10787" width="27.42578125" style="539" customWidth="1"/>
    <col min="10788" max="11008" width="9.28515625" style="539"/>
    <col min="11009" max="11009" width="36.28515625" style="539" customWidth="1"/>
    <col min="11010" max="11010" width="28.7109375" style="539" customWidth="1"/>
    <col min="11011" max="11011" width="26.140625" style="539" customWidth="1"/>
    <col min="11012" max="11013" width="21.42578125" style="539" customWidth="1"/>
    <col min="11014" max="11014" width="6.42578125" style="539" customWidth="1"/>
    <col min="11015" max="11015" width="43.7109375" style="539" bestFit="1" customWidth="1"/>
    <col min="11016" max="11016" width="27" style="539" customWidth="1"/>
    <col min="11017" max="11017" width="25.140625" style="539" customWidth="1"/>
    <col min="11018" max="11019" width="21.28515625" style="539" customWidth="1"/>
    <col min="11020" max="11020" width="4.7109375" style="539" customWidth="1"/>
    <col min="11021" max="11021" width="43.42578125" style="539" customWidth="1"/>
    <col min="11022" max="11022" width="19.140625" style="539" customWidth="1"/>
    <col min="11023" max="11023" width="22" style="539" customWidth="1"/>
    <col min="11024" max="11025" width="21.5703125" style="539" customWidth="1"/>
    <col min="11026" max="11026" width="9.28515625" style="539"/>
    <col min="11027" max="11027" width="37.85546875" style="539" customWidth="1"/>
    <col min="11028" max="11028" width="23.7109375" style="539" customWidth="1"/>
    <col min="11029" max="11029" width="24.28515625" style="539" customWidth="1"/>
    <col min="11030" max="11030" width="23.28515625" style="539" customWidth="1"/>
    <col min="11031" max="11031" width="22.7109375" style="539" customWidth="1"/>
    <col min="11032" max="11032" width="9.28515625" style="539"/>
    <col min="11033" max="11033" width="42.28515625" style="539" customWidth="1"/>
    <col min="11034" max="11034" width="19.7109375" style="539" customWidth="1"/>
    <col min="11035" max="11035" width="15.42578125" style="539" customWidth="1"/>
    <col min="11036" max="11036" width="27.140625" style="539" customWidth="1"/>
    <col min="11037" max="11037" width="26.5703125" style="539" customWidth="1"/>
    <col min="11038" max="11038" width="9.28515625" style="539"/>
    <col min="11039" max="11039" width="37.7109375" style="539" customWidth="1"/>
    <col min="11040" max="11040" width="24.140625" style="539" customWidth="1"/>
    <col min="11041" max="11041" width="21.7109375" style="539" customWidth="1"/>
    <col min="11042" max="11042" width="20.85546875" style="539" customWidth="1"/>
    <col min="11043" max="11043" width="27.42578125" style="539" customWidth="1"/>
    <col min="11044" max="11264" width="9.28515625" style="539"/>
    <col min="11265" max="11265" width="36.28515625" style="539" customWidth="1"/>
    <col min="11266" max="11266" width="28.7109375" style="539" customWidth="1"/>
    <col min="11267" max="11267" width="26.140625" style="539" customWidth="1"/>
    <col min="11268" max="11269" width="21.42578125" style="539" customWidth="1"/>
    <col min="11270" max="11270" width="6.42578125" style="539" customWidth="1"/>
    <col min="11271" max="11271" width="43.7109375" style="539" bestFit="1" customWidth="1"/>
    <col min="11272" max="11272" width="27" style="539" customWidth="1"/>
    <col min="11273" max="11273" width="25.140625" style="539" customWidth="1"/>
    <col min="11274" max="11275" width="21.28515625" style="539" customWidth="1"/>
    <col min="11276" max="11276" width="4.7109375" style="539" customWidth="1"/>
    <col min="11277" max="11277" width="43.42578125" style="539" customWidth="1"/>
    <col min="11278" max="11278" width="19.140625" style="539" customWidth="1"/>
    <col min="11279" max="11279" width="22" style="539" customWidth="1"/>
    <col min="11280" max="11281" width="21.5703125" style="539" customWidth="1"/>
    <col min="11282" max="11282" width="9.28515625" style="539"/>
    <col min="11283" max="11283" width="37.85546875" style="539" customWidth="1"/>
    <col min="11284" max="11284" width="23.7109375" style="539" customWidth="1"/>
    <col min="11285" max="11285" width="24.28515625" style="539" customWidth="1"/>
    <col min="11286" max="11286" width="23.28515625" style="539" customWidth="1"/>
    <col min="11287" max="11287" width="22.7109375" style="539" customWidth="1"/>
    <col min="11288" max="11288" width="9.28515625" style="539"/>
    <col min="11289" max="11289" width="42.28515625" style="539" customWidth="1"/>
    <col min="11290" max="11290" width="19.7109375" style="539" customWidth="1"/>
    <col min="11291" max="11291" width="15.42578125" style="539" customWidth="1"/>
    <col min="11292" max="11292" width="27.140625" style="539" customWidth="1"/>
    <col min="11293" max="11293" width="26.5703125" style="539" customWidth="1"/>
    <col min="11294" max="11294" width="9.28515625" style="539"/>
    <col min="11295" max="11295" width="37.7109375" style="539" customWidth="1"/>
    <col min="11296" max="11296" width="24.140625" style="539" customWidth="1"/>
    <col min="11297" max="11297" width="21.7109375" style="539" customWidth="1"/>
    <col min="11298" max="11298" width="20.85546875" style="539" customWidth="1"/>
    <col min="11299" max="11299" width="27.42578125" style="539" customWidth="1"/>
    <col min="11300" max="11520" width="9.28515625" style="539"/>
    <col min="11521" max="11521" width="36.28515625" style="539" customWidth="1"/>
    <col min="11522" max="11522" width="28.7109375" style="539" customWidth="1"/>
    <col min="11523" max="11523" width="26.140625" style="539" customWidth="1"/>
    <col min="11524" max="11525" width="21.42578125" style="539" customWidth="1"/>
    <col min="11526" max="11526" width="6.42578125" style="539" customWidth="1"/>
    <col min="11527" max="11527" width="43.7109375" style="539" bestFit="1" customWidth="1"/>
    <col min="11528" max="11528" width="27" style="539" customWidth="1"/>
    <col min="11529" max="11529" width="25.140625" style="539" customWidth="1"/>
    <col min="11530" max="11531" width="21.28515625" style="539" customWidth="1"/>
    <col min="11532" max="11532" width="4.7109375" style="539" customWidth="1"/>
    <col min="11533" max="11533" width="43.42578125" style="539" customWidth="1"/>
    <col min="11534" max="11534" width="19.140625" style="539" customWidth="1"/>
    <col min="11535" max="11535" width="22" style="539" customWidth="1"/>
    <col min="11536" max="11537" width="21.5703125" style="539" customWidth="1"/>
    <col min="11538" max="11538" width="9.28515625" style="539"/>
    <col min="11539" max="11539" width="37.85546875" style="539" customWidth="1"/>
    <col min="11540" max="11540" width="23.7109375" style="539" customWidth="1"/>
    <col min="11541" max="11541" width="24.28515625" style="539" customWidth="1"/>
    <col min="11542" max="11542" width="23.28515625" style="539" customWidth="1"/>
    <col min="11543" max="11543" width="22.7109375" style="539" customWidth="1"/>
    <col min="11544" max="11544" width="9.28515625" style="539"/>
    <col min="11545" max="11545" width="42.28515625" style="539" customWidth="1"/>
    <col min="11546" max="11546" width="19.7109375" style="539" customWidth="1"/>
    <col min="11547" max="11547" width="15.42578125" style="539" customWidth="1"/>
    <col min="11548" max="11548" width="27.140625" style="539" customWidth="1"/>
    <col min="11549" max="11549" width="26.5703125" style="539" customWidth="1"/>
    <col min="11550" max="11550" width="9.28515625" style="539"/>
    <col min="11551" max="11551" width="37.7109375" style="539" customWidth="1"/>
    <col min="11552" max="11552" width="24.140625" style="539" customWidth="1"/>
    <col min="11553" max="11553" width="21.7109375" style="539" customWidth="1"/>
    <col min="11554" max="11554" width="20.85546875" style="539" customWidth="1"/>
    <col min="11555" max="11555" width="27.42578125" style="539" customWidth="1"/>
    <col min="11556" max="11776" width="9.28515625" style="539"/>
    <col min="11777" max="11777" width="36.28515625" style="539" customWidth="1"/>
    <col min="11778" max="11778" width="28.7109375" style="539" customWidth="1"/>
    <col min="11779" max="11779" width="26.140625" style="539" customWidth="1"/>
    <col min="11780" max="11781" width="21.42578125" style="539" customWidth="1"/>
    <col min="11782" max="11782" width="6.42578125" style="539" customWidth="1"/>
    <col min="11783" max="11783" width="43.7109375" style="539" bestFit="1" customWidth="1"/>
    <col min="11784" max="11784" width="27" style="539" customWidth="1"/>
    <col min="11785" max="11785" width="25.140625" style="539" customWidth="1"/>
    <col min="11786" max="11787" width="21.28515625" style="539" customWidth="1"/>
    <col min="11788" max="11788" width="4.7109375" style="539" customWidth="1"/>
    <col min="11789" max="11789" width="43.42578125" style="539" customWidth="1"/>
    <col min="11790" max="11790" width="19.140625" style="539" customWidth="1"/>
    <col min="11791" max="11791" width="22" style="539" customWidth="1"/>
    <col min="11792" max="11793" width="21.5703125" style="539" customWidth="1"/>
    <col min="11794" max="11794" width="9.28515625" style="539"/>
    <col min="11795" max="11795" width="37.85546875" style="539" customWidth="1"/>
    <col min="11796" max="11796" width="23.7109375" style="539" customWidth="1"/>
    <col min="11797" max="11797" width="24.28515625" style="539" customWidth="1"/>
    <col min="11798" max="11798" width="23.28515625" style="539" customWidth="1"/>
    <col min="11799" max="11799" width="22.7109375" style="539" customWidth="1"/>
    <col min="11800" max="11800" width="9.28515625" style="539"/>
    <col min="11801" max="11801" width="42.28515625" style="539" customWidth="1"/>
    <col min="11802" max="11802" width="19.7109375" style="539" customWidth="1"/>
    <col min="11803" max="11803" width="15.42578125" style="539" customWidth="1"/>
    <col min="11804" max="11804" width="27.140625" style="539" customWidth="1"/>
    <col min="11805" max="11805" width="26.5703125" style="539" customWidth="1"/>
    <col min="11806" max="11806" width="9.28515625" style="539"/>
    <col min="11807" max="11807" width="37.7109375" style="539" customWidth="1"/>
    <col min="11808" max="11808" width="24.140625" style="539" customWidth="1"/>
    <col min="11809" max="11809" width="21.7109375" style="539" customWidth="1"/>
    <col min="11810" max="11810" width="20.85546875" style="539" customWidth="1"/>
    <col min="11811" max="11811" width="27.42578125" style="539" customWidth="1"/>
    <col min="11812" max="12032" width="9.28515625" style="539"/>
    <col min="12033" max="12033" width="36.28515625" style="539" customWidth="1"/>
    <col min="12034" max="12034" width="28.7109375" style="539" customWidth="1"/>
    <col min="12035" max="12035" width="26.140625" style="539" customWidth="1"/>
    <col min="12036" max="12037" width="21.42578125" style="539" customWidth="1"/>
    <col min="12038" max="12038" width="6.42578125" style="539" customWidth="1"/>
    <col min="12039" max="12039" width="43.7109375" style="539" bestFit="1" customWidth="1"/>
    <col min="12040" max="12040" width="27" style="539" customWidth="1"/>
    <col min="12041" max="12041" width="25.140625" style="539" customWidth="1"/>
    <col min="12042" max="12043" width="21.28515625" style="539" customWidth="1"/>
    <col min="12044" max="12044" width="4.7109375" style="539" customWidth="1"/>
    <col min="12045" max="12045" width="43.42578125" style="539" customWidth="1"/>
    <col min="12046" max="12046" width="19.140625" style="539" customWidth="1"/>
    <col min="12047" max="12047" width="22" style="539" customWidth="1"/>
    <col min="12048" max="12049" width="21.5703125" style="539" customWidth="1"/>
    <col min="12050" max="12050" width="9.28515625" style="539"/>
    <col min="12051" max="12051" width="37.85546875" style="539" customWidth="1"/>
    <col min="12052" max="12052" width="23.7109375" style="539" customWidth="1"/>
    <col min="12053" max="12053" width="24.28515625" style="539" customWidth="1"/>
    <col min="12054" max="12054" width="23.28515625" style="539" customWidth="1"/>
    <col min="12055" max="12055" width="22.7109375" style="539" customWidth="1"/>
    <col min="12056" max="12056" width="9.28515625" style="539"/>
    <col min="12057" max="12057" width="42.28515625" style="539" customWidth="1"/>
    <col min="12058" max="12058" width="19.7109375" style="539" customWidth="1"/>
    <col min="12059" max="12059" width="15.42578125" style="539" customWidth="1"/>
    <col min="12060" max="12060" width="27.140625" style="539" customWidth="1"/>
    <col min="12061" max="12061" width="26.5703125" style="539" customWidth="1"/>
    <col min="12062" max="12062" width="9.28515625" style="539"/>
    <col min="12063" max="12063" width="37.7109375" style="539" customWidth="1"/>
    <col min="12064" max="12064" width="24.140625" style="539" customWidth="1"/>
    <col min="12065" max="12065" width="21.7109375" style="539" customWidth="1"/>
    <col min="12066" max="12066" width="20.85546875" style="539" customWidth="1"/>
    <col min="12067" max="12067" width="27.42578125" style="539" customWidth="1"/>
    <col min="12068" max="12288" width="9.28515625" style="539"/>
    <col min="12289" max="12289" width="36.28515625" style="539" customWidth="1"/>
    <col min="12290" max="12290" width="28.7109375" style="539" customWidth="1"/>
    <col min="12291" max="12291" width="26.140625" style="539" customWidth="1"/>
    <col min="12292" max="12293" width="21.42578125" style="539" customWidth="1"/>
    <col min="12294" max="12294" width="6.42578125" style="539" customWidth="1"/>
    <col min="12295" max="12295" width="43.7109375" style="539" bestFit="1" customWidth="1"/>
    <col min="12296" max="12296" width="27" style="539" customWidth="1"/>
    <col min="12297" max="12297" width="25.140625" style="539" customWidth="1"/>
    <col min="12298" max="12299" width="21.28515625" style="539" customWidth="1"/>
    <col min="12300" max="12300" width="4.7109375" style="539" customWidth="1"/>
    <col min="12301" max="12301" width="43.42578125" style="539" customWidth="1"/>
    <col min="12302" max="12302" width="19.140625" style="539" customWidth="1"/>
    <col min="12303" max="12303" width="22" style="539" customWidth="1"/>
    <col min="12304" max="12305" width="21.5703125" style="539" customWidth="1"/>
    <col min="12306" max="12306" width="9.28515625" style="539"/>
    <col min="12307" max="12307" width="37.85546875" style="539" customWidth="1"/>
    <col min="12308" max="12308" width="23.7109375" style="539" customWidth="1"/>
    <col min="12309" max="12309" width="24.28515625" style="539" customWidth="1"/>
    <col min="12310" max="12310" width="23.28515625" style="539" customWidth="1"/>
    <col min="12311" max="12311" width="22.7109375" style="539" customWidth="1"/>
    <col min="12312" max="12312" width="9.28515625" style="539"/>
    <col min="12313" max="12313" width="42.28515625" style="539" customWidth="1"/>
    <col min="12314" max="12314" width="19.7109375" style="539" customWidth="1"/>
    <col min="12315" max="12315" width="15.42578125" style="539" customWidth="1"/>
    <col min="12316" max="12316" width="27.140625" style="539" customWidth="1"/>
    <col min="12317" max="12317" width="26.5703125" style="539" customWidth="1"/>
    <col min="12318" max="12318" width="9.28515625" style="539"/>
    <col min="12319" max="12319" width="37.7109375" style="539" customWidth="1"/>
    <col min="12320" max="12320" width="24.140625" style="539" customWidth="1"/>
    <col min="12321" max="12321" width="21.7109375" style="539" customWidth="1"/>
    <col min="12322" max="12322" width="20.85546875" style="539" customWidth="1"/>
    <col min="12323" max="12323" width="27.42578125" style="539" customWidth="1"/>
    <col min="12324" max="12544" width="9.28515625" style="539"/>
    <col min="12545" max="12545" width="36.28515625" style="539" customWidth="1"/>
    <col min="12546" max="12546" width="28.7109375" style="539" customWidth="1"/>
    <col min="12547" max="12547" width="26.140625" style="539" customWidth="1"/>
    <col min="12548" max="12549" width="21.42578125" style="539" customWidth="1"/>
    <col min="12550" max="12550" width="6.42578125" style="539" customWidth="1"/>
    <col min="12551" max="12551" width="43.7109375" style="539" bestFit="1" customWidth="1"/>
    <col min="12552" max="12552" width="27" style="539" customWidth="1"/>
    <col min="12553" max="12553" width="25.140625" style="539" customWidth="1"/>
    <col min="12554" max="12555" width="21.28515625" style="539" customWidth="1"/>
    <col min="12556" max="12556" width="4.7109375" style="539" customWidth="1"/>
    <col min="12557" max="12557" width="43.42578125" style="539" customWidth="1"/>
    <col min="12558" max="12558" width="19.140625" style="539" customWidth="1"/>
    <col min="12559" max="12559" width="22" style="539" customWidth="1"/>
    <col min="12560" max="12561" width="21.5703125" style="539" customWidth="1"/>
    <col min="12562" max="12562" width="9.28515625" style="539"/>
    <col min="12563" max="12563" width="37.85546875" style="539" customWidth="1"/>
    <col min="12564" max="12564" width="23.7109375" style="539" customWidth="1"/>
    <col min="12565" max="12565" width="24.28515625" style="539" customWidth="1"/>
    <col min="12566" max="12566" width="23.28515625" style="539" customWidth="1"/>
    <col min="12567" max="12567" width="22.7109375" style="539" customWidth="1"/>
    <col min="12568" max="12568" width="9.28515625" style="539"/>
    <col min="12569" max="12569" width="42.28515625" style="539" customWidth="1"/>
    <col min="12570" max="12570" width="19.7109375" style="539" customWidth="1"/>
    <col min="12571" max="12571" width="15.42578125" style="539" customWidth="1"/>
    <col min="12572" max="12572" width="27.140625" style="539" customWidth="1"/>
    <col min="12573" max="12573" width="26.5703125" style="539" customWidth="1"/>
    <col min="12574" max="12574" width="9.28515625" style="539"/>
    <col min="12575" max="12575" width="37.7109375" style="539" customWidth="1"/>
    <col min="12576" max="12576" width="24.140625" style="539" customWidth="1"/>
    <col min="12577" max="12577" width="21.7109375" style="539" customWidth="1"/>
    <col min="12578" max="12578" width="20.85546875" style="539" customWidth="1"/>
    <col min="12579" max="12579" width="27.42578125" style="539" customWidth="1"/>
    <col min="12580" max="12800" width="9.28515625" style="539"/>
    <col min="12801" max="12801" width="36.28515625" style="539" customWidth="1"/>
    <col min="12802" max="12802" width="28.7109375" style="539" customWidth="1"/>
    <col min="12803" max="12803" width="26.140625" style="539" customWidth="1"/>
    <col min="12804" max="12805" width="21.42578125" style="539" customWidth="1"/>
    <col min="12806" max="12806" width="6.42578125" style="539" customWidth="1"/>
    <col min="12807" max="12807" width="43.7109375" style="539" bestFit="1" customWidth="1"/>
    <col min="12808" max="12808" width="27" style="539" customWidth="1"/>
    <col min="12809" max="12809" width="25.140625" style="539" customWidth="1"/>
    <col min="12810" max="12811" width="21.28515625" style="539" customWidth="1"/>
    <col min="12812" max="12812" width="4.7109375" style="539" customWidth="1"/>
    <col min="12813" max="12813" width="43.42578125" style="539" customWidth="1"/>
    <col min="12814" max="12814" width="19.140625" style="539" customWidth="1"/>
    <col min="12815" max="12815" width="22" style="539" customWidth="1"/>
    <col min="12816" max="12817" width="21.5703125" style="539" customWidth="1"/>
    <col min="12818" max="12818" width="9.28515625" style="539"/>
    <col min="12819" max="12819" width="37.85546875" style="539" customWidth="1"/>
    <col min="12820" max="12820" width="23.7109375" style="539" customWidth="1"/>
    <col min="12821" max="12821" width="24.28515625" style="539" customWidth="1"/>
    <col min="12822" max="12822" width="23.28515625" style="539" customWidth="1"/>
    <col min="12823" max="12823" width="22.7109375" style="539" customWidth="1"/>
    <col min="12824" max="12824" width="9.28515625" style="539"/>
    <col min="12825" max="12825" width="42.28515625" style="539" customWidth="1"/>
    <col min="12826" max="12826" width="19.7109375" style="539" customWidth="1"/>
    <col min="12827" max="12827" width="15.42578125" style="539" customWidth="1"/>
    <col min="12828" max="12828" width="27.140625" style="539" customWidth="1"/>
    <col min="12829" max="12829" width="26.5703125" style="539" customWidth="1"/>
    <col min="12830" max="12830" width="9.28515625" style="539"/>
    <col min="12831" max="12831" width="37.7109375" style="539" customWidth="1"/>
    <col min="12832" max="12832" width="24.140625" style="539" customWidth="1"/>
    <col min="12833" max="12833" width="21.7109375" style="539" customWidth="1"/>
    <col min="12834" max="12834" width="20.85546875" style="539" customWidth="1"/>
    <col min="12835" max="12835" width="27.42578125" style="539" customWidth="1"/>
    <col min="12836" max="13056" width="9.28515625" style="539"/>
    <col min="13057" max="13057" width="36.28515625" style="539" customWidth="1"/>
    <col min="13058" max="13058" width="28.7109375" style="539" customWidth="1"/>
    <col min="13059" max="13059" width="26.140625" style="539" customWidth="1"/>
    <col min="13060" max="13061" width="21.42578125" style="539" customWidth="1"/>
    <col min="13062" max="13062" width="6.42578125" style="539" customWidth="1"/>
    <col min="13063" max="13063" width="43.7109375" style="539" bestFit="1" customWidth="1"/>
    <col min="13064" max="13064" width="27" style="539" customWidth="1"/>
    <col min="13065" max="13065" width="25.140625" style="539" customWidth="1"/>
    <col min="13066" max="13067" width="21.28515625" style="539" customWidth="1"/>
    <col min="13068" max="13068" width="4.7109375" style="539" customWidth="1"/>
    <col min="13069" max="13069" width="43.42578125" style="539" customWidth="1"/>
    <col min="13070" max="13070" width="19.140625" style="539" customWidth="1"/>
    <col min="13071" max="13071" width="22" style="539" customWidth="1"/>
    <col min="13072" max="13073" width="21.5703125" style="539" customWidth="1"/>
    <col min="13074" max="13074" width="9.28515625" style="539"/>
    <col min="13075" max="13075" width="37.85546875" style="539" customWidth="1"/>
    <col min="13076" max="13076" width="23.7109375" style="539" customWidth="1"/>
    <col min="13077" max="13077" width="24.28515625" style="539" customWidth="1"/>
    <col min="13078" max="13078" width="23.28515625" style="539" customWidth="1"/>
    <col min="13079" max="13079" width="22.7109375" style="539" customWidth="1"/>
    <col min="13080" max="13080" width="9.28515625" style="539"/>
    <col min="13081" max="13081" width="42.28515625" style="539" customWidth="1"/>
    <col min="13082" max="13082" width="19.7109375" style="539" customWidth="1"/>
    <col min="13083" max="13083" width="15.42578125" style="539" customWidth="1"/>
    <col min="13084" max="13084" width="27.140625" style="539" customWidth="1"/>
    <col min="13085" max="13085" width="26.5703125" style="539" customWidth="1"/>
    <col min="13086" max="13086" width="9.28515625" style="539"/>
    <col min="13087" max="13087" width="37.7109375" style="539" customWidth="1"/>
    <col min="13088" max="13088" width="24.140625" style="539" customWidth="1"/>
    <col min="13089" max="13089" width="21.7109375" style="539" customWidth="1"/>
    <col min="13090" max="13090" width="20.85546875" style="539" customWidth="1"/>
    <col min="13091" max="13091" width="27.42578125" style="539" customWidth="1"/>
    <col min="13092" max="13312" width="9.28515625" style="539"/>
    <col min="13313" max="13313" width="36.28515625" style="539" customWidth="1"/>
    <col min="13314" max="13314" width="28.7109375" style="539" customWidth="1"/>
    <col min="13315" max="13315" width="26.140625" style="539" customWidth="1"/>
    <col min="13316" max="13317" width="21.42578125" style="539" customWidth="1"/>
    <col min="13318" max="13318" width="6.42578125" style="539" customWidth="1"/>
    <col min="13319" max="13319" width="43.7109375" style="539" bestFit="1" customWidth="1"/>
    <col min="13320" max="13320" width="27" style="539" customWidth="1"/>
    <col min="13321" max="13321" width="25.140625" style="539" customWidth="1"/>
    <col min="13322" max="13323" width="21.28515625" style="539" customWidth="1"/>
    <col min="13324" max="13324" width="4.7109375" style="539" customWidth="1"/>
    <col min="13325" max="13325" width="43.42578125" style="539" customWidth="1"/>
    <col min="13326" max="13326" width="19.140625" style="539" customWidth="1"/>
    <col min="13327" max="13327" width="22" style="539" customWidth="1"/>
    <col min="13328" max="13329" width="21.5703125" style="539" customWidth="1"/>
    <col min="13330" max="13330" width="9.28515625" style="539"/>
    <col min="13331" max="13331" width="37.85546875" style="539" customWidth="1"/>
    <col min="13332" max="13332" width="23.7109375" style="539" customWidth="1"/>
    <col min="13333" max="13333" width="24.28515625" style="539" customWidth="1"/>
    <col min="13334" max="13334" width="23.28515625" style="539" customWidth="1"/>
    <col min="13335" max="13335" width="22.7109375" style="539" customWidth="1"/>
    <col min="13336" max="13336" width="9.28515625" style="539"/>
    <col min="13337" max="13337" width="42.28515625" style="539" customWidth="1"/>
    <col min="13338" max="13338" width="19.7109375" style="539" customWidth="1"/>
    <col min="13339" max="13339" width="15.42578125" style="539" customWidth="1"/>
    <col min="13340" max="13340" width="27.140625" style="539" customWidth="1"/>
    <col min="13341" max="13341" width="26.5703125" style="539" customWidth="1"/>
    <col min="13342" max="13342" width="9.28515625" style="539"/>
    <col min="13343" max="13343" width="37.7109375" style="539" customWidth="1"/>
    <col min="13344" max="13344" width="24.140625" style="539" customWidth="1"/>
    <col min="13345" max="13345" width="21.7109375" style="539" customWidth="1"/>
    <col min="13346" max="13346" width="20.85546875" style="539" customWidth="1"/>
    <col min="13347" max="13347" width="27.42578125" style="539" customWidth="1"/>
    <col min="13348" max="13568" width="9.28515625" style="539"/>
    <col min="13569" max="13569" width="36.28515625" style="539" customWidth="1"/>
    <col min="13570" max="13570" width="28.7109375" style="539" customWidth="1"/>
    <col min="13571" max="13571" width="26.140625" style="539" customWidth="1"/>
    <col min="13572" max="13573" width="21.42578125" style="539" customWidth="1"/>
    <col min="13574" max="13574" width="6.42578125" style="539" customWidth="1"/>
    <col min="13575" max="13575" width="43.7109375" style="539" bestFit="1" customWidth="1"/>
    <col min="13576" max="13576" width="27" style="539" customWidth="1"/>
    <col min="13577" max="13577" width="25.140625" style="539" customWidth="1"/>
    <col min="13578" max="13579" width="21.28515625" style="539" customWidth="1"/>
    <col min="13580" max="13580" width="4.7109375" style="539" customWidth="1"/>
    <col min="13581" max="13581" width="43.42578125" style="539" customWidth="1"/>
    <col min="13582" max="13582" width="19.140625" style="539" customWidth="1"/>
    <col min="13583" max="13583" width="22" style="539" customWidth="1"/>
    <col min="13584" max="13585" width="21.5703125" style="539" customWidth="1"/>
    <col min="13586" max="13586" width="9.28515625" style="539"/>
    <col min="13587" max="13587" width="37.85546875" style="539" customWidth="1"/>
    <col min="13588" max="13588" width="23.7109375" style="539" customWidth="1"/>
    <col min="13589" max="13589" width="24.28515625" style="539" customWidth="1"/>
    <col min="13590" max="13590" width="23.28515625" style="539" customWidth="1"/>
    <col min="13591" max="13591" width="22.7109375" style="539" customWidth="1"/>
    <col min="13592" max="13592" width="9.28515625" style="539"/>
    <col min="13593" max="13593" width="42.28515625" style="539" customWidth="1"/>
    <col min="13594" max="13594" width="19.7109375" style="539" customWidth="1"/>
    <col min="13595" max="13595" width="15.42578125" style="539" customWidth="1"/>
    <col min="13596" max="13596" width="27.140625" style="539" customWidth="1"/>
    <col min="13597" max="13597" width="26.5703125" style="539" customWidth="1"/>
    <col min="13598" max="13598" width="9.28515625" style="539"/>
    <col min="13599" max="13599" width="37.7109375" style="539" customWidth="1"/>
    <col min="13600" max="13600" width="24.140625" style="539" customWidth="1"/>
    <col min="13601" max="13601" width="21.7109375" style="539" customWidth="1"/>
    <col min="13602" max="13602" width="20.85546875" style="539" customWidth="1"/>
    <col min="13603" max="13603" width="27.42578125" style="539" customWidth="1"/>
    <col min="13604" max="13824" width="9.28515625" style="539"/>
    <col min="13825" max="13825" width="36.28515625" style="539" customWidth="1"/>
    <col min="13826" max="13826" width="28.7109375" style="539" customWidth="1"/>
    <col min="13827" max="13827" width="26.140625" style="539" customWidth="1"/>
    <col min="13828" max="13829" width="21.42578125" style="539" customWidth="1"/>
    <col min="13830" max="13830" width="6.42578125" style="539" customWidth="1"/>
    <col min="13831" max="13831" width="43.7109375" style="539" bestFit="1" customWidth="1"/>
    <col min="13832" max="13832" width="27" style="539" customWidth="1"/>
    <col min="13833" max="13833" width="25.140625" style="539" customWidth="1"/>
    <col min="13834" max="13835" width="21.28515625" style="539" customWidth="1"/>
    <col min="13836" max="13836" width="4.7109375" style="539" customWidth="1"/>
    <col min="13837" max="13837" width="43.42578125" style="539" customWidth="1"/>
    <col min="13838" max="13838" width="19.140625" style="539" customWidth="1"/>
    <col min="13839" max="13839" width="22" style="539" customWidth="1"/>
    <col min="13840" max="13841" width="21.5703125" style="539" customWidth="1"/>
    <col min="13842" max="13842" width="9.28515625" style="539"/>
    <col min="13843" max="13843" width="37.85546875" style="539" customWidth="1"/>
    <col min="13844" max="13844" width="23.7109375" style="539" customWidth="1"/>
    <col min="13845" max="13845" width="24.28515625" style="539" customWidth="1"/>
    <col min="13846" max="13846" width="23.28515625" style="539" customWidth="1"/>
    <col min="13847" max="13847" width="22.7109375" style="539" customWidth="1"/>
    <col min="13848" max="13848" width="9.28515625" style="539"/>
    <col min="13849" max="13849" width="42.28515625" style="539" customWidth="1"/>
    <col min="13850" max="13850" width="19.7109375" style="539" customWidth="1"/>
    <col min="13851" max="13851" width="15.42578125" style="539" customWidth="1"/>
    <col min="13852" max="13852" width="27.140625" style="539" customWidth="1"/>
    <col min="13853" max="13853" width="26.5703125" style="539" customWidth="1"/>
    <col min="13854" max="13854" width="9.28515625" style="539"/>
    <col min="13855" max="13855" width="37.7109375" style="539" customWidth="1"/>
    <col min="13856" max="13856" width="24.140625" style="539" customWidth="1"/>
    <col min="13857" max="13857" width="21.7109375" style="539" customWidth="1"/>
    <col min="13858" max="13858" width="20.85546875" style="539" customWidth="1"/>
    <col min="13859" max="13859" width="27.42578125" style="539" customWidth="1"/>
    <col min="13860" max="14080" width="9.28515625" style="539"/>
    <col min="14081" max="14081" width="36.28515625" style="539" customWidth="1"/>
    <col min="14082" max="14082" width="28.7109375" style="539" customWidth="1"/>
    <col min="14083" max="14083" width="26.140625" style="539" customWidth="1"/>
    <col min="14084" max="14085" width="21.42578125" style="539" customWidth="1"/>
    <col min="14086" max="14086" width="6.42578125" style="539" customWidth="1"/>
    <col min="14087" max="14087" width="43.7109375" style="539" bestFit="1" customWidth="1"/>
    <col min="14088" max="14088" width="27" style="539" customWidth="1"/>
    <col min="14089" max="14089" width="25.140625" style="539" customWidth="1"/>
    <col min="14090" max="14091" width="21.28515625" style="539" customWidth="1"/>
    <col min="14092" max="14092" width="4.7109375" style="539" customWidth="1"/>
    <col min="14093" max="14093" width="43.42578125" style="539" customWidth="1"/>
    <col min="14094" max="14094" width="19.140625" style="539" customWidth="1"/>
    <col min="14095" max="14095" width="22" style="539" customWidth="1"/>
    <col min="14096" max="14097" width="21.5703125" style="539" customWidth="1"/>
    <col min="14098" max="14098" width="9.28515625" style="539"/>
    <col min="14099" max="14099" width="37.85546875" style="539" customWidth="1"/>
    <col min="14100" max="14100" width="23.7109375" style="539" customWidth="1"/>
    <col min="14101" max="14101" width="24.28515625" style="539" customWidth="1"/>
    <col min="14102" max="14102" width="23.28515625" style="539" customWidth="1"/>
    <col min="14103" max="14103" width="22.7109375" style="539" customWidth="1"/>
    <col min="14104" max="14104" width="9.28515625" style="539"/>
    <col min="14105" max="14105" width="42.28515625" style="539" customWidth="1"/>
    <col min="14106" max="14106" width="19.7109375" style="539" customWidth="1"/>
    <col min="14107" max="14107" width="15.42578125" style="539" customWidth="1"/>
    <col min="14108" max="14108" width="27.140625" style="539" customWidth="1"/>
    <col min="14109" max="14109" width="26.5703125" style="539" customWidth="1"/>
    <col min="14110" max="14110" width="9.28515625" style="539"/>
    <col min="14111" max="14111" width="37.7109375" style="539" customWidth="1"/>
    <col min="14112" max="14112" width="24.140625" style="539" customWidth="1"/>
    <col min="14113" max="14113" width="21.7109375" style="539" customWidth="1"/>
    <col min="14114" max="14114" width="20.85546875" style="539" customWidth="1"/>
    <col min="14115" max="14115" width="27.42578125" style="539" customWidth="1"/>
    <col min="14116" max="14336" width="9.28515625" style="539"/>
    <col min="14337" max="14337" width="36.28515625" style="539" customWidth="1"/>
    <col min="14338" max="14338" width="28.7109375" style="539" customWidth="1"/>
    <col min="14339" max="14339" width="26.140625" style="539" customWidth="1"/>
    <col min="14340" max="14341" width="21.42578125" style="539" customWidth="1"/>
    <col min="14342" max="14342" width="6.42578125" style="539" customWidth="1"/>
    <col min="14343" max="14343" width="43.7109375" style="539" bestFit="1" customWidth="1"/>
    <col min="14344" max="14344" width="27" style="539" customWidth="1"/>
    <col min="14345" max="14345" width="25.140625" style="539" customWidth="1"/>
    <col min="14346" max="14347" width="21.28515625" style="539" customWidth="1"/>
    <col min="14348" max="14348" width="4.7109375" style="539" customWidth="1"/>
    <col min="14349" max="14349" width="43.42578125" style="539" customWidth="1"/>
    <col min="14350" max="14350" width="19.140625" style="539" customWidth="1"/>
    <col min="14351" max="14351" width="22" style="539" customWidth="1"/>
    <col min="14352" max="14353" width="21.5703125" style="539" customWidth="1"/>
    <col min="14354" max="14354" width="9.28515625" style="539"/>
    <col min="14355" max="14355" width="37.85546875" style="539" customWidth="1"/>
    <col min="14356" max="14356" width="23.7109375" style="539" customWidth="1"/>
    <col min="14357" max="14357" width="24.28515625" style="539" customWidth="1"/>
    <col min="14358" max="14358" width="23.28515625" style="539" customWidth="1"/>
    <col min="14359" max="14359" width="22.7109375" style="539" customWidth="1"/>
    <col min="14360" max="14360" width="9.28515625" style="539"/>
    <col min="14361" max="14361" width="42.28515625" style="539" customWidth="1"/>
    <col min="14362" max="14362" width="19.7109375" style="539" customWidth="1"/>
    <col min="14363" max="14363" width="15.42578125" style="539" customWidth="1"/>
    <col min="14364" max="14364" width="27.140625" style="539" customWidth="1"/>
    <col min="14365" max="14365" width="26.5703125" style="539" customWidth="1"/>
    <col min="14366" max="14366" width="9.28515625" style="539"/>
    <col min="14367" max="14367" width="37.7109375" style="539" customWidth="1"/>
    <col min="14368" max="14368" width="24.140625" style="539" customWidth="1"/>
    <col min="14369" max="14369" width="21.7109375" style="539" customWidth="1"/>
    <col min="14370" max="14370" width="20.85546875" style="539" customWidth="1"/>
    <col min="14371" max="14371" width="27.42578125" style="539" customWidth="1"/>
    <col min="14372" max="14592" width="9.28515625" style="539"/>
    <col min="14593" max="14593" width="36.28515625" style="539" customWidth="1"/>
    <col min="14594" max="14594" width="28.7109375" style="539" customWidth="1"/>
    <col min="14595" max="14595" width="26.140625" style="539" customWidth="1"/>
    <col min="14596" max="14597" width="21.42578125" style="539" customWidth="1"/>
    <col min="14598" max="14598" width="6.42578125" style="539" customWidth="1"/>
    <col min="14599" max="14599" width="43.7109375" style="539" bestFit="1" customWidth="1"/>
    <col min="14600" max="14600" width="27" style="539" customWidth="1"/>
    <col min="14601" max="14601" width="25.140625" style="539" customWidth="1"/>
    <col min="14602" max="14603" width="21.28515625" style="539" customWidth="1"/>
    <col min="14604" max="14604" width="4.7109375" style="539" customWidth="1"/>
    <col min="14605" max="14605" width="43.42578125" style="539" customWidth="1"/>
    <col min="14606" max="14606" width="19.140625" style="539" customWidth="1"/>
    <col min="14607" max="14607" width="22" style="539" customWidth="1"/>
    <col min="14608" max="14609" width="21.5703125" style="539" customWidth="1"/>
    <col min="14610" max="14610" width="9.28515625" style="539"/>
    <col min="14611" max="14611" width="37.85546875" style="539" customWidth="1"/>
    <col min="14612" max="14612" width="23.7109375" style="539" customWidth="1"/>
    <col min="14613" max="14613" width="24.28515625" style="539" customWidth="1"/>
    <col min="14614" max="14614" width="23.28515625" style="539" customWidth="1"/>
    <col min="14615" max="14615" width="22.7109375" style="539" customWidth="1"/>
    <col min="14616" max="14616" width="9.28515625" style="539"/>
    <col min="14617" max="14617" width="42.28515625" style="539" customWidth="1"/>
    <col min="14618" max="14618" width="19.7109375" style="539" customWidth="1"/>
    <col min="14619" max="14619" width="15.42578125" style="539" customWidth="1"/>
    <col min="14620" max="14620" width="27.140625" style="539" customWidth="1"/>
    <col min="14621" max="14621" width="26.5703125" style="539" customWidth="1"/>
    <col min="14622" max="14622" width="9.28515625" style="539"/>
    <col min="14623" max="14623" width="37.7109375" style="539" customWidth="1"/>
    <col min="14624" max="14624" width="24.140625" style="539" customWidth="1"/>
    <col min="14625" max="14625" width="21.7109375" style="539" customWidth="1"/>
    <col min="14626" max="14626" width="20.85546875" style="539" customWidth="1"/>
    <col min="14627" max="14627" width="27.42578125" style="539" customWidth="1"/>
    <col min="14628" max="14848" width="9.28515625" style="539"/>
    <col min="14849" max="14849" width="36.28515625" style="539" customWidth="1"/>
    <col min="14850" max="14850" width="28.7109375" style="539" customWidth="1"/>
    <col min="14851" max="14851" width="26.140625" style="539" customWidth="1"/>
    <col min="14852" max="14853" width="21.42578125" style="539" customWidth="1"/>
    <col min="14854" max="14854" width="6.42578125" style="539" customWidth="1"/>
    <col min="14855" max="14855" width="43.7109375" style="539" bestFit="1" customWidth="1"/>
    <col min="14856" max="14856" width="27" style="539" customWidth="1"/>
    <col min="14857" max="14857" width="25.140625" style="539" customWidth="1"/>
    <col min="14858" max="14859" width="21.28515625" style="539" customWidth="1"/>
    <col min="14860" max="14860" width="4.7109375" style="539" customWidth="1"/>
    <col min="14861" max="14861" width="43.42578125" style="539" customWidth="1"/>
    <col min="14862" max="14862" width="19.140625" style="539" customWidth="1"/>
    <col min="14863" max="14863" width="22" style="539" customWidth="1"/>
    <col min="14864" max="14865" width="21.5703125" style="539" customWidth="1"/>
    <col min="14866" max="14866" width="9.28515625" style="539"/>
    <col min="14867" max="14867" width="37.85546875" style="539" customWidth="1"/>
    <col min="14868" max="14868" width="23.7109375" style="539" customWidth="1"/>
    <col min="14869" max="14869" width="24.28515625" style="539" customWidth="1"/>
    <col min="14870" max="14870" width="23.28515625" style="539" customWidth="1"/>
    <col min="14871" max="14871" width="22.7109375" style="539" customWidth="1"/>
    <col min="14872" max="14872" width="9.28515625" style="539"/>
    <col min="14873" max="14873" width="42.28515625" style="539" customWidth="1"/>
    <col min="14874" max="14874" width="19.7109375" style="539" customWidth="1"/>
    <col min="14875" max="14875" width="15.42578125" style="539" customWidth="1"/>
    <col min="14876" max="14876" width="27.140625" style="539" customWidth="1"/>
    <col min="14877" max="14877" width="26.5703125" style="539" customWidth="1"/>
    <col min="14878" max="14878" width="9.28515625" style="539"/>
    <col min="14879" max="14879" width="37.7109375" style="539" customWidth="1"/>
    <col min="14880" max="14880" width="24.140625" style="539" customWidth="1"/>
    <col min="14881" max="14881" width="21.7109375" style="539" customWidth="1"/>
    <col min="14882" max="14882" width="20.85546875" style="539" customWidth="1"/>
    <col min="14883" max="14883" width="27.42578125" style="539" customWidth="1"/>
    <col min="14884" max="15104" width="9.28515625" style="539"/>
    <col min="15105" max="15105" width="36.28515625" style="539" customWidth="1"/>
    <col min="15106" max="15106" width="28.7109375" style="539" customWidth="1"/>
    <col min="15107" max="15107" width="26.140625" style="539" customWidth="1"/>
    <col min="15108" max="15109" width="21.42578125" style="539" customWidth="1"/>
    <col min="15110" max="15110" width="6.42578125" style="539" customWidth="1"/>
    <col min="15111" max="15111" width="43.7109375" style="539" bestFit="1" customWidth="1"/>
    <col min="15112" max="15112" width="27" style="539" customWidth="1"/>
    <col min="15113" max="15113" width="25.140625" style="539" customWidth="1"/>
    <col min="15114" max="15115" width="21.28515625" style="539" customWidth="1"/>
    <col min="15116" max="15116" width="4.7109375" style="539" customWidth="1"/>
    <col min="15117" max="15117" width="43.42578125" style="539" customWidth="1"/>
    <col min="15118" max="15118" width="19.140625" style="539" customWidth="1"/>
    <col min="15119" max="15119" width="22" style="539" customWidth="1"/>
    <col min="15120" max="15121" width="21.5703125" style="539" customWidth="1"/>
    <col min="15122" max="15122" width="9.28515625" style="539"/>
    <col min="15123" max="15123" width="37.85546875" style="539" customWidth="1"/>
    <col min="15124" max="15124" width="23.7109375" style="539" customWidth="1"/>
    <col min="15125" max="15125" width="24.28515625" style="539" customWidth="1"/>
    <col min="15126" max="15126" width="23.28515625" style="539" customWidth="1"/>
    <col min="15127" max="15127" width="22.7109375" style="539" customWidth="1"/>
    <col min="15128" max="15128" width="9.28515625" style="539"/>
    <col min="15129" max="15129" width="42.28515625" style="539" customWidth="1"/>
    <col min="15130" max="15130" width="19.7109375" style="539" customWidth="1"/>
    <col min="15131" max="15131" width="15.42578125" style="539" customWidth="1"/>
    <col min="15132" max="15132" width="27.140625" style="539" customWidth="1"/>
    <col min="15133" max="15133" width="26.5703125" style="539" customWidth="1"/>
    <col min="15134" max="15134" width="9.28515625" style="539"/>
    <col min="15135" max="15135" width="37.7109375" style="539" customWidth="1"/>
    <col min="15136" max="15136" width="24.140625" style="539" customWidth="1"/>
    <col min="15137" max="15137" width="21.7109375" style="539" customWidth="1"/>
    <col min="15138" max="15138" width="20.85546875" style="539" customWidth="1"/>
    <col min="15139" max="15139" width="27.42578125" style="539" customWidth="1"/>
    <col min="15140" max="15360" width="9.28515625" style="539"/>
    <col min="15361" max="15361" width="36.28515625" style="539" customWidth="1"/>
    <col min="15362" max="15362" width="28.7109375" style="539" customWidth="1"/>
    <col min="15363" max="15363" width="26.140625" style="539" customWidth="1"/>
    <col min="15364" max="15365" width="21.42578125" style="539" customWidth="1"/>
    <col min="15366" max="15366" width="6.42578125" style="539" customWidth="1"/>
    <col min="15367" max="15367" width="43.7109375" style="539" bestFit="1" customWidth="1"/>
    <col min="15368" max="15368" width="27" style="539" customWidth="1"/>
    <col min="15369" max="15369" width="25.140625" style="539" customWidth="1"/>
    <col min="15370" max="15371" width="21.28515625" style="539" customWidth="1"/>
    <col min="15372" max="15372" width="4.7109375" style="539" customWidth="1"/>
    <col min="15373" max="15373" width="43.42578125" style="539" customWidth="1"/>
    <col min="15374" max="15374" width="19.140625" style="539" customWidth="1"/>
    <col min="15375" max="15375" width="22" style="539" customWidth="1"/>
    <col min="15376" max="15377" width="21.5703125" style="539" customWidth="1"/>
    <col min="15378" max="15378" width="9.28515625" style="539"/>
    <col min="15379" max="15379" width="37.85546875" style="539" customWidth="1"/>
    <col min="15380" max="15380" width="23.7109375" style="539" customWidth="1"/>
    <col min="15381" max="15381" width="24.28515625" style="539" customWidth="1"/>
    <col min="15382" max="15382" width="23.28515625" style="539" customWidth="1"/>
    <col min="15383" max="15383" width="22.7109375" style="539" customWidth="1"/>
    <col min="15384" max="15384" width="9.28515625" style="539"/>
    <col min="15385" max="15385" width="42.28515625" style="539" customWidth="1"/>
    <col min="15386" max="15386" width="19.7109375" style="539" customWidth="1"/>
    <col min="15387" max="15387" width="15.42578125" style="539" customWidth="1"/>
    <col min="15388" max="15388" width="27.140625" style="539" customWidth="1"/>
    <col min="15389" max="15389" width="26.5703125" style="539" customWidth="1"/>
    <col min="15390" max="15390" width="9.28515625" style="539"/>
    <col min="15391" max="15391" width="37.7109375" style="539" customWidth="1"/>
    <col min="15392" max="15392" width="24.140625" style="539" customWidth="1"/>
    <col min="15393" max="15393" width="21.7109375" style="539" customWidth="1"/>
    <col min="15394" max="15394" width="20.85546875" style="539" customWidth="1"/>
    <col min="15395" max="15395" width="27.42578125" style="539" customWidth="1"/>
    <col min="15396" max="15616" width="9.28515625" style="539"/>
    <col min="15617" max="15617" width="36.28515625" style="539" customWidth="1"/>
    <col min="15618" max="15618" width="28.7109375" style="539" customWidth="1"/>
    <col min="15619" max="15619" width="26.140625" style="539" customWidth="1"/>
    <col min="15620" max="15621" width="21.42578125" style="539" customWidth="1"/>
    <col min="15622" max="15622" width="6.42578125" style="539" customWidth="1"/>
    <col min="15623" max="15623" width="43.7109375" style="539" bestFit="1" customWidth="1"/>
    <col min="15624" max="15624" width="27" style="539" customWidth="1"/>
    <col min="15625" max="15625" width="25.140625" style="539" customWidth="1"/>
    <col min="15626" max="15627" width="21.28515625" style="539" customWidth="1"/>
    <col min="15628" max="15628" width="4.7109375" style="539" customWidth="1"/>
    <col min="15629" max="15629" width="43.42578125" style="539" customWidth="1"/>
    <col min="15630" max="15630" width="19.140625" style="539" customWidth="1"/>
    <col min="15631" max="15631" width="22" style="539" customWidth="1"/>
    <col min="15632" max="15633" width="21.5703125" style="539" customWidth="1"/>
    <col min="15634" max="15634" width="9.28515625" style="539"/>
    <col min="15635" max="15635" width="37.85546875" style="539" customWidth="1"/>
    <col min="15636" max="15636" width="23.7109375" style="539" customWidth="1"/>
    <col min="15637" max="15637" width="24.28515625" style="539" customWidth="1"/>
    <col min="15638" max="15638" width="23.28515625" style="539" customWidth="1"/>
    <col min="15639" max="15639" width="22.7109375" style="539" customWidth="1"/>
    <col min="15640" max="15640" width="9.28515625" style="539"/>
    <col min="15641" max="15641" width="42.28515625" style="539" customWidth="1"/>
    <col min="15642" max="15642" width="19.7109375" style="539" customWidth="1"/>
    <col min="15643" max="15643" width="15.42578125" style="539" customWidth="1"/>
    <col min="15644" max="15644" width="27.140625" style="539" customWidth="1"/>
    <col min="15645" max="15645" width="26.5703125" style="539" customWidth="1"/>
    <col min="15646" max="15646" width="9.28515625" style="539"/>
    <col min="15647" max="15647" width="37.7109375" style="539" customWidth="1"/>
    <col min="15648" max="15648" width="24.140625" style="539" customWidth="1"/>
    <col min="15649" max="15649" width="21.7109375" style="539" customWidth="1"/>
    <col min="15650" max="15650" width="20.85546875" style="539" customWidth="1"/>
    <col min="15651" max="15651" width="27.42578125" style="539" customWidth="1"/>
    <col min="15652" max="15872" width="9.28515625" style="539"/>
    <col min="15873" max="15873" width="36.28515625" style="539" customWidth="1"/>
    <col min="15874" max="15874" width="28.7109375" style="539" customWidth="1"/>
    <col min="15875" max="15875" width="26.140625" style="539" customWidth="1"/>
    <col min="15876" max="15877" width="21.42578125" style="539" customWidth="1"/>
    <col min="15878" max="15878" width="6.42578125" style="539" customWidth="1"/>
    <col min="15879" max="15879" width="43.7109375" style="539" bestFit="1" customWidth="1"/>
    <col min="15880" max="15880" width="27" style="539" customWidth="1"/>
    <col min="15881" max="15881" width="25.140625" style="539" customWidth="1"/>
    <col min="15882" max="15883" width="21.28515625" style="539" customWidth="1"/>
    <col min="15884" max="15884" width="4.7109375" style="539" customWidth="1"/>
    <col min="15885" max="15885" width="43.42578125" style="539" customWidth="1"/>
    <col min="15886" max="15886" width="19.140625" style="539" customWidth="1"/>
    <col min="15887" max="15887" width="22" style="539" customWidth="1"/>
    <col min="15888" max="15889" width="21.5703125" style="539" customWidth="1"/>
    <col min="15890" max="15890" width="9.28515625" style="539"/>
    <col min="15891" max="15891" width="37.85546875" style="539" customWidth="1"/>
    <col min="15892" max="15892" width="23.7109375" style="539" customWidth="1"/>
    <col min="15893" max="15893" width="24.28515625" style="539" customWidth="1"/>
    <col min="15894" max="15894" width="23.28515625" style="539" customWidth="1"/>
    <col min="15895" max="15895" width="22.7109375" style="539" customWidth="1"/>
    <col min="15896" max="15896" width="9.28515625" style="539"/>
    <col min="15897" max="15897" width="42.28515625" style="539" customWidth="1"/>
    <col min="15898" max="15898" width="19.7109375" style="539" customWidth="1"/>
    <col min="15899" max="15899" width="15.42578125" style="539" customWidth="1"/>
    <col min="15900" max="15900" width="27.140625" style="539" customWidth="1"/>
    <col min="15901" max="15901" width="26.5703125" style="539" customWidth="1"/>
    <col min="15902" max="15902" width="9.28515625" style="539"/>
    <col min="15903" max="15903" width="37.7109375" style="539" customWidth="1"/>
    <col min="15904" max="15904" width="24.140625" style="539" customWidth="1"/>
    <col min="15905" max="15905" width="21.7109375" style="539" customWidth="1"/>
    <col min="15906" max="15906" width="20.85546875" style="539" customWidth="1"/>
    <col min="15907" max="15907" width="27.42578125" style="539" customWidth="1"/>
    <col min="15908" max="16128" width="9.28515625" style="539"/>
    <col min="16129" max="16129" width="36.28515625" style="539" customWidth="1"/>
    <col min="16130" max="16130" width="28.7109375" style="539" customWidth="1"/>
    <col min="16131" max="16131" width="26.140625" style="539" customWidth="1"/>
    <col min="16132" max="16133" width="21.42578125" style="539" customWidth="1"/>
    <col min="16134" max="16134" width="6.42578125" style="539" customWidth="1"/>
    <col min="16135" max="16135" width="43.7109375" style="539" bestFit="1" customWidth="1"/>
    <col min="16136" max="16136" width="27" style="539" customWidth="1"/>
    <col min="16137" max="16137" width="25.140625" style="539" customWidth="1"/>
    <col min="16138" max="16139" width="21.28515625" style="539" customWidth="1"/>
    <col min="16140" max="16140" width="4.7109375" style="539" customWidth="1"/>
    <col min="16141" max="16141" width="43.42578125" style="539" customWidth="1"/>
    <col min="16142" max="16142" width="19.140625" style="539" customWidth="1"/>
    <col min="16143" max="16143" width="22" style="539" customWidth="1"/>
    <col min="16144" max="16145" width="21.5703125" style="539" customWidth="1"/>
    <col min="16146" max="16146" width="9.28515625" style="539"/>
    <col min="16147" max="16147" width="37.85546875" style="539" customWidth="1"/>
    <col min="16148" max="16148" width="23.7109375" style="539" customWidth="1"/>
    <col min="16149" max="16149" width="24.28515625" style="539" customWidth="1"/>
    <col min="16150" max="16150" width="23.28515625" style="539" customWidth="1"/>
    <col min="16151" max="16151" width="22.7109375" style="539" customWidth="1"/>
    <col min="16152" max="16152" width="9.28515625" style="539"/>
    <col min="16153" max="16153" width="42.28515625" style="539" customWidth="1"/>
    <col min="16154" max="16154" width="19.7109375" style="539" customWidth="1"/>
    <col min="16155" max="16155" width="15.42578125" style="539" customWidth="1"/>
    <col min="16156" max="16156" width="27.140625" style="539" customWidth="1"/>
    <col min="16157" max="16157" width="26.5703125" style="539" customWidth="1"/>
    <col min="16158" max="16158" width="9.28515625" style="539"/>
    <col min="16159" max="16159" width="37.7109375" style="539" customWidth="1"/>
    <col min="16160" max="16160" width="24.140625" style="539" customWidth="1"/>
    <col min="16161" max="16161" width="21.7109375" style="539" customWidth="1"/>
    <col min="16162" max="16162" width="20.85546875" style="539" customWidth="1"/>
    <col min="16163" max="16163" width="27.42578125" style="539" customWidth="1"/>
    <col min="16164" max="16384" width="9.28515625" style="539"/>
  </cols>
  <sheetData>
    <row r="1" spans="1:35" ht="12.95" customHeight="1">
      <c r="A1" s="898" t="s">
        <v>1029</v>
      </c>
      <c r="B1" s="899"/>
      <c r="C1" s="899"/>
      <c r="D1" s="899"/>
      <c r="E1" s="900"/>
    </row>
    <row r="2" spans="1:35" ht="12.95" customHeight="1">
      <c r="A2" s="901" t="s">
        <v>1030</v>
      </c>
      <c r="B2" s="902"/>
      <c r="C2" s="902"/>
      <c r="D2" s="902"/>
      <c r="E2" s="903"/>
    </row>
    <row r="3" spans="1:35" ht="12.95" customHeight="1">
      <c r="A3" s="901" t="s">
        <v>1031</v>
      </c>
      <c r="B3" s="902"/>
      <c r="C3" s="902"/>
      <c r="D3" s="902"/>
      <c r="E3" s="903"/>
    </row>
    <row r="4" spans="1:35" ht="12.95" customHeight="1" thickBot="1">
      <c r="A4" s="904" t="s">
        <v>1032</v>
      </c>
      <c r="B4" s="905"/>
      <c r="C4" s="905"/>
      <c r="D4" s="905"/>
      <c r="E4" s="906"/>
    </row>
    <row r="5" spans="1:35" ht="12.95" customHeight="1" thickBot="1">
      <c r="A5" s="907"/>
      <c r="B5" s="907"/>
      <c r="C5" s="907"/>
      <c r="D5" s="907"/>
      <c r="E5" s="829"/>
    </row>
    <row r="6" spans="1:35" ht="12.95" customHeight="1">
      <c r="A6" s="895" t="s">
        <v>1033</v>
      </c>
      <c r="B6" s="896"/>
      <c r="C6" s="896"/>
      <c r="D6" s="896"/>
      <c r="E6" s="897"/>
      <c r="G6" s="908" t="s">
        <v>1034</v>
      </c>
      <c r="H6" s="909"/>
      <c r="I6" s="909"/>
      <c r="J6" s="909"/>
      <c r="K6" s="910"/>
      <c r="M6" s="895" t="s">
        <v>1035</v>
      </c>
      <c r="N6" s="896"/>
      <c r="O6" s="896"/>
      <c r="P6" s="896"/>
      <c r="Q6" s="897"/>
      <c r="S6" s="908" t="s">
        <v>1036</v>
      </c>
      <c r="T6" s="909"/>
      <c r="U6" s="909"/>
      <c r="V6" s="909"/>
      <c r="W6" s="910"/>
      <c r="Y6" s="911" t="s">
        <v>1037</v>
      </c>
      <c r="Z6" s="912"/>
      <c r="AA6" s="912"/>
      <c r="AB6" s="912"/>
      <c r="AC6" s="913"/>
      <c r="AE6" s="911" t="s">
        <v>1038</v>
      </c>
      <c r="AF6" s="912"/>
      <c r="AG6" s="912"/>
      <c r="AH6" s="912"/>
      <c r="AI6" s="913"/>
    </row>
    <row r="7" spans="1:35" ht="12.95" customHeight="1">
      <c r="A7" s="922" t="s">
        <v>1106</v>
      </c>
      <c r="B7" s="923"/>
      <c r="C7" s="923"/>
      <c r="D7" s="923"/>
      <c r="E7" s="924"/>
      <c r="G7" s="922" t="s">
        <v>1106</v>
      </c>
      <c r="H7" s="923"/>
      <c r="I7" s="923"/>
      <c r="J7" s="923"/>
      <c r="K7" s="924"/>
      <c r="M7" s="922" t="s">
        <v>1106</v>
      </c>
      <c r="N7" s="923"/>
      <c r="O7" s="923"/>
      <c r="P7" s="923"/>
      <c r="Q7" s="924"/>
      <c r="S7" s="922" t="s">
        <v>1106</v>
      </c>
      <c r="T7" s="923"/>
      <c r="U7" s="923"/>
      <c r="V7" s="923"/>
      <c r="W7" s="924"/>
      <c r="Y7" s="914" t="s">
        <v>1106</v>
      </c>
      <c r="Z7" s="915"/>
      <c r="AA7" s="915"/>
      <c r="AB7" s="915"/>
      <c r="AC7" s="916"/>
      <c r="AE7" s="914" t="s">
        <v>1106</v>
      </c>
      <c r="AF7" s="915"/>
      <c r="AG7" s="915"/>
      <c r="AH7" s="915"/>
      <c r="AI7" s="916"/>
    </row>
    <row r="8" spans="1:35">
      <c r="A8" s="830" t="s">
        <v>0</v>
      </c>
      <c r="B8" s="917" t="s">
        <v>1</v>
      </c>
      <c r="C8" s="918"/>
      <c r="D8" s="918"/>
      <c r="E8" s="919"/>
      <c r="G8" s="830" t="s">
        <v>0</v>
      </c>
      <c r="H8" s="920" t="s">
        <v>2</v>
      </c>
      <c r="I8" s="920"/>
      <c r="J8" s="920"/>
      <c r="K8" s="921"/>
      <c r="M8" s="830" t="s">
        <v>0</v>
      </c>
      <c r="N8" s="917" t="s">
        <v>1039</v>
      </c>
      <c r="O8" s="918"/>
      <c r="P8" s="918"/>
      <c r="Q8" s="919"/>
      <c r="S8" s="830" t="s">
        <v>0</v>
      </c>
      <c r="T8" s="920" t="s">
        <v>3</v>
      </c>
      <c r="U8" s="920"/>
      <c r="V8" s="920"/>
      <c r="W8" s="921"/>
      <c r="Y8" s="831" t="s">
        <v>0</v>
      </c>
      <c r="Z8" s="920" t="s">
        <v>4</v>
      </c>
      <c r="AA8" s="920"/>
      <c r="AB8" s="920"/>
      <c r="AC8" s="921"/>
      <c r="AE8" s="831" t="s">
        <v>0</v>
      </c>
      <c r="AF8" s="920" t="s">
        <v>1040</v>
      </c>
      <c r="AG8" s="920"/>
      <c r="AH8" s="920"/>
      <c r="AI8" s="921"/>
    </row>
    <row r="9" spans="1:35">
      <c r="A9" s="830" t="s">
        <v>1041</v>
      </c>
      <c r="B9" s="920" t="s">
        <v>1042</v>
      </c>
      <c r="C9" s="920"/>
      <c r="D9" s="920"/>
      <c r="E9" s="921"/>
      <c r="G9" s="830" t="s">
        <v>1041</v>
      </c>
      <c r="H9" s="920" t="s">
        <v>1043</v>
      </c>
      <c r="I9" s="920"/>
      <c r="J9" s="920"/>
      <c r="K9" s="921"/>
      <c r="M9" s="830" t="s">
        <v>1041</v>
      </c>
      <c r="N9" s="917" t="s">
        <v>1044</v>
      </c>
      <c r="O9" s="918"/>
      <c r="P9" s="918"/>
      <c r="Q9" s="919"/>
      <c r="S9" s="830" t="s">
        <v>1041</v>
      </c>
      <c r="T9" s="920" t="s">
        <v>1045</v>
      </c>
      <c r="U9" s="920"/>
      <c r="V9" s="920"/>
      <c r="W9" s="921"/>
      <c r="Y9" s="831" t="s">
        <v>1041</v>
      </c>
      <c r="Z9" s="920" t="s">
        <v>1046</v>
      </c>
      <c r="AA9" s="920"/>
      <c r="AB9" s="920"/>
      <c r="AC9" s="921"/>
      <c r="AE9" s="831" t="s">
        <v>1041</v>
      </c>
      <c r="AF9" s="927" t="s">
        <v>1047</v>
      </c>
      <c r="AG9" s="927"/>
      <c r="AH9" s="927"/>
      <c r="AI9" s="928"/>
    </row>
    <row r="10" spans="1:35">
      <c r="A10" s="830" t="s">
        <v>1048</v>
      </c>
      <c r="B10" s="929" t="s">
        <v>1049</v>
      </c>
      <c r="C10" s="930"/>
      <c r="D10" s="930"/>
      <c r="E10" s="931"/>
      <c r="G10" s="830" t="s">
        <v>1048</v>
      </c>
      <c r="H10" s="925" t="s">
        <v>1050</v>
      </c>
      <c r="I10" s="925"/>
      <c r="J10" s="925"/>
      <c r="K10" s="926"/>
      <c r="M10" s="830" t="s">
        <v>1048</v>
      </c>
      <c r="N10" s="932" t="s">
        <v>1051</v>
      </c>
      <c r="O10" s="933"/>
      <c r="P10" s="933"/>
      <c r="Q10" s="934"/>
      <c r="S10" s="830" t="s">
        <v>1048</v>
      </c>
      <c r="T10" s="925" t="s">
        <v>1052</v>
      </c>
      <c r="U10" s="925"/>
      <c r="V10" s="925"/>
      <c r="W10" s="926"/>
      <c r="Y10" s="831" t="s">
        <v>1048</v>
      </c>
      <c r="Z10" s="925" t="s">
        <v>1053</v>
      </c>
      <c r="AA10" s="925"/>
      <c r="AB10" s="925"/>
      <c r="AC10" s="926"/>
      <c r="AE10" s="831" t="s">
        <v>1048</v>
      </c>
      <c r="AF10" s="925" t="s">
        <v>1054</v>
      </c>
      <c r="AG10" s="925"/>
      <c r="AH10" s="925"/>
      <c r="AI10" s="926"/>
    </row>
    <row r="11" spans="1:35" ht="38.450000000000003" customHeight="1">
      <c r="A11" s="831" t="s">
        <v>1055</v>
      </c>
      <c r="B11" s="917" t="s">
        <v>985</v>
      </c>
      <c r="C11" s="918"/>
      <c r="D11" s="918"/>
      <c r="E11" s="919"/>
      <c r="G11" s="831" t="s">
        <v>1055</v>
      </c>
      <c r="H11" s="920" t="s">
        <v>1056</v>
      </c>
      <c r="I11" s="920"/>
      <c r="J11" s="920"/>
      <c r="K11" s="921"/>
      <c r="M11" s="831" t="s">
        <v>1055</v>
      </c>
      <c r="N11" s="932" t="s">
        <v>1057</v>
      </c>
      <c r="O11" s="933"/>
      <c r="P11" s="933"/>
      <c r="Q11" s="934"/>
      <c r="S11" s="831" t="s">
        <v>1055</v>
      </c>
      <c r="T11" s="920" t="s">
        <v>1058</v>
      </c>
      <c r="U11" s="920"/>
      <c r="V11" s="920"/>
      <c r="W11" s="921"/>
      <c r="Y11" s="831" t="s">
        <v>1055</v>
      </c>
      <c r="Z11" s="920" t="s">
        <v>1059</v>
      </c>
      <c r="AA11" s="920"/>
      <c r="AB11" s="920"/>
      <c r="AC11" s="921"/>
      <c r="AE11" s="831" t="s">
        <v>1055</v>
      </c>
      <c r="AF11" s="920" t="s">
        <v>1060</v>
      </c>
      <c r="AG11" s="920"/>
      <c r="AH11" s="920"/>
      <c r="AI11" s="921"/>
    </row>
    <row r="12" spans="1:35">
      <c r="A12" s="831" t="s">
        <v>1061</v>
      </c>
      <c r="B12" s="937">
        <v>41418</v>
      </c>
      <c r="C12" s="938"/>
      <c r="D12" s="938"/>
      <c r="E12" s="939"/>
      <c r="G12" s="831" t="s">
        <v>1061</v>
      </c>
      <c r="H12" s="935">
        <v>43670</v>
      </c>
      <c r="I12" s="935"/>
      <c r="J12" s="935"/>
      <c r="K12" s="936"/>
      <c r="M12" s="831" t="s">
        <v>1061</v>
      </c>
      <c r="N12" s="937">
        <v>43231</v>
      </c>
      <c r="O12" s="938"/>
      <c r="P12" s="938"/>
      <c r="Q12" s="939"/>
      <c r="S12" s="831" t="s">
        <v>1061</v>
      </c>
      <c r="T12" s="935">
        <v>44342</v>
      </c>
      <c r="U12" s="935"/>
      <c r="V12" s="935"/>
      <c r="W12" s="936"/>
      <c r="Y12" s="831" t="s">
        <v>1061</v>
      </c>
      <c r="Z12" s="935">
        <v>45232</v>
      </c>
      <c r="AA12" s="935"/>
      <c r="AB12" s="935"/>
      <c r="AC12" s="936"/>
      <c r="AE12" s="831" t="s">
        <v>1061</v>
      </c>
      <c r="AF12" s="935">
        <v>45349</v>
      </c>
      <c r="AG12" s="935"/>
      <c r="AH12" s="935"/>
      <c r="AI12" s="936"/>
    </row>
    <row r="13" spans="1:35">
      <c r="A13" s="831" t="s">
        <v>1062</v>
      </c>
      <c r="B13" s="942">
        <v>60559.43</v>
      </c>
      <c r="C13" s="918"/>
      <c r="D13" s="918"/>
      <c r="E13" s="919"/>
      <c r="G13" s="831" t="s">
        <v>1062</v>
      </c>
      <c r="H13" s="943">
        <v>3174.82</v>
      </c>
      <c r="I13" s="943"/>
      <c r="J13" s="943"/>
      <c r="K13" s="944"/>
      <c r="M13" s="831" t="s">
        <v>1062</v>
      </c>
      <c r="N13" s="942">
        <v>2050.35</v>
      </c>
      <c r="O13" s="945"/>
      <c r="P13" s="945"/>
      <c r="Q13" s="946"/>
      <c r="S13" s="831" t="s">
        <v>1062</v>
      </c>
      <c r="T13" s="943">
        <v>1888.61</v>
      </c>
      <c r="U13" s="943"/>
      <c r="V13" s="943"/>
      <c r="W13" s="944"/>
      <c r="Y13" s="831" t="s">
        <v>1062</v>
      </c>
      <c r="Z13" s="943">
        <v>433.97</v>
      </c>
      <c r="AA13" s="943"/>
      <c r="AB13" s="943"/>
      <c r="AC13" s="944"/>
      <c r="AE13" s="831" t="s">
        <v>1062</v>
      </c>
      <c r="AF13" s="943">
        <v>345.86</v>
      </c>
      <c r="AG13" s="943"/>
      <c r="AH13" s="943"/>
      <c r="AI13" s="944"/>
    </row>
    <row r="14" spans="1:35" ht="15">
      <c r="A14" s="831" t="s">
        <v>1063</v>
      </c>
      <c r="B14" s="947" t="s">
        <v>973</v>
      </c>
      <c r="C14" s="948"/>
      <c r="D14" s="948"/>
      <c r="E14" s="949"/>
      <c r="G14" s="831" t="s">
        <v>1063</v>
      </c>
      <c r="H14" s="950" t="s">
        <v>975</v>
      </c>
      <c r="I14" s="950"/>
      <c r="J14" s="950"/>
      <c r="K14" s="951"/>
      <c r="M14" s="831" t="s">
        <v>1063</v>
      </c>
      <c r="N14" s="947" t="s">
        <v>974</v>
      </c>
      <c r="O14" s="948"/>
      <c r="P14" s="948"/>
      <c r="Q14" s="949"/>
      <c r="S14" s="831" t="s">
        <v>1063</v>
      </c>
      <c r="T14" s="950" t="s">
        <v>976</v>
      </c>
      <c r="U14" s="950"/>
      <c r="V14" s="950"/>
      <c r="W14" s="951"/>
      <c r="Y14" s="831" t="s">
        <v>1063</v>
      </c>
      <c r="Z14" s="950" t="s">
        <v>977</v>
      </c>
      <c r="AA14" s="950"/>
      <c r="AB14" s="950"/>
      <c r="AC14" s="951"/>
      <c r="AE14" s="831" t="s">
        <v>1063</v>
      </c>
      <c r="AF14" s="940" t="s">
        <v>978</v>
      </c>
      <c r="AG14" s="940"/>
      <c r="AH14" s="940"/>
      <c r="AI14" s="941"/>
    </row>
    <row r="15" spans="1:35">
      <c r="A15" s="832"/>
      <c r="B15" s="833"/>
      <c r="C15" s="420"/>
      <c r="D15" s="420"/>
      <c r="E15" s="834"/>
      <c r="G15" s="832"/>
      <c r="H15" s="833"/>
      <c r="I15" s="420"/>
      <c r="J15" s="420"/>
      <c r="K15" s="834"/>
      <c r="M15" s="832"/>
      <c r="N15" s="833"/>
      <c r="O15" s="420"/>
      <c r="P15" s="420"/>
      <c r="Q15" s="834"/>
      <c r="S15" s="832"/>
      <c r="T15" s="833"/>
      <c r="U15" s="420"/>
      <c r="V15" s="420"/>
      <c r="W15" s="834"/>
      <c r="Y15" s="835"/>
      <c r="Z15" s="833"/>
      <c r="AA15" s="836"/>
      <c r="AB15" s="836"/>
      <c r="AC15" s="837"/>
      <c r="AE15" s="835"/>
      <c r="AF15" s="833"/>
      <c r="AG15" s="836"/>
      <c r="AH15" s="836"/>
      <c r="AI15" s="837"/>
    </row>
    <row r="16" spans="1:35" ht="51">
      <c r="A16" s="838" t="s">
        <v>1064</v>
      </c>
      <c r="B16" s="839" t="s">
        <v>1065</v>
      </c>
      <c r="C16" s="839" t="s">
        <v>1066</v>
      </c>
      <c r="D16" s="839" t="s">
        <v>1067</v>
      </c>
      <c r="E16" s="840" t="s">
        <v>1068</v>
      </c>
      <c r="G16" s="838" t="s">
        <v>1064</v>
      </c>
      <c r="H16" s="839" t="s">
        <v>1065</v>
      </c>
      <c r="I16" s="839" t="s">
        <v>1066</v>
      </c>
      <c r="J16" s="839" t="s">
        <v>1067</v>
      </c>
      <c r="K16" s="841" t="s">
        <v>1068</v>
      </c>
      <c r="M16" s="838" t="s">
        <v>1064</v>
      </c>
      <c r="N16" s="839" t="s">
        <v>1065</v>
      </c>
      <c r="O16" s="839" t="s">
        <v>1066</v>
      </c>
      <c r="P16" s="839" t="s">
        <v>1069</v>
      </c>
      <c r="Q16" s="841" t="s">
        <v>1070</v>
      </c>
      <c r="S16" s="838" t="s">
        <v>1064</v>
      </c>
      <c r="T16" s="839" t="s">
        <v>1065</v>
      </c>
      <c r="U16" s="839" t="s">
        <v>1066</v>
      </c>
      <c r="V16" s="839" t="s">
        <v>1071</v>
      </c>
      <c r="W16" s="841" t="s">
        <v>1072</v>
      </c>
      <c r="Y16" s="838" t="s">
        <v>1064</v>
      </c>
      <c r="Z16" s="839" t="s">
        <v>1065</v>
      </c>
      <c r="AA16" s="839" t="s">
        <v>1066</v>
      </c>
      <c r="AB16" s="839" t="s">
        <v>1011</v>
      </c>
      <c r="AC16" s="841" t="s">
        <v>1073</v>
      </c>
      <c r="AE16" s="838" t="s">
        <v>1064</v>
      </c>
      <c r="AF16" s="839" t="s">
        <v>1065</v>
      </c>
      <c r="AG16" s="839" t="s">
        <v>1066</v>
      </c>
      <c r="AH16" s="839" t="s">
        <v>1011</v>
      </c>
      <c r="AI16" s="841" t="s">
        <v>1073</v>
      </c>
    </row>
    <row r="17" spans="1:35">
      <c r="A17" s="842" t="s">
        <v>1074</v>
      </c>
      <c r="B17" s="815">
        <v>0.20382655118472126</v>
      </c>
      <c r="C17" s="815">
        <v>0.1953199186630199</v>
      </c>
      <c r="D17" s="815">
        <v>0.15749959882819642</v>
      </c>
      <c r="E17" s="843">
        <v>0.14297710525284257</v>
      </c>
      <c r="G17" s="842" t="s">
        <v>1074</v>
      </c>
      <c r="H17" s="815">
        <v>0.24512955115810042</v>
      </c>
      <c r="I17" s="815">
        <v>0.22986983056346144</v>
      </c>
      <c r="J17" s="815">
        <v>0.19693917074561185</v>
      </c>
      <c r="K17" s="843">
        <v>0.1701384648610722</v>
      </c>
      <c r="M17" s="842" t="s">
        <v>1074</v>
      </c>
      <c r="N17" s="815">
        <v>5.1171631509227211E-2</v>
      </c>
      <c r="O17" s="815">
        <v>5.0107022079494801E-2</v>
      </c>
      <c r="P17" s="815">
        <v>5.5732755333670836E-2</v>
      </c>
      <c r="Q17" s="843">
        <v>5.8259401166494751E-2</v>
      </c>
      <c r="S17" s="842" t="s">
        <v>1075</v>
      </c>
      <c r="T17" s="815">
        <v>0.10844750579536688</v>
      </c>
      <c r="U17" s="815">
        <v>0.10514207158245115</v>
      </c>
      <c r="V17" s="815">
        <v>7.064417141707513E-2</v>
      </c>
      <c r="W17" s="843">
        <v>3.7148996122535527E-2</v>
      </c>
      <c r="Y17" s="842" t="s">
        <v>1075</v>
      </c>
      <c r="Z17" s="815">
        <v>8.044039675894421E-2</v>
      </c>
      <c r="AA17" s="815">
        <v>7.667371252267996E-2</v>
      </c>
      <c r="AB17" s="844" t="s">
        <v>955</v>
      </c>
      <c r="AC17" s="843">
        <v>0.474904482493816</v>
      </c>
      <c r="AE17" s="842" t="s">
        <v>1075</v>
      </c>
      <c r="AF17" s="845" t="s">
        <v>955</v>
      </c>
      <c r="AG17" s="845" t="s">
        <v>955</v>
      </c>
      <c r="AH17" s="845" t="s">
        <v>955</v>
      </c>
      <c r="AI17" s="846" t="s">
        <v>955</v>
      </c>
    </row>
    <row r="18" spans="1:35">
      <c r="A18" s="842" t="s">
        <v>1076</v>
      </c>
      <c r="B18" s="815">
        <v>0.41395388082555185</v>
      </c>
      <c r="C18" s="815">
        <v>0.40325360595955906</v>
      </c>
      <c r="D18" s="815">
        <v>0.40749419510653495</v>
      </c>
      <c r="E18" s="843">
        <v>0.30273152507070611</v>
      </c>
      <c r="G18" s="842" t="s">
        <v>1076</v>
      </c>
      <c r="H18" s="815">
        <v>0.35420920309318893</v>
      </c>
      <c r="I18" s="815">
        <v>0.3395346427730932</v>
      </c>
      <c r="J18" s="815">
        <v>0.40749419510653495</v>
      </c>
      <c r="K18" s="843">
        <v>0.30273152507070611</v>
      </c>
      <c r="M18" s="842" t="s">
        <v>1077</v>
      </c>
      <c r="N18" s="815">
        <v>8.0246363361856962E-2</v>
      </c>
      <c r="O18" s="815">
        <v>7.923776436926655E-2</v>
      </c>
      <c r="P18" s="815">
        <v>7.5770645552052374E-2</v>
      </c>
      <c r="Q18" s="843">
        <v>7.324046433252035E-2</v>
      </c>
      <c r="S18" s="847" t="s">
        <v>1078</v>
      </c>
      <c r="T18" s="815">
        <v>0.18346191864209449</v>
      </c>
      <c r="U18" s="815">
        <v>0.17996873401430946</v>
      </c>
      <c r="V18" s="815">
        <v>0.12879233413491464</v>
      </c>
      <c r="W18" s="843">
        <v>8.5692660068375615E-2</v>
      </c>
      <c r="Y18" s="965"/>
      <c r="Z18" s="966"/>
      <c r="AA18" s="966"/>
      <c r="AB18" s="966"/>
      <c r="AC18" s="849"/>
      <c r="AE18" s="965"/>
      <c r="AF18" s="966"/>
      <c r="AG18" s="966"/>
      <c r="AH18" s="966"/>
      <c r="AI18" s="849"/>
    </row>
    <row r="19" spans="1:35">
      <c r="A19" s="842" t="s">
        <v>1079</v>
      </c>
      <c r="B19" s="815">
        <v>0.23357355415452696</v>
      </c>
      <c r="C19" s="815">
        <v>0.22230440056391698</v>
      </c>
      <c r="D19" s="815">
        <v>0.19316672878217611</v>
      </c>
      <c r="E19" s="843">
        <v>0.16346262078394269</v>
      </c>
      <c r="G19" s="842" t="s">
        <v>1079</v>
      </c>
      <c r="H19" s="815">
        <v>0.23341422696905401</v>
      </c>
      <c r="I19" s="815">
        <v>0.21811018347580613</v>
      </c>
      <c r="J19" s="815">
        <v>0.19316672878217611</v>
      </c>
      <c r="K19" s="843">
        <v>0.16346262078394269</v>
      </c>
      <c r="M19" s="842" t="s">
        <v>1080</v>
      </c>
      <c r="N19" s="815">
        <v>7.2799102703535512E-2</v>
      </c>
      <c r="O19" s="815">
        <v>7.179957276325033E-2</v>
      </c>
      <c r="P19" s="815">
        <v>7.1926191733459113E-2</v>
      </c>
      <c r="Q19" s="843">
        <v>6.3942175538700324E-2</v>
      </c>
      <c r="S19" s="965"/>
      <c r="T19" s="966"/>
      <c r="U19" s="966"/>
      <c r="V19" s="966"/>
      <c r="W19" s="850"/>
      <c r="Y19" s="838" t="s">
        <v>1107</v>
      </c>
      <c r="Z19" s="848">
        <v>10.316800000000001</v>
      </c>
      <c r="AA19" s="848">
        <v>10.302</v>
      </c>
      <c r="AC19" s="849"/>
      <c r="AE19" s="838" t="s">
        <v>1107</v>
      </c>
      <c r="AF19" s="839" t="s">
        <v>446</v>
      </c>
      <c r="AG19" s="839" t="s">
        <v>447</v>
      </c>
      <c r="AH19" s="839"/>
      <c r="AI19" s="849"/>
    </row>
    <row r="20" spans="1:35">
      <c r="A20" s="842" t="s">
        <v>1081</v>
      </c>
      <c r="B20" s="815">
        <v>0.23798394307273818</v>
      </c>
      <c r="C20" s="815">
        <v>0.22686105414014213</v>
      </c>
      <c r="D20" s="815">
        <v>0.17189470627629633</v>
      </c>
      <c r="E20" s="843">
        <v>0.15267063219617993</v>
      </c>
      <c r="G20" s="851"/>
      <c r="H20" s="815"/>
      <c r="I20" s="839"/>
      <c r="J20" s="839"/>
      <c r="K20" s="841"/>
      <c r="M20" s="847" t="s">
        <v>1082</v>
      </c>
      <c r="N20" s="815">
        <v>7.174380405566641E-2</v>
      </c>
      <c r="O20" s="815">
        <v>7.0743991007163096E-2</v>
      </c>
      <c r="P20" s="815">
        <v>7.2298091840699338E-2</v>
      </c>
      <c r="Q20" s="843">
        <v>7.216542277527474E-2</v>
      </c>
      <c r="S20" s="838" t="s">
        <v>1107</v>
      </c>
      <c r="T20" s="839" t="s">
        <v>446</v>
      </c>
      <c r="U20" s="839" t="s">
        <v>447</v>
      </c>
      <c r="V20" s="852"/>
      <c r="W20" s="850"/>
      <c r="Y20" s="838"/>
      <c r="Z20" s="839"/>
      <c r="AA20" s="839"/>
      <c r="AB20" s="853"/>
      <c r="AC20" s="849"/>
      <c r="AE20" s="838"/>
      <c r="AF20" s="839"/>
      <c r="AG20" s="839"/>
      <c r="AH20" s="839"/>
      <c r="AI20" s="849"/>
    </row>
    <row r="21" spans="1:35">
      <c r="A21" s="842" t="s">
        <v>1083</v>
      </c>
      <c r="B21" s="815">
        <v>0.20279000680290116</v>
      </c>
      <c r="C21" s="815">
        <v>0.19404620404735917</v>
      </c>
      <c r="D21" s="815">
        <v>0.1579705203956927</v>
      </c>
      <c r="E21" s="843">
        <v>0.14163063511193941</v>
      </c>
      <c r="G21" s="838" t="s">
        <v>1107</v>
      </c>
      <c r="H21" s="854">
        <v>27.9147</v>
      </c>
      <c r="I21" s="854">
        <v>26.346299999999999</v>
      </c>
      <c r="J21" s="852"/>
      <c r="K21" s="850"/>
      <c r="M21" s="847" t="s">
        <v>1078</v>
      </c>
      <c r="N21" s="815">
        <v>6.9039667237451585E-2</v>
      </c>
      <c r="O21" s="815">
        <v>6.7982615632429022E-2</v>
      </c>
      <c r="P21" s="815">
        <v>7.2517423816886417E-2</v>
      </c>
      <c r="Q21" s="843">
        <v>7.2108869589302182E-2</v>
      </c>
      <c r="S21" s="838"/>
      <c r="T21" s="839"/>
      <c r="U21" s="839"/>
      <c r="V21" s="852"/>
      <c r="W21" s="850"/>
      <c r="Y21" s="842"/>
      <c r="Z21" s="855"/>
      <c r="AA21" s="855"/>
      <c r="AB21" s="853"/>
      <c r="AC21" s="849"/>
      <c r="AE21" s="856" t="s">
        <v>1084</v>
      </c>
      <c r="AF21" s="848">
        <v>10.023199999999999</v>
      </c>
      <c r="AG21" s="848">
        <v>10.0205</v>
      </c>
      <c r="AH21" s="420"/>
      <c r="AI21" s="849"/>
    </row>
    <row r="22" spans="1:35" ht="25.5">
      <c r="A22" s="967"/>
      <c r="B22" s="918"/>
      <c r="C22" s="918"/>
      <c r="D22" s="918"/>
      <c r="E22" s="857"/>
      <c r="G22" s="842"/>
      <c r="H22" s="855"/>
      <c r="I22" s="855"/>
      <c r="J22" s="852"/>
      <c r="K22" s="850"/>
      <c r="M22" s="847" t="s">
        <v>1085</v>
      </c>
      <c r="N22" s="815">
        <v>5.1791479098883375E-2</v>
      </c>
      <c r="O22" s="815">
        <v>5.0750899001858363E-2</v>
      </c>
      <c r="P22" s="815">
        <v>5.5303161364766762E-2</v>
      </c>
      <c r="Q22" s="843">
        <v>5.145047612369491E-2</v>
      </c>
      <c r="S22" s="856" t="s">
        <v>1084</v>
      </c>
      <c r="T22" s="858">
        <v>13.4023</v>
      </c>
      <c r="U22" s="858">
        <v>13.2887</v>
      </c>
      <c r="V22" s="852" t="s">
        <v>188</v>
      </c>
      <c r="W22" s="850"/>
      <c r="Y22" s="859" t="s">
        <v>1086</v>
      </c>
      <c r="Z22" s="860"/>
      <c r="AA22" s="968" t="s">
        <v>1087</v>
      </c>
      <c r="AB22" s="969"/>
      <c r="AC22" s="970"/>
      <c r="AE22" s="831" t="s">
        <v>1088</v>
      </c>
      <c r="AF22" s="848">
        <v>10.0235</v>
      </c>
      <c r="AG22" s="848">
        <v>10.0207</v>
      </c>
      <c r="AH22" s="420"/>
      <c r="AI22" s="849"/>
    </row>
    <row r="23" spans="1:35" ht="25.5">
      <c r="A23" s="861" t="s">
        <v>1107</v>
      </c>
      <c r="B23" s="852">
        <v>74.868499999999997</v>
      </c>
      <c r="C23" s="852">
        <v>69.318700000000007</v>
      </c>
      <c r="D23" s="852"/>
      <c r="E23" s="850"/>
      <c r="G23" s="862" t="s">
        <v>1086</v>
      </c>
      <c r="H23" s="863"/>
      <c r="I23" s="968" t="s">
        <v>1087</v>
      </c>
      <c r="J23" s="969"/>
      <c r="K23" s="970"/>
      <c r="M23" s="856" t="s">
        <v>1089</v>
      </c>
      <c r="N23" s="815">
        <v>4.8681961422048614E-2</v>
      </c>
      <c r="O23" s="815">
        <v>4.7641002740607341E-2</v>
      </c>
      <c r="P23" s="815">
        <v>5.271875611759147E-2</v>
      </c>
      <c r="Q23" s="843">
        <v>5.505367404037842E-2</v>
      </c>
      <c r="S23" s="831" t="s">
        <v>1088</v>
      </c>
      <c r="T23" s="852">
        <v>10.709899999999999</v>
      </c>
      <c r="U23" s="852">
        <v>10.7698</v>
      </c>
      <c r="V23" s="852"/>
      <c r="W23" s="850"/>
      <c r="Y23" s="864" t="s">
        <v>446</v>
      </c>
      <c r="Z23" s="865" t="s">
        <v>1090</v>
      </c>
      <c r="AA23" s="971"/>
      <c r="AB23" s="972"/>
      <c r="AC23" s="973"/>
      <c r="AE23" s="842"/>
      <c r="AF23" s="855"/>
      <c r="AG23" s="855"/>
      <c r="AH23" s="853"/>
      <c r="AI23" s="849"/>
    </row>
    <row r="24" spans="1:35">
      <c r="A24" s="838"/>
      <c r="B24" s="855"/>
      <c r="C24" s="855"/>
      <c r="D24" s="852"/>
      <c r="E24" s="850"/>
      <c r="G24" s="866" t="s">
        <v>446</v>
      </c>
      <c r="H24" s="867" t="s">
        <v>1110</v>
      </c>
      <c r="I24" s="971"/>
      <c r="J24" s="977"/>
      <c r="K24" s="973"/>
      <c r="M24" s="847"/>
      <c r="N24" s="868"/>
      <c r="O24" s="868"/>
      <c r="P24" s="868"/>
      <c r="Q24" s="869"/>
      <c r="S24" s="842"/>
      <c r="T24" s="855"/>
      <c r="U24" s="855"/>
      <c r="V24" s="852"/>
      <c r="W24" s="850"/>
      <c r="Y24" s="864" t="s">
        <v>447</v>
      </c>
      <c r="Z24" s="865" t="s">
        <v>1091</v>
      </c>
      <c r="AA24" s="971"/>
      <c r="AB24" s="972"/>
      <c r="AC24" s="973"/>
      <c r="AE24" s="859" t="s">
        <v>1086</v>
      </c>
      <c r="AF24" s="860"/>
      <c r="AG24" s="968" t="s">
        <v>1087</v>
      </c>
      <c r="AH24" s="969"/>
      <c r="AI24" s="970"/>
    </row>
    <row r="25" spans="1:35" ht="13.5" thickBot="1">
      <c r="A25" s="978" t="s">
        <v>1086</v>
      </c>
      <c r="B25" s="979"/>
      <c r="C25" s="968" t="s">
        <v>1087</v>
      </c>
      <c r="D25" s="969"/>
      <c r="E25" s="970"/>
      <c r="G25" s="866" t="s">
        <v>447</v>
      </c>
      <c r="H25" s="867" t="s">
        <v>1111</v>
      </c>
      <c r="I25" s="971"/>
      <c r="J25" s="977"/>
      <c r="K25" s="973"/>
      <c r="M25" s="838" t="s">
        <v>1107</v>
      </c>
      <c r="N25" s="839" t="s">
        <v>446</v>
      </c>
      <c r="O25" s="839" t="s">
        <v>447</v>
      </c>
      <c r="P25" s="852"/>
      <c r="Q25" s="850"/>
      <c r="S25" s="862" t="s">
        <v>1086</v>
      </c>
      <c r="T25" s="863"/>
      <c r="U25" s="968" t="s">
        <v>1087</v>
      </c>
      <c r="V25" s="969"/>
      <c r="W25" s="970"/>
      <c r="Y25" s="870" t="s">
        <v>1092</v>
      </c>
      <c r="Z25" s="871">
        <v>4.4097396632533396E-3</v>
      </c>
      <c r="AA25" s="974"/>
      <c r="AB25" s="975"/>
      <c r="AC25" s="976"/>
      <c r="AE25" s="864" t="s">
        <v>446</v>
      </c>
      <c r="AF25" s="865" t="s">
        <v>1112</v>
      </c>
      <c r="AG25" s="971"/>
      <c r="AH25" s="972"/>
      <c r="AI25" s="973"/>
    </row>
    <row r="26" spans="1:35" ht="13.5" thickBot="1">
      <c r="A26" s="866" t="s">
        <v>446</v>
      </c>
      <c r="B26" s="872" t="s">
        <v>1108</v>
      </c>
      <c r="C26" s="971"/>
      <c r="D26" s="977"/>
      <c r="E26" s="973"/>
      <c r="G26" s="873" t="s">
        <v>1092</v>
      </c>
      <c r="H26" s="874">
        <v>1.10345365387038E-2</v>
      </c>
      <c r="I26" s="974"/>
      <c r="J26" s="975"/>
      <c r="K26" s="976"/>
      <c r="M26" s="856" t="s">
        <v>1084</v>
      </c>
      <c r="N26" s="852">
        <v>1341.9179999999999</v>
      </c>
      <c r="O26" s="852">
        <v>1333.9286</v>
      </c>
      <c r="P26" s="852"/>
      <c r="Q26" s="850"/>
      <c r="S26" s="866" t="s">
        <v>446</v>
      </c>
      <c r="T26" s="865" t="s">
        <v>1093</v>
      </c>
      <c r="U26" s="971"/>
      <c r="V26" s="977"/>
      <c r="W26" s="973"/>
      <c r="AE26" s="864" t="s">
        <v>447</v>
      </c>
      <c r="AF26" s="865" t="s">
        <v>1113</v>
      </c>
      <c r="AG26" s="971"/>
      <c r="AH26" s="972"/>
      <c r="AI26" s="973"/>
    </row>
    <row r="27" spans="1:35" ht="26.25" thickBot="1">
      <c r="A27" s="875" t="s">
        <v>447</v>
      </c>
      <c r="B27" s="872" t="s">
        <v>1109</v>
      </c>
      <c r="C27" s="971"/>
      <c r="D27" s="977"/>
      <c r="E27" s="973"/>
      <c r="M27" s="842" t="s">
        <v>1094</v>
      </c>
      <c r="N27" s="852">
        <v>1000.5405</v>
      </c>
      <c r="O27" s="852">
        <v>1000.5404</v>
      </c>
      <c r="P27" s="852"/>
      <c r="Q27" s="850"/>
      <c r="S27" s="866" t="s">
        <v>447</v>
      </c>
      <c r="T27" s="865" t="s">
        <v>1095</v>
      </c>
      <c r="U27" s="971"/>
      <c r="V27" s="977"/>
      <c r="W27" s="973"/>
      <c r="AE27" s="876" t="s">
        <v>1092</v>
      </c>
      <c r="AF27" s="877">
        <v>3.9061357326240498E-3</v>
      </c>
      <c r="AG27" s="974"/>
      <c r="AH27" s="975"/>
      <c r="AI27" s="976"/>
    </row>
    <row r="28" spans="1:35" ht="26.25" thickBot="1">
      <c r="A28" s="873" t="s">
        <v>1092</v>
      </c>
      <c r="B28" s="878">
        <v>8.3470822873705896E-3</v>
      </c>
      <c r="C28" s="974"/>
      <c r="D28" s="975"/>
      <c r="E28" s="976"/>
      <c r="G28" s="879"/>
      <c r="H28" s="880"/>
      <c r="M28" s="842" t="s">
        <v>1096</v>
      </c>
      <c r="N28" s="881">
        <v>1002.2373</v>
      </c>
      <c r="O28" s="881">
        <v>1002.2239</v>
      </c>
      <c r="P28" s="852"/>
      <c r="Q28" s="850"/>
      <c r="S28" s="873" t="s">
        <v>1092</v>
      </c>
      <c r="T28" s="882">
        <v>4.2838418458259102E-3</v>
      </c>
      <c r="U28" s="974"/>
      <c r="V28" s="975"/>
      <c r="W28" s="976"/>
    </row>
    <row r="29" spans="1:35" ht="25.5">
      <c r="B29" s="883"/>
      <c r="M29" s="884" t="s">
        <v>1097</v>
      </c>
      <c r="N29" s="885">
        <v>1004.2397999999999</v>
      </c>
      <c r="O29" s="881">
        <v>1004.2261999999999</v>
      </c>
      <c r="P29" s="886"/>
      <c r="Q29" s="887"/>
    </row>
    <row r="30" spans="1:35">
      <c r="A30" s="539" t="s">
        <v>1098</v>
      </c>
      <c r="C30" s="879"/>
      <c r="D30" s="880"/>
      <c r="M30" s="884"/>
      <c r="N30" s="889"/>
      <c r="O30" s="886"/>
      <c r="P30" s="886"/>
      <c r="Q30" s="887"/>
      <c r="S30" s="879"/>
      <c r="T30" s="880"/>
    </row>
    <row r="31" spans="1:35">
      <c r="B31" s="539"/>
      <c r="M31" s="922" t="s">
        <v>1086</v>
      </c>
      <c r="N31" s="952"/>
      <c r="O31" s="953" t="s">
        <v>1087</v>
      </c>
      <c r="P31" s="954"/>
      <c r="Q31" s="955"/>
    </row>
    <row r="32" spans="1:35">
      <c r="A32" s="539" t="s">
        <v>1099</v>
      </c>
      <c r="B32" s="539"/>
      <c r="M32" s="460" t="s">
        <v>446</v>
      </c>
      <c r="N32" s="890" t="s">
        <v>1100</v>
      </c>
      <c r="O32" s="956"/>
      <c r="P32" s="957"/>
      <c r="Q32" s="958"/>
    </row>
    <row r="33" spans="1:17">
      <c r="A33" s="539" t="s">
        <v>1101</v>
      </c>
      <c r="B33" s="539"/>
      <c r="M33" s="460" t="s">
        <v>447</v>
      </c>
      <c r="N33" s="890" t="s">
        <v>1102</v>
      </c>
      <c r="O33" s="956"/>
      <c r="P33" s="957"/>
      <c r="Q33" s="958"/>
    </row>
    <row r="34" spans="1:17">
      <c r="A34" s="539" t="s">
        <v>1103</v>
      </c>
      <c r="B34" s="539"/>
      <c r="M34" s="891"/>
      <c r="N34" s="892"/>
      <c r="O34" s="956"/>
      <c r="P34" s="957"/>
      <c r="Q34" s="958"/>
    </row>
    <row r="35" spans="1:17">
      <c r="A35" s="539" t="s">
        <v>1104</v>
      </c>
      <c r="B35" s="539"/>
      <c r="M35" s="891"/>
      <c r="N35" s="892"/>
      <c r="O35" s="956"/>
      <c r="P35" s="957"/>
      <c r="Q35" s="958"/>
    </row>
    <row r="36" spans="1:17">
      <c r="B36" s="539"/>
      <c r="M36" s="891"/>
      <c r="N36" s="892"/>
      <c r="O36" s="956"/>
      <c r="P36" s="957"/>
      <c r="Q36" s="958"/>
    </row>
    <row r="37" spans="1:17" ht="15.75" thickBot="1">
      <c r="A37" s="962" t="s">
        <v>1105</v>
      </c>
      <c r="B37" s="963"/>
      <c r="C37" s="963"/>
      <c r="D37" s="963"/>
      <c r="E37" s="963"/>
      <c r="F37" s="963"/>
      <c r="G37" s="963"/>
      <c r="H37" s="963"/>
      <c r="I37" s="963"/>
      <c r="J37" s="964"/>
      <c r="M37" s="893" t="s">
        <v>1092</v>
      </c>
      <c r="N37" s="894">
        <v>2.0484214788690099E-3</v>
      </c>
      <c r="O37" s="959"/>
      <c r="P37" s="960"/>
      <c r="Q37" s="961"/>
    </row>
    <row r="40" spans="1:17">
      <c r="M40" s="879"/>
      <c r="N40" s="880"/>
    </row>
  </sheetData>
  <mergeCells count="72">
    <mergeCell ref="M31:N31"/>
    <mergeCell ref="O31:Q37"/>
    <mergeCell ref="A37:J37"/>
    <mergeCell ref="Y18:AB18"/>
    <mergeCell ref="AE18:AH18"/>
    <mergeCell ref="S19:V19"/>
    <mergeCell ref="A22:D22"/>
    <mergeCell ref="AA22:AC25"/>
    <mergeCell ref="I23:K26"/>
    <mergeCell ref="AG24:AI27"/>
    <mergeCell ref="A25:B25"/>
    <mergeCell ref="C25:E28"/>
    <mergeCell ref="U25:W28"/>
    <mergeCell ref="AF14:AI14"/>
    <mergeCell ref="B13:E13"/>
    <mergeCell ref="H13:K13"/>
    <mergeCell ref="N13:Q13"/>
    <mergeCell ref="T13:W13"/>
    <mergeCell ref="Z13:AC13"/>
    <mergeCell ref="AF13:AI13"/>
    <mergeCell ref="B14:E14"/>
    <mergeCell ref="H14:K14"/>
    <mergeCell ref="N14:Q14"/>
    <mergeCell ref="T14:W14"/>
    <mergeCell ref="Z14:AC14"/>
    <mergeCell ref="AF12:AI12"/>
    <mergeCell ref="B11:E11"/>
    <mergeCell ref="H11:K11"/>
    <mergeCell ref="N11:Q11"/>
    <mergeCell ref="T11:W11"/>
    <mergeCell ref="Z11:AC11"/>
    <mergeCell ref="AF11:AI11"/>
    <mergeCell ref="B12:E12"/>
    <mergeCell ref="H12:K12"/>
    <mergeCell ref="N12:Q12"/>
    <mergeCell ref="T12:W12"/>
    <mergeCell ref="Z12:AC12"/>
    <mergeCell ref="AF10:AI10"/>
    <mergeCell ref="B9:E9"/>
    <mergeCell ref="H9:K9"/>
    <mergeCell ref="N9:Q9"/>
    <mergeCell ref="T9:W9"/>
    <mergeCell ref="Z9:AC9"/>
    <mergeCell ref="AF9:AI9"/>
    <mergeCell ref="B10:E10"/>
    <mergeCell ref="H10:K10"/>
    <mergeCell ref="N10:Q10"/>
    <mergeCell ref="T10:W10"/>
    <mergeCell ref="Z10:AC10"/>
    <mergeCell ref="AE7:AI7"/>
    <mergeCell ref="B8:E8"/>
    <mergeCell ref="H8:K8"/>
    <mergeCell ref="N8:Q8"/>
    <mergeCell ref="T8:W8"/>
    <mergeCell ref="Z8:AC8"/>
    <mergeCell ref="AF8:AI8"/>
    <mergeCell ref="A7:E7"/>
    <mergeCell ref="G7:K7"/>
    <mergeCell ref="M7:Q7"/>
    <mergeCell ref="S7:W7"/>
    <mergeCell ref="Y7:AC7"/>
    <mergeCell ref="G6:K6"/>
    <mergeCell ref="M6:Q6"/>
    <mergeCell ref="S6:W6"/>
    <mergeCell ref="Y6:AC6"/>
    <mergeCell ref="AE6:AI6"/>
    <mergeCell ref="A6:E6"/>
    <mergeCell ref="A1:E1"/>
    <mergeCell ref="A2:E2"/>
    <mergeCell ref="A3:E3"/>
    <mergeCell ref="A4:E4"/>
    <mergeCell ref="A5:D5"/>
  </mergeCells>
  <hyperlinks>
    <hyperlink ref="N14:P14" location="PPLF!A1" display="PPLF" xr:uid="{E6A1A2F0-3F06-4548-960E-5BA619F202D0}"/>
    <hyperlink ref="H14:J14" location="PPTSF!A1" display="PPTSF" xr:uid="{24B92C5A-AD4A-4648-81B9-25BA5973E8C9}"/>
    <hyperlink ref="T14:V14" location="PPCHF!A1" display="PPCHF" xr:uid="{7B894C39-B5A8-48BF-8183-15462866DECD}"/>
    <hyperlink ref="B14" location="PPFCF!A1" display="PPFCF" xr:uid="{BC731441-1565-4AEA-A7A3-1DF563968EE4}"/>
    <hyperlink ref="Z14:AB14" location="PPCHF!A1" display="PPCHF" xr:uid="{6B9768F7-BF90-45DB-AD17-EB55F02C416C}"/>
    <hyperlink ref="Z14:AC14" location="PPAF!A1" display="PPAF" xr:uid="{86E38B44-8DD4-42E4-B113-C75B7B7EC221}"/>
    <hyperlink ref="AF14:AH14" location="PPCHF!A1" display="PPCHF" xr:uid="{D1AB1E57-492A-4E81-8102-8154A7A355D3}"/>
    <hyperlink ref="AF14:AI14" location="PPDAAF!A1" display="PPDAAF" xr:uid="{32F1DC35-C432-4C82-BCA2-12752BE2E6E1}"/>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M305"/>
  <sheetViews>
    <sheetView topLeftCell="A139" zoomScaleNormal="100" workbookViewId="0">
      <selection activeCell="C151" sqref="C151"/>
    </sheetView>
  </sheetViews>
  <sheetFormatPr defaultColWidth="8.85546875" defaultRowHeight="12.75"/>
  <cols>
    <col min="1" max="1" width="3.42578125" style="539" customWidth="1"/>
    <col min="2" max="2" width="47.5703125" style="539" customWidth="1"/>
    <col min="3" max="3" width="16.5703125" style="539" customWidth="1"/>
    <col min="4" max="4" width="28.28515625" style="539" customWidth="1"/>
    <col min="5" max="5" width="16.42578125" style="539" customWidth="1"/>
    <col min="6" max="6" width="17.28515625" style="539" customWidth="1"/>
    <col min="7" max="7" width="13.7109375" style="539" customWidth="1"/>
    <col min="8" max="8" width="10.28515625" style="539" customWidth="1"/>
    <col min="9" max="9" width="9.5703125" style="539" customWidth="1"/>
    <col min="10" max="10" width="10.85546875" style="539" customWidth="1"/>
    <col min="11" max="16384" width="8.85546875" style="539"/>
  </cols>
  <sheetData>
    <row r="1" spans="1:10" ht="15.95" customHeight="1">
      <c r="A1" s="739"/>
      <c r="B1" s="516" t="s">
        <v>979</v>
      </c>
      <c r="C1" s="739"/>
      <c r="D1" s="739"/>
      <c r="E1" s="739"/>
      <c r="F1" s="739"/>
      <c r="G1" s="739"/>
      <c r="H1" s="739"/>
      <c r="I1" s="739"/>
      <c r="J1" s="739"/>
    </row>
    <row r="2" spans="1:10" ht="12.95" customHeight="1">
      <c r="A2" s="739"/>
      <c r="B2" s="740"/>
      <c r="C2" s="739"/>
      <c r="D2" s="739"/>
      <c r="E2" s="739"/>
      <c r="F2" s="739"/>
      <c r="G2" s="739"/>
      <c r="H2" s="739"/>
      <c r="I2" s="739"/>
      <c r="J2" s="739"/>
    </row>
    <row r="3" spans="1:10" ht="12.95" customHeight="1">
      <c r="A3" s="741"/>
      <c r="B3" s="706" t="s">
        <v>5</v>
      </c>
      <c r="C3" s="739"/>
      <c r="D3" s="739"/>
      <c r="E3" s="739"/>
      <c r="F3" s="739"/>
      <c r="G3" s="739"/>
      <c r="H3" s="739"/>
      <c r="I3" s="739"/>
      <c r="J3" s="739"/>
    </row>
    <row r="4" spans="1:10" ht="27.95" customHeight="1">
      <c r="A4" s="739"/>
      <c r="B4" s="742" t="s">
        <v>6</v>
      </c>
      <c r="C4" s="743" t="s">
        <v>7</v>
      </c>
      <c r="D4" s="744" t="s">
        <v>8</v>
      </c>
      <c r="E4" s="744" t="s">
        <v>9</v>
      </c>
      <c r="F4" s="744" t="s">
        <v>10</v>
      </c>
      <c r="G4" s="744" t="s">
        <v>11</v>
      </c>
      <c r="H4" s="744" t="s">
        <v>12</v>
      </c>
      <c r="I4" s="745" t="s">
        <v>13</v>
      </c>
      <c r="J4" s="707" t="s">
        <v>14</v>
      </c>
    </row>
    <row r="5" spans="1:10" ht="12.95" customHeight="1">
      <c r="A5" s="739"/>
      <c r="B5" s="746" t="s">
        <v>15</v>
      </c>
      <c r="C5" s="747"/>
      <c r="D5" s="747"/>
      <c r="E5" s="747"/>
      <c r="F5" s="747"/>
      <c r="G5" s="747"/>
      <c r="H5" s="708"/>
      <c r="I5" s="709"/>
      <c r="J5" s="739"/>
    </row>
    <row r="6" spans="1:10" ht="12.95" customHeight="1">
      <c r="A6" s="739"/>
      <c r="B6" s="746" t="s">
        <v>16</v>
      </c>
      <c r="C6" s="747"/>
      <c r="D6" s="747"/>
      <c r="E6" s="747"/>
      <c r="F6" s="739"/>
      <c r="G6" s="708"/>
      <c r="H6" s="708"/>
      <c r="I6" s="709"/>
      <c r="J6" s="739"/>
    </row>
    <row r="7" spans="1:10" ht="12.95" customHeight="1">
      <c r="A7" s="748"/>
      <c r="B7" s="749" t="s">
        <v>17</v>
      </c>
      <c r="C7" s="747" t="s">
        <v>18</v>
      </c>
      <c r="D7" s="747" t="s">
        <v>19</v>
      </c>
      <c r="E7" s="750">
        <v>33704692</v>
      </c>
      <c r="F7" s="751">
        <v>488010.23999999999</v>
      </c>
      <c r="G7" s="752">
        <v>8.0600000000000005E-2</v>
      </c>
      <c r="H7" s="753"/>
      <c r="I7" s="754"/>
      <c r="J7" s="739"/>
    </row>
    <row r="8" spans="1:10" ht="12.95" customHeight="1">
      <c r="A8" s="748"/>
      <c r="B8" s="749" t="s">
        <v>20</v>
      </c>
      <c r="C8" s="747" t="s">
        <v>21</v>
      </c>
      <c r="D8" s="747" t="s">
        <v>22</v>
      </c>
      <c r="E8" s="750">
        <v>4772429</v>
      </c>
      <c r="F8" s="751">
        <v>394811.12</v>
      </c>
      <c r="G8" s="752">
        <v>6.5199999999999994E-2</v>
      </c>
      <c r="H8" s="753"/>
      <c r="I8" s="754"/>
      <c r="J8" s="739"/>
    </row>
    <row r="9" spans="1:10" ht="12.95" customHeight="1">
      <c r="A9" s="748"/>
      <c r="B9" s="749" t="s">
        <v>23</v>
      </c>
      <c r="C9" s="747" t="s">
        <v>24</v>
      </c>
      <c r="D9" s="747" t="s">
        <v>25</v>
      </c>
      <c r="E9" s="750">
        <v>134958517</v>
      </c>
      <c r="F9" s="751">
        <v>373700.13</v>
      </c>
      <c r="G9" s="752">
        <v>6.1699999999999998E-2</v>
      </c>
      <c r="H9" s="753"/>
      <c r="I9" s="754"/>
      <c r="J9" s="739"/>
    </row>
    <row r="10" spans="1:10" ht="12.95" customHeight="1">
      <c r="A10" s="748"/>
      <c r="B10" s="749" t="s">
        <v>26</v>
      </c>
      <c r="C10" s="747" t="s">
        <v>27</v>
      </c>
      <c r="D10" s="747" t="s">
        <v>28</v>
      </c>
      <c r="E10" s="750">
        <v>2762479</v>
      </c>
      <c r="F10" s="751">
        <v>348082.02</v>
      </c>
      <c r="G10" s="752">
        <v>5.7500000000000002E-2</v>
      </c>
      <c r="H10" s="753"/>
      <c r="I10" s="754"/>
      <c r="J10" s="739"/>
    </row>
    <row r="11" spans="1:10" ht="12.95" customHeight="1">
      <c r="A11" s="748"/>
      <c r="B11" s="749" t="s">
        <v>29</v>
      </c>
      <c r="C11" s="747" t="s">
        <v>30</v>
      </c>
      <c r="D11" s="747" t="s">
        <v>19</v>
      </c>
      <c r="E11" s="750">
        <v>28744540</v>
      </c>
      <c r="F11" s="751">
        <v>314264.06</v>
      </c>
      <c r="G11" s="752">
        <v>5.1900000000000002E-2</v>
      </c>
      <c r="H11" s="753"/>
      <c r="I11" s="754"/>
      <c r="J11" s="739"/>
    </row>
    <row r="12" spans="1:10" ht="12.95" customHeight="1">
      <c r="A12" s="748"/>
      <c r="B12" s="749" t="s">
        <v>31</v>
      </c>
      <c r="C12" s="747" t="s">
        <v>32</v>
      </c>
      <c r="D12" s="747" t="s">
        <v>33</v>
      </c>
      <c r="E12" s="750">
        <v>73149287</v>
      </c>
      <c r="F12" s="751">
        <v>313334.96999999997</v>
      </c>
      <c r="G12" s="752">
        <v>5.1700000000000003E-2</v>
      </c>
      <c r="H12" s="753"/>
      <c r="I12" s="754"/>
      <c r="J12" s="739"/>
    </row>
    <row r="13" spans="1:10" ht="12.95" customHeight="1">
      <c r="A13" s="748"/>
      <c r="B13" s="749" t="s">
        <v>34</v>
      </c>
      <c r="C13" s="747" t="s">
        <v>35</v>
      </c>
      <c r="D13" s="747" t="s">
        <v>36</v>
      </c>
      <c r="E13" s="750">
        <v>69326793</v>
      </c>
      <c r="F13" s="751">
        <v>300947.61</v>
      </c>
      <c r="G13" s="752">
        <v>4.9700000000000001E-2</v>
      </c>
      <c r="H13" s="753"/>
      <c r="I13" s="754"/>
      <c r="J13" s="739"/>
    </row>
    <row r="14" spans="1:10" ht="12.95" customHeight="1">
      <c r="A14" s="748"/>
      <c r="B14" s="749" t="s">
        <v>37</v>
      </c>
      <c r="C14" s="747" t="s">
        <v>38</v>
      </c>
      <c r="D14" s="747" t="s">
        <v>39</v>
      </c>
      <c r="E14" s="750">
        <v>18706973</v>
      </c>
      <c r="F14" s="751">
        <v>288751.48</v>
      </c>
      <c r="G14" s="752">
        <v>4.7699999999999999E-2</v>
      </c>
      <c r="H14" s="753"/>
      <c r="I14" s="754"/>
      <c r="J14" s="739"/>
    </row>
    <row r="15" spans="1:10" ht="12.95" customHeight="1">
      <c r="A15" s="748"/>
      <c r="B15" s="749" t="s">
        <v>40</v>
      </c>
      <c r="C15" s="747" t="s">
        <v>41</v>
      </c>
      <c r="D15" s="747" t="s">
        <v>19</v>
      </c>
      <c r="E15" s="750">
        <v>23645558</v>
      </c>
      <c r="F15" s="751">
        <v>247616.28</v>
      </c>
      <c r="G15" s="752">
        <v>4.0899999999999999E-2</v>
      </c>
      <c r="H15" s="753"/>
      <c r="I15" s="754"/>
      <c r="J15" s="739"/>
    </row>
    <row r="16" spans="1:10" ht="12.95" customHeight="1">
      <c r="A16" s="748"/>
      <c r="B16" s="749" t="s">
        <v>42</v>
      </c>
      <c r="C16" s="747" t="s">
        <v>43</v>
      </c>
      <c r="D16" s="747" t="s">
        <v>19</v>
      </c>
      <c r="E16" s="750">
        <v>7762358</v>
      </c>
      <c r="F16" s="751">
        <v>138596.9</v>
      </c>
      <c r="G16" s="752">
        <v>2.29E-2</v>
      </c>
      <c r="H16" s="753"/>
      <c r="I16" s="754"/>
      <c r="J16" s="739"/>
    </row>
    <row r="17" spans="1:10" ht="12.95" customHeight="1">
      <c r="A17" s="748"/>
      <c r="B17" s="749" t="s">
        <v>44</v>
      </c>
      <c r="C17" s="747" t="s">
        <v>45</v>
      </c>
      <c r="D17" s="747" t="s">
        <v>46</v>
      </c>
      <c r="E17" s="750">
        <v>7618643</v>
      </c>
      <c r="F17" s="751">
        <v>126983.73</v>
      </c>
      <c r="G17" s="752">
        <v>2.1000000000000001E-2</v>
      </c>
      <c r="H17" s="753"/>
      <c r="I17" s="754"/>
      <c r="J17" s="739"/>
    </row>
    <row r="18" spans="1:10" ht="12.95" customHeight="1">
      <c r="A18" s="748"/>
      <c r="B18" s="749" t="s">
        <v>47</v>
      </c>
      <c r="C18" s="747" t="s">
        <v>48</v>
      </c>
      <c r="D18" s="747" t="s">
        <v>49</v>
      </c>
      <c r="E18" s="750">
        <v>4189074</v>
      </c>
      <c r="F18" s="751">
        <v>97075.51</v>
      </c>
      <c r="G18" s="752">
        <v>1.6E-2</v>
      </c>
      <c r="H18" s="753"/>
      <c r="I18" s="754"/>
      <c r="J18" s="739"/>
    </row>
    <row r="19" spans="1:10" ht="12.95" customHeight="1">
      <c r="A19" s="748"/>
      <c r="B19" s="749" t="s">
        <v>50</v>
      </c>
      <c r="C19" s="747" t="s">
        <v>51</v>
      </c>
      <c r="D19" s="747" t="s">
        <v>52</v>
      </c>
      <c r="E19" s="750">
        <v>47246858</v>
      </c>
      <c r="F19" s="751">
        <v>95320.54</v>
      </c>
      <c r="G19" s="752">
        <v>1.5699999999999999E-2</v>
      </c>
      <c r="H19" s="753"/>
      <c r="I19" s="754"/>
      <c r="J19" s="739"/>
    </row>
    <row r="20" spans="1:10" ht="12.95" customHeight="1">
      <c r="A20" s="748"/>
      <c r="B20" s="749" t="s">
        <v>53</v>
      </c>
      <c r="C20" s="747" t="s">
        <v>54</v>
      </c>
      <c r="D20" s="747" t="s">
        <v>46</v>
      </c>
      <c r="E20" s="750">
        <v>2492885</v>
      </c>
      <c r="F20" s="751">
        <v>83501.679999999993</v>
      </c>
      <c r="G20" s="752">
        <v>1.38E-2</v>
      </c>
      <c r="H20" s="753"/>
      <c r="I20" s="754"/>
      <c r="J20" s="739"/>
    </row>
    <row r="21" spans="1:10" ht="12.95" customHeight="1">
      <c r="A21" s="748"/>
      <c r="B21" s="749" t="s">
        <v>55</v>
      </c>
      <c r="C21" s="747" t="s">
        <v>56</v>
      </c>
      <c r="D21" s="747" t="s">
        <v>46</v>
      </c>
      <c r="E21" s="750">
        <v>4799727</v>
      </c>
      <c r="F21" s="751">
        <v>82168.929999999993</v>
      </c>
      <c r="G21" s="752">
        <v>1.3599999999999999E-2</v>
      </c>
      <c r="H21" s="753"/>
      <c r="I21" s="754"/>
      <c r="J21" s="739"/>
    </row>
    <row r="22" spans="1:10" ht="17.45" customHeight="1">
      <c r="A22" s="748"/>
      <c r="B22" s="749" t="s">
        <v>57</v>
      </c>
      <c r="C22" s="747" t="s">
        <v>58</v>
      </c>
      <c r="D22" s="747" t="s">
        <v>59</v>
      </c>
      <c r="E22" s="750">
        <v>7678847</v>
      </c>
      <c r="F22" s="751">
        <v>77352.87</v>
      </c>
      <c r="G22" s="752">
        <v>1.2800000000000001E-2</v>
      </c>
      <c r="H22" s="753"/>
      <c r="I22" s="754"/>
      <c r="J22" s="739"/>
    </row>
    <row r="23" spans="1:10" ht="12.95" customHeight="1">
      <c r="A23" s="748"/>
      <c r="B23" s="749" t="s">
        <v>60</v>
      </c>
      <c r="C23" s="747" t="s">
        <v>61</v>
      </c>
      <c r="D23" s="747" t="s">
        <v>39</v>
      </c>
      <c r="E23" s="750">
        <v>4702120</v>
      </c>
      <c r="F23" s="751">
        <v>70440.11</v>
      </c>
      <c r="G23" s="752">
        <v>1.1599999999999999E-2</v>
      </c>
      <c r="H23" s="753"/>
      <c r="I23" s="754"/>
      <c r="J23" s="739"/>
    </row>
    <row r="24" spans="1:10" ht="15" customHeight="1">
      <c r="A24" s="748"/>
      <c r="B24" s="817" t="s">
        <v>62</v>
      </c>
      <c r="C24" s="747" t="s">
        <v>63</v>
      </c>
      <c r="D24" s="747" t="s">
        <v>59</v>
      </c>
      <c r="E24" s="750">
        <v>4174123</v>
      </c>
      <c r="F24" s="751">
        <v>62484.53</v>
      </c>
      <c r="G24" s="752">
        <v>1.03E-2</v>
      </c>
      <c r="H24" s="753"/>
      <c r="I24" s="754"/>
      <c r="J24" s="739"/>
    </row>
    <row r="25" spans="1:10" ht="12.95" customHeight="1">
      <c r="A25" s="748"/>
      <c r="B25" s="749" t="s">
        <v>64</v>
      </c>
      <c r="C25" s="747" t="s">
        <v>65</v>
      </c>
      <c r="D25" s="747" t="s">
        <v>59</v>
      </c>
      <c r="E25" s="750">
        <v>1006274</v>
      </c>
      <c r="F25" s="751">
        <v>61965.35</v>
      </c>
      <c r="G25" s="752">
        <v>1.0200000000000001E-2</v>
      </c>
      <c r="H25" s="753"/>
      <c r="I25" s="754"/>
      <c r="J25" s="739"/>
    </row>
    <row r="26" spans="1:10" ht="12.95" customHeight="1">
      <c r="A26" s="748"/>
      <c r="B26" s="749" t="s">
        <v>66</v>
      </c>
      <c r="C26" s="747" t="s">
        <v>67</v>
      </c>
      <c r="D26" s="747" t="s">
        <v>46</v>
      </c>
      <c r="E26" s="750">
        <v>44206584</v>
      </c>
      <c r="F26" s="751">
        <v>59391.55</v>
      </c>
      <c r="G26" s="752">
        <v>9.7999999999999997E-3</v>
      </c>
      <c r="H26" s="753"/>
      <c r="I26" s="754"/>
      <c r="J26" s="739"/>
    </row>
    <row r="27" spans="1:10" ht="12.95" customHeight="1">
      <c r="A27" s="748"/>
      <c r="B27" s="749" t="s">
        <v>68</v>
      </c>
      <c r="C27" s="747" t="s">
        <v>69</v>
      </c>
      <c r="D27" s="747" t="s">
        <v>70</v>
      </c>
      <c r="E27" s="750">
        <v>13098505</v>
      </c>
      <c r="F27" s="751">
        <v>56428.36</v>
      </c>
      <c r="G27" s="752">
        <v>9.2999999999999992E-3</v>
      </c>
      <c r="H27" s="753"/>
      <c r="I27" s="754"/>
      <c r="J27" s="739"/>
    </row>
    <row r="28" spans="1:10">
      <c r="A28" s="748"/>
      <c r="B28" s="749" t="s">
        <v>71</v>
      </c>
      <c r="C28" s="747" t="s">
        <v>72</v>
      </c>
      <c r="D28" s="747" t="s">
        <v>39</v>
      </c>
      <c r="E28" s="750">
        <v>534216</v>
      </c>
      <c r="F28" s="751">
        <v>46872.65</v>
      </c>
      <c r="G28" s="752">
        <v>7.7000000000000002E-3</v>
      </c>
      <c r="H28" s="753"/>
      <c r="I28" s="754"/>
      <c r="J28" s="739"/>
    </row>
    <row r="29" spans="1:10" ht="12.95" customHeight="1">
      <c r="A29" s="748"/>
      <c r="B29" s="749" t="s">
        <v>73</v>
      </c>
      <c r="C29" s="747" t="s">
        <v>74</v>
      </c>
      <c r="D29" s="747" t="s">
        <v>59</v>
      </c>
      <c r="E29" s="750">
        <v>3541831</v>
      </c>
      <c r="F29" s="751">
        <v>43826.62</v>
      </c>
      <c r="G29" s="752">
        <v>7.1999999999999998E-3</v>
      </c>
      <c r="H29" s="753"/>
      <c r="I29" s="754"/>
      <c r="J29" s="739"/>
    </row>
    <row r="30" spans="1:10" ht="12.95" customHeight="1">
      <c r="A30" s="748"/>
      <c r="B30" s="749" t="s">
        <v>75</v>
      </c>
      <c r="C30" s="747" t="s">
        <v>76</v>
      </c>
      <c r="D30" s="747" t="s">
        <v>46</v>
      </c>
      <c r="E30" s="750">
        <v>3368913</v>
      </c>
      <c r="F30" s="751">
        <v>27389.26</v>
      </c>
      <c r="G30" s="752">
        <v>4.4999999999999997E-3</v>
      </c>
      <c r="H30" s="753"/>
      <c r="I30" s="754"/>
      <c r="J30" s="739"/>
    </row>
    <row r="31" spans="1:10" ht="12.95" customHeight="1">
      <c r="A31" s="748"/>
      <c r="B31" s="749" t="s">
        <v>79</v>
      </c>
      <c r="C31" s="747" t="s">
        <v>80</v>
      </c>
      <c r="D31" s="747" t="s">
        <v>46</v>
      </c>
      <c r="E31" s="750">
        <v>422587</v>
      </c>
      <c r="F31" s="751">
        <v>23006.06</v>
      </c>
      <c r="G31" s="752">
        <v>3.8E-3</v>
      </c>
      <c r="H31" s="753"/>
      <c r="I31" s="754"/>
      <c r="J31" s="739"/>
    </row>
    <row r="32" spans="1:10" ht="12.95" customHeight="1">
      <c r="A32" s="748"/>
      <c r="B32" s="749" t="s">
        <v>81</v>
      </c>
      <c r="C32" s="747" t="s">
        <v>82</v>
      </c>
      <c r="D32" s="747" t="s">
        <v>83</v>
      </c>
      <c r="E32" s="750">
        <v>2259531</v>
      </c>
      <c r="F32" s="751">
        <v>12330.26</v>
      </c>
      <c r="G32" s="752">
        <v>2E-3</v>
      </c>
      <c r="H32" s="753"/>
      <c r="I32" s="754"/>
      <c r="J32" s="739"/>
    </row>
    <row r="33" spans="1:10" ht="12.95" customHeight="1">
      <c r="A33" s="748"/>
      <c r="B33" s="749" t="s">
        <v>89</v>
      </c>
      <c r="C33" s="747" t="s">
        <v>90</v>
      </c>
      <c r="D33" s="747" t="s">
        <v>22</v>
      </c>
      <c r="E33" s="750">
        <v>80159</v>
      </c>
      <c r="F33" s="751">
        <v>5747.68</v>
      </c>
      <c r="G33" s="752">
        <v>8.9999999999999998E-4</v>
      </c>
      <c r="H33" s="753"/>
      <c r="I33" s="754"/>
      <c r="J33" s="739"/>
    </row>
    <row r="34" spans="1:10" ht="12.95" customHeight="1">
      <c r="A34" s="748"/>
      <c r="B34" s="749" t="s">
        <v>104</v>
      </c>
      <c r="C34" s="747" t="s">
        <v>105</v>
      </c>
      <c r="D34" s="747" t="s">
        <v>106</v>
      </c>
      <c r="E34" s="750">
        <v>47293</v>
      </c>
      <c r="F34" s="751">
        <v>1079.75</v>
      </c>
      <c r="G34" s="752">
        <v>2.0000000000000001E-4</v>
      </c>
      <c r="H34" s="753"/>
      <c r="I34" s="754"/>
      <c r="J34" s="739"/>
    </row>
    <row r="35" spans="1:10" ht="12.95" customHeight="1">
      <c r="A35" s="748"/>
      <c r="B35" s="749" t="s">
        <v>113</v>
      </c>
      <c r="C35" s="747" t="s">
        <v>114</v>
      </c>
      <c r="D35" s="747" t="s">
        <v>39</v>
      </c>
      <c r="E35" s="750">
        <v>25272</v>
      </c>
      <c r="F35" s="751">
        <v>424.63</v>
      </c>
      <c r="G35" s="752">
        <v>1E-4</v>
      </c>
      <c r="H35" s="753"/>
      <c r="I35" s="754"/>
      <c r="J35" s="739"/>
    </row>
    <row r="36" spans="1:10" ht="12.95" customHeight="1">
      <c r="A36" s="748"/>
      <c r="B36" s="749"/>
      <c r="C36" s="747"/>
      <c r="D36" s="747"/>
      <c r="E36" s="750"/>
      <c r="F36" s="751"/>
      <c r="G36" s="752"/>
      <c r="H36" s="753"/>
      <c r="I36" s="754"/>
      <c r="J36" s="739"/>
    </row>
    <row r="37" spans="1:10" ht="12.95" customHeight="1">
      <c r="A37" s="748"/>
      <c r="B37" s="749"/>
      <c r="C37" s="747"/>
      <c r="D37" s="747"/>
      <c r="E37" s="750"/>
      <c r="F37" s="751"/>
      <c r="G37" s="752"/>
      <c r="H37" s="753"/>
      <c r="I37" s="754"/>
      <c r="J37" s="739"/>
    </row>
    <row r="38" spans="1:10">
      <c r="A38" s="748"/>
      <c r="B38" s="474" t="s">
        <v>850</v>
      </c>
      <c r="C38" s="747"/>
      <c r="D38" s="747"/>
      <c r="E38" s="750"/>
      <c r="F38" s="751"/>
      <c r="G38" s="752"/>
      <c r="H38" s="753"/>
      <c r="I38" s="754"/>
      <c r="J38" s="739"/>
    </row>
    <row r="39" spans="1:10" ht="12.95" customHeight="1">
      <c r="A39" s="748"/>
      <c r="B39" s="749" t="s">
        <v>77</v>
      </c>
      <c r="C39" s="747" t="s">
        <v>78</v>
      </c>
      <c r="D39" s="747" t="s">
        <v>22</v>
      </c>
      <c r="E39" s="750">
        <v>362250</v>
      </c>
      <c r="F39" s="751">
        <v>26245.919999999998</v>
      </c>
      <c r="G39" s="752">
        <v>4.3E-3</v>
      </c>
      <c r="H39" s="753"/>
      <c r="I39" s="754"/>
      <c r="J39" s="739"/>
    </row>
    <row r="40" spans="1:10" ht="12.95" customHeight="1">
      <c r="A40" s="748"/>
      <c r="B40" s="749" t="s">
        <v>84</v>
      </c>
      <c r="C40" s="747" t="s">
        <v>85</v>
      </c>
      <c r="D40" s="747" t="s">
        <v>86</v>
      </c>
      <c r="E40" s="750">
        <v>6222000</v>
      </c>
      <c r="F40" s="751">
        <v>8620.58</v>
      </c>
      <c r="G40" s="752">
        <v>1.4E-3</v>
      </c>
      <c r="H40" s="753"/>
      <c r="I40" s="754"/>
      <c r="J40" s="739"/>
    </row>
    <row r="41" spans="1:10" ht="12.95" customHeight="1">
      <c r="A41" s="748"/>
      <c r="B41" s="749" t="s">
        <v>87</v>
      </c>
      <c r="C41" s="747" t="s">
        <v>88</v>
      </c>
      <c r="D41" s="747" t="s">
        <v>39</v>
      </c>
      <c r="E41" s="750">
        <v>164150</v>
      </c>
      <c r="F41" s="751">
        <v>6362.95</v>
      </c>
      <c r="G41" s="752">
        <v>1.1000000000000001E-3</v>
      </c>
      <c r="H41" s="753"/>
      <c r="I41" s="754"/>
      <c r="J41" s="739"/>
    </row>
    <row r="42" spans="1:10" ht="12.95" customHeight="1">
      <c r="A42" s="748"/>
      <c r="B42" s="749" t="s">
        <v>91</v>
      </c>
      <c r="C42" s="747" t="s">
        <v>92</v>
      </c>
      <c r="D42" s="747" t="s">
        <v>19</v>
      </c>
      <c r="E42" s="750">
        <v>265000</v>
      </c>
      <c r="F42" s="751">
        <v>4115.45</v>
      </c>
      <c r="G42" s="752">
        <v>6.9999999999999999E-4</v>
      </c>
      <c r="H42" s="753"/>
      <c r="I42" s="754"/>
      <c r="J42" s="739"/>
    </row>
    <row r="43" spans="1:10" ht="12.95" customHeight="1">
      <c r="A43" s="748"/>
      <c r="B43" s="749" t="s">
        <v>93</v>
      </c>
      <c r="C43" s="747" t="s">
        <v>94</v>
      </c>
      <c r="D43" s="747" t="s">
        <v>28</v>
      </c>
      <c r="E43" s="750">
        <v>246525</v>
      </c>
      <c r="F43" s="751">
        <v>2447.5</v>
      </c>
      <c r="G43" s="752">
        <v>4.0000000000000002E-4</v>
      </c>
      <c r="H43" s="753"/>
      <c r="I43" s="754"/>
      <c r="J43" s="739"/>
    </row>
    <row r="44" spans="1:10" ht="12.95" customHeight="1">
      <c r="A44" s="748"/>
      <c r="B44" s="749" t="s">
        <v>95</v>
      </c>
      <c r="C44" s="747" t="s">
        <v>96</v>
      </c>
      <c r="D44" s="747" t="s">
        <v>97</v>
      </c>
      <c r="E44" s="750">
        <v>65250</v>
      </c>
      <c r="F44" s="751">
        <v>1939.03</v>
      </c>
      <c r="G44" s="752">
        <v>2.9999999999999997E-4</v>
      </c>
      <c r="H44" s="753"/>
      <c r="I44" s="754"/>
      <c r="J44" s="739"/>
    </row>
    <row r="45" spans="1:10" ht="12.95" customHeight="1">
      <c r="A45" s="748"/>
      <c r="B45" s="749" t="s">
        <v>98</v>
      </c>
      <c r="C45" s="747" t="s">
        <v>99</v>
      </c>
      <c r="D45" s="747" t="s">
        <v>39</v>
      </c>
      <c r="E45" s="750">
        <v>148200</v>
      </c>
      <c r="F45" s="751">
        <v>1849.68</v>
      </c>
      <c r="G45" s="752">
        <v>2.9999999999999997E-4</v>
      </c>
      <c r="H45" s="753"/>
      <c r="I45" s="754"/>
      <c r="J45" s="739"/>
    </row>
    <row r="46" spans="1:10" ht="12.95" customHeight="1">
      <c r="A46" s="748"/>
      <c r="B46" s="749" t="s">
        <v>100</v>
      </c>
      <c r="C46" s="747" t="s">
        <v>101</v>
      </c>
      <c r="D46" s="747" t="s">
        <v>28</v>
      </c>
      <c r="E46" s="750">
        <v>94500</v>
      </c>
      <c r="F46" s="751">
        <v>1815.68</v>
      </c>
      <c r="G46" s="752">
        <v>2.9999999999999997E-4</v>
      </c>
      <c r="H46" s="753"/>
      <c r="I46" s="754"/>
      <c r="J46" s="739"/>
    </row>
    <row r="47" spans="1:10" ht="12.95" customHeight="1">
      <c r="A47" s="748"/>
      <c r="B47" s="749" t="s">
        <v>102</v>
      </c>
      <c r="C47" s="747" t="s">
        <v>103</v>
      </c>
      <c r="D47" s="747" t="s">
        <v>19</v>
      </c>
      <c r="E47" s="750">
        <v>675000</v>
      </c>
      <c r="F47" s="751">
        <v>1215</v>
      </c>
      <c r="G47" s="752">
        <v>2.0000000000000001E-4</v>
      </c>
      <c r="H47" s="753"/>
      <c r="I47" s="754"/>
      <c r="J47" s="739"/>
    </row>
    <row r="48" spans="1:10" ht="12.95" customHeight="1">
      <c r="A48" s="748"/>
      <c r="B48" s="749" t="s">
        <v>107</v>
      </c>
      <c r="C48" s="747" t="s">
        <v>108</v>
      </c>
      <c r="D48" s="747" t="s">
        <v>59</v>
      </c>
      <c r="E48" s="750">
        <v>367500</v>
      </c>
      <c r="F48" s="751">
        <v>970.75</v>
      </c>
      <c r="G48" s="752">
        <v>2.0000000000000001E-4</v>
      </c>
      <c r="H48" s="753"/>
      <c r="I48" s="754"/>
      <c r="J48" s="739"/>
    </row>
    <row r="49" spans="1:10" ht="12.95" customHeight="1">
      <c r="A49" s="748"/>
      <c r="B49" s="749" t="s">
        <v>109</v>
      </c>
      <c r="C49" s="747" t="s">
        <v>110</v>
      </c>
      <c r="D49" s="747" t="s">
        <v>22</v>
      </c>
      <c r="E49" s="750">
        <v>71250</v>
      </c>
      <c r="F49" s="751">
        <v>605.16</v>
      </c>
      <c r="G49" s="752">
        <v>1E-4</v>
      </c>
      <c r="H49" s="753"/>
      <c r="I49" s="754"/>
      <c r="J49" s="739"/>
    </row>
    <row r="50" spans="1:10" ht="12.95" customHeight="1">
      <c r="A50" s="748"/>
      <c r="B50" s="749" t="s">
        <v>111</v>
      </c>
      <c r="C50" s="747" t="s">
        <v>112</v>
      </c>
      <c r="D50" s="747" t="s">
        <v>33</v>
      </c>
      <c r="E50" s="750">
        <v>23700</v>
      </c>
      <c r="F50" s="751">
        <v>536.65</v>
      </c>
      <c r="G50" s="752">
        <v>1E-4</v>
      </c>
      <c r="H50" s="753"/>
      <c r="I50" s="754"/>
      <c r="J50" s="739"/>
    </row>
    <row r="51" spans="1:10" ht="12.95" customHeight="1">
      <c r="A51" s="748"/>
      <c r="B51" s="749" t="s">
        <v>115</v>
      </c>
      <c r="C51" s="747" t="s">
        <v>116</v>
      </c>
      <c r="D51" s="747" t="s">
        <v>117</v>
      </c>
      <c r="E51" s="750">
        <v>23100</v>
      </c>
      <c r="F51" s="751">
        <v>146.30000000000001</v>
      </c>
      <c r="G51" s="753" t="s">
        <v>118</v>
      </c>
      <c r="H51" s="753"/>
      <c r="I51" s="754"/>
      <c r="J51" s="739"/>
    </row>
    <row r="52" spans="1:10" ht="12.95" customHeight="1">
      <c r="A52" s="748"/>
      <c r="B52" s="749" t="s">
        <v>119</v>
      </c>
      <c r="C52" s="747" t="s">
        <v>120</v>
      </c>
      <c r="D52" s="747" t="s">
        <v>121</v>
      </c>
      <c r="E52" s="750">
        <v>7000</v>
      </c>
      <c r="F52" s="751">
        <v>79.400000000000006</v>
      </c>
      <c r="G52" s="753" t="s">
        <v>118</v>
      </c>
      <c r="H52" s="753"/>
      <c r="I52" s="754"/>
      <c r="J52" s="739"/>
    </row>
    <row r="53" spans="1:10" ht="12.95" customHeight="1">
      <c r="A53" s="748"/>
      <c r="B53" s="749" t="s">
        <v>122</v>
      </c>
      <c r="C53" s="747" t="s">
        <v>123</v>
      </c>
      <c r="D53" s="747" t="s">
        <v>124</v>
      </c>
      <c r="E53" s="750">
        <v>1200</v>
      </c>
      <c r="F53" s="751">
        <v>45.17</v>
      </c>
      <c r="G53" s="753" t="s">
        <v>118</v>
      </c>
      <c r="H53" s="753"/>
      <c r="I53" s="754"/>
      <c r="J53" s="739"/>
    </row>
    <row r="54" spans="1:10" ht="12.95" customHeight="1">
      <c r="A54" s="739"/>
      <c r="B54" s="746" t="s">
        <v>125</v>
      </c>
      <c r="C54" s="747"/>
      <c r="D54" s="747"/>
      <c r="E54" s="747"/>
      <c r="F54" s="755">
        <v>4298900.0999999996</v>
      </c>
      <c r="G54" s="756">
        <v>0.7097</v>
      </c>
      <c r="H54" s="757"/>
      <c r="I54" s="758"/>
      <c r="J54" s="739"/>
    </row>
    <row r="55" spans="1:10" ht="12.95" customHeight="1">
      <c r="A55" s="739"/>
      <c r="B55" s="759" t="s">
        <v>126</v>
      </c>
      <c r="C55" s="760"/>
      <c r="D55" s="760"/>
      <c r="E55" s="760"/>
      <c r="F55" s="757" t="s">
        <v>127</v>
      </c>
      <c r="G55" s="757" t="s">
        <v>127</v>
      </c>
      <c r="H55" s="757"/>
      <c r="I55" s="758"/>
      <c r="J55" s="739"/>
    </row>
    <row r="56" spans="1:10" ht="12.95" customHeight="1">
      <c r="A56" s="739"/>
      <c r="B56" s="759" t="s">
        <v>125</v>
      </c>
      <c r="C56" s="760"/>
      <c r="D56" s="760"/>
      <c r="E56" s="760"/>
      <c r="F56" s="757" t="s">
        <v>127</v>
      </c>
      <c r="G56" s="757" t="s">
        <v>127</v>
      </c>
      <c r="H56" s="757"/>
      <c r="I56" s="758"/>
      <c r="J56" s="739"/>
    </row>
    <row r="57" spans="1:10" ht="12.95" customHeight="1">
      <c r="A57" s="739"/>
      <c r="B57" s="759" t="s">
        <v>128</v>
      </c>
      <c r="C57" s="761"/>
      <c r="D57" s="760"/>
      <c r="E57" s="761"/>
      <c r="F57" s="755">
        <v>4298900.0999999996</v>
      </c>
      <c r="G57" s="756">
        <v>0.7097</v>
      </c>
      <c r="H57" s="757"/>
      <c r="I57" s="758"/>
      <c r="J57" s="739"/>
    </row>
    <row r="58" spans="1:10" ht="12.95" customHeight="1">
      <c r="A58" s="739"/>
      <c r="B58" s="746" t="s">
        <v>129</v>
      </c>
      <c r="C58" s="747"/>
      <c r="D58" s="747"/>
      <c r="E58" s="747"/>
      <c r="F58" s="747"/>
      <c r="G58" s="747"/>
      <c r="H58" s="708"/>
      <c r="I58" s="709"/>
      <c r="J58" s="739"/>
    </row>
    <row r="59" spans="1:10" ht="12.95" customHeight="1">
      <c r="A59" s="739"/>
      <c r="B59" s="746" t="s">
        <v>16</v>
      </c>
      <c r="C59" s="747"/>
      <c r="D59" s="747"/>
      <c r="E59" s="747"/>
      <c r="F59" s="739"/>
      <c r="G59" s="708"/>
      <c r="H59" s="708"/>
      <c r="I59" s="709"/>
      <c r="J59" s="739"/>
    </row>
    <row r="60" spans="1:10" ht="12.95" customHeight="1">
      <c r="A60" s="748"/>
      <c r="B60" s="749" t="s">
        <v>130</v>
      </c>
      <c r="C60" s="747" t="s">
        <v>131</v>
      </c>
      <c r="D60" s="762" t="s">
        <v>1021</v>
      </c>
      <c r="E60" s="750">
        <v>733019</v>
      </c>
      <c r="F60" s="751">
        <v>257180.78</v>
      </c>
      <c r="G60" s="752">
        <v>4.2500000000000003E-2</v>
      </c>
      <c r="H60" s="753"/>
      <c r="I60" s="754"/>
      <c r="J60" s="739"/>
    </row>
    <row r="61" spans="1:10" ht="12.95" customHeight="1">
      <c r="A61" s="748"/>
      <c r="B61" s="749" t="s">
        <v>132</v>
      </c>
      <c r="C61" s="747" t="s">
        <v>133</v>
      </c>
      <c r="D61" s="762" t="s">
        <v>1022</v>
      </c>
      <c r="E61" s="750">
        <v>591056</v>
      </c>
      <c r="F61" s="751">
        <v>239342.34</v>
      </c>
      <c r="G61" s="752">
        <v>3.95E-2</v>
      </c>
      <c r="H61" s="753"/>
      <c r="I61" s="754"/>
      <c r="J61" s="739"/>
    </row>
    <row r="62" spans="1:10" ht="12.95" customHeight="1">
      <c r="A62" s="748"/>
      <c r="B62" s="749" t="s">
        <v>134</v>
      </c>
      <c r="C62" s="747" t="s">
        <v>135</v>
      </c>
      <c r="D62" s="762" t="s">
        <v>1022</v>
      </c>
      <c r="E62" s="750">
        <v>1873307</v>
      </c>
      <c r="F62" s="751">
        <v>235784.17</v>
      </c>
      <c r="G62" s="752">
        <v>3.8899999999999997E-2</v>
      </c>
      <c r="H62" s="753"/>
      <c r="I62" s="754"/>
      <c r="J62" s="739"/>
    </row>
    <row r="63" spans="1:10" ht="12.95" customHeight="1">
      <c r="A63" s="748"/>
      <c r="B63" s="749" t="s">
        <v>136</v>
      </c>
      <c r="C63" s="747" t="s">
        <v>137</v>
      </c>
      <c r="D63" s="762" t="s">
        <v>1023</v>
      </c>
      <c r="E63" s="750">
        <v>1363203</v>
      </c>
      <c r="F63" s="751">
        <v>205059.09</v>
      </c>
      <c r="G63" s="752">
        <v>3.39E-2</v>
      </c>
      <c r="H63" s="753"/>
      <c r="I63" s="754"/>
      <c r="J63" s="739"/>
    </row>
    <row r="64" spans="1:10" ht="12.95" customHeight="1">
      <c r="A64" s="739"/>
      <c r="B64" s="746" t="s">
        <v>125</v>
      </c>
      <c r="C64" s="747"/>
      <c r="D64" s="747"/>
      <c r="E64" s="747"/>
      <c r="F64" s="755">
        <v>937366.38</v>
      </c>
      <c r="G64" s="756">
        <v>0.15479999999999999</v>
      </c>
      <c r="H64" s="757"/>
      <c r="I64" s="758"/>
      <c r="J64" s="739"/>
    </row>
    <row r="65" spans="1:10" ht="12.95" customHeight="1">
      <c r="A65" s="739"/>
      <c r="B65" s="759" t="s">
        <v>126</v>
      </c>
      <c r="C65" s="760"/>
      <c r="D65" s="760"/>
      <c r="E65" s="760"/>
      <c r="F65" s="757" t="s">
        <v>127</v>
      </c>
      <c r="G65" s="757" t="s">
        <v>127</v>
      </c>
      <c r="H65" s="757"/>
      <c r="I65" s="758"/>
      <c r="J65" s="739"/>
    </row>
    <row r="66" spans="1:10" ht="12.95" customHeight="1">
      <c r="A66" s="739"/>
      <c r="B66" s="759" t="s">
        <v>125</v>
      </c>
      <c r="C66" s="760"/>
      <c r="D66" s="760"/>
      <c r="E66" s="760"/>
      <c r="F66" s="757" t="s">
        <v>127</v>
      </c>
      <c r="G66" s="757" t="s">
        <v>127</v>
      </c>
      <c r="H66" s="757"/>
      <c r="I66" s="758"/>
      <c r="J66" s="739"/>
    </row>
    <row r="67" spans="1:10" ht="12.95" customHeight="1">
      <c r="A67" s="739"/>
      <c r="B67" s="759" t="s">
        <v>128</v>
      </c>
      <c r="C67" s="761"/>
      <c r="D67" s="760"/>
      <c r="E67" s="761"/>
      <c r="F67" s="755">
        <v>937366.38</v>
      </c>
      <c r="G67" s="756">
        <v>0.15479999999999999</v>
      </c>
      <c r="H67" s="757"/>
      <c r="I67" s="758"/>
      <c r="J67" s="739"/>
    </row>
    <row r="68" spans="1:10" ht="12.95" customHeight="1">
      <c r="A68" s="739"/>
      <c r="B68" s="746" t="s">
        <v>155</v>
      </c>
      <c r="C68" s="747"/>
      <c r="D68" s="747"/>
      <c r="E68" s="747"/>
      <c r="F68" s="747"/>
      <c r="G68" s="747"/>
      <c r="H68" s="708"/>
      <c r="I68" s="709"/>
      <c r="J68" s="739"/>
    </row>
    <row r="69" spans="1:10" ht="12.95" customHeight="1">
      <c r="A69" s="739"/>
      <c r="B69" s="746" t="s">
        <v>156</v>
      </c>
      <c r="C69" s="747"/>
      <c r="D69" s="747"/>
      <c r="E69" s="747"/>
      <c r="F69" s="739"/>
      <c r="G69" s="708"/>
      <c r="H69" s="708"/>
      <c r="I69" s="709"/>
      <c r="J69" s="739"/>
    </row>
    <row r="70" spans="1:10" ht="12.95" customHeight="1">
      <c r="A70" s="748"/>
      <c r="B70" s="749" t="s">
        <v>851</v>
      </c>
      <c r="C70" s="747" t="s">
        <v>157</v>
      </c>
      <c r="D70" s="747" t="s">
        <v>533</v>
      </c>
      <c r="E70" s="750">
        <v>4000</v>
      </c>
      <c r="F70" s="751">
        <v>18844.66</v>
      </c>
      <c r="G70" s="752">
        <v>3.0999999999999999E-3</v>
      </c>
      <c r="H70" s="763">
        <v>7.5600000000000001E-2</v>
      </c>
      <c r="I70" s="754"/>
      <c r="J70" s="739"/>
    </row>
    <row r="71" spans="1:10" ht="12.95" customHeight="1">
      <c r="A71" s="748"/>
      <c r="B71" s="749" t="s">
        <v>852</v>
      </c>
      <c r="C71" s="747" t="s">
        <v>158</v>
      </c>
      <c r="D71" s="747" t="s">
        <v>533</v>
      </c>
      <c r="E71" s="750">
        <v>4000</v>
      </c>
      <c r="F71" s="751">
        <v>18805.7</v>
      </c>
      <c r="G71" s="752">
        <v>3.0999999999999999E-3</v>
      </c>
      <c r="H71" s="763">
        <v>7.5999999999999998E-2</v>
      </c>
      <c r="I71" s="754"/>
      <c r="J71" s="739"/>
    </row>
    <row r="72" spans="1:10" ht="12.95" customHeight="1">
      <c r="A72" s="748"/>
      <c r="B72" s="749" t="s">
        <v>853</v>
      </c>
      <c r="C72" s="747" t="s">
        <v>159</v>
      </c>
      <c r="D72" s="747" t="s">
        <v>535</v>
      </c>
      <c r="E72" s="750">
        <v>4000</v>
      </c>
      <c r="F72" s="751">
        <v>18802.759999999998</v>
      </c>
      <c r="G72" s="752">
        <v>3.0999999999999999E-3</v>
      </c>
      <c r="H72" s="763">
        <v>7.6200000000000004E-2</v>
      </c>
      <c r="I72" s="754"/>
      <c r="J72" s="739"/>
    </row>
    <row r="73" spans="1:10" ht="12.95" customHeight="1">
      <c r="A73" s="748"/>
      <c r="B73" s="749" t="s">
        <v>854</v>
      </c>
      <c r="C73" s="747" t="s">
        <v>160</v>
      </c>
      <c r="D73" s="747" t="s">
        <v>537</v>
      </c>
      <c r="E73" s="750">
        <v>3500</v>
      </c>
      <c r="F73" s="751">
        <v>16773.84</v>
      </c>
      <c r="G73" s="752">
        <v>2.8E-3</v>
      </c>
      <c r="H73" s="763">
        <v>7.4887999999999996E-2</v>
      </c>
      <c r="I73" s="754"/>
      <c r="J73" s="739"/>
    </row>
    <row r="74" spans="1:10" ht="12.95" customHeight="1">
      <c r="A74" s="748"/>
      <c r="B74" s="749" t="s">
        <v>855</v>
      </c>
      <c r="C74" s="747" t="s">
        <v>161</v>
      </c>
      <c r="D74" s="747" t="s">
        <v>533</v>
      </c>
      <c r="E74" s="750">
        <v>3500</v>
      </c>
      <c r="F74" s="751">
        <v>16503.64</v>
      </c>
      <c r="G74" s="752">
        <v>2.7000000000000001E-3</v>
      </c>
      <c r="H74" s="763">
        <v>7.5725000000000001E-2</v>
      </c>
      <c r="I74" s="754"/>
      <c r="J74" s="739"/>
    </row>
    <row r="75" spans="1:10" ht="12.95" customHeight="1">
      <c r="A75" s="748"/>
      <c r="B75" s="749" t="s">
        <v>856</v>
      </c>
      <c r="C75" s="747" t="s">
        <v>162</v>
      </c>
      <c r="D75" s="747" t="s">
        <v>535</v>
      </c>
      <c r="E75" s="750">
        <v>3000</v>
      </c>
      <c r="F75" s="751">
        <v>14778.36</v>
      </c>
      <c r="G75" s="752">
        <v>2.3999999999999998E-3</v>
      </c>
      <c r="H75" s="763">
        <v>7.4991000000000002E-2</v>
      </c>
      <c r="I75" s="754"/>
      <c r="J75" s="739"/>
    </row>
    <row r="76" spans="1:10" ht="12.95" customHeight="1">
      <c r="A76" s="748"/>
      <c r="B76" s="749" t="s">
        <v>857</v>
      </c>
      <c r="C76" s="747" t="s">
        <v>163</v>
      </c>
      <c r="D76" s="747" t="s">
        <v>533</v>
      </c>
      <c r="E76" s="750">
        <v>2500</v>
      </c>
      <c r="F76" s="751">
        <v>11764.61</v>
      </c>
      <c r="G76" s="752">
        <v>1.9E-3</v>
      </c>
      <c r="H76" s="763">
        <v>7.5300000000000006E-2</v>
      </c>
      <c r="I76" s="754"/>
      <c r="J76" s="739"/>
    </row>
    <row r="77" spans="1:10" ht="12.95" customHeight="1">
      <c r="A77" s="748"/>
      <c r="B77" s="749" t="s">
        <v>858</v>
      </c>
      <c r="C77" s="747" t="s">
        <v>164</v>
      </c>
      <c r="D77" s="747" t="s">
        <v>548</v>
      </c>
      <c r="E77" s="750">
        <v>2500</v>
      </c>
      <c r="F77" s="751">
        <v>11762.76</v>
      </c>
      <c r="G77" s="752">
        <v>1.9E-3</v>
      </c>
      <c r="H77" s="763">
        <v>7.5749999999999998E-2</v>
      </c>
      <c r="I77" s="754"/>
      <c r="J77" s="739"/>
    </row>
    <row r="78" spans="1:10" ht="12.95" customHeight="1">
      <c r="A78" s="748"/>
      <c r="B78" s="749" t="s">
        <v>859</v>
      </c>
      <c r="C78" s="747" t="s">
        <v>165</v>
      </c>
      <c r="D78" s="747" t="s">
        <v>533</v>
      </c>
      <c r="E78" s="750">
        <v>2500</v>
      </c>
      <c r="F78" s="751">
        <v>11757.73</v>
      </c>
      <c r="G78" s="752">
        <v>1.9E-3</v>
      </c>
      <c r="H78" s="763">
        <v>7.5799000000000005E-2</v>
      </c>
      <c r="I78" s="754"/>
      <c r="J78" s="739"/>
    </row>
    <row r="79" spans="1:10" ht="12.95" customHeight="1">
      <c r="A79" s="748"/>
      <c r="B79" s="749" t="s">
        <v>860</v>
      </c>
      <c r="C79" s="747" t="s">
        <v>166</v>
      </c>
      <c r="D79" s="747" t="s">
        <v>548</v>
      </c>
      <c r="E79" s="750">
        <v>1500</v>
      </c>
      <c r="F79" s="751">
        <v>7429.5</v>
      </c>
      <c r="G79" s="752">
        <v>1.1999999999999999E-3</v>
      </c>
      <c r="H79" s="763">
        <v>7.5299000000000005E-2</v>
      </c>
      <c r="I79" s="754"/>
      <c r="J79" s="739"/>
    </row>
    <row r="80" spans="1:10" ht="12.95" customHeight="1">
      <c r="A80" s="748"/>
      <c r="B80" s="749" t="s">
        <v>861</v>
      </c>
      <c r="C80" s="747" t="s">
        <v>167</v>
      </c>
      <c r="D80" s="747" t="s">
        <v>533</v>
      </c>
      <c r="E80" s="750">
        <v>1500</v>
      </c>
      <c r="F80" s="751">
        <v>7079.39</v>
      </c>
      <c r="G80" s="752">
        <v>1.1999999999999999E-3</v>
      </c>
      <c r="H80" s="763">
        <v>7.5300000000000006E-2</v>
      </c>
      <c r="I80" s="754"/>
      <c r="J80" s="739"/>
    </row>
    <row r="81" spans="1:10" ht="12.95" customHeight="1">
      <c r="A81" s="748"/>
      <c r="B81" s="749" t="s">
        <v>862</v>
      </c>
      <c r="C81" s="747" t="s">
        <v>168</v>
      </c>
      <c r="D81" s="747" t="s">
        <v>535</v>
      </c>
      <c r="E81" s="750">
        <v>1000</v>
      </c>
      <c r="F81" s="751">
        <v>4952.88</v>
      </c>
      <c r="G81" s="752">
        <v>8.0000000000000004E-4</v>
      </c>
      <c r="H81" s="763">
        <v>7.5499999999999998E-2</v>
      </c>
      <c r="I81" s="754"/>
      <c r="J81" s="739"/>
    </row>
    <row r="82" spans="1:10" ht="12.95" customHeight="1">
      <c r="A82" s="748"/>
      <c r="B82" s="749" t="s">
        <v>863</v>
      </c>
      <c r="C82" s="747" t="s">
        <v>169</v>
      </c>
      <c r="D82" s="747" t="s">
        <v>533</v>
      </c>
      <c r="E82" s="750">
        <v>1000</v>
      </c>
      <c r="F82" s="751">
        <v>4761.6899999999996</v>
      </c>
      <c r="G82" s="752">
        <v>8.0000000000000004E-4</v>
      </c>
      <c r="H82" s="763">
        <v>7.5800000000000006E-2</v>
      </c>
      <c r="I82" s="754"/>
      <c r="J82" s="739"/>
    </row>
    <row r="83" spans="1:10" ht="12.95" customHeight="1">
      <c r="A83" s="748"/>
      <c r="B83" s="749" t="s">
        <v>864</v>
      </c>
      <c r="C83" s="747" t="s">
        <v>170</v>
      </c>
      <c r="D83" s="747" t="s">
        <v>535</v>
      </c>
      <c r="E83" s="750">
        <v>1000</v>
      </c>
      <c r="F83" s="751">
        <v>4722.63</v>
      </c>
      <c r="G83" s="752">
        <v>8.0000000000000004E-4</v>
      </c>
      <c r="H83" s="763">
        <v>7.5750999999999999E-2</v>
      </c>
      <c r="I83" s="754"/>
      <c r="J83" s="739"/>
    </row>
    <row r="84" spans="1:10" ht="12.95" customHeight="1">
      <c r="A84" s="748"/>
      <c r="B84" s="749" t="s">
        <v>865</v>
      </c>
      <c r="C84" s="747" t="s">
        <v>171</v>
      </c>
      <c r="D84" s="747" t="s">
        <v>537</v>
      </c>
      <c r="E84" s="750">
        <v>500</v>
      </c>
      <c r="F84" s="751">
        <v>2463.0300000000002</v>
      </c>
      <c r="G84" s="752">
        <v>4.0000000000000002E-4</v>
      </c>
      <c r="H84" s="763">
        <v>7.5050000000000006E-2</v>
      </c>
      <c r="I84" s="754"/>
      <c r="J84" s="739"/>
    </row>
    <row r="85" spans="1:10" ht="12.95" customHeight="1">
      <c r="A85" s="748"/>
      <c r="B85" s="749" t="s">
        <v>866</v>
      </c>
      <c r="C85" s="747" t="s">
        <v>172</v>
      </c>
      <c r="D85" s="747" t="s">
        <v>533</v>
      </c>
      <c r="E85" s="750">
        <v>500</v>
      </c>
      <c r="F85" s="751">
        <v>2388.21</v>
      </c>
      <c r="G85" s="752">
        <v>4.0000000000000002E-4</v>
      </c>
      <c r="H85" s="763">
        <v>7.5600000000000001E-2</v>
      </c>
      <c r="I85" s="754"/>
      <c r="J85" s="739"/>
    </row>
    <row r="86" spans="1:10" ht="12.95" customHeight="1">
      <c r="A86" s="748"/>
      <c r="B86" s="749" t="s">
        <v>867</v>
      </c>
      <c r="C86" s="747" t="s">
        <v>173</v>
      </c>
      <c r="D86" s="747" t="s">
        <v>533</v>
      </c>
      <c r="E86" s="750">
        <v>500</v>
      </c>
      <c r="F86" s="751">
        <v>2360.77</v>
      </c>
      <c r="G86" s="752">
        <v>4.0000000000000002E-4</v>
      </c>
      <c r="H86" s="763">
        <v>7.5799000000000005E-2</v>
      </c>
      <c r="I86" s="754"/>
      <c r="J86" s="739"/>
    </row>
    <row r="87" spans="1:10" ht="12.95" customHeight="1">
      <c r="A87" s="739"/>
      <c r="B87" s="746" t="s">
        <v>125</v>
      </c>
      <c r="C87" s="747"/>
      <c r="D87" s="747"/>
      <c r="E87" s="747"/>
      <c r="F87" s="755">
        <v>175952.16</v>
      </c>
      <c r="G87" s="756">
        <v>2.8899999999999999E-2</v>
      </c>
      <c r="H87" s="757"/>
      <c r="I87" s="758"/>
      <c r="J87" s="739"/>
    </row>
    <row r="88" spans="1:10" ht="12.95" customHeight="1">
      <c r="A88" s="739"/>
      <c r="B88" s="746" t="s">
        <v>174</v>
      </c>
      <c r="C88" s="747"/>
      <c r="D88" s="747"/>
      <c r="E88" s="747"/>
      <c r="F88" s="739"/>
      <c r="G88" s="708"/>
      <c r="H88" s="708"/>
      <c r="I88" s="709"/>
      <c r="J88" s="739"/>
    </row>
    <row r="89" spans="1:10" ht="12.95" customHeight="1">
      <c r="A89" s="748"/>
      <c r="B89" s="749" t="s">
        <v>868</v>
      </c>
      <c r="C89" s="747" t="s">
        <v>175</v>
      </c>
      <c r="D89" s="747" t="s">
        <v>533</v>
      </c>
      <c r="E89" s="750">
        <v>500</v>
      </c>
      <c r="F89" s="751">
        <v>2488.81</v>
      </c>
      <c r="G89" s="752">
        <v>4.0000000000000002E-4</v>
      </c>
      <c r="H89" s="763">
        <v>7.8146999999999994E-2</v>
      </c>
      <c r="I89" s="754"/>
      <c r="J89" s="739"/>
    </row>
    <row r="90" spans="1:10" ht="12.95" customHeight="1">
      <c r="A90" s="739"/>
      <c r="B90" s="746" t="s">
        <v>125</v>
      </c>
      <c r="C90" s="747"/>
      <c r="D90" s="747"/>
      <c r="E90" s="747"/>
      <c r="F90" s="755">
        <v>2488.81</v>
      </c>
      <c r="G90" s="756">
        <v>4.0000000000000002E-4</v>
      </c>
      <c r="H90" s="757"/>
      <c r="I90" s="758"/>
      <c r="J90" s="739"/>
    </row>
    <row r="91" spans="1:10" ht="12.95" customHeight="1">
      <c r="A91" s="739"/>
      <c r="B91" s="746" t="s">
        <v>176</v>
      </c>
      <c r="C91" s="747"/>
      <c r="D91" s="747"/>
      <c r="E91" s="747"/>
      <c r="F91" s="739"/>
      <c r="G91" s="708"/>
      <c r="H91" s="708"/>
      <c r="I91" s="709"/>
      <c r="J91" s="739"/>
    </row>
    <row r="92" spans="1:10" ht="12.95" customHeight="1">
      <c r="A92" s="748"/>
      <c r="B92" s="749" t="s">
        <v>177</v>
      </c>
      <c r="C92" s="747" t="s">
        <v>178</v>
      </c>
      <c r="D92" s="747" t="s">
        <v>179</v>
      </c>
      <c r="E92" s="750">
        <v>25000000</v>
      </c>
      <c r="F92" s="751">
        <v>23671.73</v>
      </c>
      <c r="G92" s="752">
        <v>3.8999999999999998E-3</v>
      </c>
      <c r="H92" s="763">
        <v>7.0624999999999993E-2</v>
      </c>
      <c r="I92" s="754"/>
      <c r="J92" s="739"/>
    </row>
    <row r="93" spans="1:10" ht="12.95" customHeight="1">
      <c r="A93" s="748"/>
      <c r="B93" s="749" t="s">
        <v>180</v>
      </c>
      <c r="C93" s="747" t="s">
        <v>181</v>
      </c>
      <c r="D93" s="747" t="s">
        <v>179</v>
      </c>
      <c r="E93" s="750">
        <v>6000000</v>
      </c>
      <c r="F93" s="751">
        <v>5688.51</v>
      </c>
      <c r="G93" s="752">
        <v>8.9999999999999998E-4</v>
      </c>
      <c r="H93" s="763">
        <v>7.0624999999999993E-2</v>
      </c>
      <c r="I93" s="754"/>
      <c r="J93" s="739"/>
    </row>
    <row r="94" spans="1:10" ht="12.95" customHeight="1">
      <c r="A94" s="748"/>
      <c r="B94" s="749" t="s">
        <v>182</v>
      </c>
      <c r="C94" s="747" t="s">
        <v>183</v>
      </c>
      <c r="D94" s="747" t="s">
        <v>179</v>
      </c>
      <c r="E94" s="750">
        <v>500000</v>
      </c>
      <c r="F94" s="751">
        <v>493.86</v>
      </c>
      <c r="G94" s="752">
        <v>1E-4</v>
      </c>
      <c r="H94" s="763">
        <v>6.8776000000000004E-2</v>
      </c>
      <c r="I94" s="754"/>
      <c r="J94" s="739"/>
    </row>
    <row r="95" spans="1:10" ht="12.95" customHeight="1">
      <c r="A95" s="739"/>
      <c r="B95" s="746" t="s">
        <v>125</v>
      </c>
      <c r="C95" s="747"/>
      <c r="D95" s="747"/>
      <c r="E95" s="747"/>
      <c r="F95" s="755">
        <v>29854.1</v>
      </c>
      <c r="G95" s="756">
        <v>4.8999999999999998E-3</v>
      </c>
      <c r="H95" s="757"/>
      <c r="I95" s="758"/>
      <c r="J95" s="739"/>
    </row>
    <row r="96" spans="1:10" ht="12.95" customHeight="1">
      <c r="A96" s="739"/>
      <c r="B96" s="759" t="s">
        <v>128</v>
      </c>
      <c r="C96" s="761"/>
      <c r="D96" s="760"/>
      <c r="E96" s="761"/>
      <c r="F96" s="755">
        <v>208295.07</v>
      </c>
      <c r="G96" s="756">
        <v>3.4200000000000001E-2</v>
      </c>
      <c r="H96" s="757"/>
      <c r="I96" s="758"/>
      <c r="J96" s="739"/>
    </row>
    <row r="97" spans="1:10" ht="12.95" customHeight="1">
      <c r="A97" s="739"/>
      <c r="B97" s="746" t="s">
        <v>184</v>
      </c>
      <c r="C97" s="747"/>
      <c r="D97" s="747"/>
      <c r="E97" s="747"/>
      <c r="F97" s="747"/>
      <c r="G97" s="747"/>
      <c r="H97" s="708"/>
      <c r="I97" s="709"/>
      <c r="J97" s="739"/>
    </row>
    <row r="98" spans="1:10" ht="12.95" customHeight="1">
      <c r="A98" s="748"/>
      <c r="B98" s="749" t="s">
        <v>185</v>
      </c>
      <c r="C98" s="747"/>
      <c r="D98" s="747"/>
      <c r="E98" s="750"/>
      <c r="F98" s="751">
        <v>619315.51</v>
      </c>
      <c r="G98" s="752">
        <v>0.1023</v>
      </c>
      <c r="H98" s="763">
        <v>7.0479E-2</v>
      </c>
      <c r="I98" s="754"/>
      <c r="J98" s="739"/>
    </row>
    <row r="99" spans="1:10" ht="12.95" customHeight="1">
      <c r="A99" s="739"/>
      <c r="B99" s="746" t="s">
        <v>125</v>
      </c>
      <c r="C99" s="747"/>
      <c r="D99" s="747"/>
      <c r="E99" s="747"/>
      <c r="F99" s="755">
        <v>619315.51</v>
      </c>
      <c r="G99" s="756">
        <v>0.1023</v>
      </c>
      <c r="H99" s="757"/>
      <c r="I99" s="758"/>
      <c r="J99" s="739"/>
    </row>
    <row r="100" spans="1:10" ht="12.95" customHeight="1">
      <c r="A100" s="739"/>
      <c r="B100" s="759" t="s">
        <v>128</v>
      </c>
      <c r="C100" s="761"/>
      <c r="D100" s="760"/>
      <c r="E100" s="761"/>
      <c r="F100" s="755">
        <v>619315.51</v>
      </c>
      <c r="G100" s="756">
        <v>0.1023</v>
      </c>
      <c r="H100" s="757"/>
      <c r="I100" s="758"/>
      <c r="J100" s="739"/>
    </row>
    <row r="101" spans="1:10" ht="12.95" customHeight="1">
      <c r="A101" s="739"/>
      <c r="B101" s="759" t="s">
        <v>186</v>
      </c>
      <c r="C101" s="747"/>
      <c r="D101" s="760"/>
      <c r="E101" s="747"/>
      <c r="F101" s="764">
        <f>646085.66+F128</f>
        <v>-7933.7899999999208</v>
      </c>
      <c r="G101" s="756">
        <f>10.7%+G128</f>
        <v>-1.0141328333565097E-3</v>
      </c>
      <c r="H101" s="757"/>
      <c r="I101" s="758"/>
      <c r="J101" s="739"/>
    </row>
    <row r="102" spans="1:10" ht="12.95" customHeight="1">
      <c r="A102" s="739"/>
      <c r="B102" s="765" t="s">
        <v>187</v>
      </c>
      <c r="C102" s="766"/>
      <c r="D102" s="766"/>
      <c r="E102" s="766"/>
      <c r="F102" s="767">
        <v>6055943.2699999996</v>
      </c>
      <c r="G102" s="768">
        <v>1</v>
      </c>
      <c r="H102" s="769"/>
      <c r="I102" s="770"/>
      <c r="J102" s="739"/>
    </row>
    <row r="103" spans="1:10" ht="12.95" customHeight="1">
      <c r="A103" s="739"/>
      <c r="B103" s="741"/>
      <c r="C103" s="739"/>
      <c r="D103" s="739"/>
      <c r="E103" s="739"/>
      <c r="F103" s="739"/>
      <c r="G103" s="739"/>
      <c r="H103" s="739"/>
      <c r="I103" s="739"/>
      <c r="J103" s="739"/>
    </row>
    <row r="104" spans="1:10" ht="12.95" customHeight="1">
      <c r="A104" s="739"/>
      <c r="B104" s="771"/>
      <c r="C104" s="739"/>
      <c r="D104" s="739"/>
      <c r="E104" s="739"/>
      <c r="F104" s="739"/>
      <c r="G104" s="739"/>
      <c r="H104" s="739"/>
      <c r="I104" s="739"/>
      <c r="J104" s="739"/>
    </row>
    <row r="105" spans="1:10" ht="12.95" customHeight="1" thickBot="1">
      <c r="A105" s="739"/>
      <c r="B105" s="517" t="s">
        <v>138</v>
      </c>
      <c r="C105" s="518"/>
      <c r="D105" s="518"/>
      <c r="E105" s="518"/>
      <c r="F105" s="518"/>
      <c r="G105" s="518"/>
      <c r="H105" s="518"/>
      <c r="I105" s="739"/>
      <c r="J105" s="739"/>
    </row>
    <row r="106" spans="1:10" ht="12.95" customHeight="1">
      <c r="A106" s="739"/>
      <c r="B106" s="519" t="s">
        <v>6</v>
      </c>
      <c r="C106" s="520"/>
      <c r="D106" s="520" t="s">
        <v>453</v>
      </c>
      <c r="E106" s="520" t="s">
        <v>9</v>
      </c>
      <c r="F106" s="521" t="s">
        <v>828</v>
      </c>
      <c r="G106" s="520" t="s">
        <v>829</v>
      </c>
      <c r="H106" s="522" t="s">
        <v>901</v>
      </c>
      <c r="I106" s="739"/>
    </row>
    <row r="107" spans="1:10" ht="12.95" customHeight="1">
      <c r="A107" s="739"/>
      <c r="B107" s="772" t="s">
        <v>139</v>
      </c>
      <c r="C107" s="747"/>
      <c r="D107" s="747"/>
      <c r="E107" s="747"/>
      <c r="F107" s="773"/>
      <c r="G107" s="708"/>
      <c r="H107" s="710"/>
      <c r="I107" s="739"/>
    </row>
    <row r="108" spans="1:10" ht="12.95" customHeight="1">
      <c r="A108" s="748"/>
      <c r="B108" s="774" t="s">
        <v>154</v>
      </c>
      <c r="C108" s="747"/>
      <c r="D108" s="747"/>
      <c r="E108" s="750">
        <v>-362250</v>
      </c>
      <c r="F108" s="751">
        <v>-26371.62</v>
      </c>
      <c r="G108" s="775">
        <v>-4.4000000000000003E-3</v>
      </c>
      <c r="H108" s="776"/>
      <c r="I108" s="739"/>
    </row>
    <row r="109" spans="1:10" ht="12.95" customHeight="1">
      <c r="A109" s="748"/>
      <c r="B109" s="774" t="s">
        <v>153</v>
      </c>
      <c r="C109" s="747"/>
      <c r="D109" s="747"/>
      <c r="E109" s="750">
        <v>-6222000</v>
      </c>
      <c r="F109" s="751">
        <v>-8757.4699999999993</v>
      </c>
      <c r="G109" s="775">
        <v>-1.4E-3</v>
      </c>
      <c r="H109" s="776"/>
      <c r="I109" s="739"/>
    </row>
    <row r="110" spans="1:10" ht="12.95" customHeight="1">
      <c r="A110" s="748"/>
      <c r="B110" s="774" t="s">
        <v>152</v>
      </c>
      <c r="C110" s="747"/>
      <c r="D110" s="747"/>
      <c r="E110" s="750">
        <v>-164150</v>
      </c>
      <c r="F110" s="751">
        <v>-6413.83</v>
      </c>
      <c r="G110" s="775">
        <v>-1.1000000000000001E-3</v>
      </c>
      <c r="H110" s="776"/>
      <c r="I110" s="739"/>
    </row>
    <row r="111" spans="1:10" ht="12.95" customHeight="1">
      <c r="A111" s="748"/>
      <c r="B111" s="774" t="s">
        <v>151</v>
      </c>
      <c r="C111" s="747"/>
      <c r="D111" s="747"/>
      <c r="E111" s="750">
        <v>-265000</v>
      </c>
      <c r="F111" s="751">
        <v>-4138.1099999999997</v>
      </c>
      <c r="G111" s="752">
        <v>-6.9999999999999999E-4</v>
      </c>
      <c r="H111" s="776"/>
      <c r="I111" s="739"/>
    </row>
    <row r="112" spans="1:10" ht="12.95" customHeight="1">
      <c r="A112" s="748"/>
      <c r="B112" s="774" t="s">
        <v>150</v>
      </c>
      <c r="C112" s="747"/>
      <c r="D112" s="747"/>
      <c r="E112" s="750">
        <v>-246525</v>
      </c>
      <c r="F112" s="751">
        <v>-2467.35</v>
      </c>
      <c r="G112" s="752">
        <v>-4.0000000000000002E-4</v>
      </c>
      <c r="H112" s="776"/>
      <c r="I112" s="739"/>
    </row>
    <row r="113" spans="1:9" ht="12.95" customHeight="1">
      <c r="A113" s="748"/>
      <c r="B113" s="774" t="s">
        <v>147</v>
      </c>
      <c r="C113" s="747"/>
      <c r="D113" s="747"/>
      <c r="E113" s="750">
        <v>-94500</v>
      </c>
      <c r="F113" s="751">
        <v>-1830.23</v>
      </c>
      <c r="G113" s="752">
        <v>-2.9999999999999997E-4</v>
      </c>
      <c r="H113" s="776"/>
      <c r="I113" s="739"/>
    </row>
    <row r="114" spans="1:9" ht="12.95" customHeight="1">
      <c r="A114" s="748"/>
      <c r="B114" s="774" t="s">
        <v>148</v>
      </c>
      <c r="C114" s="747"/>
      <c r="D114" s="747"/>
      <c r="E114" s="750">
        <v>-148200</v>
      </c>
      <c r="F114" s="751">
        <v>-1864.28</v>
      </c>
      <c r="G114" s="752">
        <v>-2.9999999999999997E-4</v>
      </c>
      <c r="H114" s="776"/>
      <c r="I114" s="739"/>
    </row>
    <row r="115" spans="1:9" ht="12.95" customHeight="1">
      <c r="A115" s="748"/>
      <c r="B115" s="774" t="s">
        <v>149</v>
      </c>
      <c r="C115" s="747"/>
      <c r="D115" s="747"/>
      <c r="E115" s="750">
        <v>-65250</v>
      </c>
      <c r="F115" s="751">
        <v>-1951.79</v>
      </c>
      <c r="G115" s="752">
        <v>-2.9999999999999997E-4</v>
      </c>
      <c r="H115" s="776"/>
      <c r="I115" s="739"/>
    </row>
    <row r="116" spans="1:9" ht="12.95" customHeight="1">
      <c r="A116" s="748"/>
      <c r="B116" s="774" t="s">
        <v>145</v>
      </c>
      <c r="C116" s="747"/>
      <c r="D116" s="747"/>
      <c r="E116" s="750">
        <v>-367500</v>
      </c>
      <c r="F116" s="751">
        <v>-977.92</v>
      </c>
      <c r="G116" s="752">
        <v>-2.0000000000000001E-4</v>
      </c>
      <c r="H116" s="776"/>
      <c r="I116" s="739"/>
    </row>
    <row r="117" spans="1:9" ht="12.95" customHeight="1">
      <c r="A117" s="748"/>
      <c r="B117" s="774" t="s">
        <v>146</v>
      </c>
      <c r="C117" s="747"/>
      <c r="D117" s="747"/>
      <c r="E117" s="750">
        <v>-675000</v>
      </c>
      <c r="F117" s="751">
        <v>-1226.81</v>
      </c>
      <c r="G117" s="752">
        <v>-2.0000000000000001E-4</v>
      </c>
      <c r="H117" s="776"/>
      <c r="I117" s="739"/>
    </row>
    <row r="118" spans="1:9" ht="12.95" customHeight="1">
      <c r="A118" s="748"/>
      <c r="B118" s="774" t="s">
        <v>143</v>
      </c>
      <c r="C118" s="747"/>
      <c r="D118" s="747"/>
      <c r="E118" s="750">
        <v>-23700</v>
      </c>
      <c r="F118" s="751">
        <v>-540.98</v>
      </c>
      <c r="G118" s="752">
        <v>-1E-4</v>
      </c>
      <c r="H118" s="776"/>
      <c r="I118" s="739"/>
    </row>
    <row r="119" spans="1:9" ht="12.95" customHeight="1">
      <c r="A119" s="748"/>
      <c r="B119" s="774" t="s">
        <v>144</v>
      </c>
      <c r="C119" s="747"/>
      <c r="D119" s="747"/>
      <c r="E119" s="750">
        <v>-71250</v>
      </c>
      <c r="F119" s="751">
        <v>-610.36</v>
      </c>
      <c r="G119" s="752">
        <v>-1E-4</v>
      </c>
      <c r="H119" s="776"/>
      <c r="I119" s="739"/>
    </row>
    <row r="120" spans="1:9" ht="12.95" customHeight="1">
      <c r="A120" s="748"/>
      <c r="B120" s="774" t="s">
        <v>140</v>
      </c>
      <c r="C120" s="747"/>
      <c r="D120" s="747"/>
      <c r="E120" s="750">
        <v>-1200</v>
      </c>
      <c r="F120" s="751">
        <v>-45.48</v>
      </c>
      <c r="G120" s="777" t="s">
        <v>118</v>
      </c>
      <c r="H120" s="776"/>
      <c r="I120" s="739"/>
    </row>
    <row r="121" spans="1:9" ht="12.95" customHeight="1">
      <c r="A121" s="748"/>
      <c r="B121" s="774" t="s">
        <v>141</v>
      </c>
      <c r="C121" s="747"/>
      <c r="D121" s="747"/>
      <c r="E121" s="750">
        <v>-7000</v>
      </c>
      <c r="F121" s="751">
        <v>-79.73</v>
      </c>
      <c r="G121" s="777" t="s">
        <v>118</v>
      </c>
      <c r="H121" s="776"/>
      <c r="I121" s="739"/>
    </row>
    <row r="122" spans="1:9" ht="12.95" customHeight="1">
      <c r="A122" s="748"/>
      <c r="B122" s="774" t="s">
        <v>142</v>
      </c>
      <c r="C122" s="747"/>
      <c r="D122" s="747"/>
      <c r="E122" s="750">
        <v>-23100</v>
      </c>
      <c r="F122" s="751">
        <v>-147.49</v>
      </c>
      <c r="G122" s="777" t="s">
        <v>118</v>
      </c>
      <c r="H122" s="776"/>
      <c r="I122" s="739"/>
    </row>
    <row r="123" spans="1:9" ht="12.95" customHeight="1">
      <c r="A123" s="739"/>
      <c r="B123" s="772" t="s">
        <v>125</v>
      </c>
      <c r="C123" s="747"/>
      <c r="D123" s="747"/>
      <c r="E123" s="747"/>
      <c r="F123" s="755">
        <v>-57423.45</v>
      </c>
      <c r="G123" s="756">
        <v>-9.4999999999999998E-3</v>
      </c>
      <c r="H123" s="778"/>
      <c r="I123" s="739"/>
    </row>
    <row r="124" spans="1:9" s="413" customFormat="1" ht="12.95" customHeight="1">
      <c r="A124" s="779"/>
      <c r="B124" s="780" t="s">
        <v>426</v>
      </c>
      <c r="C124" s="781"/>
      <c r="D124" s="781"/>
      <c r="E124" s="781"/>
      <c r="F124" s="782"/>
      <c r="G124" s="783"/>
      <c r="H124" s="784"/>
      <c r="I124" s="785"/>
    </row>
    <row r="125" spans="1:9" s="413" customFormat="1" ht="12.95" customHeight="1">
      <c r="A125" s="779"/>
      <c r="B125" s="786" t="s">
        <v>427</v>
      </c>
      <c r="C125" s="781"/>
      <c r="D125" s="781"/>
      <c r="E125" s="787">
        <v>-25000000</v>
      </c>
      <c r="F125" s="788">
        <v>-20860</v>
      </c>
      <c r="G125" s="789">
        <v>-3.4445500990684095E-3</v>
      </c>
      <c r="H125" s="784"/>
      <c r="I125" s="785"/>
    </row>
    <row r="126" spans="1:9" s="413" customFormat="1" ht="12.95" customHeight="1">
      <c r="A126" s="779"/>
      <c r="B126" s="790" t="s">
        <v>428</v>
      </c>
      <c r="C126" s="781"/>
      <c r="D126" s="781"/>
      <c r="E126" s="787">
        <v>-690000000</v>
      </c>
      <c r="F126" s="788">
        <v>-575736</v>
      </c>
      <c r="G126" s="789">
        <v>-9.5069582734288102E-2</v>
      </c>
      <c r="H126" s="784"/>
      <c r="I126" s="785"/>
    </row>
    <row r="127" spans="1:9" s="413" customFormat="1" ht="12.95" customHeight="1">
      <c r="A127" s="779"/>
      <c r="B127" s="791" t="s">
        <v>125</v>
      </c>
      <c r="C127" s="781"/>
      <c r="D127" s="781"/>
      <c r="E127" s="781"/>
      <c r="F127" s="782">
        <f>SUM(F125:F126)</f>
        <v>-596596</v>
      </c>
      <c r="G127" s="783">
        <f>SUM(G125:G126)</f>
        <v>-9.8514132833356513E-2</v>
      </c>
      <c r="H127" s="784"/>
      <c r="I127" s="785"/>
    </row>
    <row r="128" spans="1:9" ht="12.95" customHeight="1" thickBot="1">
      <c r="A128" s="739"/>
      <c r="B128" s="792" t="s">
        <v>128</v>
      </c>
      <c r="C128" s="793"/>
      <c r="D128" s="794"/>
      <c r="E128" s="793"/>
      <c r="F128" s="795">
        <f>F123+F127</f>
        <v>-654019.44999999995</v>
      </c>
      <c r="G128" s="796">
        <f>G123+G127</f>
        <v>-0.10801413283335651</v>
      </c>
      <c r="H128" s="797"/>
      <c r="I128" s="739"/>
    </row>
    <row r="129" spans="1:11" ht="12.95" customHeight="1">
      <c r="A129" s="739"/>
      <c r="B129" s="771"/>
      <c r="C129" s="739"/>
      <c r="D129" s="739"/>
      <c r="E129" s="739"/>
      <c r="F129" s="739"/>
      <c r="G129" s="739"/>
      <c r="H129" s="739"/>
      <c r="I129" s="739"/>
      <c r="J129" s="739"/>
    </row>
    <row r="130" spans="1:11" ht="12.95" customHeight="1">
      <c r="A130" s="739"/>
      <c r="B130" s="771"/>
      <c r="C130" s="739"/>
      <c r="D130" s="739"/>
      <c r="E130" s="739"/>
      <c r="F130" s="739"/>
      <c r="G130" s="739"/>
      <c r="H130" s="739"/>
      <c r="I130" s="739"/>
      <c r="J130" s="739"/>
    </row>
    <row r="131" spans="1:11" ht="12.95" customHeight="1">
      <c r="A131" s="739"/>
      <c r="B131" s="798" t="s">
        <v>190</v>
      </c>
      <c r="C131" s="739"/>
      <c r="D131" s="739"/>
      <c r="E131" s="739"/>
      <c r="F131" s="739"/>
      <c r="G131" s="739"/>
      <c r="H131" s="739"/>
      <c r="I131" s="739"/>
      <c r="J131" s="739"/>
    </row>
    <row r="132" spans="1:11" ht="12.95" customHeight="1">
      <c r="A132" s="739"/>
      <c r="B132" s="798" t="s">
        <v>191</v>
      </c>
      <c r="C132" s="739"/>
      <c r="D132" s="739"/>
      <c r="E132" s="739"/>
      <c r="F132" s="739"/>
      <c r="G132" s="739"/>
      <c r="H132" s="739"/>
      <c r="I132" s="739"/>
      <c r="J132" s="739"/>
    </row>
    <row r="133" spans="1:11" ht="12.95" customHeight="1">
      <c r="A133" s="739"/>
      <c r="B133" s="989" t="s">
        <v>192</v>
      </c>
      <c r="C133" s="989"/>
      <c r="D133" s="989"/>
      <c r="E133" s="739"/>
      <c r="F133" s="739"/>
      <c r="G133" s="739"/>
      <c r="H133" s="739"/>
      <c r="I133" s="739"/>
      <c r="J133" s="739"/>
    </row>
    <row r="134" spans="1:11" ht="12.95" customHeight="1" thickBot="1">
      <c r="A134" s="799"/>
      <c r="B134" s="800"/>
      <c r="C134" s="799"/>
      <c r="D134" s="799"/>
      <c r="E134" s="799"/>
      <c r="F134" s="799"/>
      <c r="G134" s="799"/>
      <c r="H134" s="799"/>
      <c r="I134" s="799"/>
      <c r="J134" s="799"/>
    </row>
    <row r="135" spans="1:11">
      <c r="B135" s="396" t="s">
        <v>429</v>
      </c>
      <c r="C135" s="397"/>
      <c r="D135" s="397"/>
      <c r="E135" s="711"/>
      <c r="F135" s="398"/>
      <c r="G135" s="398"/>
      <c r="H135" s="399"/>
      <c r="I135" s="801"/>
      <c r="J135" s="801"/>
      <c r="K135" s="801"/>
    </row>
    <row r="136" spans="1:11">
      <c r="B136" s="990" t="s">
        <v>430</v>
      </c>
      <c r="C136" s="991"/>
      <c r="D136" s="991"/>
      <c r="E136" s="991"/>
      <c r="F136" s="991"/>
      <c r="G136" s="991"/>
      <c r="H136" s="712"/>
      <c r="I136" s="801"/>
      <c r="J136" s="801"/>
      <c r="K136" s="801"/>
    </row>
    <row r="137" spans="1:11">
      <c r="B137" s="400" t="s">
        <v>431</v>
      </c>
      <c r="C137" s="106"/>
      <c r="D137" s="106"/>
      <c r="E137" s="106"/>
      <c r="F137" s="106"/>
      <c r="G137" s="402"/>
      <c r="H137" s="403"/>
      <c r="I137" s="801"/>
      <c r="J137" s="801"/>
      <c r="K137" s="801"/>
    </row>
    <row r="138" spans="1:11">
      <c r="B138" s="400" t="s">
        <v>432</v>
      </c>
      <c r="C138" s="106"/>
      <c r="D138" s="106"/>
      <c r="E138" s="106"/>
      <c r="F138" s="106"/>
      <c r="G138" s="402"/>
      <c r="H138" s="403"/>
      <c r="I138" s="801"/>
      <c r="J138" s="801"/>
      <c r="K138" s="801"/>
    </row>
    <row r="139" spans="1:11" ht="13.5" thickBot="1">
      <c r="B139" s="713"/>
      <c r="C139" s="470"/>
      <c r="D139" s="470"/>
      <c r="E139" s="714"/>
      <c r="F139" s="715"/>
      <c r="G139" s="715"/>
      <c r="H139" s="416"/>
      <c r="I139" s="801"/>
      <c r="J139" s="801"/>
      <c r="K139" s="801"/>
    </row>
    <row r="140" spans="1:11" ht="13.5" thickBot="1">
      <c r="B140" s="400"/>
      <c r="C140" s="106"/>
      <c r="D140" s="106"/>
      <c r="E140" s="408"/>
      <c r="F140" s="402"/>
      <c r="G140" s="402"/>
      <c r="H140" s="403"/>
      <c r="I140" s="801"/>
      <c r="J140" s="801"/>
      <c r="K140" s="801"/>
    </row>
    <row r="141" spans="1:11">
      <c r="B141" s="396" t="s">
        <v>433</v>
      </c>
      <c r="C141" s="397"/>
      <c r="D141" s="397"/>
      <c r="E141" s="397"/>
      <c r="F141" s="397"/>
      <c r="G141" s="398"/>
      <c r="H141" s="399"/>
      <c r="I141" s="801"/>
      <c r="J141" s="801"/>
      <c r="K141" s="801"/>
    </row>
    <row r="142" spans="1:11">
      <c r="B142" s="400" t="s">
        <v>434</v>
      </c>
      <c r="C142" s="106"/>
      <c r="D142" s="401"/>
      <c r="E142" s="401"/>
      <c r="F142" s="106"/>
      <c r="G142" s="402"/>
      <c r="H142" s="403"/>
      <c r="I142" s="801"/>
      <c r="J142" s="801"/>
      <c r="K142" s="801"/>
    </row>
    <row r="143" spans="1:11" ht="38.25">
      <c r="B143" s="992" t="s">
        <v>435</v>
      </c>
      <c r="C143" s="994" t="s">
        <v>436</v>
      </c>
      <c r="D143" s="404" t="s">
        <v>437</v>
      </c>
      <c r="E143" s="404" t="s">
        <v>437</v>
      </c>
      <c r="F143" s="404" t="s">
        <v>438</v>
      </c>
      <c r="G143" s="402"/>
      <c r="H143" s="403"/>
      <c r="I143" s="801"/>
      <c r="J143" s="801"/>
      <c r="K143" s="801"/>
    </row>
    <row r="144" spans="1:11">
      <c r="B144" s="993"/>
      <c r="C144" s="995"/>
      <c r="D144" s="404" t="s">
        <v>439</v>
      </c>
      <c r="E144" s="404" t="s">
        <v>440</v>
      </c>
      <c r="F144" s="404" t="s">
        <v>439</v>
      </c>
      <c r="G144" s="402"/>
      <c r="H144" s="403"/>
      <c r="I144" s="801"/>
      <c r="J144" s="801"/>
      <c r="K144" s="801"/>
    </row>
    <row r="145" spans="2:11">
      <c r="B145" s="701" t="s">
        <v>127</v>
      </c>
      <c r="C145" s="535" t="s">
        <v>127</v>
      </c>
      <c r="D145" s="535" t="s">
        <v>127</v>
      </c>
      <c r="E145" s="535" t="s">
        <v>127</v>
      </c>
      <c r="F145" s="535" t="s">
        <v>127</v>
      </c>
      <c r="G145" s="402"/>
      <c r="H145" s="403"/>
      <c r="I145" s="801"/>
      <c r="J145" s="801"/>
      <c r="K145" s="801"/>
    </row>
    <row r="146" spans="2:11">
      <c r="B146" s="417" t="s">
        <v>441</v>
      </c>
      <c r="C146" s="405"/>
      <c r="D146" s="405"/>
      <c r="E146" s="405"/>
      <c r="F146" s="405"/>
      <c r="G146" s="402"/>
      <c r="H146" s="403"/>
      <c r="I146" s="801"/>
      <c r="J146" s="801"/>
      <c r="K146" s="801"/>
    </row>
    <row r="147" spans="2:11">
      <c r="B147" s="418"/>
      <c r="C147" s="106"/>
      <c r="D147" s="106"/>
      <c r="E147" s="106"/>
      <c r="F147" s="106"/>
      <c r="G147" s="402"/>
      <c r="H147" s="403"/>
      <c r="I147" s="801"/>
      <c r="J147" s="801"/>
      <c r="K147" s="801"/>
    </row>
    <row r="148" spans="2:11">
      <c r="B148" s="418" t="s">
        <v>442</v>
      </c>
      <c r="C148" s="106"/>
      <c r="D148" s="106"/>
      <c r="E148" s="106"/>
      <c r="F148" s="106"/>
      <c r="G148" s="402"/>
      <c r="H148" s="403"/>
      <c r="I148" s="801"/>
      <c r="J148" s="801"/>
      <c r="K148" s="801"/>
    </row>
    <row r="149" spans="2:11">
      <c r="B149" s="400"/>
      <c r="C149" s="106"/>
      <c r="D149" s="106"/>
      <c r="E149" s="106"/>
      <c r="F149" s="106"/>
      <c r="G149" s="402"/>
      <c r="H149" s="403"/>
      <c r="I149" s="801"/>
      <c r="J149" s="801"/>
      <c r="K149" s="801"/>
    </row>
    <row r="150" spans="2:11">
      <c r="B150" s="418" t="s">
        <v>443</v>
      </c>
      <c r="C150" s="106"/>
      <c r="D150" s="106"/>
      <c r="E150" s="106"/>
      <c r="F150" s="106"/>
      <c r="G150" s="402"/>
      <c r="H150" s="403"/>
      <c r="I150" s="801"/>
      <c r="J150" s="801"/>
      <c r="K150" s="801"/>
    </row>
    <row r="151" spans="2:11">
      <c r="B151" s="406" t="s">
        <v>444</v>
      </c>
      <c r="C151" s="818" t="s">
        <v>445</v>
      </c>
      <c r="D151" s="818" t="s">
        <v>1028</v>
      </c>
      <c r="E151" s="106"/>
      <c r="F151" s="419"/>
      <c r="G151" s="402"/>
      <c r="H151" s="403"/>
      <c r="I151" s="801"/>
      <c r="J151" s="801"/>
      <c r="K151" s="801"/>
    </row>
    <row r="152" spans="2:11">
      <c r="B152" s="406" t="s">
        <v>446</v>
      </c>
      <c r="C152" s="407">
        <v>74.790099999999995</v>
      </c>
      <c r="D152" s="420">
        <v>74.868499999999997</v>
      </c>
      <c r="E152" s="106"/>
      <c r="F152" s="419"/>
      <c r="G152" s="402"/>
      <c r="H152" s="403"/>
      <c r="I152" s="801"/>
      <c r="J152" s="801"/>
      <c r="K152" s="801"/>
    </row>
    <row r="153" spans="2:11">
      <c r="B153" s="406" t="s">
        <v>447</v>
      </c>
      <c r="C153" s="407">
        <v>69.289900000000003</v>
      </c>
      <c r="D153" s="420">
        <v>69.318700000000007</v>
      </c>
      <c r="E153" s="106"/>
      <c r="F153" s="419"/>
      <c r="G153" s="402"/>
      <c r="H153" s="403"/>
      <c r="I153" s="801"/>
      <c r="J153" s="801"/>
      <c r="K153" s="801"/>
    </row>
    <row r="154" spans="2:11">
      <c r="B154" s="400"/>
      <c r="C154" s="106"/>
      <c r="D154" s="106"/>
      <c r="E154" s="106"/>
      <c r="F154" s="419"/>
      <c r="G154" s="402"/>
      <c r="H154" s="403"/>
      <c r="I154" s="801"/>
      <c r="J154" s="801"/>
      <c r="K154" s="801"/>
    </row>
    <row r="155" spans="2:11">
      <c r="B155" s="418" t="s">
        <v>498</v>
      </c>
      <c r="C155" s="421"/>
      <c r="D155" s="421"/>
      <c r="E155" s="421"/>
      <c r="F155" s="419"/>
      <c r="G155" s="402"/>
      <c r="H155" s="403"/>
      <c r="I155" s="801"/>
      <c r="J155" s="801"/>
      <c r="K155" s="801"/>
    </row>
    <row r="156" spans="2:11">
      <c r="B156" s="418"/>
      <c r="C156" s="421"/>
      <c r="D156" s="421"/>
      <c r="E156" s="421"/>
      <c r="F156" s="106"/>
      <c r="G156" s="402"/>
      <c r="H156" s="403"/>
      <c r="I156" s="801"/>
      <c r="J156" s="801"/>
      <c r="K156" s="801"/>
    </row>
    <row r="157" spans="2:11">
      <c r="B157" s="418" t="s">
        <v>499</v>
      </c>
      <c r="C157" s="421"/>
      <c r="D157" s="421"/>
      <c r="E157" s="421"/>
      <c r="F157" s="106"/>
      <c r="G157" s="402"/>
      <c r="H157" s="403"/>
      <c r="I157" s="801"/>
      <c r="J157" s="801"/>
      <c r="K157" s="801"/>
    </row>
    <row r="158" spans="2:11">
      <c r="B158" s="418"/>
      <c r="C158" s="421"/>
      <c r="D158" s="421"/>
      <c r="E158" s="421"/>
      <c r="F158" s="106"/>
      <c r="G158" s="408"/>
      <c r="H158" s="409"/>
      <c r="I158" s="801"/>
      <c r="J158" s="801"/>
      <c r="K158" s="801"/>
    </row>
    <row r="159" spans="2:11">
      <c r="B159" s="418" t="s">
        <v>980</v>
      </c>
      <c r="C159" s="421"/>
      <c r="D159" s="421"/>
      <c r="E159" s="422"/>
      <c r="F159" s="410"/>
      <c r="G159" s="402"/>
      <c r="H159" s="403"/>
      <c r="I159" s="801"/>
      <c r="J159" s="802"/>
      <c r="K159" s="801"/>
    </row>
    <row r="160" spans="2:11">
      <c r="B160" s="716" t="s">
        <v>448</v>
      </c>
      <c r="C160" s="421"/>
      <c r="D160" s="421"/>
      <c r="E160" s="423"/>
      <c r="F160" s="106"/>
      <c r="G160" s="402"/>
      <c r="H160" s="403"/>
      <c r="I160" s="801"/>
      <c r="J160" s="801"/>
      <c r="K160" s="801"/>
    </row>
    <row r="161" spans="2:11">
      <c r="B161" s="424"/>
      <c r="C161" s="421"/>
      <c r="D161" s="421"/>
      <c r="E161" s="421"/>
      <c r="F161" s="106"/>
      <c r="G161" s="402"/>
      <c r="H161" s="403"/>
      <c r="I161" s="801"/>
      <c r="J161" s="801"/>
      <c r="K161" s="801"/>
    </row>
    <row r="162" spans="2:11">
      <c r="B162" s="418" t="s">
        <v>521</v>
      </c>
      <c r="C162" s="421"/>
      <c r="D162" s="421"/>
      <c r="E162" s="423"/>
      <c r="F162" s="411"/>
      <c r="G162" s="402"/>
      <c r="H162" s="403"/>
      <c r="I162" s="801"/>
      <c r="J162" s="801"/>
      <c r="K162" s="801"/>
    </row>
    <row r="163" spans="2:11" ht="17.45" customHeight="1">
      <c r="B163" s="425"/>
      <c r="C163" s="426"/>
      <c r="D163" s="426"/>
      <c r="E163" s="430"/>
      <c r="F163" s="536"/>
      <c r="G163" s="414"/>
      <c r="H163" s="415"/>
      <c r="I163" s="801"/>
      <c r="J163" s="801"/>
      <c r="K163" s="801"/>
    </row>
    <row r="164" spans="2:11" s="804" customFormat="1">
      <c r="B164" s="425" t="s">
        <v>525</v>
      </c>
      <c r="C164" s="426"/>
      <c r="D164" s="426"/>
      <c r="E164" s="537"/>
      <c r="F164" s="537"/>
      <c r="G164" s="414"/>
      <c r="H164" s="415"/>
      <c r="I164" s="803"/>
      <c r="J164" s="803"/>
      <c r="K164" s="803"/>
    </row>
    <row r="165" spans="2:11">
      <c r="B165" s="424"/>
      <c r="C165" s="426"/>
      <c r="D165" s="426"/>
      <c r="E165" s="430"/>
      <c r="F165" s="536"/>
      <c r="G165" s="414"/>
      <c r="H165" s="415"/>
      <c r="I165" s="801"/>
      <c r="J165" s="801"/>
      <c r="K165" s="801"/>
    </row>
    <row r="166" spans="2:11">
      <c r="B166" s="418" t="s">
        <v>522</v>
      </c>
      <c r="C166" s="421"/>
      <c r="D166" s="421"/>
      <c r="E166" s="427"/>
      <c r="F166" s="106"/>
      <c r="G166" s="402"/>
      <c r="H166" s="403"/>
      <c r="I166" s="801"/>
      <c r="J166" s="801"/>
      <c r="K166" s="801"/>
    </row>
    <row r="167" spans="2:11">
      <c r="B167" s="418"/>
      <c r="C167" s="423"/>
      <c r="D167" s="421"/>
      <c r="E167" s="428"/>
      <c r="F167" s="402"/>
      <c r="G167" s="402"/>
      <c r="H167" s="403"/>
      <c r="I167" s="801"/>
      <c r="J167" s="801"/>
      <c r="K167" s="801"/>
    </row>
    <row r="168" spans="2:11">
      <c r="B168" s="429" t="s">
        <v>968</v>
      </c>
      <c r="C168" s="430"/>
      <c r="D168" s="430"/>
      <c r="E168" s="430"/>
      <c r="F168" s="413"/>
      <c r="G168" s="414"/>
      <c r="H168" s="415"/>
      <c r="I168" s="805"/>
      <c r="J168" s="805"/>
      <c r="K168" s="805"/>
    </row>
    <row r="169" spans="2:11">
      <c r="B169" s="431"/>
      <c r="C169" s="421"/>
      <c r="D169" s="421"/>
      <c r="E169" s="402"/>
      <c r="F169" s="402"/>
      <c r="G169" s="402"/>
      <c r="H169" s="403"/>
      <c r="I169" s="801"/>
      <c r="J169" s="801"/>
      <c r="K169" s="801"/>
    </row>
    <row r="170" spans="2:11">
      <c r="B170" s="431" t="s">
        <v>969</v>
      </c>
      <c r="C170" s="421"/>
      <c r="D170" s="421"/>
      <c r="E170" s="402"/>
      <c r="F170" s="402"/>
      <c r="G170" s="402"/>
      <c r="H170" s="403"/>
      <c r="I170" s="801"/>
      <c r="J170" s="801"/>
      <c r="K170" s="801"/>
    </row>
    <row r="171" spans="2:11">
      <c r="B171" s="418"/>
      <c r="C171" s="421"/>
      <c r="D171" s="421"/>
      <c r="E171" s="421"/>
      <c r="F171" s="402"/>
      <c r="G171" s="402"/>
      <c r="H171" s="403"/>
      <c r="I171" s="801"/>
      <c r="J171" s="801"/>
      <c r="K171" s="801"/>
    </row>
    <row r="172" spans="2:11">
      <c r="B172" s="418" t="s">
        <v>500</v>
      </c>
      <c r="C172" s="421"/>
      <c r="D172" s="421"/>
      <c r="E172" s="421"/>
      <c r="F172" s="106"/>
      <c r="G172" s="402"/>
      <c r="H172" s="403"/>
      <c r="I172" s="801"/>
      <c r="J172" s="801"/>
      <c r="K172" s="801"/>
    </row>
    <row r="173" spans="2:11">
      <c r="B173" s="716"/>
      <c r="C173" s="717"/>
      <c r="D173" s="717"/>
      <c r="E173" s="717"/>
      <c r="F173" s="432"/>
      <c r="G173" s="402"/>
      <c r="H173" s="403"/>
      <c r="I173" s="801"/>
      <c r="J173" s="801"/>
      <c r="K173" s="801"/>
    </row>
    <row r="174" spans="2:11">
      <c r="B174" s="716" t="s">
        <v>449</v>
      </c>
      <c r="C174" s="717"/>
      <c r="D174" s="717"/>
      <c r="E174" s="717"/>
      <c r="F174" s="432"/>
      <c r="G174" s="402"/>
      <c r="H174" s="403"/>
      <c r="I174" s="801"/>
      <c r="J174" s="801"/>
      <c r="K174" s="801"/>
    </row>
    <row r="175" spans="2:11" ht="13.5" thickBot="1">
      <c r="B175" s="716"/>
      <c r="C175" s="717"/>
      <c r="D175" s="717"/>
      <c r="E175" s="717"/>
      <c r="F175" s="432"/>
      <c r="G175" s="402"/>
      <c r="H175" s="403"/>
      <c r="I175" s="801"/>
      <c r="J175" s="801"/>
      <c r="K175" s="801"/>
    </row>
    <row r="176" spans="2:11">
      <c r="B176" s="433" t="s">
        <v>450</v>
      </c>
      <c r="C176" s="718"/>
      <c r="D176" s="718"/>
      <c r="E176" s="718"/>
      <c r="F176" s="538"/>
      <c r="G176" s="398"/>
      <c r="H176" s="399"/>
      <c r="I176" s="801"/>
      <c r="J176" s="801"/>
      <c r="K176" s="801"/>
    </row>
    <row r="177" spans="2:11">
      <c r="B177" s="418"/>
      <c r="C177" s="717"/>
      <c r="D177" s="717"/>
      <c r="E177" s="717"/>
      <c r="F177" s="462"/>
      <c r="G177" s="402"/>
      <c r="H177" s="403"/>
      <c r="I177" s="801"/>
      <c r="J177" s="801"/>
      <c r="K177" s="801"/>
    </row>
    <row r="178" spans="2:11">
      <c r="B178" s="806" t="s">
        <v>981</v>
      </c>
      <c r="C178" s="717"/>
      <c r="D178" s="717"/>
      <c r="E178" s="717"/>
      <c r="F178" s="432"/>
      <c r="G178" s="432"/>
      <c r="H178" s="403"/>
      <c r="I178" s="801"/>
      <c r="J178" s="801"/>
      <c r="K178" s="801"/>
    </row>
    <row r="179" spans="2:11" ht="38.25">
      <c r="B179" s="434" t="s">
        <v>451</v>
      </c>
      <c r="C179" s="435" t="s">
        <v>452</v>
      </c>
      <c r="D179" s="435" t="s">
        <v>453</v>
      </c>
      <c r="E179" s="435" t="s">
        <v>454</v>
      </c>
      <c r="F179" s="435" t="s">
        <v>455</v>
      </c>
      <c r="G179" s="436" t="s">
        <v>456</v>
      </c>
      <c r="H179" s="403"/>
      <c r="I179" s="801"/>
      <c r="J179" s="801"/>
      <c r="K179" s="801"/>
    </row>
    <row r="180" spans="2:11">
      <c r="B180" s="437" t="s">
        <v>457</v>
      </c>
      <c r="C180" s="438"/>
      <c r="D180" s="439"/>
      <c r="E180" s="440"/>
      <c r="F180" s="440"/>
      <c r="G180" s="441"/>
      <c r="H180" s="403"/>
      <c r="I180" s="801"/>
      <c r="J180" s="801"/>
      <c r="K180" s="801"/>
    </row>
    <row r="181" spans="2:11">
      <c r="B181" s="442" t="s">
        <v>77</v>
      </c>
      <c r="C181" s="443">
        <v>45407</v>
      </c>
      <c r="D181" s="719" t="s">
        <v>458</v>
      </c>
      <c r="E181" s="444">
        <v>6965.9176812974465</v>
      </c>
      <c r="F181" s="444">
        <v>7279.95</v>
      </c>
      <c r="G181" s="980">
        <v>15075.96</v>
      </c>
      <c r="H181" s="403"/>
      <c r="I181" s="801"/>
      <c r="J181" s="801"/>
      <c r="K181" s="801"/>
    </row>
    <row r="182" spans="2:11">
      <c r="B182" s="442" t="s">
        <v>102</v>
      </c>
      <c r="C182" s="443">
        <v>45407</v>
      </c>
      <c r="D182" s="719" t="s">
        <v>458</v>
      </c>
      <c r="E182" s="444">
        <v>182.77347777777777</v>
      </c>
      <c r="F182" s="444">
        <v>181.75</v>
      </c>
      <c r="G182" s="981"/>
      <c r="H182" s="403"/>
      <c r="I182" s="801"/>
      <c r="J182" s="801"/>
      <c r="K182" s="801"/>
    </row>
    <row r="183" spans="2:11">
      <c r="B183" s="442" t="s">
        <v>107</v>
      </c>
      <c r="C183" s="443">
        <v>45407</v>
      </c>
      <c r="D183" s="719" t="s">
        <v>458</v>
      </c>
      <c r="E183" s="444">
        <v>263.17849999999999</v>
      </c>
      <c r="F183" s="444">
        <v>266.10000000000002</v>
      </c>
      <c r="G183" s="981"/>
      <c r="H183" s="403"/>
      <c r="I183" s="801"/>
      <c r="J183" s="801"/>
      <c r="K183" s="801"/>
    </row>
    <row r="184" spans="2:11">
      <c r="B184" s="442" t="s">
        <v>115</v>
      </c>
      <c r="C184" s="443">
        <v>45407</v>
      </c>
      <c r="D184" s="719" t="s">
        <v>458</v>
      </c>
      <c r="E184" s="444">
        <v>635.89282380952386</v>
      </c>
      <c r="F184" s="444">
        <v>638.5</v>
      </c>
      <c r="G184" s="981"/>
      <c r="H184" s="403"/>
      <c r="I184" s="801"/>
      <c r="J184" s="801"/>
      <c r="K184" s="801"/>
    </row>
    <row r="185" spans="2:11">
      <c r="B185" s="442" t="s">
        <v>111</v>
      </c>
      <c r="C185" s="443">
        <v>45407</v>
      </c>
      <c r="D185" s="719" t="s">
        <v>458</v>
      </c>
      <c r="E185" s="444">
        <v>2274.9151632911394</v>
      </c>
      <c r="F185" s="444">
        <v>2282.6</v>
      </c>
      <c r="G185" s="981"/>
      <c r="H185" s="403"/>
      <c r="I185" s="801"/>
      <c r="J185" s="801"/>
      <c r="K185" s="801"/>
    </row>
    <row r="186" spans="2:11">
      <c r="B186" s="442" t="s">
        <v>91</v>
      </c>
      <c r="C186" s="443">
        <v>45407</v>
      </c>
      <c r="D186" s="719" t="s">
        <v>458</v>
      </c>
      <c r="E186" s="444">
        <v>1521.7079554716981</v>
      </c>
      <c r="F186" s="444">
        <v>1561.55</v>
      </c>
      <c r="G186" s="981"/>
      <c r="H186" s="403"/>
      <c r="I186" s="801"/>
      <c r="J186" s="801"/>
      <c r="K186" s="801"/>
    </row>
    <row r="187" spans="2:11">
      <c r="B187" s="442" t="s">
        <v>122</v>
      </c>
      <c r="C187" s="443">
        <v>45407</v>
      </c>
      <c r="D187" s="719" t="s">
        <v>458</v>
      </c>
      <c r="E187" s="444">
        <v>3673.0250000000001</v>
      </c>
      <c r="F187" s="444">
        <v>3789.85</v>
      </c>
      <c r="G187" s="981"/>
      <c r="H187" s="403"/>
      <c r="I187" s="801"/>
      <c r="J187" s="801"/>
      <c r="K187" s="801"/>
    </row>
    <row r="188" spans="2:11">
      <c r="B188" s="442" t="s">
        <v>100</v>
      </c>
      <c r="C188" s="443">
        <v>45407</v>
      </c>
      <c r="D188" s="719" t="s">
        <v>458</v>
      </c>
      <c r="E188" s="444">
        <v>1886.7125000000001</v>
      </c>
      <c r="F188" s="444">
        <v>1936.75</v>
      </c>
      <c r="G188" s="981"/>
      <c r="H188" s="403"/>
      <c r="I188" s="801"/>
      <c r="J188" s="801"/>
      <c r="K188" s="801"/>
    </row>
    <row r="189" spans="2:11">
      <c r="B189" s="442" t="s">
        <v>119</v>
      </c>
      <c r="C189" s="443">
        <v>45407</v>
      </c>
      <c r="D189" s="719" t="s">
        <v>458</v>
      </c>
      <c r="E189" s="444">
        <v>1139.89996</v>
      </c>
      <c r="F189" s="444">
        <v>1138.95</v>
      </c>
      <c r="G189" s="981"/>
      <c r="H189" s="403"/>
      <c r="I189" s="801"/>
      <c r="J189" s="801"/>
      <c r="K189" s="801"/>
    </row>
    <row r="190" spans="2:11">
      <c r="B190" s="442" t="s">
        <v>109</v>
      </c>
      <c r="C190" s="443">
        <v>45407</v>
      </c>
      <c r="D190" s="719" t="s">
        <v>458</v>
      </c>
      <c r="E190" s="444">
        <v>868.37310007017538</v>
      </c>
      <c r="F190" s="444">
        <v>856.65</v>
      </c>
      <c r="G190" s="981"/>
      <c r="H190" s="403"/>
      <c r="I190" s="801"/>
      <c r="J190" s="801"/>
      <c r="K190" s="801"/>
    </row>
    <row r="191" spans="2:11">
      <c r="B191" s="442" t="s">
        <v>95</v>
      </c>
      <c r="C191" s="443">
        <v>45407</v>
      </c>
      <c r="D191" s="719" t="s">
        <v>458</v>
      </c>
      <c r="E191" s="444">
        <v>2925.7365540229885</v>
      </c>
      <c r="F191" s="444">
        <v>2991.25</v>
      </c>
      <c r="G191" s="981"/>
      <c r="H191" s="403"/>
      <c r="I191" s="807"/>
      <c r="J191" s="801"/>
      <c r="K191" s="801"/>
    </row>
    <row r="192" spans="2:11">
      <c r="B192" s="442" t="s">
        <v>87</v>
      </c>
      <c r="C192" s="443">
        <v>45407</v>
      </c>
      <c r="D192" s="719" t="s">
        <v>458</v>
      </c>
      <c r="E192" s="444">
        <v>3952.4001563813586</v>
      </c>
      <c r="F192" s="444">
        <v>3907.3</v>
      </c>
      <c r="G192" s="981"/>
      <c r="H192" s="403"/>
      <c r="I192" s="807"/>
      <c r="J192" s="801"/>
      <c r="K192" s="801"/>
    </row>
    <row r="193" spans="2:11">
      <c r="B193" s="442" t="s">
        <v>93</v>
      </c>
      <c r="C193" s="443">
        <v>45407</v>
      </c>
      <c r="D193" s="719" t="s">
        <v>458</v>
      </c>
      <c r="E193" s="444">
        <v>994.16181677314671</v>
      </c>
      <c r="F193" s="444">
        <v>1000.85</v>
      </c>
      <c r="G193" s="981"/>
      <c r="H193" s="403"/>
      <c r="I193" s="807"/>
      <c r="J193" s="801"/>
      <c r="K193" s="801"/>
    </row>
    <row r="194" spans="2:11">
      <c r="B194" s="442" t="s">
        <v>98</v>
      </c>
      <c r="C194" s="443">
        <v>45407</v>
      </c>
      <c r="D194" s="719" t="s">
        <v>458</v>
      </c>
      <c r="E194" s="444">
        <v>1265.9123</v>
      </c>
      <c r="F194" s="444">
        <v>1257.95</v>
      </c>
      <c r="G194" s="981"/>
      <c r="H194" s="403"/>
      <c r="I194" s="807"/>
      <c r="J194" s="801"/>
      <c r="K194" s="801"/>
    </row>
    <row r="195" spans="2:11">
      <c r="B195" s="442" t="s">
        <v>84</v>
      </c>
      <c r="C195" s="443">
        <v>45407</v>
      </c>
      <c r="D195" s="719" t="s">
        <v>458</v>
      </c>
      <c r="E195" s="444">
        <v>143.02600000000001</v>
      </c>
      <c r="F195" s="444">
        <v>140.75</v>
      </c>
      <c r="G195" s="981"/>
      <c r="H195" s="403"/>
      <c r="I195" s="807"/>
      <c r="J195" s="801"/>
      <c r="K195" s="801"/>
    </row>
    <row r="196" spans="2:11">
      <c r="B196" s="442"/>
      <c r="C196" s="443"/>
      <c r="D196" s="719"/>
      <c r="E196" s="440"/>
      <c r="F196" s="440"/>
      <c r="G196" s="982"/>
      <c r="H196" s="403"/>
      <c r="I196" s="801"/>
      <c r="J196" s="801"/>
      <c r="K196" s="801"/>
    </row>
    <row r="197" spans="2:11">
      <c r="B197" s="437" t="s">
        <v>459</v>
      </c>
      <c r="C197" s="438"/>
      <c r="D197" s="439"/>
      <c r="E197" s="440"/>
      <c r="F197" s="440"/>
      <c r="G197" s="441"/>
      <c r="H197" s="403"/>
      <c r="I197" s="801"/>
      <c r="J197" s="801"/>
      <c r="K197" s="801"/>
    </row>
    <row r="198" spans="2:11" s="804" customFormat="1">
      <c r="B198" s="445" t="s">
        <v>523</v>
      </c>
      <c r="C198" s="446">
        <v>45408</v>
      </c>
      <c r="D198" s="720" t="s">
        <v>458</v>
      </c>
      <c r="E198" s="447">
        <v>83.399299999999997</v>
      </c>
      <c r="F198" s="447">
        <v>83.44</v>
      </c>
      <c r="G198" s="980">
        <v>12157.61</v>
      </c>
      <c r="H198" s="412"/>
      <c r="I198" s="808"/>
      <c r="J198" s="803"/>
      <c r="K198" s="803"/>
    </row>
    <row r="199" spans="2:11" s="804" customFormat="1">
      <c r="B199" s="445" t="s">
        <v>523</v>
      </c>
      <c r="C199" s="446">
        <v>45408</v>
      </c>
      <c r="D199" s="720" t="s">
        <v>458</v>
      </c>
      <c r="E199" s="447">
        <v>83.402865507246375</v>
      </c>
      <c r="F199" s="447">
        <v>83.44</v>
      </c>
      <c r="G199" s="981"/>
      <c r="H199" s="412"/>
      <c r="I199" s="808"/>
      <c r="J199" s="803"/>
      <c r="K199" s="803"/>
    </row>
    <row r="200" spans="2:11">
      <c r="B200" s="442"/>
      <c r="C200" s="443"/>
      <c r="D200" s="719"/>
      <c r="E200" s="447"/>
      <c r="F200" s="447"/>
      <c r="G200" s="982"/>
      <c r="H200" s="403"/>
      <c r="I200" s="802"/>
      <c r="J200" s="801"/>
      <c r="K200" s="801"/>
    </row>
    <row r="201" spans="2:11">
      <c r="B201" s="983" t="s">
        <v>524</v>
      </c>
      <c r="C201" s="984"/>
      <c r="D201" s="984"/>
      <c r="E201" s="984"/>
      <c r="F201" s="984"/>
      <c r="G201" s="985"/>
      <c r="H201" s="403"/>
      <c r="I201" s="801"/>
      <c r="J201" s="809"/>
      <c r="K201" s="801"/>
    </row>
    <row r="202" spans="2:11" s="804" customFormat="1" ht="30.75" customHeight="1">
      <c r="B202" s="986" t="s">
        <v>832</v>
      </c>
      <c r="C202" s="987"/>
      <c r="D202" s="987"/>
      <c r="E202" s="987"/>
      <c r="F202" s="987"/>
      <c r="G202" s="988"/>
      <c r="H202" s="412"/>
      <c r="I202" s="803"/>
      <c r="J202" s="810"/>
      <c r="K202" s="803"/>
    </row>
    <row r="203" spans="2:11">
      <c r="B203" s="448"/>
      <c r="C203" s="449"/>
      <c r="D203" s="449"/>
      <c r="E203" s="450"/>
      <c r="F203" s="450"/>
      <c r="G203" s="450"/>
      <c r="H203" s="403"/>
      <c r="I203" s="801"/>
      <c r="J203" s="802"/>
      <c r="K203" s="809"/>
    </row>
    <row r="204" spans="2:11">
      <c r="B204" s="451" t="s">
        <v>506</v>
      </c>
      <c r="C204" s="449"/>
      <c r="D204" s="449"/>
      <c r="E204" s="450"/>
      <c r="F204" s="450"/>
      <c r="G204" s="450"/>
      <c r="H204" s="403"/>
      <c r="I204" s="801"/>
      <c r="J204" s="801"/>
      <c r="K204" s="801"/>
    </row>
    <row r="205" spans="2:11">
      <c r="B205" s="442" t="s">
        <v>460</v>
      </c>
      <c r="C205" s="452"/>
      <c r="D205" s="452"/>
      <c r="E205" s="452"/>
      <c r="F205" s="450"/>
      <c r="G205" s="450"/>
      <c r="H205" s="403"/>
      <c r="I205" s="801"/>
      <c r="J205" s="801"/>
      <c r="K205" s="801"/>
    </row>
    <row r="206" spans="2:11">
      <c r="B206" s="442" t="s">
        <v>461</v>
      </c>
      <c r="C206" s="452"/>
      <c r="D206" s="452"/>
      <c r="E206" s="453">
        <f>715000+4762</f>
        <v>719762</v>
      </c>
      <c r="F206" s="454"/>
      <c r="G206" s="454"/>
      <c r="H206" s="403"/>
      <c r="I206" s="801"/>
      <c r="J206" s="801"/>
      <c r="K206" s="801"/>
    </row>
    <row r="207" spans="2:11">
      <c r="B207" s="442" t="s">
        <v>462</v>
      </c>
      <c r="C207" s="452"/>
      <c r="D207" s="452"/>
      <c r="E207" s="453"/>
      <c r="F207" s="454"/>
      <c r="G207" s="454"/>
      <c r="H207" s="403"/>
      <c r="I207" s="801"/>
      <c r="J207" s="801"/>
      <c r="K207" s="801"/>
    </row>
    <row r="208" spans="2:11">
      <c r="B208" s="442" t="s">
        <v>463</v>
      </c>
      <c r="C208" s="452"/>
      <c r="D208" s="452"/>
      <c r="E208" s="453"/>
      <c r="F208" s="454"/>
      <c r="G208" s="454"/>
      <c r="H208" s="403"/>
      <c r="I208" s="801"/>
      <c r="J208" s="801"/>
      <c r="K208" s="801"/>
    </row>
    <row r="209" spans="2:11">
      <c r="B209" s="442" t="s">
        <v>464</v>
      </c>
      <c r="C209" s="452"/>
      <c r="D209" s="452"/>
      <c r="E209" s="453"/>
      <c r="F209" s="454"/>
      <c r="G209" s="454"/>
      <c r="H209" s="403"/>
      <c r="I209" s="801"/>
      <c r="J209" s="801"/>
      <c r="K209" s="801"/>
    </row>
    <row r="210" spans="2:11">
      <c r="B210" s="442" t="s">
        <v>465</v>
      </c>
      <c r="C210" s="452"/>
      <c r="D210" s="452"/>
      <c r="E210" s="453">
        <f>59598611700+3901939842.46</f>
        <v>63500551542.459999</v>
      </c>
      <c r="F210" s="454"/>
      <c r="G210" s="454"/>
      <c r="H210" s="403"/>
      <c r="I210" s="801"/>
      <c r="J210" s="801"/>
      <c r="K210" s="801"/>
    </row>
    <row r="211" spans="2:11">
      <c r="B211" s="442" t="s">
        <v>466</v>
      </c>
      <c r="C211" s="452"/>
      <c r="D211" s="452"/>
      <c r="E211" s="453"/>
      <c r="F211" s="454"/>
      <c r="G211" s="454"/>
      <c r="H211" s="403"/>
      <c r="I211" s="801"/>
      <c r="J211" s="811"/>
      <c r="K211" s="801"/>
    </row>
    <row r="212" spans="2:11">
      <c r="B212" s="442" t="s">
        <v>467</v>
      </c>
      <c r="C212" s="452"/>
      <c r="D212" s="452"/>
      <c r="E212" s="453"/>
      <c r="F212" s="454"/>
      <c r="G212" s="455"/>
      <c r="H212" s="403"/>
      <c r="I212" s="801"/>
      <c r="J212" s="812"/>
      <c r="K212" s="801"/>
    </row>
    <row r="213" spans="2:11">
      <c r="B213" s="442" t="s">
        <v>468</v>
      </c>
      <c r="C213" s="452"/>
      <c r="D213" s="452"/>
      <c r="E213" s="453">
        <f>-277630200-82905844.39</f>
        <v>-360536044.38999999</v>
      </c>
      <c r="F213" s="454"/>
      <c r="G213" s="456"/>
      <c r="H213" s="403"/>
      <c r="I213" s="801"/>
      <c r="J213" s="812"/>
      <c r="K213" s="801"/>
    </row>
    <row r="214" spans="2:11">
      <c r="B214" s="457" t="s">
        <v>469</v>
      </c>
      <c r="C214" s="458"/>
      <c r="D214" s="458"/>
      <c r="E214" s="459"/>
      <c r="F214" s="454"/>
      <c r="G214" s="454"/>
      <c r="H214" s="403"/>
      <c r="I214" s="801"/>
      <c r="J214" s="801"/>
      <c r="K214" s="801"/>
    </row>
    <row r="215" spans="2:11">
      <c r="B215" s="400"/>
      <c r="C215" s="450"/>
      <c r="D215" s="450"/>
      <c r="E215" s="459"/>
      <c r="F215" s="459"/>
      <c r="G215" s="454"/>
      <c r="H215" s="403"/>
      <c r="I215" s="801"/>
      <c r="J215" s="801"/>
      <c r="K215" s="801"/>
    </row>
    <row r="216" spans="2:11">
      <c r="B216" s="451" t="s">
        <v>505</v>
      </c>
      <c r="C216" s="449"/>
      <c r="D216" s="449"/>
      <c r="E216" s="450"/>
      <c r="F216" s="450"/>
      <c r="G216" s="450"/>
      <c r="H216" s="403"/>
      <c r="I216" s="801"/>
      <c r="J216" s="801"/>
      <c r="K216" s="801"/>
    </row>
    <row r="217" spans="2:11">
      <c r="B217" s="460" t="s">
        <v>460</v>
      </c>
      <c r="C217" s="461"/>
      <c r="D217" s="461"/>
      <c r="E217" s="453"/>
      <c r="F217" s="462"/>
      <c r="G217" s="462"/>
      <c r="H217" s="415"/>
      <c r="I217" s="805"/>
      <c r="J217" s="805"/>
      <c r="K217" s="805"/>
    </row>
    <row r="218" spans="2:11">
      <c r="B218" s="460" t="s">
        <v>461</v>
      </c>
      <c r="C218" s="461"/>
      <c r="D218" s="461"/>
      <c r="E218" s="453">
        <v>1454</v>
      </c>
      <c r="F218" s="463"/>
      <c r="G218" s="463"/>
      <c r="H218" s="415"/>
      <c r="I218" s="805"/>
      <c r="J218" s="805"/>
      <c r="K218" s="805"/>
    </row>
    <row r="219" spans="2:11">
      <c r="B219" s="460" t="s">
        <v>462</v>
      </c>
      <c r="C219" s="461"/>
      <c r="D219" s="461"/>
      <c r="E219" s="453"/>
      <c r="F219" s="463"/>
      <c r="G219" s="463"/>
      <c r="H219" s="415"/>
      <c r="I219" s="805"/>
      <c r="J219" s="805"/>
      <c r="K219" s="805"/>
    </row>
    <row r="220" spans="2:11">
      <c r="B220" s="460" t="s">
        <v>463</v>
      </c>
      <c r="C220" s="461"/>
      <c r="D220" s="461"/>
      <c r="E220" s="453">
        <v>1454</v>
      </c>
      <c r="F220" s="463"/>
      <c r="G220" s="463"/>
      <c r="H220" s="415"/>
      <c r="I220" s="805"/>
      <c r="J220" s="805"/>
      <c r="K220" s="805"/>
    </row>
    <row r="221" spans="2:11">
      <c r="B221" s="460" t="s">
        <v>464</v>
      </c>
      <c r="C221" s="461"/>
      <c r="D221" s="461"/>
      <c r="E221" s="453"/>
      <c r="F221" s="463"/>
      <c r="G221" s="463"/>
      <c r="H221" s="415"/>
      <c r="I221" s="805"/>
      <c r="J221" s="805"/>
      <c r="K221" s="805"/>
    </row>
    <row r="222" spans="2:11">
      <c r="B222" s="460" t="s">
        <v>465</v>
      </c>
      <c r="C222" s="461"/>
      <c r="D222" s="461"/>
      <c r="E222" s="464">
        <v>851394007.48000002</v>
      </c>
      <c r="F222" s="463"/>
      <c r="G222" s="463"/>
      <c r="H222" s="415"/>
      <c r="I222" s="805"/>
      <c r="J222" s="805"/>
      <c r="K222" s="805"/>
    </row>
    <row r="223" spans="2:11">
      <c r="B223" s="460" t="s">
        <v>466</v>
      </c>
      <c r="C223" s="461"/>
      <c r="D223" s="461"/>
      <c r="E223" s="464"/>
      <c r="F223" s="463"/>
      <c r="G223" s="463"/>
      <c r="H223" s="415"/>
      <c r="I223" s="805"/>
      <c r="J223" s="813"/>
      <c r="K223" s="805"/>
    </row>
    <row r="224" spans="2:11">
      <c r="B224" s="460" t="s">
        <v>467</v>
      </c>
      <c r="C224" s="461"/>
      <c r="D224" s="461"/>
      <c r="E224" s="464">
        <v>861376862.5</v>
      </c>
      <c r="F224" s="463"/>
      <c r="G224" s="465"/>
      <c r="H224" s="415"/>
      <c r="I224" s="805"/>
      <c r="J224" s="814"/>
      <c r="K224" s="805"/>
    </row>
    <row r="225" spans="1:13">
      <c r="B225" s="460" t="s">
        <v>468</v>
      </c>
      <c r="C225" s="461"/>
      <c r="D225" s="461"/>
      <c r="E225" s="464">
        <v>9982855.0199999996</v>
      </c>
      <c r="F225" s="463"/>
      <c r="G225" s="466"/>
      <c r="H225" s="415"/>
      <c r="I225" s="805"/>
      <c r="J225" s="814"/>
      <c r="K225" s="805"/>
    </row>
    <row r="226" spans="1:13">
      <c r="B226" s="457" t="s">
        <v>469</v>
      </c>
      <c r="C226" s="458"/>
      <c r="D226" s="458"/>
      <c r="E226" s="459"/>
      <c r="F226" s="454"/>
      <c r="G226" s="454"/>
      <c r="H226" s="403"/>
      <c r="I226" s="801"/>
      <c r="J226" s="801"/>
      <c r="K226" s="801"/>
    </row>
    <row r="227" spans="1:13">
      <c r="B227" s="400"/>
      <c r="C227" s="450"/>
      <c r="D227" s="450"/>
      <c r="E227" s="450"/>
      <c r="F227" s="467"/>
      <c r="G227" s="467"/>
      <c r="H227" s="403"/>
      <c r="I227" s="801"/>
      <c r="J227" s="801"/>
      <c r="K227" s="801"/>
    </row>
    <row r="228" spans="1:13">
      <c r="B228" s="451" t="s">
        <v>501</v>
      </c>
      <c r="C228" s="449"/>
      <c r="D228" s="449"/>
      <c r="E228" s="450"/>
      <c r="F228" s="468"/>
      <c r="G228" s="450"/>
      <c r="H228" s="403"/>
      <c r="I228" s="801"/>
      <c r="J228" s="801"/>
      <c r="K228" s="801"/>
    </row>
    <row r="229" spans="1:13">
      <c r="B229" s="457"/>
      <c r="C229" s="458"/>
      <c r="D229" s="458"/>
      <c r="E229" s="450"/>
      <c r="F229" s="450"/>
      <c r="G229" s="450"/>
      <c r="H229" s="403"/>
      <c r="I229" s="801"/>
      <c r="J229" s="801"/>
      <c r="K229" s="801"/>
    </row>
    <row r="230" spans="1:13">
      <c r="B230" s="451" t="s">
        <v>502</v>
      </c>
      <c r="C230" s="449"/>
      <c r="D230" s="449"/>
      <c r="E230" s="450"/>
      <c r="F230" s="468"/>
      <c r="G230" s="450"/>
      <c r="H230" s="403"/>
      <c r="I230" s="801"/>
      <c r="J230" s="801"/>
      <c r="K230" s="801"/>
    </row>
    <row r="231" spans="1:13">
      <c r="B231" s="451"/>
      <c r="C231" s="449"/>
      <c r="D231" s="449"/>
      <c r="E231" s="450"/>
      <c r="F231" s="468"/>
      <c r="G231" s="450"/>
      <c r="H231" s="403"/>
      <c r="I231" s="801"/>
      <c r="J231" s="801"/>
      <c r="K231" s="801"/>
    </row>
    <row r="232" spans="1:13">
      <c r="B232" s="451" t="s">
        <v>503</v>
      </c>
      <c r="C232" s="449"/>
      <c r="D232" s="449"/>
      <c r="E232" s="450"/>
      <c r="F232" s="450"/>
      <c r="G232" s="450"/>
      <c r="H232" s="403"/>
      <c r="I232" s="801"/>
      <c r="J232" s="801"/>
      <c r="K232" s="801"/>
    </row>
    <row r="233" spans="1:13">
      <c r="B233" s="400"/>
      <c r="C233" s="450"/>
      <c r="D233" s="450"/>
      <c r="E233" s="450"/>
      <c r="F233" s="450"/>
      <c r="G233" s="450"/>
      <c r="H233" s="403"/>
      <c r="I233" s="801"/>
      <c r="J233" s="801"/>
      <c r="K233" s="801"/>
    </row>
    <row r="234" spans="1:13" ht="13.5" thickBot="1">
      <c r="B234" s="469" t="s">
        <v>504</v>
      </c>
      <c r="C234" s="470"/>
      <c r="D234" s="470"/>
      <c r="E234" s="470"/>
      <c r="F234" s="470"/>
      <c r="G234" s="470"/>
      <c r="H234" s="416"/>
      <c r="I234" s="801"/>
      <c r="J234" s="801"/>
      <c r="K234" s="801"/>
    </row>
    <row r="235" spans="1:13">
      <c r="B235" s="801"/>
      <c r="C235" s="801"/>
      <c r="D235" s="801"/>
      <c r="E235" s="801"/>
      <c r="F235" s="801"/>
      <c r="G235" s="801"/>
      <c r="H235" s="801"/>
      <c r="I235" s="801"/>
      <c r="J235" s="801"/>
      <c r="K235" s="801"/>
    </row>
    <row r="236" spans="1:13" ht="12.95" customHeight="1">
      <c r="A236" s="799"/>
      <c r="B236" s="800"/>
      <c r="C236" s="799"/>
      <c r="D236" s="799"/>
      <c r="E236" s="799"/>
      <c r="F236" s="799"/>
      <c r="G236" s="799"/>
      <c r="H236" s="799"/>
      <c r="I236" s="799"/>
      <c r="J236" s="799"/>
    </row>
    <row r="237" spans="1:13">
      <c r="B237" s="1000" t="s">
        <v>905</v>
      </c>
      <c r="C237" s="1000"/>
      <c r="D237" s="1000"/>
      <c r="E237" s="1000"/>
      <c r="F237" s="1000"/>
      <c r="G237" s="1000"/>
      <c r="H237" s="1000"/>
      <c r="I237" s="1000"/>
      <c r="J237" s="1000"/>
      <c r="K237" s="413"/>
      <c r="L237" s="413"/>
      <c r="M237" s="413"/>
    </row>
    <row r="238" spans="1:13" ht="12.95" customHeight="1">
      <c r="A238" s="799"/>
      <c r="B238" s="1001" t="s">
        <v>906</v>
      </c>
      <c r="C238" s="1002" t="s">
        <v>907</v>
      </c>
      <c r="D238" s="1002"/>
      <c r="E238" s="722" t="s">
        <v>908</v>
      </c>
      <c r="F238" s="722" t="s">
        <v>909</v>
      </c>
      <c r="G238" s="1002" t="s">
        <v>910</v>
      </c>
      <c r="H238" s="1002"/>
      <c r="I238" s="1002"/>
      <c r="J238" s="1002"/>
      <c r="K238" s="413"/>
    </row>
    <row r="239" spans="1:13" ht="51">
      <c r="B239" s="1001"/>
      <c r="C239" s="722" t="s">
        <v>911</v>
      </c>
      <c r="D239" s="722" t="s">
        <v>912</v>
      </c>
      <c r="E239" s="722" t="s">
        <v>913</v>
      </c>
      <c r="F239" s="722" t="s">
        <v>914</v>
      </c>
      <c r="G239" s="722" t="s">
        <v>911</v>
      </c>
      <c r="H239" s="722" t="s">
        <v>912</v>
      </c>
      <c r="I239" s="722" t="s">
        <v>913</v>
      </c>
      <c r="J239" s="722" t="s">
        <v>914</v>
      </c>
      <c r="K239" s="413"/>
    </row>
    <row r="240" spans="1:13" ht="12.95" customHeight="1">
      <c r="A240" s="476"/>
      <c r="B240" s="721" t="s">
        <v>915</v>
      </c>
      <c r="C240" s="815">
        <v>0.1953199186630199</v>
      </c>
      <c r="D240" s="815">
        <v>0.20382655118472126</v>
      </c>
      <c r="E240" s="815">
        <v>0.15749959882819642</v>
      </c>
      <c r="F240" s="815">
        <v>0.14297710525284257</v>
      </c>
      <c r="G240" s="816">
        <v>69320.600000000006</v>
      </c>
      <c r="H240" s="816">
        <v>74865.899999999994</v>
      </c>
      <c r="I240" s="816">
        <v>48902.575898238858</v>
      </c>
      <c r="J240" s="816">
        <v>42640.910441351814</v>
      </c>
      <c r="K240" s="413"/>
    </row>
    <row r="241" spans="2:13">
      <c r="B241" s="721" t="s">
        <v>916</v>
      </c>
      <c r="C241" s="815">
        <v>0.40325360595955906</v>
      </c>
      <c r="D241" s="815">
        <v>0.41395388082555185</v>
      </c>
      <c r="E241" s="815">
        <v>0.40749419510653495</v>
      </c>
      <c r="F241" s="815">
        <v>0.30273152507070611</v>
      </c>
      <c r="G241" s="816">
        <v>14006.510182515451</v>
      </c>
      <c r="H241" s="816">
        <v>14112.7270328096</v>
      </c>
      <c r="I241" s="816">
        <v>14048.605146323191</v>
      </c>
      <c r="J241" s="816">
        <v>13008.4508625405</v>
      </c>
      <c r="K241" s="413"/>
    </row>
    <row r="242" spans="2:13">
      <c r="B242" s="721" t="s">
        <v>917</v>
      </c>
      <c r="C242" s="815">
        <v>0.22230440056391698</v>
      </c>
      <c r="D242" s="815">
        <v>0.23357355415452696</v>
      </c>
      <c r="E242" s="815">
        <v>0.19316672878217611</v>
      </c>
      <c r="F242" s="815">
        <v>0.16346262078394269</v>
      </c>
      <c r="G242" s="816">
        <v>18241.49509494337</v>
      </c>
      <c r="H242" s="816">
        <v>18749.755816574419</v>
      </c>
      <c r="I242" s="816">
        <v>16970.050071484897</v>
      </c>
      <c r="J242" s="816">
        <v>15736.096774378882</v>
      </c>
      <c r="K242" s="413"/>
    </row>
    <row r="243" spans="2:13">
      <c r="B243" s="721" t="s">
        <v>918</v>
      </c>
      <c r="C243" s="815">
        <v>0.22686105414014213</v>
      </c>
      <c r="D243" s="815">
        <v>0.23798394307273818</v>
      </c>
      <c r="E243" s="815">
        <v>0.17189470627629633</v>
      </c>
      <c r="F243" s="815">
        <v>0.15267063219617993</v>
      </c>
      <c r="G243" s="816">
        <v>27811.228706460075</v>
      </c>
      <c r="H243" s="816">
        <v>29095.717600239401</v>
      </c>
      <c r="I243" s="816">
        <v>22112.186982016192</v>
      </c>
      <c r="J243" s="816">
        <v>20356.129123361603</v>
      </c>
      <c r="K243" s="413"/>
    </row>
    <row r="244" spans="2:13">
      <c r="B244" s="721" t="s">
        <v>919</v>
      </c>
      <c r="C244" s="815">
        <v>0.19404620404735917</v>
      </c>
      <c r="D244" s="815">
        <v>0.20279000680290116</v>
      </c>
      <c r="E244" s="815">
        <v>0.1579705203956927</v>
      </c>
      <c r="F244" s="815">
        <v>0.14163063511193941</v>
      </c>
      <c r="G244" s="816">
        <v>58913.025002974522</v>
      </c>
      <c r="H244" s="816">
        <v>63372.101881713599</v>
      </c>
      <c r="I244" s="816">
        <v>43348.595681960862</v>
      </c>
      <c r="J244" s="816">
        <v>37605.913562038972</v>
      </c>
      <c r="K244" s="413"/>
    </row>
    <row r="245" spans="2:13">
      <c r="B245" s="723"/>
      <c r="C245" s="724"/>
      <c r="D245" s="724"/>
      <c r="E245" s="724"/>
      <c r="F245" s="724"/>
      <c r="G245" s="724"/>
      <c r="H245" s="725"/>
      <c r="I245" s="725"/>
      <c r="J245" s="725"/>
      <c r="K245" s="725"/>
      <c r="L245" s="413"/>
      <c r="M245" s="413"/>
    </row>
    <row r="246" spans="2:13">
      <c r="B246" s="413"/>
      <c r="C246" s="413"/>
      <c r="D246" s="413"/>
      <c r="E246" s="413"/>
      <c r="F246" s="413"/>
      <c r="G246" s="413"/>
      <c r="H246" s="413"/>
      <c r="I246" s="413"/>
      <c r="J246" s="413"/>
      <c r="K246" s="413"/>
      <c r="L246" s="413"/>
      <c r="M246" s="413"/>
    </row>
    <row r="247" spans="2:13">
      <c r="B247" s="1000" t="s">
        <v>920</v>
      </c>
      <c r="C247" s="1000"/>
      <c r="D247" s="1000"/>
      <c r="E247" s="1000"/>
      <c r="F247" s="1000"/>
      <c r="G247" s="721"/>
      <c r="H247" s="413"/>
      <c r="I247" s="413"/>
      <c r="J247" s="413"/>
      <c r="K247" s="413"/>
      <c r="L247" s="413"/>
      <c r="M247" s="413"/>
    </row>
    <row r="248" spans="2:13" ht="51">
      <c r="B248" s="726"/>
      <c r="C248" s="727" t="s">
        <v>915</v>
      </c>
      <c r="D248" s="722" t="s">
        <v>916</v>
      </c>
      <c r="E248" s="722" t="s">
        <v>917</v>
      </c>
      <c r="F248" s="722" t="s">
        <v>918</v>
      </c>
      <c r="G248" s="722" t="s">
        <v>919</v>
      </c>
    </row>
    <row r="249" spans="2:13">
      <c r="B249" s="721" t="s">
        <v>921</v>
      </c>
      <c r="C249" s="728">
        <v>1310000</v>
      </c>
      <c r="D249" s="728">
        <v>120000</v>
      </c>
      <c r="E249" s="728">
        <v>360000</v>
      </c>
      <c r="F249" s="728">
        <v>600000</v>
      </c>
      <c r="G249" s="728">
        <v>1200000</v>
      </c>
    </row>
    <row r="250" spans="2:13">
      <c r="B250" s="721" t="s">
        <v>922</v>
      </c>
      <c r="C250" s="728">
        <v>4113861.61515836</v>
      </c>
      <c r="D250" s="728">
        <v>142377.799132399</v>
      </c>
      <c r="E250" s="728">
        <v>497975.00398584502</v>
      </c>
      <c r="F250" s="728">
        <v>1107727.0575697301</v>
      </c>
      <c r="G250" s="728">
        <v>3377336.540205</v>
      </c>
    </row>
    <row r="251" spans="2:13">
      <c r="B251" s="721" t="s">
        <v>923</v>
      </c>
      <c r="C251" s="729">
        <v>0.19694992590567501</v>
      </c>
      <c r="D251" s="729">
        <v>0.36356510277406301</v>
      </c>
      <c r="E251" s="729">
        <v>0.22261855522906401</v>
      </c>
      <c r="F251" s="729">
        <v>0.24795714895252602</v>
      </c>
      <c r="G251" s="729">
        <v>0.196413558885143</v>
      </c>
    </row>
    <row r="252" spans="2:13">
      <c r="B252" s="721" t="s">
        <v>924</v>
      </c>
      <c r="C252" s="729">
        <v>0.16239120934293599</v>
      </c>
      <c r="D252" s="729">
        <v>0.367336803375307</v>
      </c>
      <c r="E252" s="729">
        <v>0.20569634626298602</v>
      </c>
      <c r="F252" s="729">
        <v>0.21663726233334199</v>
      </c>
      <c r="G252" s="729">
        <v>0.16185608900742299</v>
      </c>
    </row>
    <row r="253" spans="2:13">
      <c r="B253" s="721" t="s">
        <v>925</v>
      </c>
      <c r="C253" s="729">
        <v>0.14833130008024201</v>
      </c>
      <c r="D253" s="729">
        <v>0.27808475955096601</v>
      </c>
      <c r="E253" s="729">
        <v>0.16884609784322802</v>
      </c>
      <c r="F253" s="729">
        <v>0.18576948341904501</v>
      </c>
      <c r="G253" s="729">
        <v>0.14862278599103601</v>
      </c>
    </row>
    <row r="254" spans="2:13">
      <c r="B254" s="413"/>
      <c r="C254" s="413"/>
      <c r="D254" s="413"/>
      <c r="E254" s="413"/>
      <c r="F254" s="413"/>
      <c r="G254" s="413"/>
      <c r="H254" s="413"/>
      <c r="I254" s="413"/>
      <c r="J254" s="413"/>
      <c r="K254" s="413"/>
      <c r="L254" s="413"/>
      <c r="M254" s="413"/>
    </row>
    <row r="255" spans="2:13">
      <c r="B255" s="1000" t="s">
        <v>926</v>
      </c>
      <c r="C255" s="1000"/>
      <c r="D255" s="1000"/>
      <c r="E255" s="1000"/>
      <c r="F255" s="1000"/>
      <c r="G255" s="721"/>
      <c r="H255" s="462"/>
      <c r="I255" s="413"/>
      <c r="J255" s="413"/>
      <c r="K255" s="413"/>
      <c r="L255" s="413"/>
      <c r="M255" s="413"/>
    </row>
    <row r="256" spans="2:13" ht="51">
      <c r="B256" s="726"/>
      <c r="C256" s="727" t="s">
        <v>915</v>
      </c>
      <c r="D256" s="722" t="s">
        <v>916</v>
      </c>
      <c r="E256" s="722" t="s">
        <v>917</v>
      </c>
      <c r="F256" s="722" t="s">
        <v>918</v>
      </c>
      <c r="G256" s="722" t="s">
        <v>919</v>
      </c>
    </row>
    <row r="257" spans="2:13">
      <c r="B257" s="721" t="s">
        <v>921</v>
      </c>
      <c r="C257" s="728">
        <v>1310000</v>
      </c>
      <c r="D257" s="728">
        <v>120000</v>
      </c>
      <c r="E257" s="728">
        <v>360000</v>
      </c>
      <c r="F257" s="728">
        <v>600000</v>
      </c>
      <c r="G257" s="728">
        <v>1200000</v>
      </c>
    </row>
    <row r="258" spans="2:13">
      <c r="B258" s="721" t="s">
        <v>922</v>
      </c>
      <c r="C258" s="728">
        <v>4346306.6800685497</v>
      </c>
      <c r="D258" s="728">
        <v>142984.44727613599</v>
      </c>
      <c r="E258" s="728">
        <v>504991.45024322299</v>
      </c>
      <c r="F258" s="728">
        <v>1138153.3964593799</v>
      </c>
      <c r="G258" s="728">
        <v>3552093.2608213201</v>
      </c>
    </row>
    <row r="259" spans="2:13">
      <c r="B259" s="721" t="s">
        <v>923</v>
      </c>
      <c r="C259" s="729">
        <v>0.20610751003085898</v>
      </c>
      <c r="D259" s="729">
        <v>0.37387387667772004</v>
      </c>
      <c r="E259" s="729">
        <v>0.23277093640564397</v>
      </c>
      <c r="F259" s="729">
        <v>0.25927659709241602</v>
      </c>
      <c r="G259" s="729">
        <v>0.205749087171751</v>
      </c>
    </row>
    <row r="260" spans="2:13">
      <c r="B260" s="721" t="s">
        <v>924</v>
      </c>
      <c r="C260" s="729">
        <v>0.16239120934293599</v>
      </c>
      <c r="D260" s="729">
        <v>0.367336803375307</v>
      </c>
      <c r="E260" s="729">
        <v>0.20569634626298602</v>
      </c>
      <c r="F260" s="729">
        <v>0.21663726233334199</v>
      </c>
      <c r="G260" s="729">
        <v>0.16185608900742299</v>
      </c>
    </row>
    <row r="261" spans="2:13">
      <c r="B261" s="721" t="s">
        <v>925</v>
      </c>
      <c r="C261" s="729">
        <v>0.14833130008024201</v>
      </c>
      <c r="D261" s="729">
        <v>0.27808475955096601</v>
      </c>
      <c r="E261" s="729">
        <v>0.16884609784322802</v>
      </c>
      <c r="F261" s="729">
        <v>0.18576948341904501</v>
      </c>
      <c r="G261" s="729">
        <v>0.14862278599103601</v>
      </c>
    </row>
    <row r="262" spans="2:13">
      <c r="B262" s="413"/>
      <c r="C262" s="413"/>
      <c r="D262" s="413"/>
      <c r="E262" s="413"/>
      <c r="F262" s="413"/>
      <c r="G262" s="413"/>
    </row>
    <row r="263" spans="2:13">
      <c r="B263" s="413"/>
      <c r="C263" s="413"/>
      <c r="D263" s="413"/>
      <c r="E263" s="413"/>
      <c r="F263" s="413"/>
      <c r="G263" s="413"/>
      <c r="H263" s="413"/>
      <c r="I263" s="413"/>
      <c r="J263" s="413"/>
      <c r="K263" s="413"/>
      <c r="L263" s="413"/>
      <c r="M263" s="413"/>
    </row>
    <row r="264" spans="2:13">
      <c r="B264" s="413"/>
      <c r="C264" s="413"/>
      <c r="D264" s="413"/>
      <c r="E264" s="413"/>
      <c r="F264" s="413"/>
      <c r="G264" s="413"/>
      <c r="H264" s="413"/>
      <c r="I264" s="413"/>
      <c r="J264" s="413"/>
      <c r="K264" s="413"/>
      <c r="L264" s="413"/>
      <c r="M264" s="413"/>
    </row>
    <row r="265" spans="2:13">
      <c r="B265" s="726" t="s">
        <v>927</v>
      </c>
      <c r="C265" s="726"/>
      <c r="D265" s="413"/>
      <c r="E265" s="413"/>
      <c r="F265" s="413"/>
      <c r="G265" s="413"/>
      <c r="H265" s="413"/>
      <c r="I265" s="413"/>
      <c r="J265" s="413"/>
      <c r="K265" s="413"/>
      <c r="L265" s="413"/>
      <c r="M265" s="413"/>
    </row>
    <row r="266" spans="2:13">
      <c r="B266" s="461" t="s">
        <v>928</v>
      </c>
      <c r="C266" s="730">
        <v>0.11365391024489438</v>
      </c>
      <c r="D266" s="413"/>
      <c r="E266" s="731"/>
      <c r="F266" s="413"/>
      <c r="G266" s="413"/>
      <c r="H266" s="413"/>
      <c r="I266" s="413"/>
      <c r="J266" s="413"/>
      <c r="K266" s="413"/>
      <c r="L266" s="413"/>
      <c r="M266" s="413"/>
    </row>
    <row r="267" spans="2:13">
      <c r="B267" s="461" t="s">
        <v>929</v>
      </c>
      <c r="C267" s="730">
        <v>0.13167376338384115</v>
      </c>
      <c r="D267" s="413"/>
      <c r="E267" s="731"/>
      <c r="F267" s="413"/>
      <c r="G267" s="413"/>
      <c r="H267" s="413"/>
      <c r="I267" s="413"/>
      <c r="J267" s="413"/>
      <c r="K267" s="413"/>
      <c r="L267" s="413"/>
      <c r="M267" s="413"/>
    </row>
    <row r="268" spans="2:13">
      <c r="B268" s="461" t="s">
        <v>930</v>
      </c>
      <c r="C268" s="732">
        <v>1.1376608512763757</v>
      </c>
      <c r="D268" s="413"/>
      <c r="E268" s="733"/>
      <c r="F268" s="413"/>
      <c r="G268" s="413"/>
      <c r="H268" s="413"/>
      <c r="I268" s="413"/>
      <c r="J268" s="413"/>
      <c r="K268" s="413"/>
      <c r="L268" s="413"/>
      <c r="M268" s="413"/>
    </row>
    <row r="269" spans="2:13">
      <c r="B269" s="461" t="s">
        <v>931</v>
      </c>
      <c r="C269" s="732">
        <v>0.69664913909830606</v>
      </c>
      <c r="D269" s="413"/>
      <c r="E269" s="733"/>
      <c r="F269" s="413"/>
      <c r="G269" s="413"/>
      <c r="H269" s="413"/>
      <c r="I269" s="413"/>
      <c r="J269" s="413"/>
      <c r="K269" s="413"/>
      <c r="L269" s="413"/>
      <c r="M269" s="413"/>
    </row>
    <row r="270" spans="2:13">
      <c r="B270" s="461" t="s">
        <v>932</v>
      </c>
      <c r="C270" s="732">
        <v>0.18560218770592571</v>
      </c>
      <c r="D270" s="413"/>
      <c r="E270" s="733"/>
      <c r="F270" s="413"/>
      <c r="G270" s="413"/>
      <c r="H270" s="413"/>
      <c r="I270" s="413"/>
      <c r="J270" s="413"/>
      <c r="K270" s="413"/>
      <c r="L270" s="413"/>
      <c r="M270" s="413"/>
    </row>
    <row r="271" spans="2:13">
      <c r="B271" s="461" t="s">
        <v>933</v>
      </c>
      <c r="C271" s="734">
        <v>-3.8181090125100015E-2</v>
      </c>
      <c r="D271" s="413"/>
      <c r="E271" s="733"/>
      <c r="F271" s="413"/>
      <c r="G271" s="413"/>
      <c r="H271" s="413"/>
      <c r="I271" s="413"/>
      <c r="J271" s="413"/>
      <c r="K271" s="413"/>
      <c r="L271" s="413"/>
      <c r="M271" s="413"/>
    </row>
    <row r="272" spans="2:13">
      <c r="B272" s="420" t="s">
        <v>934</v>
      </c>
      <c r="C272" s="735">
        <v>0.28713249676651803</v>
      </c>
      <c r="D272" s="413"/>
      <c r="E272" s="736"/>
      <c r="F272" s="413"/>
      <c r="G272" s="413"/>
      <c r="H272" s="413"/>
      <c r="I272" s="413"/>
      <c r="J272" s="413"/>
      <c r="K272" s="413"/>
      <c r="L272" s="413"/>
      <c r="M272" s="413"/>
    </row>
    <row r="273" spans="2:13">
      <c r="B273" s="721" t="s">
        <v>935</v>
      </c>
      <c r="C273" s="737">
        <v>7.9000000000000001E-2</v>
      </c>
      <c r="D273" s="413"/>
      <c r="E273" s="731"/>
      <c r="F273" s="413"/>
      <c r="G273" s="413"/>
      <c r="H273" s="413"/>
      <c r="I273" s="413"/>
      <c r="J273" s="413"/>
      <c r="K273" s="413"/>
      <c r="L273" s="413"/>
      <c r="M273" s="413"/>
    </row>
    <row r="274" spans="2:13">
      <c r="B274" s="723"/>
      <c r="C274" s="731"/>
      <c r="D274" s="413"/>
      <c r="E274" s="731"/>
      <c r="F274" s="413"/>
      <c r="G274" s="413"/>
      <c r="H274" s="413"/>
      <c r="I274" s="413"/>
      <c r="J274" s="413"/>
      <c r="K274" s="413"/>
      <c r="L274" s="413"/>
      <c r="M274" s="413"/>
    </row>
    <row r="275" spans="2:13">
      <c r="B275" s="723"/>
      <c r="C275" s="731"/>
      <c r="D275" s="413"/>
      <c r="E275" s="731"/>
      <c r="F275" s="413"/>
      <c r="G275" s="413"/>
      <c r="H275" s="413"/>
      <c r="I275" s="413"/>
      <c r="J275" s="413"/>
      <c r="K275" s="413"/>
      <c r="L275" s="413"/>
      <c r="M275" s="413"/>
    </row>
    <row r="276" spans="2:13">
      <c r="B276" s="722" t="s">
        <v>936</v>
      </c>
      <c r="C276" s="726"/>
      <c r="D276" s="413"/>
      <c r="E276" s="731"/>
      <c r="F276" s="413"/>
      <c r="G276" s="413"/>
      <c r="H276" s="413"/>
      <c r="I276" s="413"/>
      <c r="J276" s="413"/>
      <c r="K276" s="413"/>
      <c r="L276" s="413"/>
      <c r="M276" s="413"/>
    </row>
    <row r="277" spans="2:13">
      <c r="B277" s="461" t="s">
        <v>937</v>
      </c>
      <c r="C277" s="738">
        <v>0.17691232511691743</v>
      </c>
      <c r="D277" s="413"/>
      <c r="E277" s="731"/>
      <c r="F277" s="413"/>
      <c r="G277" s="413"/>
      <c r="H277" s="413"/>
      <c r="I277" s="413"/>
      <c r="J277" s="413"/>
      <c r="K277" s="413"/>
      <c r="L277" s="413"/>
      <c r="M277" s="413"/>
    </row>
    <row r="278" spans="2:13">
      <c r="B278" s="413"/>
      <c r="C278" s="413"/>
      <c r="D278" s="413"/>
      <c r="E278" s="413"/>
      <c r="F278" s="413"/>
      <c r="G278" s="413"/>
      <c r="H278" s="413"/>
      <c r="I278" s="413"/>
      <c r="J278" s="413"/>
      <c r="K278" s="413"/>
      <c r="L278" s="413"/>
      <c r="M278" s="413"/>
    </row>
    <row r="279" spans="2:13" ht="13.5" thickBot="1"/>
    <row r="280" spans="2:13" ht="15" customHeight="1">
      <c r="B280" s="540"/>
      <c r="C280" s="541"/>
      <c r="D280" s="541"/>
      <c r="E280" s="996" t="s">
        <v>982</v>
      </c>
      <c r="F280" s="996"/>
      <c r="G280" s="997"/>
    </row>
    <row r="281" spans="2:13">
      <c r="B281" s="542" t="s">
        <v>983</v>
      </c>
      <c r="C281" s="543"/>
      <c r="D281" s="543"/>
      <c r="E281" s="544"/>
      <c r="F281" s="544"/>
      <c r="G281" s="545"/>
      <c r="H281" s="546"/>
    </row>
    <row r="282" spans="2:13">
      <c r="B282" s="547"/>
      <c r="C282" s="543"/>
      <c r="D282" s="543"/>
      <c r="E282" s="543"/>
      <c r="F282" s="543"/>
      <c r="G282" s="545"/>
      <c r="H282" s="546"/>
    </row>
    <row r="283" spans="2:13">
      <c r="B283" s="547"/>
      <c r="C283" s="543"/>
      <c r="D283" s="543"/>
      <c r="E283" s="544"/>
      <c r="F283" s="544"/>
      <c r="G283" s="545"/>
      <c r="H283" s="546"/>
    </row>
    <row r="284" spans="2:13">
      <c r="B284" s="548" t="s">
        <v>984</v>
      </c>
      <c r="C284" s="543"/>
      <c r="D284" s="543"/>
      <c r="E284" s="544"/>
      <c r="F284" s="544"/>
      <c r="G284" s="545"/>
      <c r="H284" s="546"/>
    </row>
    <row r="285" spans="2:13">
      <c r="B285" s="998" t="s">
        <v>985</v>
      </c>
      <c r="C285" s="999"/>
      <c r="D285" s="999"/>
      <c r="E285" s="544"/>
      <c r="F285" s="544"/>
      <c r="G285" s="545"/>
      <c r="H285" s="546"/>
    </row>
    <row r="286" spans="2:13">
      <c r="B286" s="998"/>
      <c r="C286" s="999"/>
      <c r="D286" s="999"/>
      <c r="E286" s="544"/>
      <c r="F286" s="544"/>
      <c r="G286" s="545"/>
      <c r="H286" s="546"/>
    </row>
    <row r="287" spans="2:13">
      <c r="B287" s="548" t="s">
        <v>986</v>
      </c>
      <c r="C287" s="543"/>
      <c r="D287" s="543"/>
      <c r="E287" s="544"/>
      <c r="F287" s="544"/>
      <c r="G287" s="545"/>
      <c r="H287" s="546"/>
    </row>
    <row r="288" spans="2:13">
      <c r="B288" s="548"/>
      <c r="C288" s="543"/>
      <c r="D288" s="543"/>
      <c r="E288" s="544"/>
      <c r="F288" s="544"/>
      <c r="G288" s="545"/>
      <c r="H288" s="546"/>
    </row>
    <row r="289" spans="2:8">
      <c r="B289" s="547"/>
      <c r="C289" s="543"/>
      <c r="D289" s="543"/>
      <c r="E289" s="544"/>
      <c r="F289" s="544"/>
      <c r="G289" s="545"/>
      <c r="H289" s="546"/>
    </row>
    <row r="290" spans="2:8" ht="13.5" thickBot="1">
      <c r="B290" s="549"/>
      <c r="C290" s="550"/>
      <c r="D290" s="550"/>
      <c r="E290" s="551"/>
      <c r="F290" s="551"/>
      <c r="G290" s="552"/>
      <c r="H290" s="546"/>
    </row>
    <row r="291" spans="2:8" ht="13.5" thickBot="1"/>
    <row r="292" spans="2:8">
      <c r="B292" s="553" t="s">
        <v>987</v>
      </c>
      <c r="C292" s="413"/>
      <c r="D292" s="413"/>
      <c r="E292" s="413"/>
      <c r="F292" s="413"/>
    </row>
    <row r="293" spans="2:8">
      <c r="B293" s="554" t="s">
        <v>988</v>
      </c>
      <c r="C293" s="413"/>
      <c r="D293" s="413"/>
      <c r="E293" s="413"/>
      <c r="F293" s="413"/>
    </row>
    <row r="294" spans="2:8">
      <c r="B294" s="555"/>
      <c r="C294" s="413"/>
      <c r="D294" s="413"/>
      <c r="E294" s="413"/>
      <c r="F294" s="413"/>
    </row>
    <row r="295" spans="2:8">
      <c r="B295" s="555"/>
      <c r="C295" s="413"/>
      <c r="D295" s="413"/>
      <c r="E295" s="413"/>
      <c r="F295" s="413"/>
    </row>
    <row r="296" spans="2:8">
      <c r="B296" s="555"/>
      <c r="C296" s="413"/>
      <c r="D296" s="413"/>
      <c r="E296" s="413"/>
      <c r="F296" s="413"/>
    </row>
    <row r="297" spans="2:8">
      <c r="B297" s="555"/>
      <c r="C297" s="413"/>
      <c r="D297" s="413"/>
      <c r="E297" s="413"/>
      <c r="F297" s="413"/>
    </row>
    <row r="298" spans="2:8">
      <c r="B298" s="555"/>
      <c r="C298" s="413"/>
      <c r="D298" s="413"/>
      <c r="E298" s="413"/>
      <c r="F298" s="413"/>
    </row>
    <row r="299" spans="2:8">
      <c r="B299" s="555"/>
      <c r="C299" s="413"/>
      <c r="D299" s="413"/>
      <c r="E299" s="413"/>
      <c r="F299" s="413"/>
    </row>
    <row r="300" spans="2:8">
      <c r="B300" s="555"/>
      <c r="C300" s="413"/>
      <c r="D300" s="413"/>
      <c r="E300" s="413"/>
      <c r="F300" s="413"/>
    </row>
    <row r="301" spans="2:8">
      <c r="B301" s="555"/>
      <c r="C301" s="413"/>
      <c r="D301" s="413"/>
      <c r="E301" s="413"/>
      <c r="F301" s="413"/>
    </row>
    <row r="302" spans="2:8">
      <c r="B302" s="555"/>
      <c r="C302" s="413"/>
      <c r="D302" s="413"/>
      <c r="E302" s="413"/>
      <c r="F302" s="413"/>
    </row>
    <row r="303" spans="2:8">
      <c r="B303" s="555"/>
      <c r="C303" s="413"/>
      <c r="D303" s="413"/>
      <c r="E303" s="413"/>
      <c r="F303" s="413"/>
    </row>
    <row r="304" spans="2:8">
      <c r="B304" s="555"/>
      <c r="C304" s="413"/>
      <c r="D304" s="413"/>
      <c r="E304" s="413"/>
      <c r="F304" s="413"/>
    </row>
    <row r="305" spans="2:6" ht="13.5" thickBot="1">
      <c r="B305" s="556"/>
      <c r="C305" s="413"/>
      <c r="D305" s="413"/>
      <c r="E305" s="413"/>
      <c r="F305" s="413"/>
    </row>
  </sheetData>
  <sortState xmlns:xlrd2="http://schemas.microsoft.com/office/spreadsheetml/2017/richdata2" ref="B108:G122">
    <sortCondition ref="G108:G122"/>
  </sortState>
  <mergeCells count="16">
    <mergeCell ref="E280:G280"/>
    <mergeCell ref="B285:D286"/>
    <mergeCell ref="B255:F255"/>
    <mergeCell ref="B237:J237"/>
    <mergeCell ref="B238:B239"/>
    <mergeCell ref="C238:D238"/>
    <mergeCell ref="G238:J238"/>
    <mergeCell ref="B247:F247"/>
    <mergeCell ref="G198:G200"/>
    <mergeCell ref="B201:G201"/>
    <mergeCell ref="B202:G202"/>
    <mergeCell ref="B133:D133"/>
    <mergeCell ref="B136:G136"/>
    <mergeCell ref="B143:B144"/>
    <mergeCell ref="C143:C144"/>
    <mergeCell ref="G181:G196"/>
  </mergeCell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FBD6-A754-42EA-B666-BBFBB72FC30B}">
  <sheetPr>
    <outlinePr summaryBelow="0"/>
  </sheetPr>
  <dimension ref="A1:J186"/>
  <sheetViews>
    <sheetView topLeftCell="A57" zoomScaleNormal="100" workbookViewId="0">
      <selection activeCell="C69" sqref="C69"/>
    </sheetView>
  </sheetViews>
  <sheetFormatPr defaultColWidth="8.7109375" defaultRowHeight="15"/>
  <cols>
    <col min="1" max="1" width="3.42578125" style="222" customWidth="1"/>
    <col min="2" max="2" width="54" style="222" customWidth="1"/>
    <col min="3" max="3" width="16.5703125" style="222" customWidth="1"/>
    <col min="4" max="4" width="15.42578125" style="222" customWidth="1"/>
    <col min="5" max="5" width="11.5703125" style="222" customWidth="1"/>
    <col min="6" max="6" width="17.140625" style="222" customWidth="1"/>
    <col min="7" max="7" width="12.42578125" style="222" customWidth="1"/>
    <col min="8" max="8" width="11.5703125" style="222" customWidth="1"/>
    <col min="9" max="9" width="12.140625" style="222" customWidth="1"/>
    <col min="10" max="10" width="10.85546875" style="222" customWidth="1"/>
    <col min="11" max="16384" width="8.7109375" style="222"/>
  </cols>
  <sheetData>
    <row r="1" spans="1:10" ht="15.95" customHeight="1">
      <c r="A1" s="220"/>
      <c r="B1" s="557" t="s">
        <v>989</v>
      </c>
      <c r="C1" s="220"/>
      <c r="D1" s="220"/>
      <c r="E1" s="220"/>
      <c r="F1" s="220"/>
      <c r="G1" s="220"/>
      <c r="H1" s="220"/>
      <c r="I1" s="220"/>
      <c r="J1" s="220"/>
    </row>
    <row r="2" spans="1:10" ht="12.95" customHeight="1">
      <c r="A2" s="220"/>
      <c r="B2" s="223"/>
      <c r="C2" s="220"/>
      <c r="D2" s="220"/>
      <c r="E2" s="220"/>
      <c r="F2" s="220"/>
      <c r="G2" s="220"/>
      <c r="H2" s="220"/>
      <c r="I2" s="220"/>
      <c r="J2" s="220"/>
    </row>
    <row r="3" spans="1:10" ht="12.95" customHeight="1" thickBot="1">
      <c r="A3" s="224"/>
      <c r="B3" s="6" t="s">
        <v>5</v>
      </c>
      <c r="C3" s="220"/>
      <c r="D3" s="220"/>
      <c r="E3" s="220"/>
      <c r="F3" s="220"/>
      <c r="G3" s="220"/>
      <c r="H3" s="220"/>
      <c r="I3" s="220"/>
      <c r="J3" s="220"/>
    </row>
    <row r="4" spans="1:10" ht="27.95" customHeight="1">
      <c r="A4" s="220"/>
      <c r="B4" s="225" t="s">
        <v>6</v>
      </c>
      <c r="C4" s="226" t="s">
        <v>7</v>
      </c>
      <c r="D4" s="227" t="s">
        <v>531</v>
      </c>
      <c r="E4" s="227" t="s">
        <v>9</v>
      </c>
      <c r="F4" s="227" t="s">
        <v>10</v>
      </c>
      <c r="G4" s="227" t="s">
        <v>11</v>
      </c>
      <c r="H4" s="227" t="s">
        <v>12</v>
      </c>
      <c r="I4" s="228" t="s">
        <v>13</v>
      </c>
      <c r="J4" s="229" t="s">
        <v>14</v>
      </c>
    </row>
    <row r="5" spans="1:10" ht="12.95" customHeight="1">
      <c r="A5" s="220"/>
      <c r="B5" s="230" t="s">
        <v>155</v>
      </c>
      <c r="C5" s="231"/>
      <c r="D5" s="231"/>
      <c r="E5" s="231"/>
      <c r="F5" s="231"/>
      <c r="G5" s="231"/>
      <c r="H5" s="232"/>
      <c r="I5" s="233"/>
      <c r="J5" s="220"/>
    </row>
    <row r="6" spans="1:10" ht="12.95" customHeight="1">
      <c r="A6" s="220"/>
      <c r="B6" s="230" t="s">
        <v>156</v>
      </c>
      <c r="C6" s="231"/>
      <c r="D6" s="231"/>
      <c r="E6" s="231"/>
      <c r="F6" s="220"/>
      <c r="G6" s="232"/>
      <c r="H6" s="232"/>
      <c r="I6" s="233"/>
      <c r="J6" s="220"/>
    </row>
    <row r="7" spans="1:10" ht="12.95" customHeight="1">
      <c r="A7" s="234"/>
      <c r="B7" s="235" t="s">
        <v>869</v>
      </c>
      <c r="C7" s="231" t="s">
        <v>532</v>
      </c>
      <c r="D7" s="231" t="s">
        <v>533</v>
      </c>
      <c r="E7" s="236">
        <v>2000</v>
      </c>
      <c r="F7" s="237">
        <v>9998.01</v>
      </c>
      <c r="G7" s="238">
        <v>4.8800000000000003E-2</v>
      </c>
      <c r="H7" s="239">
        <v>7.2487999999999997E-2</v>
      </c>
      <c r="I7" s="240"/>
      <c r="J7" s="220"/>
    </row>
    <row r="8" spans="1:10" ht="12.95" customHeight="1">
      <c r="A8" s="234"/>
      <c r="B8" s="235" t="s">
        <v>870</v>
      </c>
      <c r="C8" s="231" t="s">
        <v>534</v>
      </c>
      <c r="D8" s="231" t="s">
        <v>535</v>
      </c>
      <c r="E8" s="236">
        <v>2000</v>
      </c>
      <c r="F8" s="237">
        <v>9997.99</v>
      </c>
      <c r="G8" s="238">
        <v>4.8800000000000003E-2</v>
      </c>
      <c r="H8" s="239">
        <v>7.3380000000000001E-2</v>
      </c>
      <c r="I8" s="240"/>
      <c r="J8" s="220"/>
    </row>
    <row r="9" spans="1:10" ht="12.95" customHeight="1">
      <c r="A9" s="234"/>
      <c r="B9" s="235" t="s">
        <v>871</v>
      </c>
      <c r="C9" s="231" t="s">
        <v>536</v>
      </c>
      <c r="D9" s="231" t="s">
        <v>537</v>
      </c>
      <c r="E9" s="236">
        <v>2000</v>
      </c>
      <c r="F9" s="237">
        <v>9939.83</v>
      </c>
      <c r="G9" s="238">
        <v>4.8500000000000001E-2</v>
      </c>
      <c r="H9" s="239">
        <v>7.6189999999999994E-2</v>
      </c>
      <c r="I9" s="240"/>
      <c r="J9" s="220"/>
    </row>
    <row r="10" spans="1:10" ht="12.95" customHeight="1">
      <c r="A10" s="234"/>
      <c r="B10" s="235" t="s">
        <v>872</v>
      </c>
      <c r="C10" s="231" t="s">
        <v>538</v>
      </c>
      <c r="D10" s="231" t="s">
        <v>533</v>
      </c>
      <c r="E10" s="236">
        <v>2000</v>
      </c>
      <c r="F10" s="237">
        <v>9924.0499999999993</v>
      </c>
      <c r="G10" s="238">
        <v>4.8399999999999999E-2</v>
      </c>
      <c r="H10" s="239">
        <v>7.5499999999999998E-2</v>
      </c>
      <c r="I10" s="240"/>
      <c r="J10" s="220"/>
    </row>
    <row r="11" spans="1:10" ht="12.95" customHeight="1">
      <c r="A11" s="234"/>
      <c r="B11" s="235" t="s">
        <v>873</v>
      </c>
      <c r="C11" s="231" t="s">
        <v>539</v>
      </c>
      <c r="D11" s="231" t="s">
        <v>533</v>
      </c>
      <c r="E11" s="236">
        <v>2000</v>
      </c>
      <c r="F11" s="237">
        <v>9909.81</v>
      </c>
      <c r="G11" s="238">
        <v>4.8300000000000003E-2</v>
      </c>
      <c r="H11" s="239">
        <v>7.5499999999999998E-2</v>
      </c>
      <c r="I11" s="240"/>
      <c r="J11" s="220"/>
    </row>
    <row r="12" spans="1:10" ht="12.95" customHeight="1">
      <c r="A12" s="234"/>
      <c r="B12" s="235" t="s">
        <v>874</v>
      </c>
      <c r="C12" s="231" t="s">
        <v>540</v>
      </c>
      <c r="D12" s="231" t="s">
        <v>533</v>
      </c>
      <c r="E12" s="236">
        <v>1500</v>
      </c>
      <c r="F12" s="237">
        <v>7498.49</v>
      </c>
      <c r="G12" s="238">
        <v>3.6600000000000001E-2</v>
      </c>
      <c r="H12" s="239">
        <v>7.3366000000000001E-2</v>
      </c>
      <c r="I12" s="240"/>
      <c r="J12" s="220"/>
    </row>
    <row r="13" spans="1:10" ht="12.95" customHeight="1">
      <c r="A13" s="234"/>
      <c r="B13" s="235" t="s">
        <v>875</v>
      </c>
      <c r="C13" s="231" t="s">
        <v>541</v>
      </c>
      <c r="D13" s="231" t="s">
        <v>533</v>
      </c>
      <c r="E13" s="236">
        <v>1000</v>
      </c>
      <c r="F13" s="237">
        <v>4983.7299999999996</v>
      </c>
      <c r="G13" s="238">
        <v>2.4299999999999999E-2</v>
      </c>
      <c r="H13" s="239">
        <v>7.4499999999999997E-2</v>
      </c>
      <c r="I13" s="240"/>
      <c r="J13" s="220"/>
    </row>
    <row r="14" spans="1:10" ht="12.95" customHeight="1">
      <c r="A14" s="234"/>
      <c r="B14" s="235" t="s">
        <v>876</v>
      </c>
      <c r="C14" s="231" t="s">
        <v>542</v>
      </c>
      <c r="D14" s="231" t="s">
        <v>535</v>
      </c>
      <c r="E14" s="236">
        <v>1000</v>
      </c>
      <c r="F14" s="237">
        <v>4968.1499999999996</v>
      </c>
      <c r="G14" s="238">
        <v>2.4199999999999999E-2</v>
      </c>
      <c r="H14" s="239">
        <v>7.5499999999999998E-2</v>
      </c>
      <c r="I14" s="240"/>
      <c r="J14" s="220"/>
    </row>
    <row r="15" spans="1:10" ht="12.95" customHeight="1">
      <c r="A15" s="234"/>
      <c r="B15" s="235" t="s">
        <v>877</v>
      </c>
      <c r="C15" s="231" t="s">
        <v>543</v>
      </c>
      <c r="D15" s="231" t="s">
        <v>533</v>
      </c>
      <c r="E15" s="236">
        <v>1000</v>
      </c>
      <c r="F15" s="237">
        <v>4961.37</v>
      </c>
      <c r="G15" s="238">
        <v>2.4199999999999999E-2</v>
      </c>
      <c r="H15" s="239">
        <v>7.4802999999999994E-2</v>
      </c>
      <c r="I15" s="240"/>
      <c r="J15" s="220"/>
    </row>
    <row r="16" spans="1:10" ht="12.95" customHeight="1">
      <c r="A16" s="234"/>
      <c r="B16" s="235" t="s">
        <v>878</v>
      </c>
      <c r="C16" s="231" t="s">
        <v>544</v>
      </c>
      <c r="D16" s="231" t="s">
        <v>535</v>
      </c>
      <c r="E16" s="236">
        <v>500</v>
      </c>
      <c r="F16" s="237">
        <v>2483.56</v>
      </c>
      <c r="G16" s="238">
        <v>1.21E-2</v>
      </c>
      <c r="H16" s="239">
        <v>7.5499999999999998E-2</v>
      </c>
      <c r="I16" s="240"/>
      <c r="J16" s="220"/>
    </row>
    <row r="17" spans="1:10" ht="12.95" customHeight="1">
      <c r="A17" s="234"/>
      <c r="B17" s="235" t="s">
        <v>879</v>
      </c>
      <c r="C17" s="231" t="s">
        <v>545</v>
      </c>
      <c r="D17" s="231" t="s">
        <v>533</v>
      </c>
      <c r="E17" s="236">
        <v>500</v>
      </c>
      <c r="F17" s="237">
        <v>2479.9899999999998</v>
      </c>
      <c r="G17" s="238">
        <v>1.21E-2</v>
      </c>
      <c r="H17" s="239">
        <v>7.5499999999999998E-2</v>
      </c>
      <c r="I17" s="240"/>
      <c r="J17" s="220"/>
    </row>
    <row r="18" spans="1:10" ht="12.95" customHeight="1">
      <c r="A18" s="234"/>
      <c r="B18" s="235" t="s">
        <v>862</v>
      </c>
      <c r="C18" s="231" t="s">
        <v>168</v>
      </c>
      <c r="D18" s="231" t="s">
        <v>535</v>
      </c>
      <c r="E18" s="236">
        <v>500</v>
      </c>
      <c r="F18" s="237">
        <v>2476.44</v>
      </c>
      <c r="G18" s="238">
        <v>1.21E-2</v>
      </c>
      <c r="H18" s="239">
        <v>7.5499999999999998E-2</v>
      </c>
      <c r="I18" s="240"/>
      <c r="J18" s="220"/>
    </row>
    <row r="19" spans="1:10" ht="12.95" customHeight="1">
      <c r="A19" s="220"/>
      <c r="B19" s="230" t="s">
        <v>125</v>
      </c>
      <c r="C19" s="231"/>
      <c r="D19" s="231"/>
      <c r="E19" s="231"/>
      <c r="F19" s="241">
        <v>79621.42</v>
      </c>
      <c r="G19" s="242">
        <v>0.38840000000000002</v>
      </c>
      <c r="H19" s="243"/>
      <c r="I19" s="244"/>
      <c r="J19" s="220"/>
    </row>
    <row r="20" spans="1:10" ht="12.95" customHeight="1">
      <c r="A20" s="220"/>
      <c r="B20" s="230" t="s">
        <v>174</v>
      </c>
      <c r="C20" s="231"/>
      <c r="D20" s="231"/>
      <c r="E20" s="231"/>
      <c r="F20" s="220"/>
      <c r="G20" s="232"/>
      <c r="H20" s="232"/>
      <c r="I20" s="233"/>
      <c r="J20" s="220"/>
    </row>
    <row r="21" spans="1:10" ht="12.95" customHeight="1">
      <c r="A21" s="234"/>
      <c r="B21" s="235" t="s">
        <v>880</v>
      </c>
      <c r="C21" s="231" t="s">
        <v>546</v>
      </c>
      <c r="D21" s="231" t="s">
        <v>533</v>
      </c>
      <c r="E21" s="236">
        <v>1000</v>
      </c>
      <c r="F21" s="237">
        <v>4998.99</v>
      </c>
      <c r="G21" s="238">
        <v>2.4400000000000002E-2</v>
      </c>
      <c r="H21" s="239">
        <v>7.3927000000000007E-2</v>
      </c>
      <c r="I21" s="240"/>
      <c r="J21" s="220"/>
    </row>
    <row r="22" spans="1:10" ht="12.95" customHeight="1">
      <c r="A22" s="234"/>
      <c r="B22" s="235" t="s">
        <v>881</v>
      </c>
      <c r="C22" s="231" t="s">
        <v>193</v>
      </c>
      <c r="D22" s="231" t="s">
        <v>533</v>
      </c>
      <c r="E22" s="236">
        <v>1000</v>
      </c>
      <c r="F22" s="237">
        <v>4984</v>
      </c>
      <c r="G22" s="238">
        <v>2.4299999999999999E-2</v>
      </c>
      <c r="H22" s="239">
        <v>7.8153E-2</v>
      </c>
      <c r="I22" s="240"/>
      <c r="J22" s="220"/>
    </row>
    <row r="23" spans="1:10" ht="12.95" customHeight="1">
      <c r="A23" s="234"/>
      <c r="B23" s="235" t="s">
        <v>882</v>
      </c>
      <c r="C23" s="231" t="s">
        <v>547</v>
      </c>
      <c r="D23" s="231" t="s">
        <v>548</v>
      </c>
      <c r="E23" s="236">
        <v>1000</v>
      </c>
      <c r="F23" s="237">
        <v>4975.5</v>
      </c>
      <c r="G23" s="238">
        <v>2.4299999999999999E-2</v>
      </c>
      <c r="H23" s="239">
        <v>7.8151999999999999E-2</v>
      </c>
      <c r="I23" s="240"/>
      <c r="J23" s="220"/>
    </row>
    <row r="24" spans="1:10" ht="12.95" customHeight="1">
      <c r="A24" s="234"/>
      <c r="B24" s="235" t="s">
        <v>883</v>
      </c>
      <c r="C24" s="231" t="s">
        <v>549</v>
      </c>
      <c r="D24" s="231" t="s">
        <v>537</v>
      </c>
      <c r="E24" s="236">
        <v>500</v>
      </c>
      <c r="F24" s="237">
        <v>2487.65</v>
      </c>
      <c r="G24" s="238">
        <v>1.21E-2</v>
      </c>
      <c r="H24" s="239">
        <v>7.5499999999999998E-2</v>
      </c>
      <c r="I24" s="240"/>
      <c r="J24" s="220"/>
    </row>
    <row r="25" spans="1:10" ht="12.95" customHeight="1">
      <c r="A25" s="234"/>
      <c r="B25" s="235" t="s">
        <v>884</v>
      </c>
      <c r="C25" s="231" t="s">
        <v>550</v>
      </c>
      <c r="D25" s="231" t="s">
        <v>533</v>
      </c>
      <c r="E25" s="236">
        <v>500</v>
      </c>
      <c r="F25" s="237">
        <v>2485.09</v>
      </c>
      <c r="G25" s="238">
        <v>1.21E-2</v>
      </c>
      <c r="H25" s="239">
        <v>7.5499999999999998E-2</v>
      </c>
      <c r="I25" s="240"/>
      <c r="J25" s="220"/>
    </row>
    <row r="26" spans="1:10" ht="12.95" customHeight="1">
      <c r="A26" s="220"/>
      <c r="B26" s="230" t="s">
        <v>125</v>
      </c>
      <c r="C26" s="231"/>
      <c r="D26" s="231"/>
      <c r="E26" s="231"/>
      <c r="F26" s="241">
        <v>19931.23</v>
      </c>
      <c r="G26" s="242">
        <v>9.7199999999999995E-2</v>
      </c>
      <c r="H26" s="243"/>
      <c r="I26" s="244"/>
      <c r="J26" s="220"/>
    </row>
    <row r="27" spans="1:10" ht="12.95" customHeight="1">
      <c r="A27" s="220"/>
      <c r="B27" s="230" t="s">
        <v>176</v>
      </c>
      <c r="C27" s="231"/>
      <c r="D27" s="231"/>
      <c r="E27" s="231"/>
      <c r="F27" s="220"/>
      <c r="G27" s="232"/>
      <c r="H27" s="232"/>
      <c r="I27" s="233"/>
      <c r="J27" s="220"/>
    </row>
    <row r="28" spans="1:10" ht="12.95" customHeight="1">
      <c r="A28" s="234"/>
      <c r="B28" s="235" t="s">
        <v>551</v>
      </c>
      <c r="C28" s="231" t="s">
        <v>552</v>
      </c>
      <c r="D28" s="231" t="s">
        <v>179</v>
      </c>
      <c r="E28" s="236">
        <v>7500000</v>
      </c>
      <c r="F28" s="237">
        <v>7495.91</v>
      </c>
      <c r="G28" s="238">
        <v>3.6600000000000001E-2</v>
      </c>
      <c r="H28" s="239">
        <v>6.6500000000000004E-2</v>
      </c>
      <c r="I28" s="240"/>
      <c r="J28" s="220"/>
    </row>
    <row r="29" spans="1:10" ht="12.95" customHeight="1">
      <c r="A29" s="234"/>
      <c r="B29" s="235" t="s">
        <v>553</v>
      </c>
      <c r="C29" s="231" t="s">
        <v>554</v>
      </c>
      <c r="D29" s="231" t="s">
        <v>179</v>
      </c>
      <c r="E29" s="236">
        <v>7500000</v>
      </c>
      <c r="F29" s="237">
        <v>7486.36</v>
      </c>
      <c r="G29" s="238">
        <v>3.6499999999999998E-2</v>
      </c>
      <c r="H29" s="239">
        <v>6.6517000000000007E-2</v>
      </c>
      <c r="I29" s="240"/>
      <c r="J29" s="220"/>
    </row>
    <row r="30" spans="1:10" ht="12.95" customHeight="1">
      <c r="A30" s="234"/>
      <c r="B30" s="235" t="s">
        <v>555</v>
      </c>
      <c r="C30" s="231" t="s">
        <v>556</v>
      </c>
      <c r="D30" s="231" t="s">
        <v>179</v>
      </c>
      <c r="E30" s="236">
        <v>7500000</v>
      </c>
      <c r="F30" s="237">
        <v>7476.84</v>
      </c>
      <c r="G30" s="238">
        <v>3.6499999999999998E-2</v>
      </c>
      <c r="H30" s="239">
        <v>6.6505999999999996E-2</v>
      </c>
      <c r="I30" s="240"/>
      <c r="J30" s="220"/>
    </row>
    <row r="31" spans="1:10" ht="12.95" customHeight="1">
      <c r="A31" s="234"/>
      <c r="B31" s="235" t="s">
        <v>557</v>
      </c>
      <c r="C31" s="231" t="s">
        <v>558</v>
      </c>
      <c r="D31" s="231" t="s">
        <v>179</v>
      </c>
      <c r="E31" s="236">
        <v>7500000</v>
      </c>
      <c r="F31" s="237">
        <v>7457.57</v>
      </c>
      <c r="G31" s="238">
        <v>3.6400000000000002E-2</v>
      </c>
      <c r="H31" s="239">
        <v>6.7000000000000004E-2</v>
      </c>
      <c r="I31" s="240"/>
      <c r="J31" s="220"/>
    </row>
    <row r="32" spans="1:10" ht="12.95" customHeight="1">
      <c r="A32" s="234"/>
      <c r="B32" s="235" t="s">
        <v>559</v>
      </c>
      <c r="C32" s="231" t="s">
        <v>560</v>
      </c>
      <c r="D32" s="231" t="s">
        <v>179</v>
      </c>
      <c r="E32" s="236">
        <v>7500000</v>
      </c>
      <c r="F32" s="237">
        <v>7448.05</v>
      </c>
      <c r="G32" s="238">
        <v>3.6299999999999999E-2</v>
      </c>
      <c r="H32" s="239">
        <v>6.7000000000000004E-2</v>
      </c>
      <c r="I32" s="240"/>
      <c r="J32" s="220"/>
    </row>
    <row r="33" spans="1:10" ht="12.95" customHeight="1">
      <c r="A33" s="234"/>
      <c r="B33" s="235" t="s">
        <v>561</v>
      </c>
      <c r="C33" s="231" t="s">
        <v>562</v>
      </c>
      <c r="D33" s="231" t="s">
        <v>179</v>
      </c>
      <c r="E33" s="236">
        <v>7500000</v>
      </c>
      <c r="F33" s="237">
        <v>7438.33</v>
      </c>
      <c r="G33" s="238">
        <v>3.6299999999999999E-2</v>
      </c>
      <c r="H33" s="239">
        <v>6.7250000000000004E-2</v>
      </c>
      <c r="I33" s="240"/>
      <c r="J33" s="220"/>
    </row>
    <row r="34" spans="1:10" ht="12.95" customHeight="1">
      <c r="A34" s="234"/>
      <c r="B34" s="235" t="s">
        <v>563</v>
      </c>
      <c r="C34" s="231" t="s">
        <v>564</v>
      </c>
      <c r="D34" s="231" t="s">
        <v>179</v>
      </c>
      <c r="E34" s="236">
        <v>7500000</v>
      </c>
      <c r="F34" s="237">
        <v>7419.35</v>
      </c>
      <c r="G34" s="238">
        <v>3.6200000000000003E-2</v>
      </c>
      <c r="H34" s="239">
        <v>6.7250000000000004E-2</v>
      </c>
      <c r="I34" s="240"/>
      <c r="J34" s="220"/>
    </row>
    <row r="35" spans="1:10" ht="12.95" customHeight="1">
      <c r="A35" s="234"/>
      <c r="B35" s="235" t="s">
        <v>565</v>
      </c>
      <c r="C35" s="231" t="s">
        <v>566</v>
      </c>
      <c r="D35" s="231" t="s">
        <v>179</v>
      </c>
      <c r="E35" s="236">
        <v>7500000</v>
      </c>
      <c r="F35" s="237">
        <v>7407.88</v>
      </c>
      <c r="G35" s="238">
        <v>3.61E-2</v>
      </c>
      <c r="H35" s="239">
        <v>6.8776000000000004E-2</v>
      </c>
      <c r="I35" s="240"/>
      <c r="J35" s="220"/>
    </row>
    <row r="36" spans="1:10" ht="12.95" customHeight="1">
      <c r="A36" s="234"/>
      <c r="B36" s="235" t="s">
        <v>567</v>
      </c>
      <c r="C36" s="231" t="s">
        <v>568</v>
      </c>
      <c r="D36" s="231" t="s">
        <v>179</v>
      </c>
      <c r="E36" s="236">
        <v>7500000</v>
      </c>
      <c r="F36" s="237">
        <v>7388.27</v>
      </c>
      <c r="G36" s="238">
        <v>3.5999999999999997E-2</v>
      </c>
      <c r="H36" s="239">
        <v>6.9001000000000007E-2</v>
      </c>
      <c r="I36" s="240"/>
      <c r="J36" s="220"/>
    </row>
    <row r="37" spans="1:10" ht="12.95" customHeight="1">
      <c r="A37" s="234"/>
      <c r="B37" s="235" t="s">
        <v>569</v>
      </c>
      <c r="C37" s="231" t="s">
        <v>570</v>
      </c>
      <c r="D37" s="231" t="s">
        <v>179</v>
      </c>
      <c r="E37" s="236">
        <v>7500000</v>
      </c>
      <c r="F37" s="237">
        <v>7378.64</v>
      </c>
      <c r="G37" s="238">
        <v>3.5999999999999997E-2</v>
      </c>
      <c r="H37" s="239">
        <v>6.9001000000000007E-2</v>
      </c>
      <c r="I37" s="240"/>
      <c r="J37" s="220"/>
    </row>
    <row r="38" spans="1:10" ht="12.95" customHeight="1">
      <c r="A38" s="234"/>
      <c r="B38" s="235" t="s">
        <v>571</v>
      </c>
      <c r="C38" s="231" t="s">
        <v>572</v>
      </c>
      <c r="D38" s="231" t="s">
        <v>179</v>
      </c>
      <c r="E38" s="236">
        <v>6500000</v>
      </c>
      <c r="F38" s="237">
        <v>6411.81</v>
      </c>
      <c r="G38" s="238">
        <v>3.1300000000000001E-2</v>
      </c>
      <c r="H38" s="239">
        <v>6.8776000000000004E-2</v>
      </c>
      <c r="I38" s="240"/>
      <c r="J38" s="220"/>
    </row>
    <row r="39" spans="1:10" ht="12.95" customHeight="1">
      <c r="A39" s="234"/>
      <c r="B39" s="235" t="s">
        <v>573</v>
      </c>
      <c r="C39" s="231" t="s">
        <v>574</v>
      </c>
      <c r="D39" s="231" t="s">
        <v>179</v>
      </c>
      <c r="E39" s="236">
        <v>5000000</v>
      </c>
      <c r="F39" s="237">
        <v>4990.91</v>
      </c>
      <c r="G39" s="238">
        <v>2.4299999999999999E-2</v>
      </c>
      <c r="H39" s="239">
        <v>6.6509499999999999E-2</v>
      </c>
      <c r="I39" s="240"/>
      <c r="J39" s="220"/>
    </row>
    <row r="40" spans="1:10" ht="12.95" customHeight="1">
      <c r="A40" s="234"/>
      <c r="B40" s="235" t="s">
        <v>575</v>
      </c>
      <c r="C40" s="231" t="s">
        <v>576</v>
      </c>
      <c r="D40" s="231" t="s">
        <v>179</v>
      </c>
      <c r="E40" s="236">
        <v>5000000</v>
      </c>
      <c r="F40" s="237">
        <v>4978.2299999999996</v>
      </c>
      <c r="G40" s="238">
        <v>2.4299999999999999E-2</v>
      </c>
      <c r="H40" s="239">
        <v>6.6505999999999996E-2</v>
      </c>
      <c r="I40" s="240"/>
      <c r="J40" s="220"/>
    </row>
    <row r="41" spans="1:10" ht="12.95" customHeight="1">
      <c r="A41" s="234"/>
      <c r="B41" s="235" t="s">
        <v>577</v>
      </c>
      <c r="C41" s="231" t="s">
        <v>578</v>
      </c>
      <c r="D41" s="231" t="s">
        <v>179</v>
      </c>
      <c r="E41" s="236">
        <v>2500000</v>
      </c>
      <c r="F41" s="237">
        <v>2473.12</v>
      </c>
      <c r="G41" s="238">
        <v>1.21E-2</v>
      </c>
      <c r="H41" s="239">
        <v>6.7250000000000004E-2</v>
      </c>
      <c r="I41" s="240"/>
      <c r="J41" s="220"/>
    </row>
    <row r="42" spans="1:10" ht="12.95" customHeight="1">
      <c r="A42" s="220"/>
      <c r="B42" s="230" t="s">
        <v>125</v>
      </c>
      <c r="C42" s="231"/>
      <c r="D42" s="231"/>
      <c r="E42" s="231"/>
      <c r="F42" s="241">
        <v>93251.27</v>
      </c>
      <c r="G42" s="242">
        <v>0.45490000000000003</v>
      </c>
      <c r="H42" s="243"/>
      <c r="I42" s="244"/>
      <c r="J42" s="220"/>
    </row>
    <row r="43" spans="1:10" ht="12.95" customHeight="1">
      <c r="A43" s="220"/>
      <c r="B43" s="245" t="s">
        <v>128</v>
      </c>
      <c r="C43" s="246"/>
      <c r="D43" s="247"/>
      <c r="E43" s="246"/>
      <c r="F43" s="241">
        <v>192803.92</v>
      </c>
      <c r="G43" s="242">
        <v>0.9405</v>
      </c>
      <c r="H43" s="243"/>
      <c r="I43" s="244"/>
      <c r="J43" s="220"/>
    </row>
    <row r="44" spans="1:10" ht="12.95" customHeight="1">
      <c r="A44" s="220"/>
      <c r="B44" s="230" t="s">
        <v>194</v>
      </c>
      <c r="C44" s="231"/>
      <c r="D44" s="231"/>
      <c r="E44" s="231"/>
      <c r="F44" s="231"/>
      <c r="G44" s="231"/>
      <c r="H44" s="232"/>
      <c r="I44" s="233"/>
      <c r="J44" s="220"/>
    </row>
    <row r="45" spans="1:10" ht="12.95" customHeight="1">
      <c r="A45" s="220"/>
      <c r="B45" s="230" t="s">
        <v>579</v>
      </c>
      <c r="C45" s="231"/>
      <c r="D45" s="231"/>
      <c r="E45" s="231"/>
      <c r="F45" s="220"/>
      <c r="G45" s="232"/>
      <c r="H45" s="232"/>
      <c r="I45" s="233"/>
      <c r="J45" s="220"/>
    </row>
    <row r="46" spans="1:10" ht="12.95" customHeight="1">
      <c r="A46" s="234"/>
      <c r="B46" s="235" t="s">
        <v>580</v>
      </c>
      <c r="C46" s="231" t="s">
        <v>581</v>
      </c>
      <c r="D46" s="231"/>
      <c r="E46" s="236">
        <v>5149.1760000000004</v>
      </c>
      <c r="F46" s="237">
        <v>524.47</v>
      </c>
      <c r="G46" s="238">
        <v>2.5999999999999999E-3</v>
      </c>
      <c r="H46" s="239"/>
      <c r="I46" s="240"/>
      <c r="J46" s="220"/>
    </row>
    <row r="47" spans="1:10" ht="12.95" customHeight="1">
      <c r="A47" s="220"/>
      <c r="B47" s="230" t="s">
        <v>125</v>
      </c>
      <c r="C47" s="231"/>
      <c r="D47" s="231"/>
      <c r="E47" s="231"/>
      <c r="F47" s="241">
        <v>524.47</v>
      </c>
      <c r="G47" s="242">
        <v>2.5999999999999999E-3</v>
      </c>
      <c r="H47" s="243"/>
      <c r="I47" s="244"/>
      <c r="J47" s="220"/>
    </row>
    <row r="48" spans="1:10" ht="12.95" customHeight="1">
      <c r="A48" s="220"/>
      <c r="B48" s="245" t="s">
        <v>128</v>
      </c>
      <c r="C48" s="246"/>
      <c r="D48" s="247"/>
      <c r="E48" s="246"/>
      <c r="F48" s="241">
        <v>524.47</v>
      </c>
      <c r="G48" s="242">
        <v>2.5999999999999999E-3</v>
      </c>
      <c r="H48" s="243"/>
      <c r="I48" s="244"/>
      <c r="J48" s="220"/>
    </row>
    <row r="49" spans="1:10" ht="12.95" customHeight="1">
      <c r="A49" s="220"/>
      <c r="B49" s="230" t="s">
        <v>184</v>
      </c>
      <c r="C49" s="231"/>
      <c r="D49" s="231"/>
      <c r="E49" s="231"/>
      <c r="F49" s="231"/>
      <c r="G49" s="231"/>
      <c r="H49" s="232"/>
      <c r="I49" s="233"/>
      <c r="J49" s="220"/>
    </row>
    <row r="50" spans="1:10" ht="12.95" customHeight="1">
      <c r="A50" s="234"/>
      <c r="B50" s="235" t="s">
        <v>185</v>
      </c>
      <c r="C50" s="231"/>
      <c r="D50" s="231"/>
      <c r="E50" s="236"/>
      <c r="F50" s="237">
        <v>11332.86</v>
      </c>
      <c r="G50" s="238">
        <v>5.5300000000000002E-2</v>
      </c>
      <c r="H50" s="239">
        <v>6.9056000000000006E-2</v>
      </c>
      <c r="I50" s="240"/>
      <c r="J50" s="220"/>
    </row>
    <row r="51" spans="1:10" ht="12.95" customHeight="1">
      <c r="A51" s="220"/>
      <c r="B51" s="230" t="s">
        <v>125</v>
      </c>
      <c r="C51" s="231"/>
      <c r="D51" s="231"/>
      <c r="E51" s="231"/>
      <c r="F51" s="241">
        <v>11332.86</v>
      </c>
      <c r="G51" s="242">
        <v>5.5300000000000002E-2</v>
      </c>
      <c r="H51" s="243"/>
      <c r="I51" s="244"/>
      <c r="J51" s="220"/>
    </row>
    <row r="52" spans="1:10" ht="12.95" customHeight="1">
      <c r="A52" s="220"/>
      <c r="B52" s="245" t="s">
        <v>128</v>
      </c>
      <c r="C52" s="246"/>
      <c r="D52" s="247"/>
      <c r="E52" s="246"/>
      <c r="F52" s="241">
        <v>11332.86</v>
      </c>
      <c r="G52" s="242">
        <v>5.5300000000000002E-2</v>
      </c>
      <c r="H52" s="243"/>
      <c r="I52" s="244"/>
      <c r="J52" s="220"/>
    </row>
    <row r="53" spans="1:10" ht="12.95" customHeight="1">
      <c r="A53" s="220"/>
      <c r="B53" s="245" t="s">
        <v>186</v>
      </c>
      <c r="C53" s="231"/>
      <c r="D53" s="247"/>
      <c r="E53" s="231"/>
      <c r="F53" s="248">
        <v>374.07</v>
      </c>
      <c r="G53" s="242">
        <v>1.6000000000000001E-3</v>
      </c>
      <c r="H53" s="243"/>
      <c r="I53" s="244"/>
      <c r="J53" s="220"/>
    </row>
    <row r="54" spans="1:10" ht="12.95" customHeight="1" thickBot="1">
      <c r="A54" s="220"/>
      <c r="B54" s="249" t="s">
        <v>187</v>
      </c>
      <c r="C54" s="250"/>
      <c r="D54" s="250"/>
      <c r="E54" s="250"/>
      <c r="F54" s="251">
        <v>205035.32</v>
      </c>
      <c r="G54" s="252">
        <v>1</v>
      </c>
      <c r="H54" s="253"/>
      <c r="I54" s="254"/>
      <c r="J54" s="220"/>
    </row>
    <row r="55" spans="1:10" ht="12.95" customHeight="1">
      <c r="A55" s="220"/>
      <c r="B55" s="224"/>
      <c r="C55" s="220"/>
      <c r="D55" s="220"/>
      <c r="E55" s="220"/>
      <c r="F55" s="220"/>
      <c r="G55" s="220"/>
      <c r="H55" s="220"/>
      <c r="I55" s="220"/>
      <c r="J55" s="220"/>
    </row>
    <row r="56" spans="1:10" ht="12.95" customHeight="1">
      <c r="A56" s="220"/>
      <c r="B56" s="221" t="s">
        <v>188</v>
      </c>
      <c r="C56" s="220"/>
      <c r="D56" s="220"/>
      <c r="E56" s="220"/>
      <c r="F56" s="220"/>
      <c r="G56" s="220"/>
      <c r="H56" s="220"/>
      <c r="I56" s="220"/>
      <c r="J56" s="220"/>
    </row>
    <row r="57" spans="1:10" ht="12.95" customHeight="1">
      <c r="A57" s="220"/>
      <c r="B57" s="221" t="s">
        <v>189</v>
      </c>
      <c r="C57" s="220"/>
      <c r="D57" s="220"/>
      <c r="E57" s="220"/>
      <c r="F57" s="220"/>
      <c r="G57" s="220"/>
      <c r="H57" s="220"/>
      <c r="I57" s="220"/>
      <c r="J57" s="220"/>
    </row>
    <row r="58" spans="1:10" ht="12.95" customHeight="1">
      <c r="A58" s="220"/>
      <c r="B58" s="221" t="s">
        <v>191</v>
      </c>
      <c r="C58" s="220"/>
      <c r="D58" s="220"/>
      <c r="E58" s="220"/>
      <c r="F58" s="220"/>
      <c r="G58" s="220"/>
      <c r="H58" s="220"/>
      <c r="I58" s="220"/>
      <c r="J58" s="220"/>
    </row>
    <row r="59" spans="1:10" ht="12.95" customHeight="1">
      <c r="A59" s="220"/>
      <c r="B59" s="1007" t="s">
        <v>192</v>
      </c>
      <c r="C59" s="1007"/>
      <c r="D59" s="1007"/>
      <c r="E59" s="220"/>
      <c r="F59" s="220"/>
      <c r="G59" s="220"/>
      <c r="H59" s="220"/>
      <c r="I59" s="220"/>
      <c r="J59" s="220"/>
    </row>
    <row r="60" spans="1:10" ht="13.35" customHeight="1" thickBot="1">
      <c r="A60" s="255"/>
      <c r="B60" s="221"/>
      <c r="C60" s="255"/>
      <c r="D60" s="255"/>
      <c r="E60" s="255"/>
      <c r="F60" s="255"/>
      <c r="G60" s="255"/>
      <c r="H60" s="255"/>
      <c r="I60" s="255"/>
      <c r="J60" s="255"/>
    </row>
    <row r="61" spans="1:10">
      <c r="B61" s="116" t="s">
        <v>433</v>
      </c>
      <c r="C61" s="117"/>
      <c r="D61" s="118"/>
      <c r="E61" s="119"/>
      <c r="F61" s="120"/>
      <c r="G61" s="120"/>
      <c r="H61" s="121"/>
      <c r="I61" s="122"/>
      <c r="J61" s="256"/>
    </row>
    <row r="62" spans="1:10">
      <c r="B62" s="123" t="s">
        <v>434</v>
      </c>
      <c r="C62" s="58"/>
      <c r="D62" s="124"/>
      <c r="E62" s="124"/>
      <c r="F62" s="58"/>
      <c r="G62" s="125"/>
      <c r="H62" s="126"/>
      <c r="I62" s="122"/>
      <c r="J62" s="256"/>
    </row>
    <row r="63" spans="1:10" ht="36">
      <c r="B63" s="1008" t="s">
        <v>435</v>
      </c>
      <c r="C63" s="1009" t="s">
        <v>436</v>
      </c>
      <c r="D63" s="129" t="s">
        <v>437</v>
      </c>
      <c r="E63" s="129" t="s">
        <v>437</v>
      </c>
      <c r="F63" s="129" t="s">
        <v>438</v>
      </c>
      <c r="G63" s="125"/>
      <c r="H63" s="126"/>
      <c r="I63" s="122"/>
      <c r="J63" s="122"/>
    </row>
    <row r="64" spans="1:10" ht="24">
      <c r="B64" s="1008"/>
      <c r="C64" s="1009"/>
      <c r="D64" s="129" t="s">
        <v>439</v>
      </c>
      <c r="E64" s="129" t="s">
        <v>440</v>
      </c>
      <c r="F64" s="129" t="s">
        <v>439</v>
      </c>
      <c r="G64" s="125"/>
      <c r="H64" s="126"/>
      <c r="I64" s="122"/>
      <c r="J64" s="122"/>
    </row>
    <row r="65" spans="2:10">
      <c r="B65" s="702" t="s">
        <v>127</v>
      </c>
      <c r="C65" s="515" t="s">
        <v>127</v>
      </c>
      <c r="D65" s="515" t="s">
        <v>127</v>
      </c>
      <c r="E65" s="515" t="s">
        <v>127</v>
      </c>
      <c r="F65" s="515" t="s">
        <v>127</v>
      </c>
      <c r="G65" s="125"/>
      <c r="H65" s="126"/>
      <c r="I65" s="122"/>
      <c r="J65" s="122"/>
    </row>
    <row r="66" spans="2:10">
      <c r="B66" s="134" t="s">
        <v>441</v>
      </c>
      <c r="C66" s="135"/>
      <c r="D66" s="135"/>
      <c r="E66" s="135"/>
      <c r="F66" s="135"/>
      <c r="G66" s="125"/>
      <c r="H66" s="126"/>
      <c r="I66" s="122"/>
      <c r="J66" s="122"/>
    </row>
    <row r="67" spans="2:10">
      <c r="B67" s="136"/>
      <c r="C67" s="58"/>
      <c r="D67" s="58"/>
      <c r="E67" s="58"/>
      <c r="F67" s="58"/>
      <c r="G67" s="125"/>
      <c r="H67" s="126"/>
      <c r="I67" s="122"/>
      <c r="J67" s="122"/>
    </row>
    <row r="68" spans="2:10">
      <c r="B68" s="136" t="s">
        <v>478</v>
      </c>
      <c r="C68" s="58"/>
      <c r="D68" s="58"/>
      <c r="E68" s="58"/>
      <c r="F68" s="58"/>
      <c r="G68" s="125"/>
      <c r="H68" s="126"/>
      <c r="I68" s="122"/>
      <c r="J68" s="122"/>
    </row>
    <row r="69" spans="2:10">
      <c r="B69" s="138" t="s">
        <v>479</v>
      </c>
      <c r="C69" s="57" t="s">
        <v>480</v>
      </c>
      <c r="D69" s="57" t="s">
        <v>582</v>
      </c>
      <c r="E69" s="58"/>
      <c r="F69" s="58"/>
      <c r="G69" s="125"/>
      <c r="H69" s="126"/>
      <c r="I69" s="122"/>
      <c r="J69" s="122"/>
    </row>
    <row r="70" spans="2:10">
      <c r="B70" s="138" t="s">
        <v>446</v>
      </c>
      <c r="C70" s="57"/>
      <c r="D70" s="57"/>
      <c r="E70" s="58"/>
      <c r="F70" s="58"/>
      <c r="G70" s="125"/>
      <c r="H70" s="126"/>
      <c r="I70" s="122"/>
      <c r="J70" s="122"/>
    </row>
    <row r="71" spans="2:10">
      <c r="B71" s="138" t="s">
        <v>583</v>
      </c>
      <c r="C71" s="257">
        <v>1333.7908</v>
      </c>
      <c r="D71" s="257">
        <v>1341.9179999999999</v>
      </c>
      <c r="E71" s="58"/>
      <c r="F71" s="58"/>
      <c r="G71" s="125"/>
      <c r="H71" s="126"/>
      <c r="I71" s="122"/>
      <c r="J71" s="122"/>
    </row>
    <row r="72" spans="2:10">
      <c r="B72" s="138" t="s">
        <v>584</v>
      </c>
      <c r="C72" s="257">
        <v>1000.5405</v>
      </c>
      <c r="D72" s="257">
        <v>1000.5405</v>
      </c>
      <c r="E72" s="58"/>
      <c r="F72" s="58"/>
      <c r="G72" s="140"/>
      <c r="H72" s="126"/>
      <c r="I72" s="122"/>
      <c r="J72" s="122"/>
    </row>
    <row r="73" spans="2:10">
      <c r="B73" s="138" t="s">
        <v>585</v>
      </c>
      <c r="C73" s="257">
        <v>1001.6458</v>
      </c>
      <c r="D73" s="257">
        <v>1002.2373</v>
      </c>
      <c r="E73" s="58"/>
      <c r="F73" s="58"/>
      <c r="G73" s="140"/>
      <c r="H73" s="126"/>
      <c r="I73" s="122"/>
      <c r="J73" s="122"/>
    </row>
    <row r="74" spans="2:10">
      <c r="B74" s="138" t="s">
        <v>586</v>
      </c>
      <c r="C74" s="257">
        <v>1003.6464999999999</v>
      </c>
      <c r="D74" s="257">
        <v>1004.2397999999999</v>
      </c>
      <c r="E74" s="58"/>
      <c r="F74" s="58"/>
      <c r="G74" s="140"/>
      <c r="H74" s="126"/>
      <c r="I74" s="122"/>
      <c r="J74" s="122"/>
    </row>
    <row r="75" spans="2:10">
      <c r="B75" s="138" t="s">
        <v>447</v>
      </c>
      <c r="C75" s="257"/>
      <c r="D75" s="257"/>
      <c r="E75" s="58"/>
      <c r="F75" s="58"/>
      <c r="G75" s="125"/>
      <c r="H75" s="126"/>
      <c r="I75" s="122"/>
      <c r="J75" s="122"/>
    </row>
    <row r="76" spans="2:10">
      <c r="B76" s="138" t="s">
        <v>587</v>
      </c>
      <c r="C76" s="257">
        <v>1325.9617000000001</v>
      </c>
      <c r="D76" s="257">
        <v>1333.9286</v>
      </c>
      <c r="E76" s="58"/>
      <c r="F76" s="58"/>
      <c r="G76" s="125"/>
      <c r="H76" s="126"/>
      <c r="I76" s="122"/>
      <c r="J76" s="122"/>
    </row>
    <row r="77" spans="2:10">
      <c r="B77" s="138" t="s">
        <v>588</v>
      </c>
      <c r="C77" s="257">
        <v>1000.5404</v>
      </c>
      <c r="D77" s="257">
        <v>1000.5404</v>
      </c>
      <c r="E77" s="58"/>
      <c r="F77" s="58"/>
      <c r="G77" s="258"/>
      <c r="H77" s="126"/>
      <c r="I77" s="122"/>
      <c r="J77" s="122"/>
    </row>
    <row r="78" spans="2:10">
      <c r="B78" s="138" t="s">
        <v>589</v>
      </c>
      <c r="C78" s="257">
        <v>1001.6371</v>
      </c>
      <c r="D78" s="257">
        <v>1002.2239</v>
      </c>
      <c r="E78" s="58"/>
      <c r="F78" s="58"/>
      <c r="G78" s="140"/>
      <c r="H78" s="126"/>
      <c r="I78" s="122"/>
      <c r="J78" s="122"/>
    </row>
    <row r="79" spans="2:10">
      <c r="B79" s="138" t="s">
        <v>590</v>
      </c>
      <c r="C79" s="257">
        <v>1003.6383</v>
      </c>
      <c r="D79" s="257">
        <v>1004.2261999999999</v>
      </c>
      <c r="E79" s="58"/>
      <c r="F79" s="58"/>
      <c r="G79" s="140"/>
      <c r="H79" s="126"/>
      <c r="I79" s="122"/>
      <c r="J79" s="122"/>
    </row>
    <row r="80" spans="2:10">
      <c r="B80" s="123"/>
      <c r="C80" s="58"/>
      <c r="D80" s="58"/>
      <c r="E80" s="58"/>
      <c r="F80" s="58"/>
      <c r="G80" s="125"/>
      <c r="H80" s="126"/>
      <c r="I80" s="122"/>
      <c r="J80" s="122"/>
    </row>
    <row r="81" spans="2:10">
      <c r="B81" s="136" t="s">
        <v>591</v>
      </c>
      <c r="C81" s="142"/>
      <c r="D81" s="142"/>
      <c r="E81" s="142"/>
      <c r="F81" s="58"/>
      <c r="G81" s="125"/>
      <c r="H81" s="126"/>
      <c r="I81" s="122"/>
      <c r="J81" s="122"/>
    </row>
    <row r="82" spans="2:10">
      <c r="B82" s="136"/>
      <c r="C82" s="142"/>
      <c r="D82" s="142"/>
      <c r="E82" s="142"/>
      <c r="F82" s="58"/>
      <c r="G82" s="125"/>
      <c r="H82" s="126"/>
      <c r="I82" s="122"/>
      <c r="J82" s="122"/>
    </row>
    <row r="83" spans="2:10" ht="36">
      <c r="B83" s="259" t="s">
        <v>592</v>
      </c>
      <c r="C83" s="260" t="s">
        <v>593</v>
      </c>
      <c r="D83" s="260" t="s">
        <v>594</v>
      </c>
      <c r="E83" s="260" t="s">
        <v>595</v>
      </c>
      <c r="F83" s="261"/>
      <c r="G83" s="261"/>
      <c r="H83" s="262"/>
      <c r="I83" s="263"/>
      <c r="J83" s="263"/>
    </row>
    <row r="84" spans="2:10" ht="36">
      <c r="B84" s="264" t="s">
        <v>596</v>
      </c>
      <c r="C84" s="265" t="s">
        <v>597</v>
      </c>
      <c r="D84" s="266">
        <v>6.0765022399999999</v>
      </c>
      <c r="E84" s="266">
        <v>6.0765022399999999</v>
      </c>
      <c r="F84" s="267"/>
      <c r="G84" s="125"/>
      <c r="H84" s="268"/>
      <c r="I84" s="263"/>
      <c r="J84" s="263"/>
    </row>
    <row r="85" spans="2:10">
      <c r="B85" s="269"/>
      <c r="C85" s="270"/>
      <c r="D85" s="270"/>
      <c r="E85" s="270"/>
      <c r="F85" s="267"/>
      <c r="G85" s="125"/>
      <c r="H85" s="268"/>
      <c r="I85" s="263"/>
      <c r="J85" s="263"/>
    </row>
    <row r="86" spans="2:10" ht="36">
      <c r="B86" s="271" t="s">
        <v>592</v>
      </c>
      <c r="C86" s="260" t="s">
        <v>598</v>
      </c>
      <c r="D86" s="260" t="s">
        <v>594</v>
      </c>
      <c r="E86" s="260" t="s">
        <v>599</v>
      </c>
      <c r="F86" s="261"/>
      <c r="G86" s="272"/>
      <c r="H86" s="262"/>
      <c r="I86" s="263"/>
      <c r="J86" s="263"/>
    </row>
    <row r="87" spans="2:10" ht="36">
      <c r="B87" s="264" t="s">
        <v>596</v>
      </c>
      <c r="C87" s="265" t="s">
        <v>600</v>
      </c>
      <c r="D87" s="273">
        <v>5.9940999899999996</v>
      </c>
      <c r="E87" s="273">
        <v>5.9940999899999996</v>
      </c>
      <c r="F87" s="267"/>
      <c r="G87" s="125"/>
      <c r="H87" s="268"/>
      <c r="I87" s="263"/>
      <c r="J87" s="263"/>
    </row>
    <row r="88" spans="2:10">
      <c r="B88" s="274"/>
      <c r="C88" s="270"/>
      <c r="D88" s="267"/>
      <c r="E88" s="267"/>
      <c r="F88" s="267"/>
      <c r="G88" s="125"/>
      <c r="H88" s="268"/>
      <c r="I88" s="263"/>
      <c r="J88" s="263"/>
    </row>
    <row r="89" spans="2:10" ht="36">
      <c r="B89" s="271" t="s">
        <v>592</v>
      </c>
      <c r="C89" s="260" t="s">
        <v>601</v>
      </c>
      <c r="D89" s="260" t="s">
        <v>594</v>
      </c>
      <c r="E89" s="260" t="s">
        <v>599</v>
      </c>
      <c r="F89" s="261"/>
      <c r="G89" s="272"/>
      <c r="H89" s="262"/>
      <c r="I89" s="263"/>
      <c r="J89" s="263"/>
    </row>
    <row r="90" spans="2:10" ht="36">
      <c r="B90" s="471">
        <v>45355</v>
      </c>
      <c r="C90" s="265" t="s">
        <v>602</v>
      </c>
      <c r="D90" s="266">
        <v>1.4224000000000001</v>
      </c>
      <c r="E90" s="266">
        <v>1.4224000000000001</v>
      </c>
      <c r="F90" s="261"/>
      <c r="G90" s="272"/>
      <c r="H90" s="262"/>
      <c r="I90" s="263"/>
      <c r="J90" s="263"/>
    </row>
    <row r="91" spans="2:10" ht="36">
      <c r="B91" s="471">
        <v>45362</v>
      </c>
      <c r="C91" s="265" t="s">
        <v>602</v>
      </c>
      <c r="D91" s="266">
        <v>1.35219939</v>
      </c>
      <c r="E91" s="266">
        <v>1.35219939</v>
      </c>
      <c r="F91" s="261"/>
      <c r="G91" s="272"/>
      <c r="H91" s="262"/>
      <c r="I91" s="263"/>
      <c r="J91" s="263"/>
    </row>
    <row r="92" spans="2:10" ht="36">
      <c r="B92" s="471">
        <v>45369</v>
      </c>
      <c r="C92" s="265" t="s">
        <v>602</v>
      </c>
      <c r="D92" s="266">
        <v>1.34209895</v>
      </c>
      <c r="E92" s="266">
        <v>1.34209895</v>
      </c>
      <c r="F92" s="267"/>
      <c r="G92" s="125"/>
      <c r="H92" s="268"/>
      <c r="I92" s="263"/>
      <c r="J92" s="263"/>
    </row>
    <row r="93" spans="2:10" ht="36">
      <c r="B93" s="471">
        <v>45377</v>
      </c>
      <c r="C93" s="265" t="s">
        <v>602</v>
      </c>
      <c r="D93" s="266">
        <v>1.3769994299999999</v>
      </c>
      <c r="E93" s="266">
        <v>1.3769994299999999</v>
      </c>
      <c r="F93" s="267"/>
      <c r="G93" s="125"/>
      <c r="H93" s="268"/>
      <c r="I93" s="263"/>
      <c r="J93" s="263"/>
    </row>
    <row r="94" spans="2:10">
      <c r="B94" s="269"/>
      <c r="C94" s="270"/>
      <c r="D94" s="270"/>
      <c r="E94" s="270"/>
      <c r="F94" s="267"/>
      <c r="G94" s="125"/>
      <c r="H94" s="268"/>
      <c r="I94" s="263"/>
      <c r="J94" s="263"/>
    </row>
    <row r="95" spans="2:10" ht="36">
      <c r="B95" s="271" t="s">
        <v>592</v>
      </c>
      <c r="C95" s="260" t="s">
        <v>603</v>
      </c>
      <c r="D95" s="260" t="s">
        <v>594</v>
      </c>
      <c r="E95" s="260" t="s">
        <v>599</v>
      </c>
      <c r="F95" s="261"/>
      <c r="G95" s="272"/>
      <c r="H95" s="262"/>
      <c r="I95" s="263"/>
      <c r="J95" s="263"/>
    </row>
    <row r="96" spans="2:10" ht="48">
      <c r="B96" s="471">
        <v>45355</v>
      </c>
      <c r="C96" s="265" t="s">
        <v>604</v>
      </c>
      <c r="D96" s="266">
        <v>1.40270037</v>
      </c>
      <c r="E96" s="266">
        <v>1.40270037</v>
      </c>
      <c r="F96" s="261"/>
      <c r="G96" s="272"/>
      <c r="H96" s="262"/>
      <c r="I96" s="263"/>
      <c r="J96" s="263"/>
    </row>
    <row r="97" spans="2:10" ht="48">
      <c r="B97" s="471">
        <v>45362</v>
      </c>
      <c r="C97" s="265" t="s">
        <v>604</v>
      </c>
      <c r="D97" s="266">
        <v>1.3337998900000001</v>
      </c>
      <c r="E97" s="266">
        <v>1.3337998900000001</v>
      </c>
      <c r="F97" s="261"/>
      <c r="G97" s="272"/>
      <c r="H97" s="262"/>
      <c r="I97" s="263"/>
      <c r="J97" s="263"/>
    </row>
    <row r="98" spans="2:10" ht="48">
      <c r="B98" s="471">
        <v>45369</v>
      </c>
      <c r="C98" s="265" t="s">
        <v>604</v>
      </c>
      <c r="D98" s="266">
        <v>1.3229002599999999</v>
      </c>
      <c r="E98" s="266">
        <v>1.3229002599999999</v>
      </c>
      <c r="F98" s="267"/>
      <c r="G98" s="125"/>
      <c r="H98" s="268"/>
      <c r="I98" s="263"/>
      <c r="J98" s="263"/>
    </row>
    <row r="99" spans="2:10" ht="48">
      <c r="B99" s="471">
        <v>45377</v>
      </c>
      <c r="C99" s="265" t="s">
        <v>604</v>
      </c>
      <c r="D99" s="266">
        <v>1.35580031</v>
      </c>
      <c r="E99" s="266">
        <v>1.35580031</v>
      </c>
      <c r="F99" s="267"/>
      <c r="G99" s="125"/>
      <c r="H99" s="268"/>
      <c r="I99" s="263"/>
      <c r="J99" s="263"/>
    </row>
    <row r="100" spans="2:10">
      <c r="B100" s="471"/>
      <c r="C100" s="265"/>
      <c r="D100" s="266"/>
      <c r="E100" s="266"/>
      <c r="F100" s="267"/>
      <c r="G100" s="125"/>
      <c r="H100" s="268"/>
      <c r="I100" s="263"/>
      <c r="J100" s="263"/>
    </row>
    <row r="101" spans="2:10" ht="36">
      <c r="B101" s="271" t="s">
        <v>592</v>
      </c>
      <c r="C101" s="265" t="s">
        <v>605</v>
      </c>
      <c r="D101" s="265" t="s">
        <v>594</v>
      </c>
      <c r="E101" s="265" t="s">
        <v>599</v>
      </c>
      <c r="F101" s="267"/>
      <c r="G101" s="125"/>
      <c r="H101" s="268"/>
      <c r="I101" s="263"/>
      <c r="J101" s="263"/>
    </row>
    <row r="102" spans="2:10" ht="24">
      <c r="B102" s="264" t="s">
        <v>596</v>
      </c>
      <c r="C102" s="265" t="s">
        <v>606</v>
      </c>
      <c r="D102" s="266">
        <v>5.51530012</v>
      </c>
      <c r="E102" s="266">
        <v>5.51530012</v>
      </c>
      <c r="F102" s="267"/>
      <c r="G102" s="125"/>
      <c r="H102" s="268"/>
      <c r="I102" s="263"/>
      <c r="J102" s="263"/>
    </row>
    <row r="103" spans="2:10">
      <c r="B103" s="472"/>
      <c r="C103" s="275"/>
      <c r="D103" s="267"/>
      <c r="E103" s="267"/>
      <c r="F103" s="267"/>
      <c r="G103" s="125"/>
      <c r="H103" s="268"/>
      <c r="I103" s="263"/>
      <c r="J103" s="263"/>
    </row>
    <row r="104" spans="2:10" ht="36">
      <c r="B104" s="271" t="s">
        <v>592</v>
      </c>
      <c r="C104" s="265" t="s">
        <v>607</v>
      </c>
      <c r="D104" s="265" t="s">
        <v>594</v>
      </c>
      <c r="E104" s="265" t="s">
        <v>599</v>
      </c>
      <c r="F104" s="267"/>
      <c r="G104" s="125"/>
      <c r="H104" s="268"/>
      <c r="I104" s="263"/>
      <c r="J104" s="263"/>
    </row>
    <row r="105" spans="2:10" ht="24">
      <c r="B105" s="264" t="s">
        <v>596</v>
      </c>
      <c r="C105" s="265" t="s">
        <v>608</v>
      </c>
      <c r="D105" s="273">
        <v>5.4360000499999996</v>
      </c>
      <c r="E105" s="273">
        <v>5.4360000499999996</v>
      </c>
      <c r="F105" s="267"/>
      <c r="G105" s="125"/>
      <c r="H105" s="268"/>
      <c r="I105" s="263"/>
      <c r="J105" s="263"/>
    </row>
    <row r="106" spans="2:10">
      <c r="B106" s="473"/>
      <c r="C106" s="276"/>
      <c r="D106" s="277"/>
      <c r="E106" s="277"/>
      <c r="F106" s="267"/>
      <c r="G106" s="125"/>
      <c r="H106" s="268"/>
      <c r="I106" s="263"/>
      <c r="J106" s="263"/>
    </row>
    <row r="107" spans="2:10" ht="29.25" customHeight="1">
      <c r="B107" s="1010" t="s">
        <v>609</v>
      </c>
      <c r="C107" s="1011"/>
      <c r="D107" s="1011"/>
      <c r="E107" s="1011"/>
      <c r="F107" s="1011"/>
      <c r="G107" s="1011"/>
      <c r="H107" s="1012"/>
      <c r="I107" s="122"/>
      <c r="J107" s="122"/>
    </row>
    <row r="108" spans="2:10">
      <c r="B108" s="278"/>
      <c r="C108" s="279"/>
      <c r="D108" s="58"/>
      <c r="E108" s="58"/>
      <c r="F108" s="58"/>
      <c r="G108" s="125"/>
      <c r="H108" s="126"/>
      <c r="I108" s="122"/>
      <c r="J108" s="122"/>
    </row>
    <row r="109" spans="2:10">
      <c r="B109" s="136" t="s">
        <v>610</v>
      </c>
      <c r="C109" s="142"/>
      <c r="D109" s="142"/>
      <c r="E109" s="142"/>
      <c r="F109" s="58"/>
      <c r="G109" s="125"/>
      <c r="H109" s="126"/>
      <c r="I109" s="122"/>
      <c r="J109" s="122"/>
    </row>
    <row r="110" spans="2:10">
      <c r="B110" s="136" t="s">
        <v>611</v>
      </c>
      <c r="C110" s="142"/>
      <c r="D110" s="142"/>
      <c r="E110" s="142"/>
      <c r="F110" s="58"/>
      <c r="G110" s="125"/>
      <c r="H110" s="126"/>
      <c r="I110" s="122"/>
      <c r="J110" s="122"/>
    </row>
    <row r="111" spans="2:10">
      <c r="B111" s="136"/>
      <c r="C111" s="142"/>
      <c r="D111" s="142"/>
      <c r="E111" s="142"/>
      <c r="F111" s="58"/>
      <c r="G111" s="125"/>
      <c r="H111" s="126"/>
      <c r="I111" s="122"/>
      <c r="J111" s="122"/>
    </row>
    <row r="112" spans="2:10">
      <c r="B112" s="136" t="s">
        <v>612</v>
      </c>
      <c r="C112" s="142"/>
      <c r="D112" s="142"/>
      <c r="E112" s="142"/>
      <c r="F112" s="58"/>
      <c r="G112" s="125"/>
      <c r="H112" s="126"/>
      <c r="I112" s="122"/>
      <c r="J112" s="122"/>
    </row>
    <row r="113" spans="2:10">
      <c r="B113" s="136"/>
      <c r="C113" s="142"/>
      <c r="D113" s="142"/>
      <c r="E113" s="142"/>
      <c r="F113" s="58"/>
      <c r="G113" s="125"/>
      <c r="H113" s="126"/>
      <c r="I113" s="122"/>
      <c r="J113" s="122"/>
    </row>
    <row r="114" spans="2:10">
      <c r="B114" s="136" t="s">
        <v>613</v>
      </c>
      <c r="C114" s="142"/>
      <c r="D114" s="142"/>
      <c r="E114" s="142"/>
      <c r="F114" s="58"/>
      <c r="G114" s="125"/>
      <c r="H114" s="126"/>
      <c r="I114" s="122"/>
      <c r="J114" s="122"/>
    </row>
    <row r="115" spans="2:10">
      <c r="B115" s="149" t="s">
        <v>448</v>
      </c>
      <c r="C115" s="142"/>
      <c r="D115" s="142"/>
      <c r="E115" s="142"/>
      <c r="F115" s="58"/>
      <c r="G115" s="125"/>
      <c r="H115" s="126"/>
      <c r="I115" s="122"/>
      <c r="J115" s="122"/>
    </row>
    <row r="116" spans="2:10">
      <c r="B116" s="149"/>
      <c r="C116" s="142"/>
      <c r="D116" s="142"/>
      <c r="E116" s="142"/>
      <c r="F116" s="58"/>
      <c r="G116" s="125"/>
      <c r="H116" s="126"/>
      <c r="I116" s="122"/>
      <c r="J116" s="122"/>
    </row>
    <row r="117" spans="2:10">
      <c r="B117" s="136" t="s">
        <v>614</v>
      </c>
      <c r="C117" s="142"/>
      <c r="D117" s="142"/>
      <c r="E117" s="142"/>
      <c r="F117" s="58"/>
      <c r="G117" s="125"/>
      <c r="H117" s="126"/>
      <c r="I117" s="122"/>
      <c r="J117" s="122"/>
    </row>
    <row r="118" spans="2:10">
      <c r="B118" s="136"/>
      <c r="C118" s="142"/>
      <c r="D118" s="142"/>
      <c r="E118" s="142"/>
      <c r="F118" s="58"/>
      <c r="G118" s="125"/>
      <c r="H118" s="126"/>
      <c r="I118" s="122"/>
      <c r="J118" s="122"/>
    </row>
    <row r="119" spans="2:10">
      <c r="B119" s="136" t="s">
        <v>615</v>
      </c>
      <c r="C119" s="142"/>
      <c r="D119" s="142"/>
      <c r="E119" s="142"/>
      <c r="F119" s="58"/>
      <c r="G119" s="125"/>
      <c r="H119" s="126"/>
      <c r="I119" s="122"/>
      <c r="J119" s="122"/>
    </row>
    <row r="120" spans="2:10">
      <c r="B120" s="150"/>
      <c r="C120" s="142"/>
      <c r="D120" s="142"/>
      <c r="E120" s="142"/>
      <c r="F120" s="58"/>
      <c r="G120" s="125"/>
      <c r="H120" s="126"/>
      <c r="I120" s="122"/>
      <c r="J120" s="122"/>
    </row>
    <row r="121" spans="2:10">
      <c r="B121" s="136" t="s">
        <v>616</v>
      </c>
      <c r="C121" s="142"/>
      <c r="D121" s="142"/>
      <c r="E121" s="142"/>
      <c r="F121" s="58"/>
      <c r="G121" s="125"/>
      <c r="H121" s="126"/>
      <c r="I121" s="122"/>
      <c r="J121" s="122"/>
    </row>
    <row r="122" spans="2:10">
      <c r="B122" s="136"/>
      <c r="C122" s="142"/>
      <c r="D122" s="142"/>
      <c r="E122" s="142"/>
      <c r="F122" s="58"/>
      <c r="G122" s="125"/>
      <c r="H122" s="126"/>
      <c r="I122" s="122"/>
      <c r="J122" s="122"/>
    </row>
    <row r="123" spans="2:10">
      <c r="B123" s="136" t="s">
        <v>617</v>
      </c>
      <c r="C123" s="142"/>
      <c r="D123" s="142"/>
      <c r="E123" s="142"/>
      <c r="F123" s="58"/>
      <c r="G123" s="125"/>
      <c r="H123" s="126"/>
      <c r="I123" s="122"/>
      <c r="J123" s="122"/>
    </row>
    <row r="124" spans="2:10">
      <c r="B124" s="136"/>
      <c r="C124" s="142"/>
      <c r="D124" s="142"/>
      <c r="E124" s="142"/>
      <c r="F124" s="58"/>
      <c r="G124" s="125"/>
      <c r="H124" s="126"/>
      <c r="I124" s="122"/>
      <c r="J124" s="122"/>
    </row>
    <row r="125" spans="2:10">
      <c r="B125" s="136" t="s">
        <v>483</v>
      </c>
      <c r="C125" s="142"/>
      <c r="D125" s="142"/>
      <c r="E125" s="142"/>
      <c r="F125" s="58"/>
      <c r="G125" s="125"/>
      <c r="H125" s="126"/>
      <c r="I125" s="122"/>
      <c r="J125" s="122"/>
    </row>
    <row r="126" spans="2:10">
      <c r="B126" s="280" t="s">
        <v>484</v>
      </c>
      <c r="C126" s="281"/>
      <c r="D126" s="281"/>
      <c r="E126" s="281"/>
      <c r="F126" s="282">
        <f>G42*100</f>
        <v>45.49</v>
      </c>
      <c r="G126" s="125"/>
      <c r="H126" s="126"/>
      <c r="I126" s="122"/>
      <c r="J126" s="122"/>
    </row>
    <row r="127" spans="2:10">
      <c r="B127" s="280" t="s">
        <v>485</v>
      </c>
      <c r="C127" s="281"/>
      <c r="D127" s="281"/>
      <c r="E127" s="281"/>
      <c r="F127" s="283">
        <f>G2*100</f>
        <v>0</v>
      </c>
      <c r="G127" s="125"/>
      <c r="H127" s="126"/>
      <c r="I127" s="122"/>
      <c r="J127" s="122"/>
    </row>
    <row r="128" spans="2:10">
      <c r="B128" s="280" t="s">
        <v>486</v>
      </c>
      <c r="C128" s="281"/>
      <c r="D128" s="281"/>
      <c r="E128" s="281"/>
      <c r="F128" s="284">
        <f>(G19+G26)*100</f>
        <v>48.56</v>
      </c>
      <c r="G128" s="125"/>
      <c r="H128" s="126"/>
      <c r="I128" s="122"/>
      <c r="J128" s="122"/>
    </row>
    <row r="129" spans="1:10">
      <c r="B129" s="285" t="s">
        <v>489</v>
      </c>
      <c r="C129" s="286"/>
      <c r="D129" s="286"/>
      <c r="E129" s="286"/>
      <c r="F129" s="284">
        <f>(G47+G51+G53)*100</f>
        <v>5.9499999999999993</v>
      </c>
      <c r="G129" s="125"/>
      <c r="H129" s="126"/>
      <c r="I129" s="122"/>
      <c r="J129" s="122"/>
    </row>
    <row r="130" spans="1:10">
      <c r="B130" s="136"/>
      <c r="C130" s="142"/>
      <c r="D130" s="142"/>
      <c r="E130" s="142"/>
      <c r="F130" s="58"/>
      <c r="G130" s="125"/>
      <c r="H130" s="126"/>
      <c r="I130" s="122"/>
      <c r="J130" s="122"/>
    </row>
    <row r="131" spans="1:10">
      <c r="B131" s="136" t="s">
        <v>490</v>
      </c>
      <c r="C131" s="142"/>
      <c r="D131" s="142"/>
      <c r="E131" s="142"/>
      <c r="F131" s="58"/>
      <c r="G131" s="125"/>
      <c r="H131" s="126"/>
      <c r="I131" s="122"/>
      <c r="J131" s="122"/>
    </row>
    <row r="132" spans="1:10">
      <c r="B132" s="280" t="s">
        <v>491</v>
      </c>
      <c r="C132" s="287"/>
      <c r="D132" s="287"/>
      <c r="E132" s="287"/>
      <c r="F132" s="284">
        <f>F126+F127</f>
        <v>45.49</v>
      </c>
      <c r="G132" s="125"/>
      <c r="H132" s="126"/>
      <c r="I132" s="122"/>
      <c r="J132" s="122"/>
    </row>
    <row r="133" spans="1:10">
      <c r="B133" s="280" t="s">
        <v>494</v>
      </c>
      <c r="C133" s="288"/>
      <c r="D133" s="288"/>
      <c r="E133" s="288"/>
      <c r="F133" s="284">
        <f>F128</f>
        <v>48.56</v>
      </c>
      <c r="G133" s="125"/>
      <c r="H133" s="126"/>
      <c r="I133" s="122"/>
      <c r="J133" s="122"/>
    </row>
    <row r="134" spans="1:10">
      <c r="B134" s="280" t="s">
        <v>489</v>
      </c>
      <c r="C134" s="288"/>
      <c r="D134" s="288"/>
      <c r="E134" s="288"/>
      <c r="F134" s="284">
        <f>+F129</f>
        <v>5.9499999999999993</v>
      </c>
      <c r="G134" s="125"/>
      <c r="H134" s="126"/>
      <c r="I134" s="122"/>
      <c r="J134" s="122"/>
    </row>
    <row r="135" spans="1:10">
      <c r="B135" s="136"/>
      <c r="C135" s="167"/>
      <c r="D135" s="167"/>
      <c r="E135" s="167"/>
      <c r="F135" s="168"/>
      <c r="G135" s="125"/>
      <c r="H135" s="126"/>
      <c r="I135" s="122"/>
      <c r="J135" s="122"/>
    </row>
    <row r="136" spans="1:10">
      <c r="B136" s="136" t="s">
        <v>477</v>
      </c>
      <c r="C136" s="167"/>
      <c r="D136" s="167"/>
      <c r="E136" s="167"/>
      <c r="F136" s="169"/>
      <c r="G136" s="125"/>
      <c r="H136" s="126"/>
      <c r="I136" s="122"/>
      <c r="J136" s="122"/>
    </row>
    <row r="137" spans="1:10" ht="12.95" customHeight="1" thickBot="1">
      <c r="A137" s="255"/>
      <c r="B137" s="558"/>
      <c r="C137" s="559"/>
      <c r="D137" s="559"/>
      <c r="E137" s="559"/>
      <c r="F137" s="559"/>
      <c r="G137" s="559"/>
      <c r="H137" s="560"/>
      <c r="I137" s="255"/>
      <c r="J137" s="255"/>
    </row>
    <row r="138" spans="1:10" ht="12.95" customHeight="1">
      <c r="A138" s="220"/>
      <c r="B138" s="221"/>
      <c r="C138" s="220"/>
      <c r="D138" s="220"/>
      <c r="E138" s="220"/>
      <c r="F138" s="220"/>
      <c r="G138" s="220"/>
      <c r="H138" s="220"/>
      <c r="I138" s="220"/>
      <c r="J138" s="220"/>
    </row>
    <row r="140" spans="1:10">
      <c r="B140" s="1013" t="s">
        <v>905</v>
      </c>
      <c r="C140" s="1013"/>
      <c r="D140" s="1013"/>
      <c r="E140" s="1013"/>
      <c r="F140" s="1013"/>
      <c r="G140" s="1013"/>
      <c r="H140" s="1013"/>
      <c r="I140" s="1013"/>
      <c r="J140" s="500"/>
    </row>
    <row r="141" spans="1:10">
      <c r="B141" s="1005" t="s">
        <v>906</v>
      </c>
      <c r="C141" s="1006" t="s">
        <v>907</v>
      </c>
      <c r="D141" s="1006"/>
      <c r="E141" s="489" t="s">
        <v>908</v>
      </c>
      <c r="F141" s="489" t="s">
        <v>909</v>
      </c>
      <c r="G141" s="1006" t="s">
        <v>910</v>
      </c>
      <c r="H141" s="1006"/>
      <c r="I141" s="1006"/>
      <c r="J141" s="1006"/>
    </row>
    <row r="142" spans="1:10" ht="39">
      <c r="B142" s="1005"/>
      <c r="C142" s="489" t="s">
        <v>938</v>
      </c>
      <c r="D142" s="489" t="s">
        <v>939</v>
      </c>
      <c r="E142" s="489" t="s">
        <v>940</v>
      </c>
      <c r="F142" s="489" t="s">
        <v>941</v>
      </c>
      <c r="G142" s="489" t="s">
        <v>938</v>
      </c>
      <c r="H142" s="489" t="s">
        <v>939</v>
      </c>
      <c r="I142" s="489" t="s">
        <v>940</v>
      </c>
      <c r="J142" s="489" t="s">
        <v>941</v>
      </c>
    </row>
    <row r="143" spans="1:10">
      <c r="B143" s="505" t="s">
        <v>942</v>
      </c>
      <c r="C143" s="490">
        <v>5.0107022079494801E-2</v>
      </c>
      <c r="D143" s="490">
        <v>5.1171631509227211E-2</v>
      </c>
      <c r="E143" s="490">
        <v>5.5732755333670836E-2</v>
      </c>
      <c r="F143" s="490">
        <v>5.8259401166494751E-2</v>
      </c>
      <c r="G143" s="491">
        <v>13339.285999999998</v>
      </c>
      <c r="H143" s="491">
        <v>13419.18</v>
      </c>
      <c r="I143" s="491">
        <v>13765.98364225488</v>
      </c>
      <c r="J143" s="491">
        <v>13961.277480767498</v>
      </c>
    </row>
    <row r="144" spans="1:10">
      <c r="B144" s="506" t="s">
        <v>943</v>
      </c>
      <c r="C144" s="490">
        <v>7.923776436926655E-2</v>
      </c>
      <c r="D144" s="490">
        <v>8.0246363361856962E-2</v>
      </c>
      <c r="E144" s="490">
        <v>7.5770645552052374E-2</v>
      </c>
      <c r="F144" s="490">
        <v>7.324046433252035E-2</v>
      </c>
      <c r="G144" s="491">
        <v>10015.196283577667</v>
      </c>
      <c r="H144" s="491">
        <v>10015.389713521452</v>
      </c>
      <c r="I144" s="491">
        <v>10014.531356681215</v>
      </c>
      <c r="J144" s="491">
        <v>10014.046116447333</v>
      </c>
    </row>
    <row r="145" spans="2:10">
      <c r="B145" s="506" t="s">
        <v>944</v>
      </c>
      <c r="C145" s="490">
        <v>7.179957276325033E-2</v>
      </c>
      <c r="D145" s="490">
        <v>7.2799102703535512E-2</v>
      </c>
      <c r="E145" s="490">
        <v>7.1926191733459113E-2</v>
      </c>
      <c r="F145" s="490">
        <v>6.3942175538700324E-2</v>
      </c>
      <c r="G145" s="491">
        <v>10029.506673738322</v>
      </c>
      <c r="H145" s="491">
        <v>10029.917439467206</v>
      </c>
      <c r="I145" s="491">
        <v>10029.558708931558</v>
      </c>
      <c r="J145" s="491">
        <v>10026.277606385767</v>
      </c>
    </row>
    <row r="146" spans="2:10">
      <c r="B146" s="506" t="s">
        <v>945</v>
      </c>
      <c r="C146" s="490">
        <v>7.0743991007163096E-2</v>
      </c>
      <c r="D146" s="490">
        <v>7.174380405566641E-2</v>
      </c>
      <c r="E146" s="490">
        <v>7.2298091840699338E-2</v>
      </c>
      <c r="F146" s="490">
        <v>7.216542277527474E-2</v>
      </c>
      <c r="G146" s="491">
        <v>10060.083937567728</v>
      </c>
      <c r="H146" s="491">
        <v>10060.933093855498</v>
      </c>
      <c r="I146" s="491">
        <v>10061.403858823607</v>
      </c>
      <c r="J146" s="491">
        <v>10061.29118098722</v>
      </c>
    </row>
    <row r="147" spans="2:10">
      <c r="B147" s="506" t="s">
        <v>946</v>
      </c>
      <c r="C147" s="490">
        <v>6.7982615632429022E-2</v>
      </c>
      <c r="D147" s="490">
        <v>6.9039667237451585E-2</v>
      </c>
      <c r="E147" s="490">
        <v>7.2517423816886417E-2</v>
      </c>
      <c r="F147" s="490">
        <v>7.2108869589302182E-2</v>
      </c>
      <c r="G147" s="491">
        <v>10681.750789422835</v>
      </c>
      <c r="H147" s="491">
        <v>10692.352190313188</v>
      </c>
      <c r="I147" s="491">
        <v>10727.231571417968</v>
      </c>
      <c r="J147" s="491">
        <v>10723.13405216667</v>
      </c>
    </row>
    <row r="148" spans="2:10">
      <c r="B148" s="506" t="s">
        <v>947</v>
      </c>
      <c r="C148" s="490">
        <v>5.0750899001858363E-2</v>
      </c>
      <c r="D148" s="490">
        <v>5.1791479098883375E-2</v>
      </c>
      <c r="E148" s="490">
        <v>5.5303161364766762E-2</v>
      </c>
      <c r="F148" s="490">
        <v>5.145047612369491E-2</v>
      </c>
      <c r="G148" s="491">
        <v>11602.677317578362</v>
      </c>
      <c r="H148" s="491">
        <v>11637.214130453161</v>
      </c>
      <c r="I148" s="491">
        <v>11754.272768609992</v>
      </c>
      <c r="J148" s="491">
        <v>11625.888712673084</v>
      </c>
    </row>
    <row r="149" spans="2:10">
      <c r="B149" s="506" t="s">
        <v>948</v>
      </c>
      <c r="C149" s="490">
        <v>4.7641002740607341E-2</v>
      </c>
      <c r="D149" s="490">
        <v>4.8681961422048614E-2</v>
      </c>
      <c r="E149" s="490">
        <v>5.271875611759147E-2</v>
      </c>
      <c r="F149" s="490">
        <v>5.505367404037842E-2</v>
      </c>
      <c r="G149" s="491">
        <v>12623.308360115137</v>
      </c>
      <c r="H149" s="491">
        <v>12686.216103894925</v>
      </c>
      <c r="I149" s="491">
        <v>12932.54693699155</v>
      </c>
      <c r="J149" s="491">
        <v>13076.764503757615</v>
      </c>
    </row>
    <row r="150" spans="2:10">
      <c r="B150" s="507"/>
      <c r="C150" s="488"/>
      <c r="D150" s="508"/>
      <c r="E150" s="488"/>
      <c r="F150" s="488"/>
      <c r="G150" s="488"/>
      <c r="H150" s="488"/>
      <c r="I150" s="488"/>
      <c r="J150" s="488"/>
    </row>
    <row r="151" spans="2:10">
      <c r="B151" s="488"/>
      <c r="C151" s="488"/>
      <c r="D151" s="488"/>
      <c r="E151" s="488"/>
      <c r="F151" s="488"/>
      <c r="G151" s="488"/>
      <c r="H151" s="488"/>
      <c r="I151" s="488"/>
      <c r="J151" s="488"/>
    </row>
    <row r="152" spans="2:10">
      <c r="B152" s="488"/>
      <c r="C152" s="488"/>
      <c r="D152" s="488"/>
      <c r="E152" s="488"/>
      <c r="F152" s="488"/>
      <c r="G152" s="488"/>
      <c r="H152" s="488"/>
      <c r="I152" s="488"/>
      <c r="J152" s="488"/>
    </row>
    <row r="153" spans="2:10">
      <c r="B153" s="489" t="s">
        <v>936</v>
      </c>
      <c r="C153" s="495"/>
      <c r="D153" s="488"/>
      <c r="E153" s="488"/>
      <c r="F153" s="488"/>
      <c r="G153" s="488"/>
      <c r="H153" s="488"/>
      <c r="I153" s="488"/>
      <c r="J153" s="488"/>
    </row>
    <row r="154" spans="2:10">
      <c r="B154" s="500" t="s">
        <v>949</v>
      </c>
      <c r="C154" s="509">
        <v>31.245133645982978</v>
      </c>
      <c r="D154" s="510"/>
      <c r="E154" s="510"/>
      <c r="F154" s="488"/>
      <c r="G154" s="488"/>
      <c r="H154" s="488"/>
      <c r="I154" s="488"/>
      <c r="J154" s="488"/>
    </row>
    <row r="155" spans="2:10">
      <c r="B155" s="500" t="s">
        <v>950</v>
      </c>
      <c r="C155" s="504">
        <v>7.7538362180341616E-2</v>
      </c>
      <c r="D155" s="510"/>
      <c r="E155" s="510"/>
      <c r="F155" s="488"/>
      <c r="G155" s="488"/>
      <c r="H155" s="488"/>
      <c r="I155" s="488"/>
      <c r="J155" s="488"/>
    </row>
    <row r="156" spans="2:10">
      <c r="B156" s="500" t="s">
        <v>937</v>
      </c>
      <c r="C156" s="504">
        <v>8.3020212177007793E-2</v>
      </c>
      <c r="D156" s="488"/>
      <c r="E156" s="488"/>
      <c r="F156" s="488"/>
      <c r="G156" s="488"/>
      <c r="H156" s="488"/>
      <c r="I156" s="488"/>
      <c r="J156" s="488"/>
    </row>
    <row r="157" spans="2:10">
      <c r="B157" s="500" t="s">
        <v>951</v>
      </c>
      <c r="C157" s="511">
        <v>7.1223696349109633E-2</v>
      </c>
      <c r="D157" s="488"/>
      <c r="E157" s="488"/>
      <c r="F157" s="488"/>
      <c r="G157" s="488"/>
      <c r="H157" s="488"/>
      <c r="I157" s="488"/>
      <c r="J157" s="488"/>
    </row>
    <row r="159" spans="2:10" ht="15.75" thickBot="1"/>
    <row r="160" spans="2:10" s="561" customFormat="1" ht="12.75">
      <c r="B160" s="562"/>
      <c r="C160" s="563"/>
      <c r="D160" s="563"/>
      <c r="E160" s="563"/>
      <c r="F160" s="1003" t="s">
        <v>990</v>
      </c>
      <c r="G160" s="1004"/>
    </row>
    <row r="161" spans="2:7" s="561" customFormat="1" ht="12.75">
      <c r="B161" s="564" t="s">
        <v>983</v>
      </c>
      <c r="C161" s="565"/>
      <c r="D161" s="565"/>
      <c r="E161" s="565"/>
      <c r="F161" s="566"/>
      <c r="G161" s="567"/>
    </row>
    <row r="162" spans="2:7" s="561" customFormat="1" ht="12.75">
      <c r="B162" s="568" t="s">
        <v>984</v>
      </c>
      <c r="C162" s="565"/>
      <c r="D162" s="565"/>
      <c r="E162" s="565"/>
      <c r="F162" s="566"/>
      <c r="G162" s="567"/>
    </row>
    <row r="163" spans="2:7" s="561" customFormat="1" ht="12.75">
      <c r="B163" s="569" t="s">
        <v>991</v>
      </c>
      <c r="C163" s="565"/>
      <c r="D163" s="565"/>
      <c r="E163" s="565"/>
      <c r="F163" s="570"/>
      <c r="G163" s="567"/>
    </row>
    <row r="164" spans="2:7" s="561" customFormat="1" ht="12.75">
      <c r="B164" s="569" t="s">
        <v>992</v>
      </c>
      <c r="C164" s="565"/>
      <c r="D164" s="565"/>
      <c r="E164" s="565"/>
      <c r="F164" s="566"/>
      <c r="G164" s="567"/>
    </row>
    <row r="165" spans="2:7" s="561" customFormat="1" ht="12.75">
      <c r="B165" s="569"/>
      <c r="C165" s="565"/>
      <c r="D165" s="565"/>
      <c r="E165" s="565"/>
      <c r="F165" s="566"/>
      <c r="G165" s="567"/>
    </row>
    <row r="166" spans="2:7" s="561" customFormat="1" ht="12.75">
      <c r="B166" s="569"/>
      <c r="C166" s="565"/>
      <c r="D166" s="565"/>
      <c r="E166" s="565"/>
      <c r="F166" s="566"/>
      <c r="G166" s="567"/>
    </row>
    <row r="167" spans="2:7" s="561" customFormat="1" ht="12.75">
      <c r="B167" s="571"/>
      <c r="C167" s="565"/>
      <c r="D167" s="565"/>
      <c r="E167" s="565"/>
      <c r="F167" s="566"/>
      <c r="G167" s="567"/>
    </row>
    <row r="168" spans="2:7" s="561" customFormat="1" ht="12.75">
      <c r="B168" s="568" t="s">
        <v>986</v>
      </c>
      <c r="C168" s="565"/>
      <c r="D168" s="565"/>
      <c r="E168" s="565"/>
      <c r="F168" s="566"/>
      <c r="G168" s="567"/>
    </row>
    <row r="169" spans="2:7" s="561" customFormat="1" ht="12.75">
      <c r="B169" s="568"/>
      <c r="C169" s="565"/>
      <c r="D169" s="565"/>
      <c r="E169" s="565"/>
      <c r="F169" s="566"/>
      <c r="G169" s="567"/>
    </row>
    <row r="170" spans="2:7" s="561" customFormat="1" ht="13.5" thickBot="1">
      <c r="B170" s="572"/>
      <c r="C170" s="573"/>
      <c r="D170" s="573"/>
      <c r="E170" s="573"/>
      <c r="F170" s="574"/>
      <c r="G170" s="575"/>
    </row>
    <row r="171" spans="2:7" s="561" customFormat="1" ht="13.5" thickBot="1"/>
    <row r="172" spans="2:7" s="561" customFormat="1" ht="12.75">
      <c r="B172" s="576" t="s">
        <v>987</v>
      </c>
    </row>
    <row r="173" spans="2:7" s="561" customFormat="1" ht="12.75">
      <c r="B173" s="577" t="s">
        <v>940</v>
      </c>
    </row>
    <row r="174" spans="2:7" s="561" customFormat="1" ht="12.75">
      <c r="B174" s="578"/>
    </row>
    <row r="175" spans="2:7" s="561" customFormat="1" ht="12.75">
      <c r="B175" s="578"/>
    </row>
    <row r="176" spans="2:7" s="561" customFormat="1" ht="12.75">
      <c r="B176" s="578"/>
    </row>
    <row r="177" spans="2:2" s="561" customFormat="1" ht="12.75">
      <c r="B177" s="578"/>
    </row>
    <row r="178" spans="2:2" s="561" customFormat="1" ht="12.75">
      <c r="B178" s="578"/>
    </row>
    <row r="179" spans="2:2" s="561" customFormat="1" ht="12.75">
      <c r="B179" s="578"/>
    </row>
    <row r="180" spans="2:2" s="561" customFormat="1" ht="12.75">
      <c r="B180" s="578"/>
    </row>
    <row r="181" spans="2:2" s="561" customFormat="1" ht="12.75">
      <c r="B181" s="578"/>
    </row>
    <row r="182" spans="2:2" s="561" customFormat="1" ht="12.75">
      <c r="B182" s="578"/>
    </row>
    <row r="183" spans="2:2" s="561" customFormat="1" ht="12.75">
      <c r="B183" s="578"/>
    </row>
    <row r="184" spans="2:2" s="561" customFormat="1" ht="12.75">
      <c r="B184" s="578"/>
    </row>
    <row r="185" spans="2:2" s="561" customFormat="1" ht="13.5" thickBot="1">
      <c r="B185" s="579"/>
    </row>
    <row r="186" spans="2:2" s="115" customFormat="1"/>
  </sheetData>
  <mergeCells count="9">
    <mergeCell ref="F160:G160"/>
    <mergeCell ref="B141:B142"/>
    <mergeCell ref="C141:D141"/>
    <mergeCell ref="G141:J141"/>
    <mergeCell ref="B59:D59"/>
    <mergeCell ref="B63:B64"/>
    <mergeCell ref="C63:C64"/>
    <mergeCell ref="B107:H107"/>
    <mergeCell ref="B140:I140"/>
  </mergeCell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L172"/>
  <sheetViews>
    <sheetView topLeftCell="A87" workbookViewId="0">
      <selection activeCell="C83" sqref="C83"/>
    </sheetView>
  </sheetViews>
  <sheetFormatPr defaultColWidth="9.140625" defaultRowHeight="15"/>
  <cols>
    <col min="1" max="1" width="3.42578125" customWidth="1"/>
    <col min="2" max="2" width="53.85546875" customWidth="1"/>
    <col min="3" max="3" width="16.5703125" customWidth="1"/>
    <col min="4" max="4" width="27.42578125" customWidth="1"/>
    <col min="5" max="5" width="14.5703125" customWidth="1"/>
    <col min="6" max="6" width="16" customWidth="1"/>
    <col min="7" max="7" width="14.28515625" customWidth="1"/>
    <col min="8" max="8" width="11.28515625" customWidth="1"/>
    <col min="9" max="9" width="9.85546875" customWidth="1"/>
    <col min="10" max="10" width="10.85546875" customWidth="1"/>
  </cols>
  <sheetData>
    <row r="1" spans="1:10" ht="15.95" customHeight="1">
      <c r="A1" s="390"/>
      <c r="B1" s="1014" t="s">
        <v>993</v>
      </c>
      <c r="C1" s="1015"/>
      <c r="D1" s="1015"/>
      <c r="E1" s="1015"/>
      <c r="F1" s="1015"/>
      <c r="G1" s="390"/>
      <c r="H1" s="390"/>
      <c r="I1" s="390"/>
      <c r="J1" s="390"/>
    </row>
    <row r="2" spans="1:10" ht="12.95" customHeight="1">
      <c r="A2" s="390"/>
      <c r="B2" s="581"/>
      <c r="C2" s="390"/>
      <c r="D2" s="390"/>
      <c r="E2" s="390"/>
      <c r="F2" s="390"/>
      <c r="G2" s="390"/>
      <c r="H2" s="390"/>
      <c r="I2" s="390"/>
      <c r="J2" s="390"/>
    </row>
    <row r="3" spans="1:10" ht="12.95" customHeight="1">
      <c r="A3" s="582"/>
      <c r="B3" s="583" t="s">
        <v>5</v>
      </c>
      <c r="C3" s="390"/>
      <c r="D3" s="390"/>
      <c r="E3" s="390"/>
      <c r="F3" s="390"/>
      <c r="G3" s="390"/>
      <c r="H3" s="390"/>
      <c r="I3" s="390"/>
      <c r="J3" s="390"/>
    </row>
    <row r="4" spans="1:10" ht="27.95" customHeight="1">
      <c r="A4" s="390"/>
      <c r="B4" s="584" t="s">
        <v>6</v>
      </c>
      <c r="C4" s="585" t="s">
        <v>7</v>
      </c>
      <c r="D4" s="586" t="s">
        <v>8</v>
      </c>
      <c r="E4" s="586" t="s">
        <v>9</v>
      </c>
      <c r="F4" s="586" t="s">
        <v>10</v>
      </c>
      <c r="G4" s="586" t="s">
        <v>11</v>
      </c>
      <c r="H4" s="586" t="s">
        <v>12</v>
      </c>
      <c r="I4" s="587" t="s">
        <v>13</v>
      </c>
      <c r="J4" s="588" t="s">
        <v>14</v>
      </c>
    </row>
    <row r="5" spans="1:10" ht="12.95" customHeight="1">
      <c r="A5" s="390"/>
      <c r="B5" s="589" t="s">
        <v>15</v>
      </c>
      <c r="C5" s="384"/>
      <c r="D5" s="384"/>
      <c r="E5" s="384"/>
      <c r="F5" s="384"/>
      <c r="G5" s="384"/>
      <c r="H5" s="590"/>
      <c r="I5" s="591"/>
      <c r="J5" s="390"/>
    </row>
    <row r="6" spans="1:10" ht="12.95" customHeight="1">
      <c r="A6" s="390"/>
      <c r="B6" s="589" t="s">
        <v>16</v>
      </c>
      <c r="C6" s="384"/>
      <c r="D6" s="384"/>
      <c r="E6" s="384"/>
      <c r="F6" s="390"/>
      <c r="G6" s="590"/>
      <c r="H6" s="590"/>
      <c r="I6" s="591"/>
      <c r="J6" s="390"/>
    </row>
    <row r="7" spans="1:10" ht="12.95" customHeight="1">
      <c r="A7" s="382"/>
      <c r="B7" s="383" t="s">
        <v>17</v>
      </c>
      <c r="C7" s="384" t="s">
        <v>18</v>
      </c>
      <c r="D7" s="384" t="s">
        <v>19</v>
      </c>
      <c r="E7" s="385">
        <v>1734973</v>
      </c>
      <c r="F7" s="386">
        <v>25120.67</v>
      </c>
      <c r="G7" s="387">
        <v>7.9100000000000004E-2</v>
      </c>
      <c r="H7" s="592"/>
      <c r="I7" s="389"/>
      <c r="J7" s="390"/>
    </row>
    <row r="8" spans="1:10" ht="12.95" customHeight="1">
      <c r="A8" s="382"/>
      <c r="B8" s="383" t="s">
        <v>20</v>
      </c>
      <c r="C8" s="384" t="s">
        <v>21</v>
      </c>
      <c r="D8" s="384" t="s">
        <v>22</v>
      </c>
      <c r="E8" s="385">
        <v>253785</v>
      </c>
      <c r="F8" s="386">
        <v>20995</v>
      </c>
      <c r="G8" s="387">
        <v>6.6100000000000006E-2</v>
      </c>
      <c r="H8" s="592"/>
      <c r="I8" s="389"/>
      <c r="J8" s="390"/>
    </row>
    <row r="9" spans="1:10" ht="12.95" customHeight="1">
      <c r="A9" s="382"/>
      <c r="B9" s="383" t="s">
        <v>23</v>
      </c>
      <c r="C9" s="384" t="s">
        <v>24</v>
      </c>
      <c r="D9" s="384" t="s">
        <v>25</v>
      </c>
      <c r="E9" s="385">
        <v>6888300</v>
      </c>
      <c r="F9" s="386">
        <v>19073.7</v>
      </c>
      <c r="G9" s="387">
        <v>6.0100000000000001E-2</v>
      </c>
      <c r="H9" s="592"/>
      <c r="I9" s="389"/>
      <c r="J9" s="390"/>
    </row>
    <row r="10" spans="1:10" ht="12.95" customHeight="1">
      <c r="A10" s="382"/>
      <c r="B10" s="383" t="s">
        <v>34</v>
      </c>
      <c r="C10" s="384" t="s">
        <v>35</v>
      </c>
      <c r="D10" s="384" t="s">
        <v>36</v>
      </c>
      <c r="E10" s="385">
        <v>4364222</v>
      </c>
      <c r="F10" s="386">
        <v>18945.09</v>
      </c>
      <c r="G10" s="387">
        <v>5.9700000000000003E-2</v>
      </c>
      <c r="H10" s="592"/>
      <c r="I10" s="389"/>
      <c r="J10" s="390"/>
    </row>
    <row r="11" spans="1:10" ht="12.95" customHeight="1">
      <c r="A11" s="382"/>
      <c r="B11" s="383" t="s">
        <v>26</v>
      </c>
      <c r="C11" s="384" t="s">
        <v>27</v>
      </c>
      <c r="D11" s="384" t="s">
        <v>28</v>
      </c>
      <c r="E11" s="385">
        <v>136835</v>
      </c>
      <c r="F11" s="386">
        <v>17241.689999999999</v>
      </c>
      <c r="G11" s="387">
        <v>5.4300000000000001E-2</v>
      </c>
      <c r="H11" s="592"/>
      <c r="I11" s="389"/>
      <c r="J11" s="390"/>
    </row>
    <row r="12" spans="1:10" ht="12.95" customHeight="1">
      <c r="A12" s="382"/>
      <c r="B12" s="383" t="s">
        <v>31</v>
      </c>
      <c r="C12" s="384" t="s">
        <v>32</v>
      </c>
      <c r="D12" s="384" t="s">
        <v>33</v>
      </c>
      <c r="E12" s="385">
        <v>3763935</v>
      </c>
      <c r="F12" s="386">
        <v>16122.82</v>
      </c>
      <c r="G12" s="387">
        <v>5.0799999999999998E-2</v>
      </c>
      <c r="H12" s="592"/>
      <c r="I12" s="389"/>
      <c r="J12" s="390"/>
    </row>
    <row r="13" spans="1:10" ht="12.95" customHeight="1">
      <c r="A13" s="382"/>
      <c r="B13" s="383" t="s">
        <v>29</v>
      </c>
      <c r="C13" s="384" t="s">
        <v>30</v>
      </c>
      <c r="D13" s="384" t="s">
        <v>19</v>
      </c>
      <c r="E13" s="385">
        <v>1439180</v>
      </c>
      <c r="F13" s="386">
        <v>15734.55</v>
      </c>
      <c r="G13" s="387">
        <v>4.9599999999999998E-2</v>
      </c>
      <c r="H13" s="592"/>
      <c r="I13" s="389"/>
      <c r="J13" s="390"/>
    </row>
    <row r="14" spans="1:10" ht="12.95" customHeight="1">
      <c r="A14" s="382"/>
      <c r="B14" s="383" t="s">
        <v>37</v>
      </c>
      <c r="C14" s="384" t="s">
        <v>38</v>
      </c>
      <c r="D14" s="384" t="s">
        <v>39</v>
      </c>
      <c r="E14" s="385">
        <v>911366</v>
      </c>
      <c r="F14" s="386">
        <v>14067.39</v>
      </c>
      <c r="G14" s="387">
        <v>4.4299999999999999E-2</v>
      </c>
      <c r="H14" s="592"/>
      <c r="I14" s="389"/>
      <c r="J14" s="390"/>
    </row>
    <row r="15" spans="1:10" ht="12.95" customHeight="1">
      <c r="A15" s="382"/>
      <c r="B15" s="383" t="s">
        <v>87</v>
      </c>
      <c r="C15" s="384" t="s">
        <v>88</v>
      </c>
      <c r="D15" s="384" t="s">
        <v>39</v>
      </c>
      <c r="E15" s="385">
        <v>339684</v>
      </c>
      <c r="F15" s="386">
        <v>13167.17</v>
      </c>
      <c r="G15" s="387">
        <v>4.1500000000000002E-2</v>
      </c>
      <c r="H15" s="592"/>
      <c r="I15" s="389"/>
      <c r="J15" s="390"/>
    </row>
    <row r="16" spans="1:10" ht="12.95" customHeight="1">
      <c r="A16" s="382"/>
      <c r="B16" s="383" t="s">
        <v>195</v>
      </c>
      <c r="C16" s="384" t="s">
        <v>196</v>
      </c>
      <c r="D16" s="384" t="s">
        <v>39</v>
      </c>
      <c r="E16" s="385">
        <v>2468377</v>
      </c>
      <c r="F16" s="386">
        <v>11850.68</v>
      </c>
      <c r="G16" s="387">
        <v>3.73E-2</v>
      </c>
      <c r="H16" s="592"/>
      <c r="I16" s="389"/>
      <c r="J16" s="390"/>
    </row>
    <row r="17" spans="1:10" ht="12.95" customHeight="1">
      <c r="A17" s="382"/>
      <c r="B17" s="383" t="s">
        <v>40</v>
      </c>
      <c r="C17" s="384" t="s">
        <v>41</v>
      </c>
      <c r="D17" s="384" t="s">
        <v>19</v>
      </c>
      <c r="E17" s="385">
        <v>1130472</v>
      </c>
      <c r="F17" s="386">
        <v>11838.3</v>
      </c>
      <c r="G17" s="387">
        <v>3.73E-2</v>
      </c>
      <c r="H17" s="592"/>
      <c r="I17" s="389"/>
      <c r="J17" s="390"/>
    </row>
    <row r="18" spans="1:10" ht="12.95" customHeight="1">
      <c r="A18" s="382"/>
      <c r="B18" s="383" t="s">
        <v>89</v>
      </c>
      <c r="C18" s="384" t="s">
        <v>90</v>
      </c>
      <c r="D18" s="384" t="s">
        <v>22</v>
      </c>
      <c r="E18" s="385">
        <v>153586</v>
      </c>
      <c r="F18" s="386">
        <v>11012.65</v>
      </c>
      <c r="G18" s="387">
        <v>3.4700000000000002E-2</v>
      </c>
      <c r="H18" s="592"/>
      <c r="I18" s="389"/>
      <c r="J18" s="390"/>
    </row>
    <row r="19" spans="1:10" ht="12.95" customHeight="1">
      <c r="A19" s="382"/>
      <c r="B19" s="383" t="s">
        <v>60</v>
      </c>
      <c r="C19" s="384" t="s">
        <v>61</v>
      </c>
      <c r="D19" s="384" t="s">
        <v>39</v>
      </c>
      <c r="E19" s="385">
        <v>497071</v>
      </c>
      <c r="F19" s="386">
        <v>7446.37</v>
      </c>
      <c r="G19" s="387">
        <v>2.35E-2</v>
      </c>
      <c r="H19" s="592"/>
      <c r="I19" s="389"/>
      <c r="J19" s="390"/>
    </row>
    <row r="20" spans="1:10" ht="12.95" customHeight="1">
      <c r="A20" s="382"/>
      <c r="B20" s="383" t="s">
        <v>42</v>
      </c>
      <c r="C20" s="384" t="s">
        <v>43</v>
      </c>
      <c r="D20" s="384" t="s">
        <v>19</v>
      </c>
      <c r="E20" s="385">
        <v>395782</v>
      </c>
      <c r="F20" s="386">
        <v>7066.69</v>
      </c>
      <c r="G20" s="387">
        <v>2.23E-2</v>
      </c>
      <c r="H20" s="592"/>
      <c r="I20" s="389"/>
      <c r="J20" s="390"/>
    </row>
    <row r="21" spans="1:10" ht="12.95" customHeight="1">
      <c r="A21" s="382"/>
      <c r="B21" s="383" t="s">
        <v>47</v>
      </c>
      <c r="C21" s="384" t="s">
        <v>48</v>
      </c>
      <c r="D21" s="384" t="s">
        <v>49</v>
      </c>
      <c r="E21" s="385">
        <v>247317</v>
      </c>
      <c r="F21" s="386">
        <v>5731.2</v>
      </c>
      <c r="G21" s="387">
        <v>1.8100000000000002E-2</v>
      </c>
      <c r="H21" s="592"/>
      <c r="I21" s="389"/>
      <c r="J21" s="390"/>
    </row>
    <row r="22" spans="1:10" ht="12.95" customHeight="1">
      <c r="A22" s="382"/>
      <c r="B22" s="383" t="s">
        <v>50</v>
      </c>
      <c r="C22" s="384" t="s">
        <v>51</v>
      </c>
      <c r="D22" s="384" t="s">
        <v>52</v>
      </c>
      <c r="E22" s="385">
        <v>2389000</v>
      </c>
      <c r="F22" s="386">
        <v>4819.8100000000004</v>
      </c>
      <c r="G22" s="387">
        <v>1.52E-2</v>
      </c>
      <c r="H22" s="592"/>
      <c r="I22" s="389"/>
      <c r="J22" s="390"/>
    </row>
    <row r="23" spans="1:10" ht="12.95" customHeight="1">
      <c r="A23" s="382"/>
      <c r="B23" s="383" t="s">
        <v>71</v>
      </c>
      <c r="C23" s="384" t="s">
        <v>72</v>
      </c>
      <c r="D23" s="384" t="s">
        <v>39</v>
      </c>
      <c r="E23" s="385">
        <v>45121</v>
      </c>
      <c r="F23" s="386">
        <v>3958.96</v>
      </c>
      <c r="G23" s="387">
        <v>1.2500000000000001E-2</v>
      </c>
      <c r="H23" s="592"/>
      <c r="I23" s="389"/>
      <c r="J23" s="390"/>
    </row>
    <row r="24" spans="1:10" ht="12.95" customHeight="1">
      <c r="A24" s="382"/>
      <c r="B24" s="383" t="s">
        <v>44</v>
      </c>
      <c r="C24" s="384" t="s">
        <v>45</v>
      </c>
      <c r="D24" s="384" t="s">
        <v>46</v>
      </c>
      <c r="E24" s="385">
        <v>230215</v>
      </c>
      <c r="F24" s="386">
        <v>3837.11</v>
      </c>
      <c r="G24" s="387">
        <v>1.21E-2</v>
      </c>
      <c r="H24" s="592"/>
      <c r="I24" s="389"/>
      <c r="J24" s="390"/>
    </row>
    <row r="25" spans="1:10" ht="12.95" customHeight="1">
      <c r="A25" s="382"/>
      <c r="B25" s="383" t="s">
        <v>197</v>
      </c>
      <c r="C25" s="384" t="s">
        <v>198</v>
      </c>
      <c r="D25" s="384" t="s">
        <v>199</v>
      </c>
      <c r="E25" s="385">
        <v>106869</v>
      </c>
      <c r="F25" s="386">
        <v>3815.22</v>
      </c>
      <c r="G25" s="387">
        <v>1.2E-2</v>
      </c>
      <c r="H25" s="592"/>
      <c r="I25" s="389"/>
      <c r="J25" s="390"/>
    </row>
    <row r="26" spans="1:10" ht="12.95" customHeight="1">
      <c r="A26" s="382"/>
      <c r="B26" s="383" t="s">
        <v>57</v>
      </c>
      <c r="C26" s="384" t="s">
        <v>58</v>
      </c>
      <c r="D26" s="384" t="s">
        <v>59</v>
      </c>
      <c r="E26" s="385">
        <v>375183</v>
      </c>
      <c r="F26" s="386">
        <v>3779.41</v>
      </c>
      <c r="G26" s="387">
        <v>1.1900000000000001E-2</v>
      </c>
      <c r="H26" s="592"/>
      <c r="I26" s="389"/>
      <c r="J26" s="390"/>
    </row>
    <row r="27" spans="1:10" ht="12.95" customHeight="1">
      <c r="A27" s="382"/>
      <c r="B27" s="383" t="s">
        <v>64</v>
      </c>
      <c r="C27" s="384" t="s">
        <v>65</v>
      </c>
      <c r="D27" s="384" t="s">
        <v>59</v>
      </c>
      <c r="E27" s="385">
        <v>53215</v>
      </c>
      <c r="F27" s="386">
        <v>3276.93</v>
      </c>
      <c r="G27" s="387">
        <v>1.03E-2</v>
      </c>
      <c r="H27" s="592"/>
      <c r="I27" s="389"/>
      <c r="J27" s="390"/>
    </row>
    <row r="28" spans="1:10" ht="12.95" customHeight="1">
      <c r="A28" s="382"/>
      <c r="B28" s="383" t="s">
        <v>62</v>
      </c>
      <c r="C28" s="384" t="s">
        <v>63</v>
      </c>
      <c r="D28" s="384" t="s">
        <v>59</v>
      </c>
      <c r="E28" s="385">
        <v>206528</v>
      </c>
      <c r="F28" s="386">
        <v>3091.62</v>
      </c>
      <c r="G28" s="387">
        <v>9.7000000000000003E-3</v>
      </c>
      <c r="H28" s="592"/>
      <c r="I28" s="389"/>
      <c r="J28" s="390"/>
    </row>
    <row r="29" spans="1:10" ht="12.95" customHeight="1">
      <c r="A29" s="382"/>
      <c r="B29" s="383" t="s">
        <v>68</v>
      </c>
      <c r="C29" s="384" t="s">
        <v>69</v>
      </c>
      <c r="D29" s="384" t="s">
        <v>70</v>
      </c>
      <c r="E29" s="385">
        <v>691374</v>
      </c>
      <c r="F29" s="386">
        <v>2978.44</v>
      </c>
      <c r="G29" s="387">
        <v>9.4000000000000004E-3</v>
      </c>
      <c r="H29" s="592"/>
      <c r="I29" s="389"/>
      <c r="J29" s="390"/>
    </row>
    <row r="30" spans="1:10" ht="12.95" customHeight="1">
      <c r="A30" s="382"/>
      <c r="B30" s="383" t="s">
        <v>200</v>
      </c>
      <c r="C30" s="384" t="s">
        <v>201</v>
      </c>
      <c r="D30" s="384" t="s">
        <v>202</v>
      </c>
      <c r="E30" s="385">
        <v>709493</v>
      </c>
      <c r="F30" s="386">
        <v>2771.63</v>
      </c>
      <c r="G30" s="387">
        <v>8.6999999999999994E-3</v>
      </c>
      <c r="H30" s="592"/>
      <c r="I30" s="389"/>
      <c r="J30" s="390"/>
    </row>
    <row r="31" spans="1:10" ht="12.95" customHeight="1">
      <c r="A31" s="382"/>
      <c r="B31" s="383" t="s">
        <v>75</v>
      </c>
      <c r="C31" s="384" t="s">
        <v>76</v>
      </c>
      <c r="D31" s="384" t="s">
        <v>46</v>
      </c>
      <c r="E31" s="385">
        <v>315084</v>
      </c>
      <c r="F31" s="386">
        <v>2561.63</v>
      </c>
      <c r="G31" s="387">
        <v>8.0999999999999996E-3</v>
      </c>
      <c r="H31" s="592"/>
      <c r="I31" s="389"/>
      <c r="J31" s="390"/>
    </row>
    <row r="32" spans="1:10" ht="12.95" customHeight="1">
      <c r="A32" s="382"/>
      <c r="B32" s="383" t="s">
        <v>73</v>
      </c>
      <c r="C32" s="384" t="s">
        <v>74</v>
      </c>
      <c r="D32" s="384" t="s">
        <v>59</v>
      </c>
      <c r="E32" s="385">
        <v>174919</v>
      </c>
      <c r="F32" s="386">
        <v>2164.4499999999998</v>
      </c>
      <c r="G32" s="387">
        <v>6.7999999999999996E-3</v>
      </c>
      <c r="H32" s="592"/>
      <c r="I32" s="389"/>
      <c r="J32" s="390"/>
    </row>
    <row r="33" spans="1:10" ht="12.95" customHeight="1">
      <c r="A33" s="382"/>
      <c r="B33" s="383" t="s">
        <v>53</v>
      </c>
      <c r="C33" s="384" t="s">
        <v>54</v>
      </c>
      <c r="D33" s="384" t="s">
        <v>46</v>
      </c>
      <c r="E33" s="385">
        <v>48775</v>
      </c>
      <c r="F33" s="386">
        <v>1633.77</v>
      </c>
      <c r="G33" s="387">
        <v>5.1000000000000004E-3</v>
      </c>
      <c r="H33" s="592"/>
      <c r="I33" s="389"/>
      <c r="J33" s="390"/>
    </row>
    <row r="34" spans="1:10" ht="12.95" customHeight="1">
      <c r="A34" s="382"/>
      <c r="B34" s="383" t="s">
        <v>55</v>
      </c>
      <c r="C34" s="384" t="s">
        <v>56</v>
      </c>
      <c r="D34" s="384" t="s">
        <v>46</v>
      </c>
      <c r="E34" s="385">
        <v>81364</v>
      </c>
      <c r="F34" s="386">
        <v>1392.91</v>
      </c>
      <c r="G34" s="387">
        <v>4.4000000000000003E-3</v>
      </c>
      <c r="H34" s="592"/>
      <c r="I34" s="389"/>
      <c r="J34" s="390"/>
    </row>
    <row r="35" spans="1:10" ht="12.95" customHeight="1">
      <c r="A35" s="382"/>
      <c r="B35" s="383" t="s">
        <v>66</v>
      </c>
      <c r="C35" s="384" t="s">
        <v>67</v>
      </c>
      <c r="D35" s="384" t="s">
        <v>46</v>
      </c>
      <c r="E35" s="385">
        <v>878211</v>
      </c>
      <c r="F35" s="386">
        <v>1179.8800000000001</v>
      </c>
      <c r="G35" s="387">
        <v>3.7000000000000002E-3</v>
      </c>
      <c r="H35" s="592"/>
      <c r="I35" s="389"/>
      <c r="J35" s="390"/>
    </row>
    <row r="36" spans="1:10" ht="12.95" customHeight="1">
      <c r="A36" s="382"/>
      <c r="B36" s="383" t="s">
        <v>203</v>
      </c>
      <c r="C36" s="384" t="s">
        <v>204</v>
      </c>
      <c r="D36" s="384" t="s">
        <v>205</v>
      </c>
      <c r="E36" s="385">
        <v>176391</v>
      </c>
      <c r="F36" s="386">
        <v>1034.18</v>
      </c>
      <c r="G36" s="387">
        <v>3.3E-3</v>
      </c>
      <c r="H36" s="592"/>
      <c r="I36" s="389"/>
      <c r="J36" s="390"/>
    </row>
    <row r="37" spans="1:10" ht="12.95" customHeight="1">
      <c r="A37" s="382"/>
      <c r="B37" s="383" t="s">
        <v>79</v>
      </c>
      <c r="C37" s="384" t="s">
        <v>80</v>
      </c>
      <c r="D37" s="384" t="s">
        <v>46</v>
      </c>
      <c r="E37" s="385">
        <v>16672</v>
      </c>
      <c r="F37" s="386">
        <v>907.64</v>
      </c>
      <c r="G37" s="387">
        <v>2.8999999999999998E-3</v>
      </c>
      <c r="H37" s="592"/>
      <c r="I37" s="389"/>
      <c r="J37" s="390"/>
    </row>
    <row r="38" spans="1:10" ht="12.95" customHeight="1">
      <c r="A38" s="382"/>
      <c r="B38" s="383" t="s">
        <v>104</v>
      </c>
      <c r="C38" s="384" t="s">
        <v>105</v>
      </c>
      <c r="D38" s="384" t="s">
        <v>106</v>
      </c>
      <c r="E38" s="385">
        <v>31709</v>
      </c>
      <c r="F38" s="386">
        <v>723.95</v>
      </c>
      <c r="G38" s="387">
        <v>2.3E-3</v>
      </c>
      <c r="H38" s="592"/>
      <c r="I38" s="389"/>
      <c r="J38" s="390"/>
    </row>
    <row r="39" spans="1:10" ht="12.95" customHeight="1">
      <c r="A39" s="382"/>
      <c r="B39" s="383" t="s">
        <v>81</v>
      </c>
      <c r="C39" s="384" t="s">
        <v>82</v>
      </c>
      <c r="D39" s="384" t="s">
        <v>83</v>
      </c>
      <c r="E39" s="385">
        <v>112174</v>
      </c>
      <c r="F39" s="386">
        <v>612.13</v>
      </c>
      <c r="G39" s="387">
        <v>1.9E-3</v>
      </c>
      <c r="H39" s="592"/>
      <c r="I39" s="389"/>
      <c r="J39" s="390"/>
    </row>
    <row r="40" spans="1:10" ht="12.95" customHeight="1">
      <c r="A40" s="382"/>
      <c r="B40" s="383" t="s">
        <v>113</v>
      </c>
      <c r="C40" s="384" t="s">
        <v>114</v>
      </c>
      <c r="D40" s="384" t="s">
        <v>39</v>
      </c>
      <c r="E40" s="385">
        <v>9000</v>
      </c>
      <c r="F40" s="386">
        <v>151.22</v>
      </c>
      <c r="G40" s="387">
        <v>5.0000000000000001E-4</v>
      </c>
      <c r="H40" s="592"/>
      <c r="I40" s="389"/>
      <c r="J40" s="390"/>
    </row>
    <row r="41" spans="1:10" ht="12.95" customHeight="1">
      <c r="A41" s="390"/>
      <c r="B41" s="589" t="s">
        <v>125</v>
      </c>
      <c r="C41" s="384"/>
      <c r="D41" s="384"/>
      <c r="E41" s="384"/>
      <c r="F41" s="593">
        <v>260104.86</v>
      </c>
      <c r="G41" s="594">
        <v>0.81950000000000001</v>
      </c>
      <c r="H41" s="595"/>
      <c r="I41" s="596"/>
      <c r="J41" s="390"/>
    </row>
    <row r="42" spans="1:10" ht="12.95" customHeight="1">
      <c r="A42" s="390"/>
      <c r="B42" s="597" t="s">
        <v>126</v>
      </c>
      <c r="C42" s="598"/>
      <c r="D42" s="598"/>
      <c r="E42" s="598"/>
      <c r="F42" s="595" t="s">
        <v>127</v>
      </c>
      <c r="G42" s="595" t="s">
        <v>127</v>
      </c>
      <c r="H42" s="595"/>
      <c r="I42" s="596"/>
      <c r="J42" s="390"/>
    </row>
    <row r="43" spans="1:10" ht="12.95" customHeight="1">
      <c r="A43" s="390"/>
      <c r="B43" s="597" t="s">
        <v>125</v>
      </c>
      <c r="C43" s="598"/>
      <c r="D43" s="598"/>
      <c r="E43" s="598"/>
      <c r="F43" s="595" t="s">
        <v>127</v>
      </c>
      <c r="G43" s="595" t="s">
        <v>127</v>
      </c>
      <c r="H43" s="595"/>
      <c r="I43" s="596"/>
      <c r="J43" s="390"/>
    </row>
    <row r="44" spans="1:10" ht="12.95" customHeight="1">
      <c r="A44" s="390"/>
      <c r="B44" s="597" t="s">
        <v>128</v>
      </c>
      <c r="C44" s="599"/>
      <c r="D44" s="598"/>
      <c r="E44" s="599"/>
      <c r="F44" s="593">
        <v>260104.86</v>
      </c>
      <c r="G44" s="594">
        <v>0.81950000000000001</v>
      </c>
      <c r="H44" s="595"/>
      <c r="I44" s="596"/>
      <c r="J44" s="390"/>
    </row>
    <row r="45" spans="1:10" ht="12.95" customHeight="1">
      <c r="A45" s="390"/>
      <c r="B45" s="589" t="s">
        <v>155</v>
      </c>
      <c r="C45" s="384"/>
      <c r="D45" s="384"/>
      <c r="E45" s="384"/>
      <c r="F45" s="384"/>
      <c r="G45" s="384"/>
      <c r="H45" s="590"/>
      <c r="I45" s="591"/>
      <c r="J45" s="390"/>
    </row>
    <row r="46" spans="1:10" ht="12.95" customHeight="1">
      <c r="A46" s="390"/>
      <c r="B46" s="589" t="s">
        <v>156</v>
      </c>
      <c r="C46" s="384"/>
      <c r="D46" s="384"/>
      <c r="E46" s="384"/>
      <c r="F46" s="390"/>
      <c r="G46" s="590"/>
      <c r="H46" s="590"/>
      <c r="I46" s="591"/>
      <c r="J46" s="390"/>
    </row>
    <row r="47" spans="1:10" ht="12.95" customHeight="1">
      <c r="A47" s="382"/>
      <c r="B47" s="383" t="s">
        <v>885</v>
      </c>
      <c r="C47" s="384" t="s">
        <v>166</v>
      </c>
      <c r="D47" s="384" t="s">
        <v>548</v>
      </c>
      <c r="E47" s="385">
        <v>500</v>
      </c>
      <c r="F47" s="386">
        <v>2476.5</v>
      </c>
      <c r="G47" s="387">
        <v>7.7999999999999996E-3</v>
      </c>
      <c r="H47" s="388">
        <v>7.5299000000000005E-2</v>
      </c>
      <c r="I47" s="389"/>
      <c r="J47" s="390"/>
    </row>
    <row r="48" spans="1:10" ht="12.95" customHeight="1">
      <c r="A48" s="382"/>
      <c r="B48" s="383" t="s">
        <v>856</v>
      </c>
      <c r="C48" s="384" t="s">
        <v>162</v>
      </c>
      <c r="D48" s="384" t="s">
        <v>535</v>
      </c>
      <c r="E48" s="385">
        <v>500</v>
      </c>
      <c r="F48" s="386">
        <v>2463.06</v>
      </c>
      <c r="G48" s="387">
        <v>7.7999999999999996E-3</v>
      </c>
      <c r="H48" s="388">
        <v>7.4991000000000002E-2</v>
      </c>
      <c r="I48" s="389"/>
      <c r="J48" s="390"/>
    </row>
    <row r="49" spans="1:10" ht="12.95" customHeight="1">
      <c r="A49" s="382"/>
      <c r="B49" s="383" t="s">
        <v>865</v>
      </c>
      <c r="C49" s="384" t="s">
        <v>171</v>
      </c>
      <c r="D49" s="384" t="s">
        <v>537</v>
      </c>
      <c r="E49" s="385">
        <v>500</v>
      </c>
      <c r="F49" s="386">
        <v>2463.0300000000002</v>
      </c>
      <c r="G49" s="387">
        <v>7.7999999999999996E-3</v>
      </c>
      <c r="H49" s="388">
        <v>7.5050000000000006E-2</v>
      </c>
      <c r="I49" s="389"/>
      <c r="J49" s="390"/>
    </row>
    <row r="50" spans="1:10" ht="12.95" customHeight="1">
      <c r="A50" s="382"/>
      <c r="B50" s="383" t="s">
        <v>886</v>
      </c>
      <c r="C50" s="384" t="s">
        <v>206</v>
      </c>
      <c r="D50" s="384" t="s">
        <v>533</v>
      </c>
      <c r="E50" s="385">
        <v>500</v>
      </c>
      <c r="F50" s="386">
        <v>2397.81</v>
      </c>
      <c r="G50" s="387">
        <v>7.6E-3</v>
      </c>
      <c r="H50" s="388">
        <v>7.5150999999999996E-2</v>
      </c>
      <c r="I50" s="389"/>
      <c r="J50" s="390"/>
    </row>
    <row r="51" spans="1:10" ht="12.95" customHeight="1">
      <c r="A51" s="382"/>
      <c r="B51" s="383" t="s">
        <v>866</v>
      </c>
      <c r="C51" s="384" t="s">
        <v>172</v>
      </c>
      <c r="D51" s="384" t="s">
        <v>533</v>
      </c>
      <c r="E51" s="385">
        <v>500</v>
      </c>
      <c r="F51" s="386">
        <v>2388.21</v>
      </c>
      <c r="G51" s="387">
        <v>7.4999999999999997E-3</v>
      </c>
      <c r="H51" s="388">
        <v>7.5600000000000001E-2</v>
      </c>
      <c r="I51" s="389"/>
      <c r="J51" s="390"/>
    </row>
    <row r="52" spans="1:10" ht="12.95" customHeight="1">
      <c r="A52" s="382"/>
      <c r="B52" s="383" t="s">
        <v>867</v>
      </c>
      <c r="C52" s="384" t="s">
        <v>173</v>
      </c>
      <c r="D52" s="384" t="s">
        <v>533</v>
      </c>
      <c r="E52" s="385">
        <v>500</v>
      </c>
      <c r="F52" s="386">
        <v>2360.77</v>
      </c>
      <c r="G52" s="387">
        <v>7.4000000000000003E-3</v>
      </c>
      <c r="H52" s="388">
        <v>7.5799000000000005E-2</v>
      </c>
      <c r="I52" s="389"/>
      <c r="J52" s="390"/>
    </row>
    <row r="53" spans="1:10" ht="12.95" customHeight="1">
      <c r="A53" s="382"/>
      <c r="B53" s="383" t="s">
        <v>853</v>
      </c>
      <c r="C53" s="384" t="s">
        <v>159</v>
      </c>
      <c r="D53" s="384" t="s">
        <v>535</v>
      </c>
      <c r="E53" s="385">
        <v>500</v>
      </c>
      <c r="F53" s="386">
        <v>2350.35</v>
      </c>
      <c r="G53" s="387">
        <v>7.4000000000000003E-3</v>
      </c>
      <c r="H53" s="388">
        <v>7.6200000000000004E-2</v>
      </c>
      <c r="I53" s="389"/>
      <c r="J53" s="390"/>
    </row>
    <row r="54" spans="1:10" ht="12.95" customHeight="1">
      <c r="A54" s="390"/>
      <c r="B54" s="589" t="s">
        <v>125</v>
      </c>
      <c r="C54" s="384"/>
      <c r="D54" s="384"/>
      <c r="E54" s="384"/>
      <c r="F54" s="593">
        <v>16899.73</v>
      </c>
      <c r="G54" s="594">
        <v>5.33E-2</v>
      </c>
      <c r="H54" s="595"/>
      <c r="I54" s="596"/>
      <c r="J54" s="390"/>
    </row>
    <row r="55" spans="1:10" ht="12.95" customHeight="1">
      <c r="A55" s="390"/>
      <c r="B55" s="589" t="s">
        <v>174</v>
      </c>
      <c r="C55" s="384"/>
      <c r="D55" s="384"/>
      <c r="E55" s="384"/>
      <c r="F55" s="390"/>
      <c r="G55" s="590"/>
      <c r="H55" s="590"/>
      <c r="I55" s="591"/>
      <c r="J55" s="390"/>
    </row>
    <row r="56" spans="1:10" ht="12.95" customHeight="1">
      <c r="A56" s="382"/>
      <c r="B56" s="383" t="s">
        <v>868</v>
      </c>
      <c r="C56" s="384" t="s">
        <v>175</v>
      </c>
      <c r="D56" s="384" t="s">
        <v>533</v>
      </c>
      <c r="E56" s="385">
        <v>500</v>
      </c>
      <c r="F56" s="386">
        <v>2488.81</v>
      </c>
      <c r="G56" s="387">
        <v>7.7999999999999996E-3</v>
      </c>
      <c r="H56" s="388">
        <v>7.8146999999999994E-2</v>
      </c>
      <c r="I56" s="389"/>
      <c r="J56" s="390"/>
    </row>
    <row r="57" spans="1:10" ht="12.95" customHeight="1">
      <c r="A57" s="390"/>
      <c r="B57" s="589" t="s">
        <v>125</v>
      </c>
      <c r="C57" s="384"/>
      <c r="D57" s="384"/>
      <c r="E57" s="384"/>
      <c r="F57" s="593">
        <v>2488.81</v>
      </c>
      <c r="G57" s="594">
        <v>7.7999999999999996E-3</v>
      </c>
      <c r="H57" s="595"/>
      <c r="I57" s="596"/>
      <c r="J57" s="390"/>
    </row>
    <row r="58" spans="1:10" ht="12.95" customHeight="1">
      <c r="A58" s="390"/>
      <c r="B58" s="589" t="s">
        <v>176</v>
      </c>
      <c r="C58" s="384"/>
      <c r="D58" s="384"/>
      <c r="E58" s="384"/>
      <c r="F58" s="390"/>
      <c r="G58" s="590"/>
      <c r="H58" s="590"/>
      <c r="I58" s="591"/>
      <c r="J58" s="390"/>
    </row>
    <row r="59" spans="1:10" ht="12.95" customHeight="1">
      <c r="A59" s="382"/>
      <c r="B59" s="383" t="s">
        <v>180</v>
      </c>
      <c r="C59" s="384" t="s">
        <v>181</v>
      </c>
      <c r="D59" s="384" t="s">
        <v>179</v>
      </c>
      <c r="E59" s="385">
        <v>500000</v>
      </c>
      <c r="F59" s="386">
        <v>474.04</v>
      </c>
      <c r="G59" s="387">
        <v>1.5E-3</v>
      </c>
      <c r="H59" s="388">
        <v>7.0624999999999993E-2</v>
      </c>
      <c r="I59" s="389"/>
      <c r="J59" s="390"/>
    </row>
    <row r="60" spans="1:10" ht="12.95" customHeight="1">
      <c r="A60" s="390"/>
      <c r="B60" s="589" t="s">
        <v>125</v>
      </c>
      <c r="C60" s="384"/>
      <c r="D60" s="384"/>
      <c r="E60" s="384"/>
      <c r="F60" s="593">
        <v>474.04</v>
      </c>
      <c r="G60" s="594">
        <v>1.5E-3</v>
      </c>
      <c r="H60" s="595"/>
      <c r="I60" s="596"/>
      <c r="J60" s="390"/>
    </row>
    <row r="61" spans="1:10" ht="12.95" customHeight="1">
      <c r="A61" s="390"/>
      <c r="B61" s="597" t="s">
        <v>128</v>
      </c>
      <c r="C61" s="599"/>
      <c r="D61" s="598"/>
      <c r="E61" s="599"/>
      <c r="F61" s="593">
        <v>19862.580000000002</v>
      </c>
      <c r="G61" s="594">
        <v>6.2600000000000003E-2</v>
      </c>
      <c r="H61" s="595"/>
      <c r="I61" s="596"/>
      <c r="J61" s="390"/>
    </row>
    <row r="62" spans="1:10" ht="12.95" customHeight="1">
      <c r="A62" s="390"/>
      <c r="B62" s="589" t="s">
        <v>184</v>
      </c>
      <c r="C62" s="384"/>
      <c r="D62" s="384"/>
      <c r="E62" s="384"/>
      <c r="F62" s="384"/>
      <c r="G62" s="384"/>
      <c r="H62" s="590"/>
      <c r="I62" s="591"/>
      <c r="J62" s="390"/>
    </row>
    <row r="63" spans="1:10" ht="12.95" customHeight="1">
      <c r="A63" s="382"/>
      <c r="B63" s="383" t="s">
        <v>185</v>
      </c>
      <c r="C63" s="384"/>
      <c r="D63" s="384"/>
      <c r="E63" s="385"/>
      <c r="F63" s="386">
        <v>36578.080000000002</v>
      </c>
      <c r="G63" s="387">
        <v>0.1152</v>
      </c>
      <c r="H63" s="388">
        <v>6.9071999999999995E-2</v>
      </c>
      <c r="I63" s="389"/>
      <c r="J63" s="390"/>
    </row>
    <row r="64" spans="1:10" ht="12.95" customHeight="1">
      <c r="A64" s="390"/>
      <c r="B64" s="589" t="s">
        <v>125</v>
      </c>
      <c r="C64" s="384"/>
      <c r="D64" s="384"/>
      <c r="E64" s="384"/>
      <c r="F64" s="593">
        <v>36578.080000000002</v>
      </c>
      <c r="G64" s="594">
        <v>0.1152</v>
      </c>
      <c r="H64" s="595"/>
      <c r="I64" s="596"/>
      <c r="J64" s="390"/>
    </row>
    <row r="65" spans="1:10" ht="12.95" customHeight="1">
      <c r="A65" s="390"/>
      <c r="B65" s="597" t="s">
        <v>128</v>
      </c>
      <c r="C65" s="599"/>
      <c r="D65" s="598"/>
      <c r="E65" s="599"/>
      <c r="F65" s="593">
        <v>36578.080000000002</v>
      </c>
      <c r="G65" s="594">
        <v>0.1152</v>
      </c>
      <c r="H65" s="595"/>
      <c r="I65" s="596"/>
      <c r="J65" s="390"/>
    </row>
    <row r="66" spans="1:10" ht="12.95" customHeight="1">
      <c r="A66" s="390"/>
      <c r="B66" s="597" t="s">
        <v>186</v>
      </c>
      <c r="C66" s="384"/>
      <c r="D66" s="598"/>
      <c r="E66" s="384"/>
      <c r="F66" s="600">
        <v>936.6</v>
      </c>
      <c r="G66" s="594">
        <v>2.7000000000000001E-3</v>
      </c>
      <c r="H66" s="595"/>
      <c r="I66" s="596"/>
      <c r="J66" s="390"/>
    </row>
    <row r="67" spans="1:10" ht="12.95" customHeight="1">
      <c r="A67" s="390"/>
      <c r="B67" s="601" t="s">
        <v>187</v>
      </c>
      <c r="C67" s="602"/>
      <c r="D67" s="602"/>
      <c r="E67" s="602"/>
      <c r="F67" s="603">
        <v>317482.12</v>
      </c>
      <c r="G67" s="604">
        <v>1</v>
      </c>
      <c r="H67" s="605"/>
      <c r="I67" s="606"/>
      <c r="J67" s="390"/>
    </row>
    <row r="68" spans="1:10" ht="12.95" customHeight="1">
      <c r="A68" s="390"/>
      <c r="B68" s="582"/>
      <c r="C68" s="390"/>
      <c r="D68" s="390"/>
      <c r="E68" s="390"/>
      <c r="F68" s="390"/>
      <c r="G68" s="390"/>
      <c r="H68" s="390"/>
      <c r="I68" s="390"/>
      <c r="J68" s="390"/>
    </row>
    <row r="69" spans="1:10" ht="12.95" customHeight="1">
      <c r="A69" s="390"/>
      <c r="B69" s="580" t="s">
        <v>188</v>
      </c>
      <c r="C69" s="390"/>
      <c r="D69" s="390"/>
      <c r="E69" s="390"/>
      <c r="F69" s="390"/>
      <c r="G69" s="390"/>
      <c r="H69" s="390"/>
      <c r="I69" s="390"/>
      <c r="J69" s="390"/>
    </row>
    <row r="70" spans="1:10" ht="12.95" customHeight="1">
      <c r="A70" s="390"/>
      <c r="B70" s="580" t="s">
        <v>191</v>
      </c>
      <c r="C70" s="390"/>
      <c r="D70" s="390"/>
      <c r="E70" s="390"/>
      <c r="F70" s="390"/>
      <c r="G70" s="390"/>
      <c r="H70" s="390"/>
      <c r="I70" s="390"/>
      <c r="J70" s="390"/>
    </row>
    <row r="71" spans="1:10" ht="12.95" customHeight="1">
      <c r="A71" s="390"/>
      <c r="B71" s="1016" t="s">
        <v>192</v>
      </c>
      <c r="C71" s="1016"/>
      <c r="D71" s="1016"/>
      <c r="E71" s="390"/>
      <c r="F71" s="390"/>
      <c r="G71" s="390"/>
      <c r="H71" s="390"/>
      <c r="I71" s="390"/>
      <c r="J71" s="390"/>
    </row>
    <row r="72" spans="1:10" ht="12.95" customHeight="1" thickBot="1">
      <c r="A72" s="607"/>
      <c r="B72" s="608"/>
      <c r="C72" s="607"/>
      <c r="D72" s="607"/>
      <c r="E72" s="607"/>
      <c r="F72" s="607"/>
      <c r="G72" s="607"/>
      <c r="H72" s="607"/>
      <c r="I72" s="607"/>
      <c r="J72" s="607"/>
    </row>
    <row r="73" spans="1:10">
      <c r="B73" s="609" t="s">
        <v>433</v>
      </c>
      <c r="C73" s="610"/>
      <c r="D73" s="610"/>
      <c r="E73" s="610"/>
      <c r="F73" s="610"/>
      <c r="G73" s="611"/>
      <c r="H73" s="612"/>
      <c r="I73" s="349"/>
      <c r="J73" s="349"/>
    </row>
    <row r="74" spans="1:10">
      <c r="B74" s="613" t="s">
        <v>434</v>
      </c>
      <c r="C74" s="393"/>
      <c r="D74" s="614"/>
      <c r="E74" s="614"/>
      <c r="F74" s="393"/>
      <c r="G74" s="394"/>
      <c r="H74" s="615"/>
      <c r="I74" s="349"/>
      <c r="J74" s="349"/>
    </row>
    <row r="75" spans="1:10" ht="40.5">
      <c r="B75" s="1017" t="s">
        <v>435</v>
      </c>
      <c r="C75" s="1019" t="s">
        <v>436</v>
      </c>
      <c r="D75" s="616" t="s">
        <v>437</v>
      </c>
      <c r="E75" s="616" t="s">
        <v>437</v>
      </c>
      <c r="F75" s="616" t="s">
        <v>438</v>
      </c>
      <c r="G75" s="394"/>
      <c r="H75" s="615"/>
      <c r="I75" s="349"/>
      <c r="J75" s="349"/>
    </row>
    <row r="76" spans="1:10">
      <c r="B76" s="1018"/>
      <c r="C76" s="1020"/>
      <c r="D76" s="616" t="s">
        <v>439</v>
      </c>
      <c r="E76" s="616" t="s">
        <v>440</v>
      </c>
      <c r="F76" s="616" t="s">
        <v>439</v>
      </c>
      <c r="G76" s="394"/>
      <c r="H76" s="615"/>
      <c r="I76" s="349"/>
      <c r="J76" s="349"/>
    </row>
    <row r="77" spans="1:10">
      <c r="B77" s="703" t="s">
        <v>127</v>
      </c>
      <c r="C77" s="641" t="s">
        <v>127</v>
      </c>
      <c r="D77" s="641" t="s">
        <v>127</v>
      </c>
      <c r="E77" s="641" t="s">
        <v>127</v>
      </c>
      <c r="F77" s="641" t="s">
        <v>127</v>
      </c>
      <c r="G77" s="394"/>
      <c r="H77" s="615"/>
      <c r="I77" s="349"/>
      <c r="J77" s="349"/>
    </row>
    <row r="78" spans="1:10" ht="15.75">
      <c r="B78" s="617" t="s">
        <v>441</v>
      </c>
      <c r="C78" s="618"/>
      <c r="D78" s="618"/>
      <c r="E78" s="618"/>
      <c r="F78" s="618"/>
      <c r="G78" s="394"/>
      <c r="H78" s="615"/>
      <c r="I78" s="349"/>
      <c r="J78" s="349"/>
    </row>
    <row r="79" spans="1:10" ht="15.75">
      <c r="B79" s="619"/>
      <c r="C79" s="393"/>
      <c r="D79" s="393"/>
      <c r="E79" s="393"/>
      <c r="F79" s="393"/>
      <c r="G79" s="394"/>
      <c r="H79" s="615"/>
      <c r="I79" s="349"/>
      <c r="J79" s="349"/>
    </row>
    <row r="80" spans="1:10" ht="15.75">
      <c r="B80" s="619" t="s">
        <v>442</v>
      </c>
      <c r="C80" s="393"/>
      <c r="D80" s="393"/>
      <c r="E80" s="393"/>
      <c r="F80" s="393"/>
      <c r="G80" s="394"/>
      <c r="H80" s="615"/>
      <c r="I80" s="349"/>
      <c r="J80" s="349"/>
    </row>
    <row r="81" spans="2:10">
      <c r="B81" s="613"/>
      <c r="C81" s="393"/>
      <c r="D81" s="393"/>
      <c r="E81" s="393"/>
      <c r="F81" s="393"/>
      <c r="G81" s="394"/>
      <c r="H81" s="615"/>
      <c r="I81" s="349"/>
      <c r="J81" s="349"/>
    </row>
    <row r="82" spans="2:10" ht="15.75">
      <c r="B82" s="619" t="s">
        <v>443</v>
      </c>
      <c r="C82" s="393"/>
      <c r="D82" s="393"/>
      <c r="E82" s="393"/>
      <c r="F82" s="393"/>
      <c r="G82" s="394"/>
      <c r="H82" s="615"/>
      <c r="I82" s="349"/>
      <c r="J82" s="349"/>
    </row>
    <row r="83" spans="2:10">
      <c r="B83" s="620" t="s">
        <v>444</v>
      </c>
      <c r="C83" s="642" t="s">
        <v>445</v>
      </c>
      <c r="D83" s="819" t="s">
        <v>1028</v>
      </c>
      <c r="E83" s="393"/>
      <c r="F83" s="378"/>
      <c r="G83" s="394"/>
      <c r="H83" s="615"/>
      <c r="I83" s="349"/>
      <c r="J83" s="349"/>
    </row>
    <row r="84" spans="2:10">
      <c r="B84" s="620" t="s">
        <v>446</v>
      </c>
      <c r="C84" s="621">
        <v>28.203700000000001</v>
      </c>
      <c r="D84" s="621">
        <v>27.9147</v>
      </c>
      <c r="E84" s="393"/>
      <c r="F84" s="378"/>
      <c r="G84" s="394"/>
      <c r="H84" s="615"/>
      <c r="I84" s="349"/>
      <c r="J84" s="349"/>
    </row>
    <row r="85" spans="2:10">
      <c r="B85" s="620" t="s">
        <v>447</v>
      </c>
      <c r="C85" s="621">
        <v>26.643699999999999</v>
      </c>
      <c r="D85" s="621">
        <v>26.346299999999999</v>
      </c>
      <c r="E85" s="393"/>
      <c r="F85" s="378"/>
      <c r="G85" s="394"/>
      <c r="H85" s="615"/>
      <c r="I85" s="349"/>
      <c r="J85" s="349"/>
    </row>
    <row r="86" spans="2:10">
      <c r="B86" s="613"/>
      <c r="C86" s="393"/>
      <c r="D86" s="393"/>
      <c r="E86" s="393"/>
      <c r="F86" s="378"/>
      <c r="G86" s="394"/>
      <c r="H86" s="615"/>
      <c r="I86" s="349"/>
      <c r="J86" s="349"/>
    </row>
    <row r="87" spans="2:10" ht="15.75">
      <c r="B87" s="619" t="s">
        <v>507</v>
      </c>
      <c r="C87" s="392"/>
      <c r="D87" s="392"/>
      <c r="E87" s="392"/>
      <c r="F87" s="393"/>
      <c r="G87" s="394"/>
      <c r="H87" s="615"/>
      <c r="I87" s="349"/>
      <c r="J87" s="349"/>
    </row>
    <row r="88" spans="2:10" ht="15.75">
      <c r="B88" s="619"/>
      <c r="C88" s="392"/>
      <c r="D88" s="392"/>
      <c r="E88" s="392"/>
      <c r="F88" s="393"/>
      <c r="G88" s="394"/>
      <c r="H88" s="615"/>
      <c r="I88" s="349"/>
      <c r="J88" s="349"/>
    </row>
    <row r="89" spans="2:10" ht="15.75">
      <c r="B89" s="619" t="s">
        <v>508</v>
      </c>
      <c r="C89" s="392"/>
      <c r="D89" s="392"/>
      <c r="E89" s="392"/>
      <c r="F89" s="393"/>
      <c r="G89" s="394"/>
      <c r="H89" s="615"/>
      <c r="I89" s="349"/>
      <c r="J89" s="349"/>
    </row>
    <row r="90" spans="2:10" ht="15.75">
      <c r="B90" s="619"/>
      <c r="C90" s="392"/>
      <c r="D90" s="392"/>
      <c r="E90" s="392"/>
      <c r="F90" s="393"/>
      <c r="G90" s="394"/>
      <c r="H90" s="615"/>
      <c r="I90" s="349"/>
      <c r="J90" s="349"/>
    </row>
    <row r="91" spans="2:10" ht="15.75">
      <c r="B91" s="619" t="s">
        <v>509</v>
      </c>
      <c r="C91" s="392"/>
      <c r="D91" s="622"/>
      <c r="E91" s="623"/>
      <c r="F91" s="393"/>
      <c r="G91" s="394"/>
      <c r="H91" s="615"/>
      <c r="I91" s="349"/>
      <c r="J91" s="349"/>
    </row>
    <row r="92" spans="2:10" ht="15.75">
      <c r="B92" s="624" t="s">
        <v>448</v>
      </c>
      <c r="C92" s="392"/>
      <c r="D92" s="392"/>
      <c r="E92" s="392"/>
      <c r="F92" s="393"/>
      <c r="G92" s="394"/>
      <c r="H92" s="615"/>
      <c r="I92" s="349"/>
      <c r="J92" s="349"/>
    </row>
    <row r="93" spans="2:10" ht="15.75">
      <c r="B93" s="625"/>
      <c r="C93" s="392"/>
      <c r="D93" s="392"/>
      <c r="E93" s="392"/>
      <c r="F93" s="393"/>
      <c r="G93" s="394"/>
      <c r="H93" s="615"/>
      <c r="I93" s="349"/>
      <c r="J93" s="349"/>
    </row>
    <row r="94" spans="2:10" ht="15.75">
      <c r="B94" s="619" t="s">
        <v>510</v>
      </c>
      <c r="C94" s="392"/>
      <c r="D94" s="392"/>
      <c r="E94" s="392"/>
      <c r="F94" s="413"/>
      <c r="G94" s="394"/>
      <c r="H94" s="615"/>
      <c r="I94" s="349"/>
      <c r="J94" s="349"/>
    </row>
    <row r="95" spans="2:10" ht="15.75">
      <c r="B95" s="619"/>
      <c r="C95" s="392"/>
      <c r="D95" s="392"/>
      <c r="E95" s="537"/>
      <c r="F95" s="393"/>
      <c r="G95" s="394"/>
      <c r="H95" s="615"/>
      <c r="I95" s="349"/>
      <c r="J95" s="349"/>
    </row>
    <row r="96" spans="2:10" ht="15.75">
      <c r="B96" s="619" t="s">
        <v>526</v>
      </c>
      <c r="C96" s="392"/>
      <c r="D96" s="392"/>
      <c r="E96" s="392"/>
      <c r="F96" s="413"/>
      <c r="G96" s="394"/>
      <c r="H96" s="615"/>
      <c r="I96" s="349"/>
      <c r="J96" s="349"/>
    </row>
    <row r="97" spans="1:12" ht="19.5">
      <c r="B97" s="619"/>
      <c r="C97" s="392"/>
      <c r="D97" s="392"/>
      <c r="E97" s="37"/>
      <c r="F97" s="626"/>
      <c r="G97" s="394"/>
      <c r="H97" s="615"/>
      <c r="I97" s="349"/>
      <c r="J97" s="349"/>
    </row>
    <row r="98" spans="1:12" ht="15.75">
      <c r="B98" s="619" t="s">
        <v>527</v>
      </c>
      <c r="C98" s="392"/>
      <c r="D98" s="392"/>
      <c r="E98" s="627"/>
      <c r="F98" s="393"/>
      <c r="G98" s="394"/>
      <c r="H98" s="615"/>
      <c r="I98" s="349"/>
      <c r="J98" s="349"/>
    </row>
    <row r="99" spans="1:12" ht="15.75">
      <c r="B99" s="619"/>
      <c r="C99" s="392"/>
      <c r="D99" s="392"/>
      <c r="E99" s="37"/>
      <c r="F99" s="393"/>
      <c r="G99" s="394"/>
      <c r="H99" s="615"/>
      <c r="I99" s="349"/>
      <c r="J99" s="349"/>
    </row>
    <row r="100" spans="1:12" ht="15.75">
      <c r="B100" s="619" t="s">
        <v>970</v>
      </c>
      <c r="C100" s="392"/>
      <c r="D100" s="392"/>
      <c r="E100" s="392"/>
      <c r="F100" s="393"/>
      <c r="G100" s="394"/>
      <c r="H100" s="615"/>
      <c r="I100" s="349"/>
      <c r="J100" s="349"/>
    </row>
    <row r="101" spans="1:12" ht="15.75">
      <c r="B101" s="619"/>
      <c r="C101" s="392"/>
      <c r="D101" s="392"/>
      <c r="E101" s="392"/>
      <c r="F101" s="393"/>
      <c r="G101" s="394"/>
      <c r="H101" s="615"/>
      <c r="I101" s="349"/>
      <c r="J101" s="349"/>
    </row>
    <row r="102" spans="1:12" ht="15.75">
      <c r="B102" s="619" t="s">
        <v>511</v>
      </c>
      <c r="C102" s="392"/>
      <c r="D102" s="392"/>
      <c r="E102" s="392"/>
      <c r="F102" s="393"/>
      <c r="G102" s="394"/>
      <c r="H102" s="615"/>
      <c r="I102" s="349"/>
      <c r="J102" s="349"/>
    </row>
    <row r="103" spans="1:12" ht="15.75">
      <c r="B103" s="619"/>
      <c r="C103" s="392"/>
      <c r="D103" s="392"/>
      <c r="E103" s="392"/>
      <c r="F103" s="393"/>
      <c r="G103" s="394"/>
      <c r="H103" s="615"/>
      <c r="I103" s="349"/>
      <c r="J103" s="349"/>
    </row>
    <row r="104" spans="1:12" ht="15.75">
      <c r="B104" s="619" t="s">
        <v>477</v>
      </c>
      <c r="C104" s="392"/>
      <c r="D104" s="392"/>
      <c r="E104" s="392"/>
      <c r="F104" s="393"/>
      <c r="G104" s="394"/>
      <c r="H104" s="615"/>
      <c r="I104" s="349"/>
      <c r="J104" s="349"/>
    </row>
    <row r="105" spans="1:12" ht="15.75" thickBot="1">
      <c r="B105" s="628"/>
      <c r="C105" s="629"/>
      <c r="D105" s="629"/>
      <c r="E105" s="630"/>
      <c r="F105" s="631"/>
      <c r="G105" s="630"/>
      <c r="H105" s="632"/>
      <c r="I105" s="349"/>
      <c r="J105" s="349"/>
    </row>
    <row r="106" spans="1:12">
      <c r="B106" s="608"/>
      <c r="C106" s="607"/>
      <c r="D106" s="607"/>
      <c r="E106" s="607"/>
      <c r="F106" s="607"/>
      <c r="G106" s="607"/>
      <c r="H106" s="607"/>
      <c r="I106" s="607"/>
      <c r="J106" s="607"/>
    </row>
    <row r="107" spans="1:12">
      <c r="B107" s="608"/>
      <c r="C107" s="607"/>
      <c r="D107" s="607"/>
      <c r="E107" s="607"/>
      <c r="F107" s="607"/>
      <c r="G107" s="607"/>
      <c r="H107" s="607"/>
      <c r="I107" s="607"/>
      <c r="J107" s="607"/>
    </row>
    <row r="108" spans="1:12" ht="12.95" customHeight="1">
      <c r="A108" s="390"/>
      <c r="B108" s="1013" t="s">
        <v>905</v>
      </c>
      <c r="C108" s="1013"/>
      <c r="D108" s="1013"/>
      <c r="E108" s="1013"/>
      <c r="F108" s="1013"/>
      <c r="G108" s="1013"/>
      <c r="H108" s="1013"/>
      <c r="I108" s="1013"/>
      <c r="J108" s="1013"/>
      <c r="K108" s="488"/>
      <c r="L108" s="488"/>
    </row>
    <row r="109" spans="1:12" ht="15" customHeight="1">
      <c r="B109" s="1005" t="s">
        <v>906</v>
      </c>
      <c r="C109" s="1006" t="s">
        <v>907</v>
      </c>
      <c r="D109" s="1006"/>
      <c r="E109" s="489" t="s">
        <v>908</v>
      </c>
      <c r="F109" s="489" t="s">
        <v>909</v>
      </c>
      <c r="G109" s="1006" t="s">
        <v>910</v>
      </c>
      <c r="H109" s="1006"/>
      <c r="I109" s="1006"/>
      <c r="J109" s="1006"/>
      <c r="K109" s="633"/>
    </row>
    <row r="110" spans="1:12" ht="39">
      <c r="B110" s="1005"/>
      <c r="C110" s="489" t="s">
        <v>952</v>
      </c>
      <c r="D110" s="489" t="s">
        <v>953</v>
      </c>
      <c r="E110" s="489" t="s">
        <v>913</v>
      </c>
      <c r="F110" s="489" t="s">
        <v>914</v>
      </c>
      <c r="G110" s="489" t="s">
        <v>952</v>
      </c>
      <c r="H110" s="489" t="s">
        <v>953</v>
      </c>
      <c r="I110" s="489" t="s">
        <v>913</v>
      </c>
      <c r="J110" s="489" t="s">
        <v>914</v>
      </c>
    </row>
    <row r="111" spans="1:12">
      <c r="B111" s="487" t="s">
        <v>954</v>
      </c>
      <c r="C111" s="634">
        <v>0.22986983056346144</v>
      </c>
      <c r="D111" s="634">
        <v>0.24512955115810042</v>
      </c>
      <c r="E111" s="634">
        <v>0.19693917074561185</v>
      </c>
      <c r="F111" s="634">
        <v>0.1701384648610722</v>
      </c>
      <c r="G111" s="491">
        <v>26347.399999999998</v>
      </c>
      <c r="H111" s="491">
        <v>27913.399999999998</v>
      </c>
      <c r="I111" s="491">
        <v>23203.230295526017</v>
      </c>
      <c r="J111" s="491">
        <v>20868.917296374395</v>
      </c>
    </row>
    <row r="112" spans="1:12">
      <c r="B112" s="487" t="s">
        <v>916</v>
      </c>
      <c r="C112" s="634">
        <v>0.3395346427730932</v>
      </c>
      <c r="D112" s="634">
        <v>0.35420920309318893</v>
      </c>
      <c r="E112" s="634">
        <v>0.40749419510653495</v>
      </c>
      <c r="F112" s="634">
        <v>0.30273152507070611</v>
      </c>
      <c r="G112" s="491">
        <v>13373.907393683439</v>
      </c>
      <c r="H112" s="491">
        <v>13519.610977110033</v>
      </c>
      <c r="I112" s="491">
        <v>14048.605146323191</v>
      </c>
      <c r="J112" s="491">
        <v>13008.4508625405</v>
      </c>
    </row>
    <row r="113" spans="2:12">
      <c r="B113" s="487" t="s">
        <v>917</v>
      </c>
      <c r="C113" s="634">
        <v>0.21811018347580613</v>
      </c>
      <c r="D113" s="634">
        <v>0.23341422696905401</v>
      </c>
      <c r="E113" s="634">
        <v>0.19316672878217611</v>
      </c>
      <c r="F113" s="634">
        <v>0.16346262078394269</v>
      </c>
      <c r="G113" s="491">
        <v>18054.697082867933</v>
      </c>
      <c r="H113" s="491">
        <v>18742.504918385024</v>
      </c>
      <c r="I113" s="491">
        <v>16970.050071484897</v>
      </c>
      <c r="J113" s="491">
        <v>15736.096774378882</v>
      </c>
    </row>
    <row r="114" spans="2:12">
      <c r="B114" s="487" t="s">
        <v>918</v>
      </c>
      <c r="C114" s="498" t="s">
        <v>955</v>
      </c>
      <c r="D114" s="498" t="s">
        <v>955</v>
      </c>
      <c r="E114" s="498" t="s">
        <v>955</v>
      </c>
      <c r="F114" s="498" t="s">
        <v>955</v>
      </c>
      <c r="G114" s="498" t="s">
        <v>955</v>
      </c>
      <c r="H114" s="498" t="s">
        <v>955</v>
      </c>
      <c r="I114" s="498" t="s">
        <v>955</v>
      </c>
      <c r="J114" s="498" t="s">
        <v>955</v>
      </c>
    </row>
    <row r="115" spans="2:12">
      <c r="B115" s="492"/>
      <c r="C115" s="493"/>
      <c r="D115" s="493"/>
      <c r="E115" s="493"/>
      <c r="F115" s="493"/>
      <c r="G115" s="493"/>
      <c r="H115" s="494"/>
      <c r="I115" s="494"/>
      <c r="J115" s="494"/>
      <c r="K115" s="494"/>
      <c r="L115" s="488"/>
    </row>
    <row r="116" spans="2:12">
      <c r="B116" s="488"/>
      <c r="C116" s="488"/>
      <c r="D116" s="488"/>
      <c r="E116" s="488"/>
      <c r="F116" s="488"/>
      <c r="G116" s="488"/>
      <c r="H116" s="488"/>
      <c r="I116" s="488"/>
      <c r="J116" s="488"/>
      <c r="K116" s="488"/>
      <c r="L116" s="488"/>
    </row>
    <row r="117" spans="2:12">
      <c r="B117" s="1013" t="s">
        <v>956</v>
      </c>
      <c r="C117" s="1013"/>
      <c r="D117" s="1013"/>
      <c r="E117" s="1013"/>
      <c r="F117" s="1013"/>
      <c r="G117" s="635"/>
      <c r="H117" s="488"/>
      <c r="I117" s="488"/>
      <c r="J117" s="488"/>
      <c r="K117" s="488"/>
      <c r="L117" s="488"/>
    </row>
    <row r="118" spans="2:12" ht="51.75">
      <c r="B118" s="495"/>
      <c r="C118" s="496" t="s">
        <v>954</v>
      </c>
      <c r="D118" s="489" t="s">
        <v>916</v>
      </c>
      <c r="E118" s="489" t="s">
        <v>917</v>
      </c>
      <c r="F118" s="489" t="s">
        <v>918</v>
      </c>
    </row>
    <row r="119" spans="2:12">
      <c r="B119" s="487" t="s">
        <v>921</v>
      </c>
      <c r="C119" s="636">
        <v>570000</v>
      </c>
      <c r="D119" s="636">
        <v>120000</v>
      </c>
      <c r="E119" s="636">
        <v>360000</v>
      </c>
      <c r="F119" s="498" t="s">
        <v>955</v>
      </c>
    </row>
    <row r="120" spans="2:12">
      <c r="B120" s="487" t="s">
        <v>922</v>
      </c>
      <c r="C120" s="636">
        <v>994215.18970611505</v>
      </c>
      <c r="D120" s="636">
        <v>138568.60180585299</v>
      </c>
      <c r="E120" s="636">
        <v>487901.17294368602</v>
      </c>
      <c r="F120" s="498" t="s">
        <v>955</v>
      </c>
    </row>
    <row r="121" spans="2:12">
      <c r="B121" s="487" t="s">
        <v>923</v>
      </c>
      <c r="C121" s="498">
        <v>0.23744188721710199</v>
      </c>
      <c r="D121" s="498">
        <v>0.29935474284750296</v>
      </c>
      <c r="E121" s="498">
        <v>0.20787431879106902</v>
      </c>
      <c r="F121" s="498" t="s">
        <v>955</v>
      </c>
    </row>
    <row r="122" spans="2:12">
      <c r="B122" s="487" t="s">
        <v>924</v>
      </c>
      <c r="C122" s="498">
        <v>0.223295051029508</v>
      </c>
      <c r="D122" s="498">
        <v>0.367336803375307</v>
      </c>
      <c r="E122" s="498">
        <v>0.20569634626298602</v>
      </c>
      <c r="F122" s="498" t="s">
        <v>955</v>
      </c>
    </row>
    <row r="123" spans="2:12">
      <c r="B123" s="487" t="s">
        <v>925</v>
      </c>
      <c r="C123" s="498">
        <v>0.19091919463255</v>
      </c>
      <c r="D123" s="498">
        <v>0.27808475955096601</v>
      </c>
      <c r="E123" s="498">
        <v>0.16884609784322802</v>
      </c>
      <c r="F123" s="498" t="s">
        <v>955</v>
      </c>
    </row>
    <row r="124" spans="2:12">
      <c r="B124" s="488"/>
      <c r="C124" s="488"/>
      <c r="D124" s="488"/>
      <c r="E124" s="488"/>
      <c r="F124" s="488"/>
    </row>
    <row r="125" spans="2:12">
      <c r="B125" s="1013" t="s">
        <v>957</v>
      </c>
      <c r="C125" s="1013"/>
      <c r="D125" s="1013"/>
      <c r="E125" s="1013"/>
      <c r="F125" s="1013"/>
      <c r="G125" s="635"/>
      <c r="H125" s="488"/>
      <c r="I125" s="488"/>
      <c r="J125" s="488"/>
      <c r="K125" s="488"/>
      <c r="L125" s="488"/>
    </row>
    <row r="126" spans="2:12" ht="51.75">
      <c r="B126" s="495"/>
      <c r="C126" s="496" t="s">
        <v>954</v>
      </c>
      <c r="D126" s="489" t="s">
        <v>916</v>
      </c>
      <c r="E126" s="489" t="s">
        <v>917</v>
      </c>
      <c r="F126" s="489" t="s">
        <v>918</v>
      </c>
      <c r="G126" s="499"/>
      <c r="H126" s="488"/>
      <c r="I126" s="488"/>
      <c r="J126" s="488"/>
      <c r="K126" s="488"/>
      <c r="L126" s="488"/>
    </row>
    <row r="127" spans="2:12">
      <c r="B127" s="487" t="s">
        <v>921</v>
      </c>
      <c r="C127" s="636">
        <v>570000</v>
      </c>
      <c r="D127" s="636">
        <v>120000</v>
      </c>
      <c r="E127" s="636">
        <v>360000</v>
      </c>
      <c r="F127" s="498" t="s">
        <v>955</v>
      </c>
      <c r="G127" s="488"/>
    </row>
    <row r="128" spans="2:12">
      <c r="B128" s="487" t="s">
        <v>922</v>
      </c>
      <c r="C128" s="636">
        <v>1029459.7342801701</v>
      </c>
      <c r="D128" s="636">
        <v>139424.045292647</v>
      </c>
      <c r="E128" s="636">
        <v>497751.57274506701</v>
      </c>
      <c r="F128" s="498" t="s">
        <v>955</v>
      </c>
      <c r="G128" s="488"/>
    </row>
    <row r="129" spans="2:12">
      <c r="B129" s="487" t="s">
        <v>923</v>
      </c>
      <c r="C129" s="498">
        <v>0.25283973035178098</v>
      </c>
      <c r="D129" s="498">
        <v>0.313695933563579</v>
      </c>
      <c r="E129" s="498">
        <v>0.222293702474892</v>
      </c>
      <c r="F129" s="498" t="s">
        <v>955</v>
      </c>
      <c r="G129" s="488"/>
    </row>
    <row r="130" spans="2:12">
      <c r="B130" s="487" t="s">
        <v>924</v>
      </c>
      <c r="C130" s="498">
        <v>0.223295051029508</v>
      </c>
      <c r="D130" s="498">
        <v>0.367336803375307</v>
      </c>
      <c r="E130" s="498">
        <v>0.20569634626298602</v>
      </c>
      <c r="F130" s="498" t="s">
        <v>955</v>
      </c>
      <c r="G130" s="488"/>
    </row>
    <row r="131" spans="2:12">
      <c r="B131" s="487" t="s">
        <v>925</v>
      </c>
      <c r="C131" s="498">
        <v>0.19091919463255</v>
      </c>
      <c r="D131" s="498">
        <v>0.27808475955096601</v>
      </c>
      <c r="E131" s="498">
        <v>0.16884609784322802</v>
      </c>
      <c r="F131" s="498" t="s">
        <v>955</v>
      </c>
      <c r="G131" s="488"/>
    </row>
    <row r="132" spans="2:12">
      <c r="B132" s="492"/>
      <c r="C132" s="637"/>
      <c r="D132" s="637"/>
      <c r="E132" s="637"/>
      <c r="F132" s="637"/>
      <c r="G132" s="488"/>
    </row>
    <row r="133" spans="2:12">
      <c r="B133" s="495" t="s">
        <v>927</v>
      </c>
      <c r="C133" s="495"/>
      <c r="D133" s="637"/>
      <c r="E133" s="637"/>
      <c r="F133" s="637"/>
      <c r="G133" s="637"/>
      <c r="H133" s="488"/>
      <c r="I133" s="488"/>
      <c r="J133" s="488"/>
      <c r="K133" s="488"/>
      <c r="L133" s="488"/>
    </row>
    <row r="134" spans="2:12">
      <c r="B134" s="500" t="s">
        <v>928</v>
      </c>
      <c r="C134" s="503">
        <v>0.10053166102546504</v>
      </c>
      <c r="D134" s="637"/>
      <c r="E134" s="637"/>
      <c r="F134" s="637"/>
      <c r="G134" s="637"/>
      <c r="H134" s="488"/>
      <c r="I134" s="488"/>
      <c r="J134" s="488"/>
      <c r="K134" s="488"/>
      <c r="L134" s="488"/>
    </row>
    <row r="135" spans="2:12">
      <c r="B135" s="500" t="s">
        <v>929</v>
      </c>
      <c r="C135" s="503">
        <v>0.13167376338384115</v>
      </c>
      <c r="D135" s="637"/>
      <c r="E135" s="637"/>
      <c r="F135" s="637"/>
      <c r="G135" s="637"/>
      <c r="H135" s="488"/>
      <c r="I135" s="488"/>
      <c r="J135" s="488"/>
      <c r="K135" s="488"/>
      <c r="L135" s="488"/>
    </row>
    <row r="136" spans="2:12">
      <c r="B136" s="500" t="s">
        <v>930</v>
      </c>
      <c r="C136" s="638">
        <v>1.2375631387345358</v>
      </c>
      <c r="D136" s="637"/>
      <c r="E136" s="637"/>
      <c r="F136" s="637"/>
      <c r="G136" s="637"/>
      <c r="H136" s="488"/>
      <c r="I136" s="488"/>
      <c r="J136" s="488"/>
      <c r="K136" s="488"/>
      <c r="L136" s="488"/>
    </row>
    <row r="137" spans="2:12">
      <c r="B137" s="500" t="s">
        <v>931</v>
      </c>
      <c r="C137" s="638">
        <v>0.65723007419105062</v>
      </c>
      <c r="D137" s="637"/>
      <c r="E137" s="637"/>
      <c r="F137" s="637"/>
      <c r="G137" s="637"/>
      <c r="H137" s="488"/>
      <c r="I137" s="488"/>
      <c r="J137" s="488"/>
      <c r="K137" s="488"/>
      <c r="L137" s="488"/>
    </row>
    <row r="138" spans="2:12">
      <c r="B138" s="500" t="s">
        <v>932</v>
      </c>
      <c r="C138" s="638">
        <v>0.1893009508337028</v>
      </c>
      <c r="D138" s="637"/>
      <c r="E138" s="637"/>
      <c r="F138" s="637"/>
      <c r="G138" s="637"/>
      <c r="H138" s="488"/>
      <c r="I138" s="488"/>
      <c r="J138" s="488"/>
      <c r="K138" s="488"/>
      <c r="L138" s="488"/>
    </row>
    <row r="139" spans="2:12">
      <c r="B139" s="500" t="s">
        <v>933</v>
      </c>
      <c r="C139" s="639">
        <v>-3.2912321157551355E-2</v>
      </c>
      <c r="D139" s="637"/>
      <c r="E139" s="637"/>
      <c r="F139" s="637"/>
      <c r="G139" s="637"/>
      <c r="H139" s="488"/>
      <c r="I139" s="488"/>
      <c r="J139" s="488"/>
      <c r="K139" s="488"/>
      <c r="L139" s="488"/>
    </row>
    <row r="140" spans="2:12">
      <c r="B140" s="502" t="s">
        <v>934</v>
      </c>
      <c r="C140" s="640">
        <v>0.2570526569548528</v>
      </c>
      <c r="D140" s="637"/>
      <c r="E140" s="637"/>
      <c r="F140" s="637"/>
      <c r="G140" s="637"/>
      <c r="H140" s="488"/>
      <c r="I140" s="488"/>
      <c r="J140" s="488"/>
      <c r="K140" s="488"/>
      <c r="L140" s="488"/>
    </row>
    <row r="141" spans="2:12">
      <c r="B141" s="487" t="s">
        <v>935</v>
      </c>
      <c r="C141" s="503">
        <v>7.9000000000000001E-2</v>
      </c>
      <c r="D141" s="488"/>
      <c r="E141" s="488"/>
      <c r="F141" s="488"/>
      <c r="G141" s="488"/>
      <c r="H141" s="488"/>
      <c r="I141" s="488"/>
      <c r="J141" s="488"/>
      <c r="K141" s="488"/>
      <c r="L141" s="488"/>
    </row>
    <row r="142" spans="2:12">
      <c r="B142" s="492"/>
      <c r="C142" s="501"/>
      <c r="D142" s="488"/>
      <c r="E142" s="488"/>
      <c r="F142" s="488"/>
      <c r="G142" s="488"/>
      <c r="H142" s="488"/>
      <c r="I142" s="488"/>
      <c r="J142" s="488"/>
      <c r="K142" s="488"/>
      <c r="L142" s="488"/>
    </row>
    <row r="143" spans="2:12">
      <c r="B143" s="489" t="s">
        <v>936</v>
      </c>
      <c r="C143" s="495"/>
      <c r="D143" s="488"/>
      <c r="E143" s="488"/>
      <c r="F143" s="488"/>
      <c r="G143" s="488"/>
      <c r="H143" s="488"/>
      <c r="I143" s="488"/>
      <c r="J143" s="488"/>
      <c r="K143" s="488"/>
      <c r="L143" s="488"/>
    </row>
    <row r="144" spans="2:12">
      <c r="B144" s="500" t="s">
        <v>937</v>
      </c>
      <c r="C144" s="504">
        <v>0.15322160067610036</v>
      </c>
      <c r="D144" s="488"/>
      <c r="E144" s="488"/>
      <c r="F144" s="488"/>
      <c r="G144" s="488"/>
      <c r="H144" s="488"/>
      <c r="I144" s="488"/>
      <c r="J144" s="488"/>
      <c r="K144" s="488"/>
      <c r="L144" s="488"/>
    </row>
    <row r="147" spans="2:6" ht="15.75" thickBot="1"/>
    <row r="148" spans="2:6" s="539" customFormat="1" ht="12.75">
      <c r="B148" s="643"/>
      <c r="C148" s="644"/>
      <c r="D148" s="644"/>
      <c r="E148" s="645" t="s">
        <v>994</v>
      </c>
      <c r="F148" s="646"/>
    </row>
    <row r="149" spans="2:6" s="539" customFormat="1" ht="12.75">
      <c r="B149" s="647" t="s">
        <v>983</v>
      </c>
      <c r="C149" s="648"/>
      <c r="D149" s="648"/>
      <c r="E149" s="544"/>
      <c r="F149" s="545"/>
    </row>
    <row r="150" spans="2:6" s="539" customFormat="1" ht="12.75">
      <c r="B150" s="649" t="s">
        <v>984</v>
      </c>
      <c r="C150" s="648"/>
      <c r="D150" s="648"/>
      <c r="E150" s="544"/>
      <c r="F150" s="545"/>
    </row>
    <row r="151" spans="2:6" s="539" customFormat="1" ht="12.75">
      <c r="B151" s="650" t="s">
        <v>995</v>
      </c>
      <c r="C151" s="648"/>
      <c r="D151" s="648"/>
      <c r="E151" s="544"/>
      <c r="F151" s="545"/>
    </row>
    <row r="152" spans="2:6" s="539" customFormat="1" ht="12.75">
      <c r="B152" s="650" t="s">
        <v>996</v>
      </c>
      <c r="C152" s="648"/>
      <c r="D152" s="648"/>
      <c r="E152" s="544"/>
      <c r="F152" s="545"/>
    </row>
    <row r="153" spans="2:6" s="539" customFormat="1" ht="12.75">
      <c r="B153" s="650"/>
      <c r="C153" s="648"/>
      <c r="D153" s="648"/>
      <c r="E153" s="544"/>
      <c r="F153" s="545"/>
    </row>
    <row r="154" spans="2:6" s="539" customFormat="1" ht="12.75">
      <c r="B154" s="650"/>
      <c r="C154" s="648"/>
      <c r="D154" s="648"/>
      <c r="E154" s="544"/>
      <c r="F154" s="545"/>
    </row>
    <row r="155" spans="2:6" s="539" customFormat="1" ht="12.75">
      <c r="B155" s="650"/>
      <c r="C155" s="648"/>
      <c r="D155" s="648"/>
      <c r="E155" s="544"/>
      <c r="F155" s="545"/>
    </row>
    <row r="156" spans="2:6" s="539" customFormat="1" ht="12.75">
      <c r="B156" s="651"/>
      <c r="C156" s="648"/>
      <c r="D156" s="648"/>
      <c r="E156" s="544"/>
      <c r="F156" s="545"/>
    </row>
    <row r="157" spans="2:6" s="539" customFormat="1" ht="13.5" thickBot="1">
      <c r="B157" s="652" t="s">
        <v>986</v>
      </c>
      <c r="C157" s="653"/>
      <c r="D157" s="653"/>
      <c r="E157" s="551"/>
      <c r="F157" s="552"/>
    </row>
    <row r="158" spans="2:6" s="539" customFormat="1" ht="13.5" thickBot="1"/>
    <row r="159" spans="2:6" s="539" customFormat="1" ht="12.75">
      <c r="B159" s="654" t="s">
        <v>987</v>
      </c>
    </row>
    <row r="160" spans="2:6" s="539" customFormat="1" ht="12.75">
      <c r="B160" s="655" t="s">
        <v>988</v>
      </c>
    </row>
    <row r="161" spans="2:2" s="539" customFormat="1" ht="12.75">
      <c r="B161" s="656"/>
    </row>
    <row r="162" spans="2:2" s="539" customFormat="1" ht="12.75">
      <c r="B162" s="656"/>
    </row>
    <row r="163" spans="2:2" s="539" customFormat="1" ht="12.75">
      <c r="B163" s="656"/>
    </row>
    <row r="164" spans="2:2" s="539" customFormat="1" ht="12.75">
      <c r="B164" s="656"/>
    </row>
    <row r="165" spans="2:2" s="539" customFormat="1" ht="12.75">
      <c r="B165" s="656"/>
    </row>
    <row r="166" spans="2:2" s="539" customFormat="1" ht="12.75">
      <c r="B166" s="656"/>
    </row>
    <row r="167" spans="2:2" s="539" customFormat="1" ht="12.75">
      <c r="B167" s="656"/>
    </row>
    <row r="168" spans="2:2" s="539" customFormat="1" ht="12.75">
      <c r="B168" s="656"/>
    </row>
    <row r="169" spans="2:2" s="539" customFormat="1" ht="12.75">
      <c r="B169" s="656"/>
    </row>
    <row r="170" spans="2:2" s="539" customFormat="1" ht="12.75">
      <c r="B170" s="656"/>
    </row>
    <row r="171" spans="2:2" s="539" customFormat="1" ht="12.75">
      <c r="B171" s="656"/>
    </row>
    <row r="172" spans="2:2" s="539" customFormat="1" ht="13.5" thickBot="1">
      <c r="B172" s="657"/>
    </row>
  </sheetData>
  <mergeCells count="10">
    <mergeCell ref="B1:F1"/>
    <mergeCell ref="B117:F117"/>
    <mergeCell ref="B125:F125"/>
    <mergeCell ref="B71:D71"/>
    <mergeCell ref="B75:B76"/>
    <mergeCell ref="C75:C76"/>
    <mergeCell ref="B108:J108"/>
    <mergeCell ref="B109:B110"/>
    <mergeCell ref="C109:D109"/>
    <mergeCell ref="G109:J109"/>
  </mergeCell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8582F-8322-4999-85A7-E3AFFEEB5E15}">
  <sheetPr>
    <outlinePr summaryBelow="0"/>
  </sheetPr>
  <dimension ref="A1:J333"/>
  <sheetViews>
    <sheetView topLeftCell="A176" zoomScaleNormal="100" workbookViewId="0">
      <selection activeCell="C188" sqref="C188"/>
    </sheetView>
  </sheetViews>
  <sheetFormatPr defaultColWidth="8.7109375" defaultRowHeight="15"/>
  <cols>
    <col min="1" max="1" width="3.42578125" style="291" customWidth="1"/>
    <col min="2" max="2" width="55.28515625" style="291" customWidth="1"/>
    <col min="3" max="3" width="16.5703125" style="291" customWidth="1"/>
    <col min="4" max="4" width="17.42578125" style="291" customWidth="1"/>
    <col min="5" max="5" width="15.7109375" style="291" customWidth="1"/>
    <col min="6" max="6" width="20" style="291" customWidth="1"/>
    <col min="7" max="7" width="14.28515625" style="291" customWidth="1"/>
    <col min="8" max="8" width="10.140625" style="291" customWidth="1"/>
    <col min="9" max="9" width="11.28515625" style="291" customWidth="1"/>
    <col min="10" max="10" width="10.85546875" style="291" customWidth="1"/>
    <col min="11" max="16384" width="8.7109375" style="291"/>
  </cols>
  <sheetData>
    <row r="1" spans="1:10" ht="15.95" customHeight="1">
      <c r="A1" s="289"/>
      <c r="B1" s="1021" t="s">
        <v>887</v>
      </c>
      <c r="C1" s="1021"/>
      <c r="D1" s="1021"/>
      <c r="E1" s="1021"/>
      <c r="F1" s="1021"/>
      <c r="G1" s="289"/>
      <c r="H1" s="289"/>
      <c r="I1" s="289"/>
      <c r="J1" s="289"/>
    </row>
    <row r="2" spans="1:10" ht="12.95" customHeight="1">
      <c r="A2" s="289"/>
      <c r="B2" s="292"/>
      <c r="C2" s="289"/>
      <c r="D2" s="289"/>
      <c r="E2" s="289"/>
      <c r="F2" s="289"/>
      <c r="G2" s="289"/>
      <c r="H2" s="289"/>
      <c r="I2" s="289"/>
      <c r="J2" s="289"/>
    </row>
    <row r="3" spans="1:10" ht="12.95" customHeight="1" thickBot="1">
      <c r="A3" s="293"/>
      <c r="B3" s="6" t="s">
        <v>5</v>
      </c>
      <c r="C3" s="289"/>
      <c r="D3" s="289"/>
      <c r="E3" s="289"/>
      <c r="F3" s="289"/>
      <c r="G3" s="289"/>
      <c r="H3" s="289"/>
      <c r="I3" s="289"/>
      <c r="J3" s="289"/>
    </row>
    <row r="4" spans="1:10" ht="27.95" customHeight="1">
      <c r="A4" s="289"/>
      <c r="B4" s="294" t="s">
        <v>6</v>
      </c>
      <c r="C4" s="295" t="s">
        <v>7</v>
      </c>
      <c r="D4" s="296" t="s">
        <v>8</v>
      </c>
      <c r="E4" s="296" t="s">
        <v>9</v>
      </c>
      <c r="F4" s="296" t="s">
        <v>10</v>
      </c>
      <c r="G4" s="296" t="s">
        <v>11</v>
      </c>
      <c r="H4" s="296" t="s">
        <v>12</v>
      </c>
      <c r="I4" s="297" t="s">
        <v>13</v>
      </c>
      <c r="J4" s="298" t="s">
        <v>14</v>
      </c>
    </row>
    <row r="5" spans="1:10" ht="12.95" customHeight="1">
      <c r="A5" s="289"/>
      <c r="B5" s="299" t="s">
        <v>15</v>
      </c>
      <c r="C5" s="300"/>
      <c r="D5" s="300"/>
      <c r="E5" s="300"/>
      <c r="F5" s="300"/>
      <c r="G5" s="300"/>
      <c r="H5" s="301"/>
      <c r="I5" s="302"/>
      <c r="J5" s="289"/>
    </row>
    <row r="6" spans="1:10" ht="12.95" customHeight="1">
      <c r="A6" s="289"/>
      <c r="B6" s="299" t="s">
        <v>16</v>
      </c>
      <c r="C6" s="300"/>
      <c r="D6" s="300"/>
      <c r="E6" s="300"/>
      <c r="F6" s="289"/>
      <c r="G6" s="301"/>
      <c r="H6" s="301"/>
      <c r="I6" s="302"/>
      <c r="J6" s="289"/>
    </row>
    <row r="7" spans="1:10" ht="12.95" customHeight="1">
      <c r="A7" s="303"/>
      <c r="B7" s="304" t="s">
        <v>207</v>
      </c>
      <c r="C7" s="300" t="s">
        <v>208</v>
      </c>
      <c r="D7" s="300" t="s">
        <v>70</v>
      </c>
      <c r="E7" s="305">
        <v>1664812</v>
      </c>
      <c r="F7" s="306">
        <v>4381.79</v>
      </c>
      <c r="G7" s="307">
        <v>2.3199999999999998E-2</v>
      </c>
      <c r="H7" s="308"/>
      <c r="I7" s="309"/>
      <c r="J7" s="289"/>
    </row>
    <row r="8" spans="1:10" ht="12.95" customHeight="1">
      <c r="A8" s="303"/>
      <c r="B8" s="304" t="s">
        <v>23</v>
      </c>
      <c r="C8" s="300" t="s">
        <v>24</v>
      </c>
      <c r="D8" s="300" t="s">
        <v>25</v>
      </c>
      <c r="E8" s="305">
        <v>1534893</v>
      </c>
      <c r="F8" s="306">
        <v>4250.12</v>
      </c>
      <c r="G8" s="307">
        <v>2.2499999999999999E-2</v>
      </c>
      <c r="H8" s="308"/>
      <c r="I8" s="309"/>
      <c r="J8" s="289"/>
    </row>
    <row r="9" spans="1:10" ht="12.95" customHeight="1">
      <c r="A9" s="303"/>
      <c r="B9" s="304" t="s">
        <v>618</v>
      </c>
      <c r="C9" s="300" t="s">
        <v>619</v>
      </c>
      <c r="D9" s="300" t="s">
        <v>28</v>
      </c>
      <c r="E9" s="305">
        <v>44624</v>
      </c>
      <c r="F9" s="306">
        <v>4082.27</v>
      </c>
      <c r="G9" s="307">
        <v>2.1600000000000001E-2</v>
      </c>
      <c r="H9" s="308"/>
      <c r="I9" s="309"/>
      <c r="J9" s="289"/>
    </row>
    <row r="10" spans="1:10" ht="12.95" customHeight="1">
      <c r="A10" s="303"/>
      <c r="B10" s="304" t="s">
        <v>31</v>
      </c>
      <c r="C10" s="300" t="s">
        <v>32</v>
      </c>
      <c r="D10" s="300" t="s">
        <v>33</v>
      </c>
      <c r="E10" s="305">
        <v>924920</v>
      </c>
      <c r="F10" s="306">
        <v>3961.89</v>
      </c>
      <c r="G10" s="307">
        <v>2.1000000000000001E-2</v>
      </c>
      <c r="H10" s="308"/>
      <c r="I10" s="309"/>
      <c r="J10" s="289"/>
    </row>
    <row r="11" spans="1:10" ht="12.95" customHeight="1">
      <c r="A11" s="303"/>
      <c r="B11" s="304" t="s">
        <v>34</v>
      </c>
      <c r="C11" s="300" t="s">
        <v>35</v>
      </c>
      <c r="D11" s="300" t="s">
        <v>36</v>
      </c>
      <c r="E11" s="305">
        <v>888030</v>
      </c>
      <c r="F11" s="306">
        <v>3854.94</v>
      </c>
      <c r="G11" s="307">
        <v>2.0400000000000001E-2</v>
      </c>
      <c r="H11" s="308"/>
      <c r="I11" s="309"/>
      <c r="J11" s="289"/>
    </row>
    <row r="12" spans="1:10" ht="12.95" customHeight="1">
      <c r="A12" s="303"/>
      <c r="B12" s="304" t="s">
        <v>50</v>
      </c>
      <c r="C12" s="300" t="s">
        <v>51</v>
      </c>
      <c r="D12" s="300" t="s">
        <v>52</v>
      </c>
      <c r="E12" s="305">
        <v>1120000</v>
      </c>
      <c r="F12" s="306">
        <v>2259.6</v>
      </c>
      <c r="G12" s="307">
        <v>1.2E-2</v>
      </c>
      <c r="H12" s="308"/>
      <c r="I12" s="309"/>
      <c r="J12" s="289"/>
    </row>
    <row r="13" spans="1:10" ht="12.95" customHeight="1">
      <c r="A13" s="303"/>
      <c r="B13" s="304" t="s">
        <v>68</v>
      </c>
      <c r="C13" s="300" t="s">
        <v>69</v>
      </c>
      <c r="D13" s="300" t="s">
        <v>70</v>
      </c>
      <c r="E13" s="305">
        <v>434035</v>
      </c>
      <c r="F13" s="306">
        <v>1869.82</v>
      </c>
      <c r="G13" s="307">
        <v>9.9000000000000008E-3</v>
      </c>
      <c r="H13" s="308"/>
      <c r="I13" s="309"/>
      <c r="J13" s="289"/>
    </row>
    <row r="14" spans="1:10" ht="12.95" customHeight="1">
      <c r="A14" s="303"/>
      <c r="B14" s="304" t="s">
        <v>104</v>
      </c>
      <c r="C14" s="300" t="s">
        <v>105</v>
      </c>
      <c r="D14" s="300" t="s">
        <v>106</v>
      </c>
      <c r="E14" s="305">
        <v>45306</v>
      </c>
      <c r="F14" s="306">
        <v>1034.3800000000001</v>
      </c>
      <c r="G14" s="307">
        <v>5.4999999999999997E-3</v>
      </c>
      <c r="H14" s="308"/>
      <c r="I14" s="309"/>
      <c r="J14" s="289"/>
    </row>
    <row r="15" spans="1:10" ht="12.95" customHeight="1">
      <c r="A15" s="303"/>
      <c r="B15" s="304"/>
      <c r="C15" s="300"/>
      <c r="D15" s="300"/>
      <c r="E15" s="305"/>
      <c r="F15" s="306"/>
      <c r="G15" s="307"/>
      <c r="H15" s="308"/>
      <c r="I15" s="309"/>
      <c r="J15" s="289"/>
    </row>
    <row r="16" spans="1:10" ht="12.95" customHeight="1">
      <c r="A16" s="303"/>
      <c r="B16" s="474" t="s">
        <v>850</v>
      </c>
      <c r="C16" s="300"/>
      <c r="D16" s="300"/>
      <c r="E16" s="305"/>
      <c r="F16" s="306"/>
      <c r="G16" s="307"/>
      <c r="H16" s="308"/>
      <c r="I16" s="309"/>
      <c r="J16" s="289"/>
    </row>
    <row r="17" spans="1:10" ht="12.95" customHeight="1">
      <c r="A17" s="303"/>
      <c r="B17" s="304" t="s">
        <v>93</v>
      </c>
      <c r="C17" s="300" t="s">
        <v>94</v>
      </c>
      <c r="D17" s="300" t="s">
        <v>28</v>
      </c>
      <c r="E17" s="305">
        <v>108300</v>
      </c>
      <c r="F17" s="306">
        <v>1075.2</v>
      </c>
      <c r="G17" s="307">
        <v>5.7000000000000002E-3</v>
      </c>
      <c r="H17" s="308"/>
      <c r="I17" s="309"/>
      <c r="J17" s="289"/>
    </row>
    <row r="18" spans="1:10" ht="12.95" customHeight="1">
      <c r="A18" s="303"/>
      <c r="B18" s="304" t="s">
        <v>17</v>
      </c>
      <c r="C18" s="300" t="s">
        <v>18</v>
      </c>
      <c r="D18" s="300" t="s">
        <v>19</v>
      </c>
      <c r="E18" s="305">
        <v>29700</v>
      </c>
      <c r="F18" s="306">
        <v>430.03</v>
      </c>
      <c r="G18" s="307">
        <v>2.3E-3</v>
      </c>
      <c r="H18" s="308"/>
      <c r="I18" s="309"/>
      <c r="J18" s="289"/>
    </row>
    <row r="19" spans="1:10" ht="12.95" customHeight="1">
      <c r="A19" s="303"/>
      <c r="B19" s="304" t="s">
        <v>37</v>
      </c>
      <c r="C19" s="300" t="s">
        <v>38</v>
      </c>
      <c r="D19" s="300" t="s">
        <v>39</v>
      </c>
      <c r="E19" s="305">
        <v>11200</v>
      </c>
      <c r="F19" s="306">
        <v>172.88</v>
      </c>
      <c r="G19" s="307">
        <v>8.9999999999999998E-4</v>
      </c>
      <c r="H19" s="308"/>
      <c r="I19" s="309"/>
      <c r="J19" s="289"/>
    </row>
    <row r="20" spans="1:10" ht="12.95" customHeight="1">
      <c r="A20" s="289"/>
      <c r="B20" s="299" t="s">
        <v>125</v>
      </c>
      <c r="C20" s="300"/>
      <c r="D20" s="300"/>
      <c r="E20" s="300"/>
      <c r="F20" s="310">
        <v>27372.92</v>
      </c>
      <c r="G20" s="311">
        <v>0.14499999999999999</v>
      </c>
      <c r="H20" s="312"/>
      <c r="I20" s="313"/>
      <c r="J20" s="289"/>
    </row>
    <row r="21" spans="1:10" ht="12.95" customHeight="1">
      <c r="A21" s="289"/>
      <c r="B21" s="314" t="s">
        <v>126</v>
      </c>
      <c r="C21" s="315"/>
      <c r="D21" s="315"/>
      <c r="E21" s="315"/>
      <c r="F21" s="312" t="s">
        <v>127</v>
      </c>
      <c r="G21" s="312" t="s">
        <v>127</v>
      </c>
      <c r="H21" s="312"/>
      <c r="I21" s="313"/>
      <c r="J21" s="289"/>
    </row>
    <row r="22" spans="1:10" ht="12.95" customHeight="1">
      <c r="A22" s="289"/>
      <c r="B22" s="314" t="s">
        <v>125</v>
      </c>
      <c r="C22" s="315"/>
      <c r="D22" s="315"/>
      <c r="E22" s="315"/>
      <c r="F22" s="312" t="s">
        <v>127</v>
      </c>
      <c r="G22" s="312" t="s">
        <v>127</v>
      </c>
      <c r="H22" s="312"/>
      <c r="I22" s="313"/>
      <c r="J22" s="289"/>
    </row>
    <row r="23" spans="1:10" ht="12.95" customHeight="1">
      <c r="A23" s="316"/>
      <c r="B23" s="317" t="s">
        <v>620</v>
      </c>
      <c r="C23" s="318"/>
      <c r="D23" s="319"/>
      <c r="E23" s="320"/>
      <c r="F23" s="321"/>
      <c r="G23" s="312"/>
      <c r="H23" s="312"/>
      <c r="I23" s="313"/>
      <c r="J23" s="316"/>
    </row>
    <row r="24" spans="1:10" ht="12.95" customHeight="1">
      <c r="A24" s="316"/>
      <c r="B24" s="322" t="s">
        <v>621</v>
      </c>
      <c r="C24" s="300" t="s">
        <v>622</v>
      </c>
      <c r="D24" s="300" t="s">
        <v>623</v>
      </c>
      <c r="E24" s="305">
        <v>2814280</v>
      </c>
      <c r="F24" s="306">
        <v>7167.9711600000001</v>
      </c>
      <c r="G24" s="307">
        <v>3.7953588038720634E-2</v>
      </c>
      <c r="H24" s="312"/>
      <c r="I24" s="313"/>
      <c r="J24" s="316"/>
    </row>
    <row r="25" spans="1:10" ht="12.95" customHeight="1">
      <c r="A25" s="316"/>
      <c r="B25" s="322" t="s">
        <v>624</v>
      </c>
      <c r="C25" s="300" t="s">
        <v>625</v>
      </c>
      <c r="D25" s="300" t="s">
        <v>623</v>
      </c>
      <c r="E25" s="305">
        <v>1536079</v>
      </c>
      <c r="F25" s="306">
        <v>5677.5015919000007</v>
      </c>
      <c r="G25" s="307">
        <v>3.006172202681591E-2</v>
      </c>
      <c r="H25" s="312"/>
      <c r="I25" s="313"/>
      <c r="J25" s="316"/>
    </row>
    <row r="26" spans="1:10" ht="12.95" customHeight="1">
      <c r="A26" s="316"/>
      <c r="B26" s="322" t="s">
        <v>626</v>
      </c>
      <c r="C26" s="300" t="s">
        <v>627</v>
      </c>
      <c r="D26" s="300" t="s">
        <v>623</v>
      </c>
      <c r="E26" s="305">
        <v>493139</v>
      </c>
      <c r="F26" s="306">
        <v>1703.2527921000001</v>
      </c>
      <c r="G26" s="307">
        <v>9.0185288632165864E-3</v>
      </c>
      <c r="H26" s="312"/>
      <c r="I26" s="313"/>
      <c r="J26" s="316"/>
    </row>
    <row r="27" spans="1:10" ht="12.95" customHeight="1">
      <c r="A27" s="316"/>
      <c r="B27" s="314" t="s">
        <v>125</v>
      </c>
      <c r="C27" s="315"/>
      <c r="D27" s="315"/>
      <c r="E27" s="320"/>
      <c r="F27" s="310">
        <f>SUM(F24:F26)</f>
        <v>14548.725544000001</v>
      </c>
      <c r="G27" s="311">
        <f>SUM(G24:G26)</f>
        <v>7.7033838928753123E-2</v>
      </c>
      <c r="H27" s="312"/>
      <c r="I27" s="313"/>
      <c r="J27" s="316"/>
    </row>
    <row r="28" spans="1:10" ht="12.95" customHeight="1">
      <c r="A28" s="289"/>
      <c r="B28" s="314" t="s">
        <v>128</v>
      </c>
      <c r="C28" s="320"/>
      <c r="D28" s="315"/>
      <c r="E28" s="320"/>
      <c r="F28" s="310">
        <f>F20+F27</f>
        <v>41921.645543999999</v>
      </c>
      <c r="G28" s="311">
        <f>G20+G27</f>
        <v>0.22203383892875311</v>
      </c>
      <c r="H28" s="312"/>
      <c r="I28" s="313"/>
      <c r="J28" s="289"/>
    </row>
    <row r="29" spans="1:10" ht="12.95" customHeight="1">
      <c r="A29" s="289"/>
      <c r="B29" s="299" t="s">
        <v>211</v>
      </c>
      <c r="C29" s="300"/>
      <c r="D29" s="300"/>
      <c r="E29" s="300"/>
      <c r="F29" s="300"/>
      <c r="G29" s="300"/>
      <c r="H29" s="301"/>
      <c r="I29" s="302"/>
      <c r="J29" s="289"/>
    </row>
    <row r="30" spans="1:10" ht="12.95" customHeight="1">
      <c r="A30" s="289"/>
      <c r="B30" s="299" t="s">
        <v>212</v>
      </c>
      <c r="C30" s="300"/>
      <c r="D30" s="300"/>
      <c r="E30" s="300"/>
      <c r="F30" s="289"/>
      <c r="G30" s="301"/>
      <c r="H30" s="301"/>
      <c r="I30" s="302"/>
      <c r="J30" s="289"/>
    </row>
    <row r="31" spans="1:10" ht="12.95" customHeight="1">
      <c r="A31" s="303"/>
      <c r="B31" s="304" t="s">
        <v>628</v>
      </c>
      <c r="C31" s="300" t="s">
        <v>629</v>
      </c>
      <c r="D31" s="300" t="s">
        <v>179</v>
      </c>
      <c r="E31" s="305">
        <v>3500000</v>
      </c>
      <c r="F31" s="306">
        <v>3597.26</v>
      </c>
      <c r="G31" s="307">
        <v>1.9E-2</v>
      </c>
      <c r="H31" s="323">
        <v>7.5054999999999997E-2</v>
      </c>
      <c r="I31" s="309"/>
      <c r="J31" s="289"/>
    </row>
    <row r="32" spans="1:10" ht="12.95" customHeight="1">
      <c r="A32" s="303"/>
      <c r="B32" s="304" t="s">
        <v>630</v>
      </c>
      <c r="C32" s="300" t="s">
        <v>631</v>
      </c>
      <c r="D32" s="300" t="s">
        <v>179</v>
      </c>
      <c r="E32" s="305">
        <v>3500000</v>
      </c>
      <c r="F32" s="306">
        <v>3576.21</v>
      </c>
      <c r="G32" s="307">
        <v>1.89E-2</v>
      </c>
      <c r="H32" s="323">
        <v>7.5109999999999996E-2</v>
      </c>
      <c r="I32" s="309"/>
      <c r="J32" s="289"/>
    </row>
    <row r="33" spans="1:10" ht="12.95" customHeight="1">
      <c r="A33" s="303"/>
      <c r="B33" s="304" t="s">
        <v>632</v>
      </c>
      <c r="C33" s="300" t="s">
        <v>213</v>
      </c>
      <c r="D33" s="300" t="s">
        <v>179</v>
      </c>
      <c r="E33" s="305">
        <v>3500000</v>
      </c>
      <c r="F33" s="306">
        <v>3568.63</v>
      </c>
      <c r="G33" s="307">
        <v>1.89E-2</v>
      </c>
      <c r="H33" s="323">
        <v>7.5109999999999996E-2</v>
      </c>
      <c r="I33" s="309"/>
      <c r="J33" s="289"/>
    </row>
    <row r="34" spans="1:10" ht="12.95" customHeight="1">
      <c r="A34" s="303"/>
      <c r="B34" s="304" t="s">
        <v>633</v>
      </c>
      <c r="C34" s="300" t="s">
        <v>634</v>
      </c>
      <c r="D34" s="300" t="s">
        <v>179</v>
      </c>
      <c r="E34" s="305">
        <v>3500000</v>
      </c>
      <c r="F34" s="306">
        <v>3558.04</v>
      </c>
      <c r="G34" s="307">
        <v>1.8800000000000001E-2</v>
      </c>
      <c r="H34" s="323">
        <v>7.5109999999999996E-2</v>
      </c>
      <c r="I34" s="309"/>
      <c r="J34" s="289"/>
    </row>
    <row r="35" spans="1:10" ht="12.95" customHeight="1">
      <c r="A35" s="303"/>
      <c r="B35" s="304" t="s">
        <v>888</v>
      </c>
      <c r="C35" s="300" t="s">
        <v>214</v>
      </c>
      <c r="D35" s="300" t="s">
        <v>635</v>
      </c>
      <c r="E35" s="305">
        <v>350</v>
      </c>
      <c r="F35" s="306">
        <v>3472.25</v>
      </c>
      <c r="G35" s="307">
        <v>1.84E-2</v>
      </c>
      <c r="H35" s="323">
        <v>7.7549000000000007E-2</v>
      </c>
      <c r="I35" s="309"/>
      <c r="J35" s="289"/>
    </row>
    <row r="36" spans="1:10" ht="12.95" customHeight="1">
      <c r="A36" s="303"/>
      <c r="B36" s="304" t="s">
        <v>889</v>
      </c>
      <c r="C36" s="300" t="s">
        <v>636</v>
      </c>
      <c r="D36" s="300" t="s">
        <v>637</v>
      </c>
      <c r="E36" s="305">
        <v>350</v>
      </c>
      <c r="F36" s="306">
        <v>3450.13</v>
      </c>
      <c r="G36" s="307">
        <v>1.83E-2</v>
      </c>
      <c r="H36" s="323">
        <v>7.6749999999999999E-2</v>
      </c>
      <c r="I36" s="309"/>
      <c r="J36" s="289"/>
    </row>
    <row r="37" spans="1:10" ht="12.95" customHeight="1">
      <c r="A37" s="303"/>
      <c r="B37" s="304" t="s">
        <v>638</v>
      </c>
      <c r="C37" s="300" t="s">
        <v>639</v>
      </c>
      <c r="D37" s="300" t="s">
        <v>179</v>
      </c>
      <c r="E37" s="305">
        <v>3000000</v>
      </c>
      <c r="F37" s="306">
        <v>3115.31</v>
      </c>
      <c r="G37" s="307">
        <v>1.6500000000000001E-2</v>
      </c>
      <c r="H37" s="323">
        <v>7.5151000000000009E-2</v>
      </c>
      <c r="I37" s="309"/>
      <c r="J37" s="289"/>
    </row>
    <row r="38" spans="1:10" ht="12.95" customHeight="1">
      <c r="A38" s="303"/>
      <c r="B38" s="304" t="s">
        <v>640</v>
      </c>
      <c r="C38" s="300" t="s">
        <v>641</v>
      </c>
      <c r="D38" s="300" t="s">
        <v>179</v>
      </c>
      <c r="E38" s="305">
        <v>3000000</v>
      </c>
      <c r="F38" s="306">
        <v>3114.52</v>
      </c>
      <c r="G38" s="307">
        <v>1.6500000000000001E-2</v>
      </c>
      <c r="H38" s="323">
        <v>7.5151000000000009E-2</v>
      </c>
      <c r="I38" s="309"/>
      <c r="J38" s="289"/>
    </row>
    <row r="39" spans="1:10" ht="12.95" customHeight="1">
      <c r="A39" s="303"/>
      <c r="B39" s="304" t="s">
        <v>642</v>
      </c>
      <c r="C39" s="300" t="s">
        <v>643</v>
      </c>
      <c r="D39" s="300" t="s">
        <v>179</v>
      </c>
      <c r="E39" s="305">
        <v>3000000</v>
      </c>
      <c r="F39" s="306">
        <v>3062.13</v>
      </c>
      <c r="G39" s="307">
        <v>1.6199999999999999E-2</v>
      </c>
      <c r="H39" s="323">
        <v>7.5109999999999996E-2</v>
      </c>
      <c r="I39" s="309"/>
      <c r="J39" s="289"/>
    </row>
    <row r="40" spans="1:10" ht="12.95" customHeight="1">
      <c r="A40" s="303"/>
      <c r="B40" s="304" t="s">
        <v>644</v>
      </c>
      <c r="C40" s="300" t="s">
        <v>645</v>
      </c>
      <c r="D40" s="300" t="s">
        <v>179</v>
      </c>
      <c r="E40" s="305">
        <v>3000000</v>
      </c>
      <c r="F40" s="306">
        <v>3043.84</v>
      </c>
      <c r="G40" s="307">
        <v>1.61E-2</v>
      </c>
      <c r="H40" s="323">
        <v>7.5018000000000001E-2</v>
      </c>
      <c r="I40" s="309"/>
      <c r="J40" s="289"/>
    </row>
    <row r="41" spans="1:10" ht="12.95" customHeight="1">
      <c r="A41" s="303"/>
      <c r="B41" s="304" t="s">
        <v>646</v>
      </c>
      <c r="C41" s="300" t="s">
        <v>647</v>
      </c>
      <c r="D41" s="300" t="s">
        <v>179</v>
      </c>
      <c r="E41" s="305">
        <v>2500000</v>
      </c>
      <c r="F41" s="306">
        <v>2613.7399999999998</v>
      </c>
      <c r="G41" s="307">
        <v>1.38E-2</v>
      </c>
      <c r="H41" s="323">
        <v>7.5179999999999997E-2</v>
      </c>
      <c r="I41" s="309"/>
      <c r="J41" s="289"/>
    </row>
    <row r="42" spans="1:10" ht="12.95" customHeight="1">
      <c r="A42" s="303"/>
      <c r="B42" s="304" t="s">
        <v>648</v>
      </c>
      <c r="C42" s="300" t="s">
        <v>649</v>
      </c>
      <c r="D42" s="300" t="s">
        <v>179</v>
      </c>
      <c r="E42" s="305">
        <v>2500000</v>
      </c>
      <c r="F42" s="306">
        <v>2578.11</v>
      </c>
      <c r="G42" s="307">
        <v>1.37E-2</v>
      </c>
      <c r="H42" s="323">
        <v>7.5151000000000009E-2</v>
      </c>
      <c r="I42" s="309"/>
      <c r="J42" s="289"/>
    </row>
    <row r="43" spans="1:10" ht="12.95" customHeight="1">
      <c r="A43" s="303"/>
      <c r="B43" s="304" t="s">
        <v>650</v>
      </c>
      <c r="C43" s="300" t="s">
        <v>651</v>
      </c>
      <c r="D43" s="300" t="s">
        <v>179</v>
      </c>
      <c r="E43" s="305">
        <v>2500000</v>
      </c>
      <c r="F43" s="306">
        <v>2566.09</v>
      </c>
      <c r="G43" s="307">
        <v>1.3599999999999999E-2</v>
      </c>
      <c r="H43" s="323">
        <v>7.5348999999999999E-2</v>
      </c>
      <c r="I43" s="309"/>
      <c r="J43" s="289"/>
    </row>
    <row r="44" spans="1:10" ht="12.95" customHeight="1">
      <c r="A44" s="303"/>
      <c r="B44" s="304" t="s">
        <v>652</v>
      </c>
      <c r="C44" s="300" t="s">
        <v>215</v>
      </c>
      <c r="D44" s="300" t="s">
        <v>179</v>
      </c>
      <c r="E44" s="305">
        <v>2500000</v>
      </c>
      <c r="F44" s="306">
        <v>2558.96</v>
      </c>
      <c r="G44" s="307">
        <v>1.35E-2</v>
      </c>
      <c r="H44" s="323">
        <v>7.5109999999999996E-2</v>
      </c>
      <c r="I44" s="309"/>
      <c r="J44" s="289"/>
    </row>
    <row r="45" spans="1:10" ht="12.95" customHeight="1">
      <c r="A45" s="303"/>
      <c r="B45" s="304" t="s">
        <v>653</v>
      </c>
      <c r="C45" s="300" t="s">
        <v>654</v>
      </c>
      <c r="D45" s="300" t="s">
        <v>179</v>
      </c>
      <c r="E45" s="305">
        <v>2500000</v>
      </c>
      <c r="F45" s="306">
        <v>2552.8200000000002</v>
      </c>
      <c r="G45" s="307">
        <v>1.35E-2</v>
      </c>
      <c r="H45" s="323">
        <v>7.519300000000001E-2</v>
      </c>
      <c r="I45" s="309"/>
      <c r="J45" s="289"/>
    </row>
    <row r="46" spans="1:10" ht="12.95" customHeight="1">
      <c r="A46" s="303"/>
      <c r="B46" s="304" t="s">
        <v>655</v>
      </c>
      <c r="C46" s="300" t="s">
        <v>656</v>
      </c>
      <c r="D46" s="300" t="s">
        <v>179</v>
      </c>
      <c r="E46" s="305">
        <v>2500000</v>
      </c>
      <c r="F46" s="306">
        <v>2538.7399999999998</v>
      </c>
      <c r="G46" s="307">
        <v>1.34E-2</v>
      </c>
      <c r="H46" s="323">
        <v>7.5101000000000001E-2</v>
      </c>
      <c r="I46" s="309"/>
      <c r="J46" s="289"/>
    </row>
    <row r="47" spans="1:10" ht="12.95" customHeight="1">
      <c r="A47" s="303"/>
      <c r="B47" s="304" t="s">
        <v>657</v>
      </c>
      <c r="C47" s="300" t="s">
        <v>658</v>
      </c>
      <c r="D47" s="300" t="s">
        <v>179</v>
      </c>
      <c r="E47" s="305">
        <v>2500000</v>
      </c>
      <c r="F47" s="306">
        <v>2538.0700000000002</v>
      </c>
      <c r="G47" s="307">
        <v>1.34E-2</v>
      </c>
      <c r="H47" s="323">
        <v>7.5101000000000001E-2</v>
      </c>
      <c r="I47" s="309"/>
      <c r="J47" s="289"/>
    </row>
    <row r="48" spans="1:10" ht="12.95" customHeight="1">
      <c r="A48" s="303"/>
      <c r="B48" s="304" t="s">
        <v>659</v>
      </c>
      <c r="C48" s="300" t="s">
        <v>660</v>
      </c>
      <c r="D48" s="300" t="s">
        <v>179</v>
      </c>
      <c r="E48" s="305">
        <v>2500000</v>
      </c>
      <c r="F48" s="306">
        <v>2496.33</v>
      </c>
      <c r="G48" s="307">
        <v>1.32E-2</v>
      </c>
      <c r="H48" s="323">
        <v>7.4893000000000001E-2</v>
      </c>
      <c r="I48" s="309"/>
      <c r="J48" s="289"/>
    </row>
    <row r="49" spans="1:10" ht="12.95" customHeight="1">
      <c r="A49" s="303"/>
      <c r="B49" s="304" t="s">
        <v>661</v>
      </c>
      <c r="C49" s="300" t="s">
        <v>216</v>
      </c>
      <c r="D49" s="300" t="s">
        <v>179</v>
      </c>
      <c r="E49" s="305">
        <v>2000000</v>
      </c>
      <c r="F49" s="306">
        <v>2132.7399999999998</v>
      </c>
      <c r="G49" s="307">
        <v>1.1299999999999999E-2</v>
      </c>
      <c r="H49" s="323">
        <v>7.5205000000000008E-2</v>
      </c>
      <c r="I49" s="309"/>
      <c r="J49" s="289"/>
    </row>
    <row r="50" spans="1:10" ht="12.95" customHeight="1">
      <c r="A50" s="303"/>
      <c r="B50" s="304" t="s">
        <v>662</v>
      </c>
      <c r="C50" s="300" t="s">
        <v>663</v>
      </c>
      <c r="D50" s="300" t="s">
        <v>179</v>
      </c>
      <c r="E50" s="305">
        <v>2000000</v>
      </c>
      <c r="F50" s="306">
        <v>2062.4899999999998</v>
      </c>
      <c r="G50" s="307">
        <v>1.09E-2</v>
      </c>
      <c r="H50" s="323">
        <v>7.5874999999999998E-2</v>
      </c>
      <c r="I50" s="309"/>
      <c r="J50" s="289"/>
    </row>
    <row r="51" spans="1:10" ht="12.95" customHeight="1">
      <c r="A51" s="303"/>
      <c r="B51" s="304" t="s">
        <v>664</v>
      </c>
      <c r="C51" s="300" t="s">
        <v>665</v>
      </c>
      <c r="D51" s="300" t="s">
        <v>179</v>
      </c>
      <c r="E51" s="305">
        <v>2000000</v>
      </c>
      <c r="F51" s="306">
        <v>2016.05</v>
      </c>
      <c r="G51" s="307">
        <v>1.0699999999999999E-2</v>
      </c>
      <c r="H51" s="323">
        <v>7.5352000000000002E-2</v>
      </c>
      <c r="I51" s="309"/>
      <c r="J51" s="289"/>
    </row>
    <row r="52" spans="1:10" ht="12.95" customHeight="1">
      <c r="A52" s="303"/>
      <c r="B52" s="304" t="s">
        <v>666</v>
      </c>
      <c r="C52" s="300" t="s">
        <v>667</v>
      </c>
      <c r="D52" s="300" t="s">
        <v>179</v>
      </c>
      <c r="E52" s="305">
        <v>1500000</v>
      </c>
      <c r="F52" s="306">
        <v>1579.85</v>
      </c>
      <c r="G52" s="307">
        <v>8.3999999999999995E-3</v>
      </c>
      <c r="H52" s="323">
        <v>7.5483999999999996E-2</v>
      </c>
      <c r="I52" s="309"/>
      <c r="J52" s="289"/>
    </row>
    <row r="53" spans="1:10" ht="12.95" customHeight="1">
      <c r="A53" s="303"/>
      <c r="B53" s="304" t="s">
        <v>668</v>
      </c>
      <c r="C53" s="300" t="s">
        <v>669</v>
      </c>
      <c r="D53" s="300" t="s">
        <v>179</v>
      </c>
      <c r="E53" s="305">
        <v>1500000</v>
      </c>
      <c r="F53" s="306">
        <v>1556.99</v>
      </c>
      <c r="G53" s="307">
        <v>8.2000000000000007E-3</v>
      </c>
      <c r="H53" s="323">
        <v>7.5874999999999998E-2</v>
      </c>
      <c r="I53" s="309"/>
      <c r="J53" s="289"/>
    </row>
    <row r="54" spans="1:10" ht="12.95" customHeight="1">
      <c r="A54" s="303"/>
      <c r="B54" s="304" t="s">
        <v>670</v>
      </c>
      <c r="C54" s="300" t="s">
        <v>671</v>
      </c>
      <c r="D54" s="300" t="s">
        <v>179</v>
      </c>
      <c r="E54" s="305">
        <v>1500000</v>
      </c>
      <c r="F54" s="306">
        <v>1554.89</v>
      </c>
      <c r="G54" s="307">
        <v>8.2000000000000007E-3</v>
      </c>
      <c r="H54" s="323">
        <v>7.5540999999999997E-2</v>
      </c>
      <c r="I54" s="309"/>
      <c r="J54" s="289"/>
    </row>
    <row r="55" spans="1:10" ht="12.95" customHeight="1">
      <c r="A55" s="303"/>
      <c r="B55" s="304" t="s">
        <v>672</v>
      </c>
      <c r="C55" s="300" t="s">
        <v>673</v>
      </c>
      <c r="D55" s="300" t="s">
        <v>179</v>
      </c>
      <c r="E55" s="305">
        <v>1500000</v>
      </c>
      <c r="F55" s="306">
        <v>1549.35</v>
      </c>
      <c r="G55" s="307">
        <v>8.2000000000000007E-3</v>
      </c>
      <c r="H55" s="323">
        <v>7.5296000000000002E-2</v>
      </c>
      <c r="I55" s="309"/>
      <c r="J55" s="289"/>
    </row>
    <row r="56" spans="1:10" ht="12.95" customHeight="1">
      <c r="A56" s="303"/>
      <c r="B56" s="304" t="s">
        <v>674</v>
      </c>
      <c r="C56" s="300" t="s">
        <v>675</v>
      </c>
      <c r="D56" s="300" t="s">
        <v>179</v>
      </c>
      <c r="E56" s="305">
        <v>1500000</v>
      </c>
      <c r="F56" s="306">
        <v>1543.75</v>
      </c>
      <c r="G56" s="307">
        <v>8.2000000000000007E-3</v>
      </c>
      <c r="H56" s="323">
        <v>7.5464000000000003E-2</v>
      </c>
      <c r="I56" s="309"/>
      <c r="J56" s="289"/>
    </row>
    <row r="57" spans="1:10" ht="12.95" customHeight="1">
      <c r="A57" s="303"/>
      <c r="B57" s="304" t="s">
        <v>676</v>
      </c>
      <c r="C57" s="300" t="s">
        <v>677</v>
      </c>
      <c r="D57" s="300" t="s">
        <v>179</v>
      </c>
      <c r="E57" s="305">
        <v>1500000</v>
      </c>
      <c r="F57" s="306">
        <v>1540.79</v>
      </c>
      <c r="G57" s="307">
        <v>8.2000000000000007E-3</v>
      </c>
      <c r="H57" s="323">
        <v>7.5207999999999997E-2</v>
      </c>
      <c r="I57" s="309"/>
      <c r="J57" s="289"/>
    </row>
    <row r="58" spans="1:10" ht="12.95" customHeight="1">
      <c r="A58" s="303"/>
      <c r="B58" s="304" t="s">
        <v>678</v>
      </c>
      <c r="C58" s="300" t="s">
        <v>679</v>
      </c>
      <c r="D58" s="300" t="s">
        <v>179</v>
      </c>
      <c r="E58" s="305">
        <v>1500000</v>
      </c>
      <c r="F58" s="306">
        <v>1540.15</v>
      </c>
      <c r="G58" s="307">
        <v>8.2000000000000007E-3</v>
      </c>
      <c r="H58" s="323">
        <v>7.5151000000000009E-2</v>
      </c>
      <c r="I58" s="309"/>
      <c r="J58" s="289"/>
    </row>
    <row r="59" spans="1:10" ht="12.95" customHeight="1">
      <c r="A59" s="303"/>
      <c r="B59" s="304" t="s">
        <v>680</v>
      </c>
      <c r="C59" s="300" t="s">
        <v>217</v>
      </c>
      <c r="D59" s="300" t="s">
        <v>179</v>
      </c>
      <c r="E59" s="305">
        <v>1500000</v>
      </c>
      <c r="F59" s="306">
        <v>1518.37</v>
      </c>
      <c r="G59" s="307">
        <v>8.0000000000000002E-3</v>
      </c>
      <c r="H59" s="323">
        <v>7.5109999999999996E-2</v>
      </c>
      <c r="I59" s="309"/>
      <c r="J59" s="289"/>
    </row>
    <row r="60" spans="1:10" ht="12.95" customHeight="1">
      <c r="A60" s="303"/>
      <c r="B60" s="304" t="s">
        <v>890</v>
      </c>
      <c r="C60" s="300" t="s">
        <v>218</v>
      </c>
      <c r="D60" s="300" t="s">
        <v>635</v>
      </c>
      <c r="E60" s="305">
        <v>150</v>
      </c>
      <c r="F60" s="306">
        <v>1510.39</v>
      </c>
      <c r="G60" s="307">
        <v>8.0000000000000002E-3</v>
      </c>
      <c r="H60" s="323">
        <v>7.6899999999999996E-2</v>
      </c>
      <c r="I60" s="309"/>
      <c r="J60" s="289"/>
    </row>
    <row r="61" spans="1:10" ht="12.95" customHeight="1">
      <c r="A61" s="303"/>
      <c r="B61" s="304" t="s">
        <v>681</v>
      </c>
      <c r="C61" s="300" t="s">
        <v>682</v>
      </c>
      <c r="D61" s="300" t="s">
        <v>179</v>
      </c>
      <c r="E61" s="305">
        <v>1500000</v>
      </c>
      <c r="F61" s="306">
        <v>1502.77</v>
      </c>
      <c r="G61" s="307">
        <v>8.0000000000000002E-3</v>
      </c>
      <c r="H61" s="323">
        <v>7.1790000000000007E-2</v>
      </c>
      <c r="I61" s="309"/>
      <c r="J61" s="289"/>
    </row>
    <row r="62" spans="1:10" ht="12.95" customHeight="1">
      <c r="A62" s="303"/>
      <c r="B62" s="304" t="s">
        <v>683</v>
      </c>
      <c r="C62" s="300" t="s">
        <v>684</v>
      </c>
      <c r="D62" s="300" t="s">
        <v>179</v>
      </c>
      <c r="E62" s="305">
        <v>1500000</v>
      </c>
      <c r="F62" s="306">
        <v>1479.41</v>
      </c>
      <c r="G62" s="307">
        <v>7.7999999999999996E-3</v>
      </c>
      <c r="H62" s="323">
        <v>7.5118000000000004E-2</v>
      </c>
      <c r="I62" s="309"/>
      <c r="J62" s="289"/>
    </row>
    <row r="63" spans="1:10" ht="12.95" customHeight="1">
      <c r="A63" s="303"/>
      <c r="B63" s="304" t="s">
        <v>891</v>
      </c>
      <c r="C63" s="300" t="s">
        <v>685</v>
      </c>
      <c r="D63" s="300" t="s">
        <v>637</v>
      </c>
      <c r="E63" s="305">
        <v>150</v>
      </c>
      <c r="F63" s="306">
        <v>1473.51</v>
      </c>
      <c r="G63" s="307">
        <v>7.7999999999999996E-3</v>
      </c>
      <c r="H63" s="323">
        <v>7.6748999999999998E-2</v>
      </c>
      <c r="I63" s="309"/>
      <c r="J63" s="289"/>
    </row>
    <row r="64" spans="1:10" ht="12.95" customHeight="1">
      <c r="A64" s="303"/>
      <c r="B64" s="304" t="s">
        <v>686</v>
      </c>
      <c r="C64" s="300" t="s">
        <v>687</v>
      </c>
      <c r="D64" s="300" t="s">
        <v>179</v>
      </c>
      <c r="E64" s="305">
        <v>1500000</v>
      </c>
      <c r="F64" s="306">
        <v>1466.89</v>
      </c>
      <c r="G64" s="307">
        <v>7.7999999999999996E-3</v>
      </c>
      <c r="H64" s="323">
        <v>7.5377E-2</v>
      </c>
      <c r="I64" s="309"/>
      <c r="J64" s="289"/>
    </row>
    <row r="65" spans="1:10" ht="12.95" customHeight="1">
      <c r="A65" s="303"/>
      <c r="B65" s="304" t="s">
        <v>688</v>
      </c>
      <c r="C65" s="300" t="s">
        <v>689</v>
      </c>
      <c r="D65" s="300" t="s">
        <v>179</v>
      </c>
      <c r="E65" s="305">
        <v>1000000</v>
      </c>
      <c r="F65" s="306">
        <v>1043.24</v>
      </c>
      <c r="G65" s="307">
        <v>5.4999999999999997E-3</v>
      </c>
      <c r="H65" s="323">
        <v>7.5179999999999997E-2</v>
      </c>
      <c r="I65" s="309"/>
      <c r="J65" s="289"/>
    </row>
    <row r="66" spans="1:10" ht="12.95" customHeight="1">
      <c r="A66" s="303"/>
      <c r="B66" s="304" t="s">
        <v>690</v>
      </c>
      <c r="C66" s="300" t="s">
        <v>691</v>
      </c>
      <c r="D66" s="300" t="s">
        <v>179</v>
      </c>
      <c r="E66" s="305">
        <v>1000000</v>
      </c>
      <c r="F66" s="306">
        <v>1041.5899999999999</v>
      </c>
      <c r="G66" s="307">
        <v>5.4999999999999997E-3</v>
      </c>
      <c r="H66" s="323">
        <v>7.5578000000000006E-2</v>
      </c>
      <c r="I66" s="309"/>
      <c r="J66" s="289"/>
    </row>
    <row r="67" spans="1:10" ht="12.95" customHeight="1">
      <c r="A67" s="303"/>
      <c r="B67" s="304" t="s">
        <v>692</v>
      </c>
      <c r="C67" s="300" t="s">
        <v>693</v>
      </c>
      <c r="D67" s="300" t="s">
        <v>179</v>
      </c>
      <c r="E67" s="305">
        <v>1000000</v>
      </c>
      <c r="F67" s="306">
        <v>1040.6300000000001</v>
      </c>
      <c r="G67" s="307">
        <v>5.4999999999999997E-3</v>
      </c>
      <c r="H67" s="323">
        <v>7.5704999999999995E-2</v>
      </c>
      <c r="I67" s="309"/>
      <c r="J67" s="289"/>
    </row>
    <row r="68" spans="1:10" ht="12.95" customHeight="1">
      <c r="A68" s="303"/>
      <c r="B68" s="304" t="s">
        <v>694</v>
      </c>
      <c r="C68" s="300" t="s">
        <v>695</v>
      </c>
      <c r="D68" s="300" t="s">
        <v>179</v>
      </c>
      <c r="E68" s="305">
        <v>1000000</v>
      </c>
      <c r="F68" s="306">
        <v>1037.28</v>
      </c>
      <c r="G68" s="307">
        <v>5.4999999999999997E-3</v>
      </c>
      <c r="H68" s="323">
        <v>7.5409000000000004E-2</v>
      </c>
      <c r="I68" s="309"/>
      <c r="J68" s="289"/>
    </row>
    <row r="69" spans="1:10" ht="12.95" customHeight="1">
      <c r="A69" s="303"/>
      <c r="B69" s="304" t="s">
        <v>696</v>
      </c>
      <c r="C69" s="300" t="s">
        <v>697</v>
      </c>
      <c r="D69" s="300" t="s">
        <v>179</v>
      </c>
      <c r="E69" s="305">
        <v>1000000</v>
      </c>
      <c r="F69" s="306">
        <v>1036.94</v>
      </c>
      <c r="G69" s="307">
        <v>5.4999999999999997E-3</v>
      </c>
      <c r="H69" s="323">
        <v>7.5540999999999997E-2</v>
      </c>
      <c r="I69" s="309"/>
      <c r="J69" s="289"/>
    </row>
    <row r="70" spans="1:10" ht="12.95" customHeight="1">
      <c r="A70" s="303"/>
      <c r="B70" s="304" t="s">
        <v>698</v>
      </c>
      <c r="C70" s="300" t="s">
        <v>699</v>
      </c>
      <c r="D70" s="300" t="s">
        <v>179</v>
      </c>
      <c r="E70" s="305">
        <v>1000000</v>
      </c>
      <c r="F70" s="306">
        <v>1035.83</v>
      </c>
      <c r="G70" s="307">
        <v>5.4999999999999997E-3</v>
      </c>
      <c r="H70" s="323">
        <v>7.5296000000000002E-2</v>
      </c>
      <c r="I70" s="309"/>
      <c r="J70" s="289"/>
    </row>
    <row r="71" spans="1:10" ht="12.95" customHeight="1">
      <c r="A71" s="303"/>
      <c r="B71" s="304" t="s">
        <v>700</v>
      </c>
      <c r="C71" s="300" t="s">
        <v>701</v>
      </c>
      <c r="D71" s="300" t="s">
        <v>179</v>
      </c>
      <c r="E71" s="305">
        <v>1000000</v>
      </c>
      <c r="F71" s="306">
        <v>1027.82</v>
      </c>
      <c r="G71" s="307">
        <v>5.4000000000000003E-3</v>
      </c>
      <c r="H71" s="323">
        <v>7.5353000000000003E-2</v>
      </c>
      <c r="I71" s="309"/>
      <c r="J71" s="289"/>
    </row>
    <row r="72" spans="1:10" ht="12.95" customHeight="1">
      <c r="A72" s="303"/>
      <c r="B72" s="304" t="s">
        <v>702</v>
      </c>
      <c r="C72" s="300" t="s">
        <v>703</v>
      </c>
      <c r="D72" s="300" t="s">
        <v>179</v>
      </c>
      <c r="E72" s="305">
        <v>1000000</v>
      </c>
      <c r="F72" s="306">
        <v>1027.57</v>
      </c>
      <c r="G72" s="307">
        <v>5.4000000000000003E-3</v>
      </c>
      <c r="H72" s="323">
        <v>7.5111999999999998E-2</v>
      </c>
      <c r="I72" s="309"/>
      <c r="J72" s="289"/>
    </row>
    <row r="73" spans="1:10" ht="12.95" customHeight="1">
      <c r="A73" s="303"/>
      <c r="B73" s="304" t="s">
        <v>704</v>
      </c>
      <c r="C73" s="300" t="s">
        <v>705</v>
      </c>
      <c r="D73" s="300" t="s">
        <v>179</v>
      </c>
      <c r="E73" s="305">
        <v>1000000</v>
      </c>
      <c r="F73" s="306">
        <v>1025.57</v>
      </c>
      <c r="G73" s="307">
        <v>5.4000000000000003E-3</v>
      </c>
      <c r="H73" s="323">
        <v>7.5343999999999994E-2</v>
      </c>
      <c r="I73" s="309"/>
      <c r="J73" s="289"/>
    </row>
    <row r="74" spans="1:10" ht="12.95" customHeight="1">
      <c r="A74" s="303"/>
      <c r="B74" s="304" t="s">
        <v>706</v>
      </c>
      <c r="C74" s="300" t="s">
        <v>707</v>
      </c>
      <c r="D74" s="300" t="s">
        <v>179</v>
      </c>
      <c r="E74" s="305">
        <v>1000000</v>
      </c>
      <c r="F74" s="306">
        <v>1018.85</v>
      </c>
      <c r="G74" s="307">
        <v>5.4000000000000003E-3</v>
      </c>
      <c r="H74" s="323">
        <v>7.5770999999999991E-2</v>
      </c>
      <c r="I74" s="309"/>
      <c r="J74" s="289"/>
    </row>
    <row r="75" spans="1:10" ht="12.95" customHeight="1">
      <c r="A75" s="303"/>
      <c r="B75" s="304" t="s">
        <v>708</v>
      </c>
      <c r="C75" s="300" t="s">
        <v>709</v>
      </c>
      <c r="D75" s="300" t="s">
        <v>179</v>
      </c>
      <c r="E75" s="305">
        <v>1000000</v>
      </c>
      <c r="F75" s="306">
        <v>1010.76</v>
      </c>
      <c r="G75" s="307">
        <v>5.4000000000000003E-3</v>
      </c>
      <c r="H75" s="323">
        <v>7.5109999999999996E-2</v>
      </c>
      <c r="I75" s="309"/>
      <c r="J75" s="289"/>
    </row>
    <row r="76" spans="1:10" ht="12.95" customHeight="1">
      <c r="A76" s="303"/>
      <c r="B76" s="304" t="s">
        <v>710</v>
      </c>
      <c r="C76" s="300" t="s">
        <v>711</v>
      </c>
      <c r="D76" s="300" t="s">
        <v>179</v>
      </c>
      <c r="E76" s="305">
        <v>1000000</v>
      </c>
      <c r="F76" s="306">
        <v>1003.53</v>
      </c>
      <c r="G76" s="307">
        <v>5.3E-3</v>
      </c>
      <c r="H76" s="323">
        <v>7.5325000000000003E-2</v>
      </c>
      <c r="I76" s="309"/>
      <c r="J76" s="289"/>
    </row>
    <row r="77" spans="1:10" ht="12.95" customHeight="1">
      <c r="A77" s="303"/>
      <c r="B77" s="304" t="s">
        <v>712</v>
      </c>
      <c r="C77" s="300" t="s">
        <v>713</v>
      </c>
      <c r="D77" s="300" t="s">
        <v>179</v>
      </c>
      <c r="E77" s="305">
        <v>1000000</v>
      </c>
      <c r="F77" s="306">
        <v>1001.68</v>
      </c>
      <c r="G77" s="307">
        <v>5.3E-3</v>
      </c>
      <c r="H77" s="323">
        <v>7.5094000000000008E-2</v>
      </c>
      <c r="I77" s="309"/>
      <c r="J77" s="289"/>
    </row>
    <row r="78" spans="1:10" ht="12.95" customHeight="1">
      <c r="A78" s="303"/>
      <c r="B78" s="304" t="s">
        <v>714</v>
      </c>
      <c r="C78" s="300" t="s">
        <v>715</v>
      </c>
      <c r="D78" s="300" t="s">
        <v>179</v>
      </c>
      <c r="E78" s="305">
        <v>1000000</v>
      </c>
      <c r="F78" s="306">
        <v>992.01</v>
      </c>
      <c r="G78" s="307">
        <v>5.3E-3</v>
      </c>
      <c r="H78" s="323">
        <v>7.4956999999999996E-2</v>
      </c>
      <c r="I78" s="309"/>
      <c r="J78" s="289"/>
    </row>
    <row r="79" spans="1:10" ht="12.95" customHeight="1">
      <c r="A79" s="303"/>
      <c r="B79" s="304" t="s">
        <v>716</v>
      </c>
      <c r="C79" s="300" t="s">
        <v>717</v>
      </c>
      <c r="D79" s="300" t="s">
        <v>179</v>
      </c>
      <c r="E79" s="305">
        <v>1000000</v>
      </c>
      <c r="F79" s="306">
        <v>986.16</v>
      </c>
      <c r="G79" s="307">
        <v>5.1999999999999998E-3</v>
      </c>
      <c r="H79" s="323">
        <v>7.5118000000000004E-2</v>
      </c>
      <c r="I79" s="309"/>
      <c r="J79" s="289"/>
    </row>
    <row r="80" spans="1:10" ht="12.95" customHeight="1">
      <c r="A80" s="303"/>
      <c r="B80" s="304" t="s">
        <v>718</v>
      </c>
      <c r="C80" s="300" t="s">
        <v>719</v>
      </c>
      <c r="D80" s="300" t="s">
        <v>179</v>
      </c>
      <c r="E80" s="305">
        <v>1000000</v>
      </c>
      <c r="F80" s="306">
        <v>979.39</v>
      </c>
      <c r="G80" s="307">
        <v>5.1999999999999998E-3</v>
      </c>
      <c r="H80" s="323">
        <v>7.5220999999999996E-2</v>
      </c>
      <c r="I80" s="309"/>
      <c r="J80" s="289"/>
    </row>
    <row r="81" spans="1:10" ht="12.95" customHeight="1">
      <c r="A81" s="303"/>
      <c r="B81" s="304" t="s">
        <v>720</v>
      </c>
      <c r="C81" s="300" t="s">
        <v>721</v>
      </c>
      <c r="D81" s="300" t="s">
        <v>179</v>
      </c>
      <c r="E81" s="305">
        <v>500000</v>
      </c>
      <c r="F81" s="306">
        <v>527.09</v>
      </c>
      <c r="G81" s="307">
        <v>2.8E-3</v>
      </c>
      <c r="H81" s="323">
        <v>7.5205000000000008E-2</v>
      </c>
      <c r="I81" s="309"/>
      <c r="J81" s="289"/>
    </row>
    <row r="82" spans="1:10" ht="12.95" customHeight="1">
      <c r="A82" s="303"/>
      <c r="B82" s="304" t="s">
        <v>722</v>
      </c>
      <c r="C82" s="300" t="s">
        <v>723</v>
      </c>
      <c r="D82" s="300" t="s">
        <v>179</v>
      </c>
      <c r="E82" s="305">
        <v>500000</v>
      </c>
      <c r="F82" s="306">
        <v>526.87</v>
      </c>
      <c r="G82" s="307">
        <v>2.8E-3</v>
      </c>
      <c r="H82" s="323">
        <v>7.5348999999999999E-2</v>
      </c>
      <c r="I82" s="309"/>
      <c r="J82" s="289"/>
    </row>
    <row r="83" spans="1:10" ht="12.95" customHeight="1">
      <c r="A83" s="303"/>
      <c r="B83" s="304" t="s">
        <v>724</v>
      </c>
      <c r="C83" s="300" t="s">
        <v>725</v>
      </c>
      <c r="D83" s="300" t="s">
        <v>179</v>
      </c>
      <c r="E83" s="305">
        <v>500000</v>
      </c>
      <c r="F83" s="306">
        <v>526.20000000000005</v>
      </c>
      <c r="G83" s="307">
        <v>2.8E-3</v>
      </c>
      <c r="H83" s="323">
        <v>7.5345999999999996E-2</v>
      </c>
      <c r="I83" s="309"/>
      <c r="J83" s="289"/>
    </row>
    <row r="84" spans="1:10" ht="12.95" customHeight="1">
      <c r="A84" s="303"/>
      <c r="B84" s="304" t="s">
        <v>726</v>
      </c>
      <c r="C84" s="300" t="s">
        <v>727</v>
      </c>
      <c r="D84" s="300" t="s">
        <v>179</v>
      </c>
      <c r="E84" s="305">
        <v>500000</v>
      </c>
      <c r="F84" s="306">
        <v>525.38</v>
      </c>
      <c r="G84" s="307">
        <v>2.8E-3</v>
      </c>
      <c r="H84" s="323">
        <v>7.5345999999999996E-2</v>
      </c>
      <c r="I84" s="309"/>
      <c r="J84" s="289"/>
    </row>
    <row r="85" spans="1:10" ht="12.95" customHeight="1">
      <c r="A85" s="303"/>
      <c r="B85" s="304" t="s">
        <v>728</v>
      </c>
      <c r="C85" s="300" t="s">
        <v>729</v>
      </c>
      <c r="D85" s="300" t="s">
        <v>179</v>
      </c>
      <c r="E85" s="305">
        <v>500000</v>
      </c>
      <c r="F85" s="306">
        <v>525.09</v>
      </c>
      <c r="G85" s="307">
        <v>2.8E-3</v>
      </c>
      <c r="H85" s="323">
        <v>7.5409000000000004E-2</v>
      </c>
      <c r="I85" s="309"/>
      <c r="J85" s="289"/>
    </row>
    <row r="86" spans="1:10" ht="12.95" customHeight="1">
      <c r="A86" s="303"/>
      <c r="B86" s="304" t="s">
        <v>730</v>
      </c>
      <c r="C86" s="300" t="s">
        <v>731</v>
      </c>
      <c r="D86" s="300" t="s">
        <v>179</v>
      </c>
      <c r="E86" s="305">
        <v>500000</v>
      </c>
      <c r="F86" s="306">
        <v>524.66999999999996</v>
      </c>
      <c r="G86" s="307">
        <v>2.8E-3</v>
      </c>
      <c r="H86" s="323">
        <v>7.5179999999999997E-2</v>
      </c>
      <c r="I86" s="309"/>
      <c r="J86" s="289"/>
    </row>
    <row r="87" spans="1:10" ht="12.95" customHeight="1">
      <c r="A87" s="303"/>
      <c r="B87" s="304" t="s">
        <v>732</v>
      </c>
      <c r="C87" s="300" t="s">
        <v>733</v>
      </c>
      <c r="D87" s="300" t="s">
        <v>179</v>
      </c>
      <c r="E87" s="305">
        <v>500000</v>
      </c>
      <c r="F87" s="306">
        <v>523.61</v>
      </c>
      <c r="G87" s="307">
        <v>2.8E-3</v>
      </c>
      <c r="H87" s="323">
        <v>7.5348999999999999E-2</v>
      </c>
      <c r="I87" s="309"/>
      <c r="J87" s="289"/>
    </row>
    <row r="88" spans="1:10" ht="12.95" customHeight="1">
      <c r="A88" s="303"/>
      <c r="B88" s="304" t="s">
        <v>734</v>
      </c>
      <c r="C88" s="300" t="s">
        <v>735</v>
      </c>
      <c r="D88" s="300" t="s">
        <v>179</v>
      </c>
      <c r="E88" s="305">
        <v>500000</v>
      </c>
      <c r="F88" s="306">
        <v>522.83000000000004</v>
      </c>
      <c r="G88" s="307">
        <v>2.8E-3</v>
      </c>
      <c r="H88" s="323">
        <v>7.5348999999999999E-2</v>
      </c>
      <c r="I88" s="309"/>
      <c r="J88" s="289"/>
    </row>
    <row r="89" spans="1:10" ht="12.95" customHeight="1">
      <c r="A89" s="303"/>
      <c r="B89" s="304" t="s">
        <v>736</v>
      </c>
      <c r="C89" s="300" t="s">
        <v>737</v>
      </c>
      <c r="D89" s="300" t="s">
        <v>179</v>
      </c>
      <c r="E89" s="305">
        <v>500000</v>
      </c>
      <c r="F89" s="306">
        <v>522.28</v>
      </c>
      <c r="G89" s="307">
        <v>2.8E-3</v>
      </c>
      <c r="H89" s="323">
        <v>7.5874999999999998E-2</v>
      </c>
      <c r="I89" s="309"/>
      <c r="J89" s="289"/>
    </row>
    <row r="90" spans="1:10" ht="12.95" customHeight="1">
      <c r="A90" s="303"/>
      <c r="B90" s="304" t="s">
        <v>738</v>
      </c>
      <c r="C90" s="300" t="s">
        <v>739</v>
      </c>
      <c r="D90" s="300" t="s">
        <v>179</v>
      </c>
      <c r="E90" s="305">
        <v>500000</v>
      </c>
      <c r="F90" s="306">
        <v>522.12</v>
      </c>
      <c r="G90" s="307">
        <v>2.8E-3</v>
      </c>
      <c r="H90" s="323">
        <v>7.5179999999999997E-2</v>
      </c>
      <c r="I90" s="309"/>
      <c r="J90" s="289"/>
    </row>
    <row r="91" spans="1:10" ht="12.95" customHeight="1">
      <c r="A91" s="303"/>
      <c r="B91" s="304" t="s">
        <v>740</v>
      </c>
      <c r="C91" s="300" t="s">
        <v>741</v>
      </c>
      <c r="D91" s="300" t="s">
        <v>179</v>
      </c>
      <c r="E91" s="305">
        <v>500000</v>
      </c>
      <c r="F91" s="306">
        <v>520.49</v>
      </c>
      <c r="G91" s="307">
        <v>2.8E-3</v>
      </c>
      <c r="H91" s="323">
        <v>7.5578000000000006E-2</v>
      </c>
      <c r="I91" s="309"/>
      <c r="J91" s="289"/>
    </row>
    <row r="92" spans="1:10" ht="12.95" customHeight="1">
      <c r="A92" s="303"/>
      <c r="B92" s="304" t="s">
        <v>742</v>
      </c>
      <c r="C92" s="300" t="s">
        <v>743</v>
      </c>
      <c r="D92" s="300" t="s">
        <v>179</v>
      </c>
      <c r="E92" s="305">
        <v>500000</v>
      </c>
      <c r="F92" s="306">
        <v>520.07000000000005</v>
      </c>
      <c r="G92" s="307">
        <v>2.8E-3</v>
      </c>
      <c r="H92" s="323">
        <v>7.5353000000000003E-2</v>
      </c>
      <c r="I92" s="309"/>
      <c r="J92" s="289"/>
    </row>
    <row r="93" spans="1:10" ht="12.95" customHeight="1">
      <c r="A93" s="303"/>
      <c r="B93" s="304" t="s">
        <v>744</v>
      </c>
      <c r="C93" s="300" t="s">
        <v>745</v>
      </c>
      <c r="D93" s="300" t="s">
        <v>179</v>
      </c>
      <c r="E93" s="305">
        <v>500000</v>
      </c>
      <c r="F93" s="306">
        <v>519.75</v>
      </c>
      <c r="G93" s="307">
        <v>2.8E-3</v>
      </c>
      <c r="H93" s="323">
        <v>7.5578000000000006E-2</v>
      </c>
      <c r="I93" s="309"/>
      <c r="J93" s="289"/>
    </row>
    <row r="94" spans="1:10" ht="12.95" customHeight="1">
      <c r="A94" s="303"/>
      <c r="B94" s="304" t="s">
        <v>746</v>
      </c>
      <c r="C94" s="300" t="s">
        <v>747</v>
      </c>
      <c r="D94" s="300" t="s">
        <v>179</v>
      </c>
      <c r="E94" s="305">
        <v>500000</v>
      </c>
      <c r="F94" s="306">
        <v>518.78</v>
      </c>
      <c r="G94" s="307">
        <v>2.7000000000000001E-3</v>
      </c>
      <c r="H94" s="323">
        <v>7.7255000000000004E-2</v>
      </c>
      <c r="I94" s="309"/>
      <c r="J94" s="289"/>
    </row>
    <row r="95" spans="1:10" ht="12.95" customHeight="1">
      <c r="A95" s="303"/>
      <c r="B95" s="304" t="s">
        <v>748</v>
      </c>
      <c r="C95" s="300" t="s">
        <v>749</v>
      </c>
      <c r="D95" s="300" t="s">
        <v>179</v>
      </c>
      <c r="E95" s="305">
        <v>500000</v>
      </c>
      <c r="F95" s="306">
        <v>518.01</v>
      </c>
      <c r="G95" s="307">
        <v>2.7000000000000001E-3</v>
      </c>
      <c r="H95" s="323">
        <v>7.5214000000000003E-2</v>
      </c>
      <c r="I95" s="309"/>
      <c r="J95" s="289"/>
    </row>
    <row r="96" spans="1:10" ht="12.95" customHeight="1">
      <c r="A96" s="303"/>
      <c r="B96" s="304" t="s">
        <v>750</v>
      </c>
      <c r="C96" s="300" t="s">
        <v>751</v>
      </c>
      <c r="D96" s="300" t="s">
        <v>179</v>
      </c>
      <c r="E96" s="305">
        <v>500000</v>
      </c>
      <c r="F96" s="306">
        <v>517.97</v>
      </c>
      <c r="G96" s="307">
        <v>2.7000000000000001E-3</v>
      </c>
      <c r="H96" s="323">
        <v>7.5689000000000006E-2</v>
      </c>
      <c r="I96" s="309"/>
      <c r="J96" s="289"/>
    </row>
    <row r="97" spans="1:10" ht="12.95" customHeight="1">
      <c r="A97" s="303"/>
      <c r="B97" s="304" t="s">
        <v>752</v>
      </c>
      <c r="C97" s="300" t="s">
        <v>753</v>
      </c>
      <c r="D97" s="300" t="s">
        <v>179</v>
      </c>
      <c r="E97" s="305">
        <v>500000</v>
      </c>
      <c r="F97" s="306">
        <v>517.87</v>
      </c>
      <c r="G97" s="307">
        <v>2.7000000000000001E-3</v>
      </c>
      <c r="H97" s="323">
        <v>7.5559000000000001E-2</v>
      </c>
      <c r="I97" s="309"/>
      <c r="J97" s="289"/>
    </row>
    <row r="98" spans="1:10" ht="12.95" customHeight="1">
      <c r="A98" s="303"/>
      <c r="B98" s="304" t="s">
        <v>754</v>
      </c>
      <c r="C98" s="300" t="s">
        <v>755</v>
      </c>
      <c r="D98" s="300" t="s">
        <v>179</v>
      </c>
      <c r="E98" s="305">
        <v>500000</v>
      </c>
      <c r="F98" s="306">
        <v>517.78</v>
      </c>
      <c r="G98" s="307">
        <v>2.7000000000000001E-3</v>
      </c>
      <c r="H98" s="323">
        <v>7.5348999999999999E-2</v>
      </c>
      <c r="I98" s="309"/>
      <c r="J98" s="289"/>
    </row>
    <row r="99" spans="1:10" ht="12.95" customHeight="1">
      <c r="A99" s="303"/>
      <c r="B99" s="304" t="s">
        <v>756</v>
      </c>
      <c r="C99" s="300" t="s">
        <v>757</v>
      </c>
      <c r="D99" s="300" t="s">
        <v>179</v>
      </c>
      <c r="E99" s="305">
        <v>500000</v>
      </c>
      <c r="F99" s="306">
        <v>517.76</v>
      </c>
      <c r="G99" s="307">
        <v>2.7000000000000001E-3</v>
      </c>
      <c r="H99" s="323">
        <v>7.5362999999999999E-2</v>
      </c>
      <c r="I99" s="309"/>
      <c r="J99" s="289"/>
    </row>
    <row r="100" spans="1:10" ht="12.95" customHeight="1">
      <c r="A100" s="303"/>
      <c r="B100" s="304" t="s">
        <v>758</v>
      </c>
      <c r="C100" s="300" t="s">
        <v>759</v>
      </c>
      <c r="D100" s="300" t="s">
        <v>179</v>
      </c>
      <c r="E100" s="305">
        <v>500000</v>
      </c>
      <c r="F100" s="306">
        <v>517.33000000000004</v>
      </c>
      <c r="G100" s="307">
        <v>2.7000000000000001E-3</v>
      </c>
      <c r="H100" s="323">
        <v>7.5362999999999999E-2</v>
      </c>
      <c r="I100" s="309"/>
      <c r="J100" s="289"/>
    </row>
    <row r="101" spans="1:10" ht="12.95" customHeight="1">
      <c r="A101" s="303"/>
      <c r="B101" s="304" t="s">
        <v>760</v>
      </c>
      <c r="C101" s="300" t="s">
        <v>761</v>
      </c>
      <c r="D101" s="300" t="s">
        <v>179</v>
      </c>
      <c r="E101" s="305">
        <v>500000</v>
      </c>
      <c r="F101" s="306">
        <v>516.98</v>
      </c>
      <c r="G101" s="307">
        <v>2.7000000000000001E-3</v>
      </c>
      <c r="H101" s="323">
        <v>7.521499999999999E-2</v>
      </c>
      <c r="I101" s="309"/>
      <c r="J101" s="289"/>
    </row>
    <row r="102" spans="1:10" ht="12.95" customHeight="1">
      <c r="A102" s="303"/>
      <c r="B102" s="304" t="s">
        <v>762</v>
      </c>
      <c r="C102" s="300" t="s">
        <v>763</v>
      </c>
      <c r="D102" s="300" t="s">
        <v>179</v>
      </c>
      <c r="E102" s="305">
        <v>500000</v>
      </c>
      <c r="F102" s="306">
        <v>515.48</v>
      </c>
      <c r="G102" s="307">
        <v>2.7000000000000001E-3</v>
      </c>
      <c r="H102" s="323">
        <v>7.5666999999999998E-2</v>
      </c>
      <c r="I102" s="309"/>
      <c r="J102" s="289"/>
    </row>
    <row r="103" spans="1:10" ht="12.95" customHeight="1">
      <c r="A103" s="303"/>
      <c r="B103" s="304" t="s">
        <v>764</v>
      </c>
      <c r="C103" s="300" t="s">
        <v>765</v>
      </c>
      <c r="D103" s="300" t="s">
        <v>179</v>
      </c>
      <c r="E103" s="305">
        <v>500000</v>
      </c>
      <c r="F103" s="306">
        <v>515.41</v>
      </c>
      <c r="G103" s="307">
        <v>2.7000000000000001E-3</v>
      </c>
      <c r="H103" s="323">
        <v>7.5628000000000001E-2</v>
      </c>
      <c r="I103" s="309"/>
      <c r="J103" s="289"/>
    </row>
    <row r="104" spans="1:10" ht="12.95" customHeight="1">
      <c r="A104" s="303"/>
      <c r="B104" s="304" t="s">
        <v>766</v>
      </c>
      <c r="C104" s="300" t="s">
        <v>767</v>
      </c>
      <c r="D104" s="300" t="s">
        <v>179</v>
      </c>
      <c r="E104" s="305">
        <v>500000</v>
      </c>
      <c r="F104" s="306">
        <v>515.37</v>
      </c>
      <c r="G104" s="307">
        <v>2.7000000000000001E-3</v>
      </c>
      <c r="H104" s="323">
        <v>7.5179999999999997E-2</v>
      </c>
      <c r="I104" s="309"/>
      <c r="J104" s="289"/>
    </row>
    <row r="105" spans="1:10" ht="12.95" customHeight="1">
      <c r="A105" s="303"/>
      <c r="B105" s="304" t="s">
        <v>768</v>
      </c>
      <c r="C105" s="300" t="s">
        <v>769</v>
      </c>
      <c r="D105" s="300" t="s">
        <v>179</v>
      </c>
      <c r="E105" s="305">
        <v>500000</v>
      </c>
      <c r="F105" s="306">
        <v>514.65</v>
      </c>
      <c r="G105" s="307">
        <v>2.7000000000000001E-3</v>
      </c>
      <c r="H105" s="323">
        <v>7.5572E-2</v>
      </c>
      <c r="I105" s="309"/>
      <c r="J105" s="289"/>
    </row>
    <row r="106" spans="1:10" ht="12.95" customHeight="1">
      <c r="A106" s="303"/>
      <c r="B106" s="304" t="s">
        <v>770</v>
      </c>
      <c r="C106" s="300" t="s">
        <v>771</v>
      </c>
      <c r="D106" s="300" t="s">
        <v>179</v>
      </c>
      <c r="E106" s="305">
        <v>500000</v>
      </c>
      <c r="F106" s="306">
        <v>513.85</v>
      </c>
      <c r="G106" s="307">
        <v>2.7000000000000001E-3</v>
      </c>
      <c r="H106" s="323">
        <v>7.5076000000000004E-2</v>
      </c>
      <c r="I106" s="309"/>
      <c r="J106" s="289"/>
    </row>
    <row r="107" spans="1:10" ht="12.95" customHeight="1">
      <c r="A107" s="303"/>
      <c r="B107" s="304" t="s">
        <v>772</v>
      </c>
      <c r="C107" s="300" t="s">
        <v>773</v>
      </c>
      <c r="D107" s="300" t="s">
        <v>179</v>
      </c>
      <c r="E107" s="305">
        <v>500000</v>
      </c>
      <c r="F107" s="306">
        <v>513.5</v>
      </c>
      <c r="G107" s="307">
        <v>2.7000000000000001E-3</v>
      </c>
      <c r="H107" s="323">
        <v>7.5491000000000003E-2</v>
      </c>
      <c r="I107" s="309"/>
      <c r="J107" s="289"/>
    </row>
    <row r="108" spans="1:10" ht="12.95" customHeight="1">
      <c r="A108" s="303"/>
      <c r="B108" s="304" t="s">
        <v>774</v>
      </c>
      <c r="C108" s="300" t="s">
        <v>775</v>
      </c>
      <c r="D108" s="300" t="s">
        <v>179</v>
      </c>
      <c r="E108" s="305">
        <v>500000</v>
      </c>
      <c r="F108" s="306">
        <v>512.71</v>
      </c>
      <c r="G108" s="307">
        <v>2.7000000000000001E-3</v>
      </c>
      <c r="H108" s="323">
        <v>7.5185000000000002E-2</v>
      </c>
      <c r="I108" s="309"/>
      <c r="J108" s="289"/>
    </row>
    <row r="109" spans="1:10" ht="12.95" customHeight="1">
      <c r="A109" s="303"/>
      <c r="B109" s="304" t="s">
        <v>776</v>
      </c>
      <c r="C109" s="300" t="s">
        <v>777</v>
      </c>
      <c r="D109" s="300" t="s">
        <v>179</v>
      </c>
      <c r="E109" s="305">
        <v>500000</v>
      </c>
      <c r="F109" s="306">
        <v>511.76</v>
      </c>
      <c r="G109" s="307">
        <v>2.7000000000000001E-3</v>
      </c>
      <c r="H109" s="323">
        <v>7.5014999999999998E-2</v>
      </c>
      <c r="I109" s="309"/>
      <c r="J109" s="289"/>
    </row>
    <row r="110" spans="1:10" ht="12.95" customHeight="1">
      <c r="A110" s="303"/>
      <c r="B110" s="304" t="s">
        <v>778</v>
      </c>
      <c r="C110" s="300" t="s">
        <v>779</v>
      </c>
      <c r="D110" s="300" t="s">
        <v>179</v>
      </c>
      <c r="E110" s="305">
        <v>500000</v>
      </c>
      <c r="F110" s="306">
        <v>511.74</v>
      </c>
      <c r="G110" s="307">
        <v>2.7000000000000001E-3</v>
      </c>
      <c r="H110" s="323">
        <v>7.5359999999999996E-2</v>
      </c>
      <c r="I110" s="309"/>
      <c r="J110" s="289"/>
    </row>
    <row r="111" spans="1:10" ht="12.95" customHeight="1">
      <c r="A111" s="303"/>
      <c r="B111" s="304" t="s">
        <v>780</v>
      </c>
      <c r="C111" s="300" t="s">
        <v>781</v>
      </c>
      <c r="D111" s="300" t="s">
        <v>179</v>
      </c>
      <c r="E111" s="305">
        <v>500000</v>
      </c>
      <c r="F111" s="306">
        <v>511.61</v>
      </c>
      <c r="G111" s="307">
        <v>2.7000000000000001E-3</v>
      </c>
      <c r="H111" s="323">
        <v>7.5343999999999994E-2</v>
      </c>
      <c r="I111" s="309"/>
      <c r="J111" s="289"/>
    </row>
    <row r="112" spans="1:10" ht="12.95" customHeight="1">
      <c r="A112" s="303"/>
      <c r="B112" s="304" t="s">
        <v>782</v>
      </c>
      <c r="C112" s="300" t="s">
        <v>783</v>
      </c>
      <c r="D112" s="300" t="s">
        <v>179</v>
      </c>
      <c r="E112" s="305">
        <v>500000</v>
      </c>
      <c r="F112" s="306">
        <v>510.03</v>
      </c>
      <c r="G112" s="307">
        <v>2.7000000000000001E-3</v>
      </c>
      <c r="H112" s="323">
        <v>7.5304999999999997E-2</v>
      </c>
      <c r="I112" s="309"/>
      <c r="J112" s="289"/>
    </row>
    <row r="113" spans="1:10" ht="12.95" customHeight="1">
      <c r="A113" s="303"/>
      <c r="B113" s="304" t="s">
        <v>784</v>
      </c>
      <c r="C113" s="300" t="s">
        <v>785</v>
      </c>
      <c r="D113" s="300" t="s">
        <v>179</v>
      </c>
      <c r="E113" s="305">
        <v>500000</v>
      </c>
      <c r="F113" s="306">
        <v>509.56</v>
      </c>
      <c r="G113" s="307">
        <v>2.7000000000000001E-3</v>
      </c>
      <c r="H113" s="323">
        <v>7.5500999999999999E-2</v>
      </c>
      <c r="I113" s="309"/>
      <c r="J113" s="289"/>
    </row>
    <row r="114" spans="1:10" ht="12.95" customHeight="1">
      <c r="A114" s="303"/>
      <c r="B114" s="304" t="s">
        <v>786</v>
      </c>
      <c r="C114" s="300" t="s">
        <v>787</v>
      </c>
      <c r="D114" s="300" t="s">
        <v>179</v>
      </c>
      <c r="E114" s="305">
        <v>500000</v>
      </c>
      <c r="F114" s="306">
        <v>509.33</v>
      </c>
      <c r="G114" s="307">
        <v>2.7000000000000001E-3</v>
      </c>
      <c r="H114" s="323">
        <v>7.5049000000000005E-2</v>
      </c>
      <c r="I114" s="309"/>
      <c r="J114" s="289"/>
    </row>
    <row r="115" spans="1:10" ht="12.95" customHeight="1">
      <c r="A115" s="303"/>
      <c r="B115" s="304" t="s">
        <v>788</v>
      </c>
      <c r="C115" s="300" t="s">
        <v>789</v>
      </c>
      <c r="D115" s="300" t="s">
        <v>179</v>
      </c>
      <c r="E115" s="305">
        <v>500000</v>
      </c>
      <c r="F115" s="306">
        <v>507.29</v>
      </c>
      <c r="G115" s="307">
        <v>2.7000000000000001E-3</v>
      </c>
      <c r="H115" s="323">
        <v>7.5378000000000001E-2</v>
      </c>
      <c r="I115" s="309"/>
      <c r="J115" s="289"/>
    </row>
    <row r="116" spans="1:10" ht="12.95" customHeight="1">
      <c r="A116" s="303"/>
      <c r="B116" s="304" t="s">
        <v>790</v>
      </c>
      <c r="C116" s="300" t="s">
        <v>791</v>
      </c>
      <c r="D116" s="300" t="s">
        <v>179</v>
      </c>
      <c r="E116" s="305">
        <v>500000</v>
      </c>
      <c r="F116" s="306">
        <v>506.32</v>
      </c>
      <c r="G116" s="307">
        <v>2.7000000000000001E-3</v>
      </c>
      <c r="H116" s="323">
        <v>7.5109999999999996E-2</v>
      </c>
      <c r="I116" s="309"/>
      <c r="J116" s="289"/>
    </row>
    <row r="117" spans="1:10" ht="12.95" customHeight="1">
      <c r="A117" s="303"/>
      <c r="B117" s="304" t="s">
        <v>792</v>
      </c>
      <c r="C117" s="300" t="s">
        <v>793</v>
      </c>
      <c r="D117" s="300" t="s">
        <v>179</v>
      </c>
      <c r="E117" s="305">
        <v>500000</v>
      </c>
      <c r="F117" s="306">
        <v>504.63</v>
      </c>
      <c r="G117" s="307">
        <v>2.7000000000000001E-3</v>
      </c>
      <c r="H117" s="323">
        <v>7.5226000000000001E-2</v>
      </c>
      <c r="I117" s="309"/>
      <c r="J117" s="289"/>
    </row>
    <row r="118" spans="1:10" ht="12.95" customHeight="1">
      <c r="A118" s="303"/>
      <c r="B118" s="304" t="s">
        <v>794</v>
      </c>
      <c r="C118" s="300" t="s">
        <v>795</v>
      </c>
      <c r="D118" s="300" t="s">
        <v>179</v>
      </c>
      <c r="E118" s="305">
        <v>500000</v>
      </c>
      <c r="F118" s="306">
        <v>502.76</v>
      </c>
      <c r="G118" s="307">
        <v>2.7000000000000001E-3</v>
      </c>
      <c r="H118" s="323">
        <v>7.5334999999999999E-2</v>
      </c>
      <c r="I118" s="309"/>
      <c r="J118" s="289"/>
    </row>
    <row r="119" spans="1:10" ht="12.95" customHeight="1">
      <c r="A119" s="303"/>
      <c r="B119" s="304" t="s">
        <v>796</v>
      </c>
      <c r="C119" s="300" t="s">
        <v>797</v>
      </c>
      <c r="D119" s="300" t="s">
        <v>179</v>
      </c>
      <c r="E119" s="305">
        <v>500000</v>
      </c>
      <c r="F119" s="306">
        <v>500.03</v>
      </c>
      <c r="G119" s="307">
        <v>2.5999999999999999E-3</v>
      </c>
      <c r="H119" s="323">
        <v>7.1817999999999993E-2</v>
      </c>
      <c r="I119" s="309"/>
      <c r="J119" s="289"/>
    </row>
    <row r="120" spans="1:10" ht="12.95" customHeight="1">
      <c r="A120" s="303"/>
      <c r="B120" s="304" t="s">
        <v>798</v>
      </c>
      <c r="C120" s="300" t="s">
        <v>799</v>
      </c>
      <c r="D120" s="300" t="s">
        <v>179</v>
      </c>
      <c r="E120" s="305">
        <v>500000</v>
      </c>
      <c r="F120" s="306">
        <v>498.13</v>
      </c>
      <c r="G120" s="307">
        <v>2.5999999999999999E-3</v>
      </c>
      <c r="H120" s="323">
        <v>7.5408000000000003E-2</v>
      </c>
      <c r="I120" s="309"/>
      <c r="J120" s="289"/>
    </row>
    <row r="121" spans="1:10" ht="12.95" customHeight="1">
      <c r="A121" s="303"/>
      <c r="B121" s="304" t="s">
        <v>800</v>
      </c>
      <c r="C121" s="300" t="s">
        <v>801</v>
      </c>
      <c r="D121" s="300" t="s">
        <v>179</v>
      </c>
      <c r="E121" s="305">
        <v>500000</v>
      </c>
      <c r="F121" s="306">
        <v>496.88</v>
      </c>
      <c r="G121" s="307">
        <v>2.5999999999999999E-3</v>
      </c>
      <c r="H121" s="323">
        <v>7.528E-2</v>
      </c>
      <c r="I121" s="309"/>
      <c r="J121" s="289"/>
    </row>
    <row r="122" spans="1:10" ht="12.95" customHeight="1">
      <c r="A122" s="303"/>
      <c r="B122" s="304" t="s">
        <v>892</v>
      </c>
      <c r="C122" s="300" t="s">
        <v>802</v>
      </c>
      <c r="D122" s="300" t="s">
        <v>635</v>
      </c>
      <c r="E122" s="305">
        <v>50000</v>
      </c>
      <c r="F122" s="306">
        <v>494.59</v>
      </c>
      <c r="G122" s="307">
        <v>2.5999999999999999E-3</v>
      </c>
      <c r="H122" s="323">
        <v>8.0125000000000002E-2</v>
      </c>
      <c r="I122" s="309"/>
      <c r="J122" s="289"/>
    </row>
    <row r="123" spans="1:10" ht="12.95" customHeight="1">
      <c r="A123" s="303"/>
      <c r="B123" s="304" t="s">
        <v>803</v>
      </c>
      <c r="C123" s="300" t="s">
        <v>804</v>
      </c>
      <c r="D123" s="300" t="s">
        <v>179</v>
      </c>
      <c r="E123" s="305">
        <v>500000</v>
      </c>
      <c r="F123" s="306">
        <v>494.5</v>
      </c>
      <c r="G123" s="307">
        <v>2.5999999999999999E-3</v>
      </c>
      <c r="H123" s="323">
        <v>7.4954999999999994E-2</v>
      </c>
      <c r="I123" s="309"/>
      <c r="J123" s="289"/>
    </row>
    <row r="124" spans="1:10" ht="12.95" customHeight="1">
      <c r="A124" s="303"/>
      <c r="B124" s="304" t="s">
        <v>805</v>
      </c>
      <c r="C124" s="300" t="s">
        <v>806</v>
      </c>
      <c r="D124" s="300" t="s">
        <v>179</v>
      </c>
      <c r="E124" s="305">
        <v>500000</v>
      </c>
      <c r="F124" s="306">
        <v>494.25</v>
      </c>
      <c r="G124" s="307">
        <v>2.5999999999999999E-3</v>
      </c>
      <c r="H124" s="323">
        <v>7.5303000000000009E-2</v>
      </c>
      <c r="I124" s="309"/>
      <c r="J124" s="289"/>
    </row>
    <row r="125" spans="1:10" ht="12.95" customHeight="1">
      <c r="A125" s="303"/>
      <c r="B125" s="304" t="s">
        <v>807</v>
      </c>
      <c r="C125" s="300" t="s">
        <v>808</v>
      </c>
      <c r="D125" s="300" t="s">
        <v>179</v>
      </c>
      <c r="E125" s="305">
        <v>500000</v>
      </c>
      <c r="F125" s="306">
        <v>492.98</v>
      </c>
      <c r="G125" s="307">
        <v>2.5999999999999999E-3</v>
      </c>
      <c r="H125" s="323">
        <v>7.5445999999999999E-2</v>
      </c>
      <c r="I125" s="309"/>
      <c r="J125" s="289"/>
    </row>
    <row r="126" spans="1:10" ht="12.95" customHeight="1">
      <c r="A126" s="303"/>
      <c r="B126" s="304" t="s">
        <v>809</v>
      </c>
      <c r="C126" s="300" t="s">
        <v>810</v>
      </c>
      <c r="D126" s="300" t="s">
        <v>179</v>
      </c>
      <c r="E126" s="305">
        <v>500000</v>
      </c>
      <c r="F126" s="306">
        <v>489.64</v>
      </c>
      <c r="G126" s="307">
        <v>2.5999999999999999E-3</v>
      </c>
      <c r="H126" s="323">
        <v>7.5377E-2</v>
      </c>
      <c r="I126" s="309"/>
      <c r="J126" s="289"/>
    </row>
    <row r="127" spans="1:10" ht="12.95" customHeight="1">
      <c r="A127" s="303"/>
      <c r="B127" s="304" t="s">
        <v>811</v>
      </c>
      <c r="C127" s="300" t="s">
        <v>812</v>
      </c>
      <c r="D127" s="300" t="s">
        <v>179</v>
      </c>
      <c r="E127" s="305">
        <v>500000</v>
      </c>
      <c r="F127" s="306">
        <v>483.77</v>
      </c>
      <c r="G127" s="307">
        <v>2.5999999999999999E-3</v>
      </c>
      <c r="H127" s="323">
        <v>7.5340000000000004E-2</v>
      </c>
      <c r="I127" s="309"/>
      <c r="J127" s="289"/>
    </row>
    <row r="128" spans="1:10" ht="12.95" customHeight="1">
      <c r="A128" s="303"/>
      <c r="B128" s="304" t="s">
        <v>813</v>
      </c>
      <c r="C128" s="300" t="s">
        <v>814</v>
      </c>
      <c r="D128" s="300" t="s">
        <v>179</v>
      </c>
      <c r="E128" s="305">
        <v>500000</v>
      </c>
      <c r="F128" s="306">
        <v>477.16</v>
      </c>
      <c r="G128" s="307">
        <v>2.5000000000000001E-3</v>
      </c>
      <c r="H128" s="323">
        <v>7.5054999999999997E-2</v>
      </c>
      <c r="I128" s="309"/>
      <c r="J128" s="289"/>
    </row>
    <row r="129" spans="1:10" ht="12.95" customHeight="1">
      <c r="A129" s="289"/>
      <c r="B129" s="299" t="s">
        <v>125</v>
      </c>
      <c r="C129" s="300"/>
      <c r="D129" s="300"/>
      <c r="E129" s="300"/>
      <c r="F129" s="310">
        <v>120895.28</v>
      </c>
      <c r="G129" s="311">
        <v>0.63970000000000005</v>
      </c>
      <c r="H129" s="312"/>
      <c r="I129" s="313"/>
      <c r="J129" s="289"/>
    </row>
    <row r="130" spans="1:10" ht="12.95" customHeight="1">
      <c r="A130" s="289"/>
      <c r="B130" s="314" t="s">
        <v>219</v>
      </c>
      <c r="C130" s="315"/>
      <c r="D130" s="315"/>
      <c r="E130" s="315"/>
      <c r="F130" s="312" t="s">
        <v>127</v>
      </c>
      <c r="G130" s="312" t="s">
        <v>127</v>
      </c>
      <c r="H130" s="312"/>
      <c r="I130" s="313"/>
      <c r="J130" s="289"/>
    </row>
    <row r="131" spans="1:10" ht="12.95" customHeight="1">
      <c r="A131" s="289"/>
      <c r="B131" s="314" t="s">
        <v>125</v>
      </c>
      <c r="C131" s="315"/>
      <c r="D131" s="315"/>
      <c r="E131" s="315"/>
      <c r="F131" s="312" t="s">
        <v>127</v>
      </c>
      <c r="G131" s="312" t="s">
        <v>127</v>
      </c>
      <c r="H131" s="312"/>
      <c r="I131" s="313"/>
      <c r="J131" s="289"/>
    </row>
    <row r="132" spans="1:10" ht="12.95" customHeight="1">
      <c r="A132" s="289"/>
      <c r="B132" s="314" t="s">
        <v>128</v>
      </c>
      <c r="C132" s="320"/>
      <c r="D132" s="315"/>
      <c r="E132" s="320"/>
      <c r="F132" s="310">
        <v>120895.28</v>
      </c>
      <c r="G132" s="311">
        <v>0.63970000000000005</v>
      </c>
      <c r="H132" s="312"/>
      <c r="I132" s="313"/>
      <c r="J132" s="289"/>
    </row>
    <row r="133" spans="1:10" ht="12.95" customHeight="1">
      <c r="A133" s="289"/>
      <c r="B133" s="299" t="s">
        <v>155</v>
      </c>
      <c r="C133" s="300"/>
      <c r="D133" s="300"/>
      <c r="E133" s="300"/>
      <c r="F133" s="300"/>
      <c r="G133" s="300"/>
      <c r="H133" s="301"/>
      <c r="I133" s="302"/>
      <c r="J133" s="289"/>
    </row>
    <row r="134" spans="1:10" ht="12.95" customHeight="1">
      <c r="A134" s="289"/>
      <c r="B134" s="299" t="s">
        <v>156</v>
      </c>
      <c r="C134" s="300"/>
      <c r="D134" s="300"/>
      <c r="E134" s="300"/>
      <c r="F134" s="289"/>
      <c r="G134" s="301"/>
      <c r="H134" s="301"/>
      <c r="I134" s="302"/>
      <c r="J134" s="289"/>
    </row>
    <row r="135" spans="1:10" ht="12.95" customHeight="1">
      <c r="A135" s="303"/>
      <c r="B135" s="304" t="s">
        <v>893</v>
      </c>
      <c r="C135" s="300" t="s">
        <v>815</v>
      </c>
      <c r="D135" s="300" t="s">
        <v>533</v>
      </c>
      <c r="E135" s="305">
        <v>1000</v>
      </c>
      <c r="F135" s="306">
        <v>4755.72</v>
      </c>
      <c r="G135" s="307">
        <v>2.52E-2</v>
      </c>
      <c r="H135" s="323">
        <v>7.5600000000000001E-2</v>
      </c>
      <c r="I135" s="309"/>
      <c r="J135" s="289"/>
    </row>
    <row r="136" spans="1:10" ht="12.95" customHeight="1">
      <c r="A136" s="303"/>
      <c r="B136" s="304" t="s">
        <v>894</v>
      </c>
      <c r="C136" s="300" t="s">
        <v>816</v>
      </c>
      <c r="D136" s="300" t="s">
        <v>533</v>
      </c>
      <c r="E136" s="305">
        <v>600</v>
      </c>
      <c r="F136" s="306">
        <v>2856.45</v>
      </c>
      <c r="G136" s="307">
        <v>1.5100000000000001E-2</v>
      </c>
      <c r="H136" s="323">
        <v>7.5800000000000006E-2</v>
      </c>
      <c r="I136" s="309"/>
      <c r="J136" s="289"/>
    </row>
    <row r="137" spans="1:10" ht="12.95" customHeight="1">
      <c r="A137" s="303"/>
      <c r="B137" s="304" t="s">
        <v>895</v>
      </c>
      <c r="C137" s="300" t="s">
        <v>817</v>
      </c>
      <c r="D137" s="300" t="s">
        <v>533</v>
      </c>
      <c r="E137" s="305">
        <v>400</v>
      </c>
      <c r="F137" s="306">
        <v>1901.73</v>
      </c>
      <c r="G137" s="307">
        <v>1.01E-2</v>
      </c>
      <c r="H137" s="323">
        <v>7.5749999999999998E-2</v>
      </c>
      <c r="I137" s="309"/>
      <c r="J137" s="289"/>
    </row>
    <row r="138" spans="1:10" ht="12.95" customHeight="1">
      <c r="A138" s="303"/>
      <c r="B138" s="304" t="s">
        <v>896</v>
      </c>
      <c r="C138" s="300" t="s">
        <v>818</v>
      </c>
      <c r="D138" s="300" t="s">
        <v>533</v>
      </c>
      <c r="E138" s="305">
        <v>300</v>
      </c>
      <c r="F138" s="306">
        <v>1446.79</v>
      </c>
      <c r="G138" s="307">
        <v>7.7000000000000002E-3</v>
      </c>
      <c r="H138" s="323">
        <v>7.4999999999999997E-2</v>
      </c>
      <c r="I138" s="309"/>
      <c r="J138" s="289"/>
    </row>
    <row r="139" spans="1:10" ht="12.95" customHeight="1">
      <c r="A139" s="303"/>
      <c r="B139" s="304" t="s">
        <v>861</v>
      </c>
      <c r="C139" s="300" t="s">
        <v>167</v>
      </c>
      <c r="D139" s="300" t="s">
        <v>533</v>
      </c>
      <c r="E139" s="305">
        <v>300</v>
      </c>
      <c r="F139" s="306">
        <v>1415.88</v>
      </c>
      <c r="G139" s="307">
        <v>7.4999999999999997E-3</v>
      </c>
      <c r="H139" s="323">
        <v>7.5300000000000006E-2</v>
      </c>
      <c r="I139" s="309"/>
      <c r="J139" s="289"/>
    </row>
    <row r="140" spans="1:10" ht="12.95" customHeight="1">
      <c r="A140" s="303"/>
      <c r="B140" s="304" t="s">
        <v>897</v>
      </c>
      <c r="C140" s="300" t="s">
        <v>220</v>
      </c>
      <c r="D140" s="300" t="s">
        <v>537</v>
      </c>
      <c r="E140" s="305">
        <v>300</v>
      </c>
      <c r="F140" s="306">
        <v>1404.42</v>
      </c>
      <c r="G140" s="307">
        <v>7.4000000000000003E-3</v>
      </c>
      <c r="H140" s="323">
        <v>7.6200000000000004E-2</v>
      </c>
      <c r="I140" s="309"/>
      <c r="J140" s="289"/>
    </row>
    <row r="141" spans="1:10" ht="12.95" customHeight="1">
      <c r="A141" s="303"/>
      <c r="B141" s="304" t="s">
        <v>898</v>
      </c>
      <c r="C141" s="300" t="s">
        <v>221</v>
      </c>
      <c r="D141" s="300" t="s">
        <v>533</v>
      </c>
      <c r="E141" s="305">
        <v>200</v>
      </c>
      <c r="F141" s="306">
        <v>983.52</v>
      </c>
      <c r="G141" s="307">
        <v>5.1999999999999998E-3</v>
      </c>
      <c r="H141" s="323">
        <v>7.5498999999999997E-2</v>
      </c>
      <c r="I141" s="309"/>
      <c r="J141" s="289"/>
    </row>
    <row r="142" spans="1:10" ht="12.95" customHeight="1">
      <c r="A142" s="303"/>
      <c r="B142" s="304" t="s">
        <v>854</v>
      </c>
      <c r="C142" s="300" t="s">
        <v>160</v>
      </c>
      <c r="D142" s="300" t="s">
        <v>537</v>
      </c>
      <c r="E142" s="305">
        <v>200</v>
      </c>
      <c r="F142" s="306">
        <v>958.51</v>
      </c>
      <c r="G142" s="307">
        <v>5.1000000000000004E-3</v>
      </c>
      <c r="H142" s="323">
        <v>7.4887999999999996E-2</v>
      </c>
      <c r="I142" s="309"/>
      <c r="J142" s="289"/>
    </row>
    <row r="143" spans="1:10" ht="12.95" customHeight="1">
      <c r="A143" s="303"/>
      <c r="B143" s="304" t="s">
        <v>899</v>
      </c>
      <c r="C143" s="300" t="s">
        <v>819</v>
      </c>
      <c r="D143" s="300" t="s">
        <v>533</v>
      </c>
      <c r="E143" s="305">
        <v>200</v>
      </c>
      <c r="F143" s="306">
        <v>945.94</v>
      </c>
      <c r="G143" s="307">
        <v>5.0000000000000001E-3</v>
      </c>
      <c r="H143" s="323">
        <v>7.5300000000000006E-2</v>
      </c>
      <c r="I143" s="309"/>
      <c r="J143" s="289"/>
    </row>
    <row r="144" spans="1:10" ht="12.95" customHeight="1">
      <c r="A144" s="289"/>
      <c r="B144" s="299" t="s">
        <v>125</v>
      </c>
      <c r="C144" s="300"/>
      <c r="D144" s="300"/>
      <c r="E144" s="300"/>
      <c r="F144" s="310">
        <v>16668.96</v>
      </c>
      <c r="G144" s="311">
        <v>8.8300000000000003E-2</v>
      </c>
      <c r="H144" s="312"/>
      <c r="I144" s="313"/>
      <c r="J144" s="289"/>
    </row>
    <row r="145" spans="1:10" ht="12.95" customHeight="1">
      <c r="A145" s="289"/>
      <c r="B145" s="299" t="s">
        <v>174</v>
      </c>
      <c r="C145" s="300"/>
      <c r="D145" s="300"/>
      <c r="E145" s="300"/>
      <c r="F145" s="289"/>
      <c r="G145" s="301"/>
      <c r="H145" s="301"/>
      <c r="I145" s="302"/>
      <c r="J145" s="289"/>
    </row>
    <row r="146" spans="1:10" ht="12.95" customHeight="1">
      <c r="A146" s="303"/>
      <c r="B146" s="304" t="s">
        <v>900</v>
      </c>
      <c r="C146" s="300" t="s">
        <v>193</v>
      </c>
      <c r="D146" s="300" t="s">
        <v>533</v>
      </c>
      <c r="E146" s="305">
        <v>500</v>
      </c>
      <c r="F146" s="306">
        <v>2492</v>
      </c>
      <c r="G146" s="307">
        <v>1.32E-2</v>
      </c>
      <c r="H146" s="323">
        <v>7.8153E-2</v>
      </c>
      <c r="I146" s="309"/>
      <c r="J146" s="289"/>
    </row>
    <row r="147" spans="1:10" ht="12.95" customHeight="1">
      <c r="A147" s="289"/>
      <c r="B147" s="299" t="s">
        <v>125</v>
      </c>
      <c r="C147" s="300"/>
      <c r="D147" s="300"/>
      <c r="E147" s="300"/>
      <c r="F147" s="310">
        <v>2492</v>
      </c>
      <c r="G147" s="311">
        <v>1.32E-2</v>
      </c>
      <c r="H147" s="312"/>
      <c r="I147" s="313"/>
      <c r="J147" s="289"/>
    </row>
    <row r="148" spans="1:10" ht="12.95" customHeight="1">
      <c r="A148" s="289"/>
      <c r="B148" s="299" t="s">
        <v>176</v>
      </c>
      <c r="C148" s="300"/>
      <c r="D148" s="300"/>
      <c r="E148" s="300"/>
      <c r="F148" s="289"/>
      <c r="G148" s="301"/>
      <c r="H148" s="301"/>
      <c r="I148" s="302"/>
      <c r="J148" s="289"/>
    </row>
    <row r="149" spans="1:10" ht="12.95" customHeight="1">
      <c r="A149" s="303"/>
      <c r="B149" s="304" t="s">
        <v>180</v>
      </c>
      <c r="C149" s="300" t="s">
        <v>181</v>
      </c>
      <c r="D149" s="300" t="s">
        <v>179</v>
      </c>
      <c r="E149" s="305">
        <v>1000000</v>
      </c>
      <c r="F149" s="306">
        <v>948.09</v>
      </c>
      <c r="G149" s="307">
        <v>5.0000000000000001E-3</v>
      </c>
      <c r="H149" s="323">
        <v>7.0624999999999993E-2</v>
      </c>
      <c r="I149" s="309"/>
      <c r="J149" s="289"/>
    </row>
    <row r="150" spans="1:10" ht="12.95" customHeight="1">
      <c r="A150" s="289"/>
      <c r="B150" s="299" t="s">
        <v>125</v>
      </c>
      <c r="C150" s="300"/>
      <c r="D150" s="300"/>
      <c r="E150" s="300"/>
      <c r="F150" s="310">
        <v>948.09</v>
      </c>
      <c r="G150" s="311">
        <v>5.0000000000000001E-3</v>
      </c>
      <c r="H150" s="312"/>
      <c r="I150" s="313"/>
      <c r="J150" s="289"/>
    </row>
    <row r="151" spans="1:10" ht="12.95" customHeight="1">
      <c r="A151" s="289"/>
      <c r="B151" s="314" t="s">
        <v>128</v>
      </c>
      <c r="C151" s="320"/>
      <c r="D151" s="315"/>
      <c r="E151" s="320"/>
      <c r="F151" s="310">
        <v>20109.05</v>
      </c>
      <c r="G151" s="311">
        <v>0.1065</v>
      </c>
      <c r="H151" s="312"/>
      <c r="I151" s="313"/>
      <c r="J151" s="289"/>
    </row>
    <row r="152" spans="1:10" ht="12.95" customHeight="1">
      <c r="A152" s="289"/>
      <c r="B152" s="299" t="s">
        <v>194</v>
      </c>
      <c r="C152" s="300"/>
      <c r="D152" s="300"/>
      <c r="E152" s="300"/>
      <c r="F152" s="300"/>
      <c r="G152" s="300"/>
      <c r="H152" s="301"/>
      <c r="I152" s="302"/>
      <c r="J152" s="289"/>
    </row>
    <row r="153" spans="1:10" ht="12.95" customHeight="1">
      <c r="A153" s="289"/>
      <c r="B153" s="299" t="s">
        <v>579</v>
      </c>
      <c r="C153" s="300"/>
      <c r="D153" s="300"/>
      <c r="E153" s="300"/>
      <c r="F153" s="289"/>
      <c r="G153" s="301"/>
      <c r="H153" s="301"/>
      <c r="I153" s="302"/>
      <c r="J153" s="289"/>
    </row>
    <row r="154" spans="1:10" ht="12.95" customHeight="1">
      <c r="A154" s="303"/>
      <c r="B154" s="304" t="s">
        <v>580</v>
      </c>
      <c r="C154" s="300" t="s">
        <v>581</v>
      </c>
      <c r="D154" s="300"/>
      <c r="E154" s="305">
        <v>4267.9859999999999</v>
      </c>
      <c r="F154" s="306">
        <v>434.72</v>
      </c>
      <c r="G154" s="307">
        <v>2.3E-3</v>
      </c>
      <c r="H154" s="323"/>
      <c r="I154" s="309"/>
      <c r="J154" s="289"/>
    </row>
    <row r="155" spans="1:10" ht="12.95" customHeight="1">
      <c r="A155" s="289"/>
      <c r="B155" s="299" t="s">
        <v>125</v>
      </c>
      <c r="C155" s="300"/>
      <c r="D155" s="300"/>
      <c r="E155" s="300"/>
      <c r="F155" s="310">
        <v>434.72</v>
      </c>
      <c r="G155" s="311">
        <v>2.3E-3</v>
      </c>
      <c r="H155" s="312"/>
      <c r="I155" s="313"/>
      <c r="J155" s="289"/>
    </row>
    <row r="156" spans="1:10" ht="12.95" customHeight="1">
      <c r="A156" s="289"/>
      <c r="B156" s="314" t="s">
        <v>128</v>
      </c>
      <c r="C156" s="320"/>
      <c r="D156" s="315"/>
      <c r="E156" s="320"/>
      <c r="F156" s="310">
        <v>434.72</v>
      </c>
      <c r="G156" s="311">
        <v>2.3E-3</v>
      </c>
      <c r="H156" s="312"/>
      <c r="I156" s="313"/>
      <c r="J156" s="289"/>
    </row>
    <row r="157" spans="1:10" ht="12.95" customHeight="1">
      <c r="A157" s="289"/>
      <c r="B157" s="299" t="s">
        <v>184</v>
      </c>
      <c r="C157" s="300"/>
      <c r="D157" s="300"/>
      <c r="E157" s="300"/>
      <c r="F157" s="300"/>
      <c r="G157" s="300"/>
      <c r="H157" s="301"/>
      <c r="I157" s="302"/>
      <c r="J157" s="289"/>
    </row>
    <row r="158" spans="1:10" ht="12.95" customHeight="1">
      <c r="A158" s="303"/>
      <c r="B158" s="304" t="s">
        <v>185</v>
      </c>
      <c r="C158" s="300"/>
      <c r="D158" s="300"/>
      <c r="E158" s="305"/>
      <c r="F158" s="306">
        <v>2014.62</v>
      </c>
      <c r="G158" s="307">
        <v>1.0699999999999999E-2</v>
      </c>
      <c r="H158" s="323">
        <v>6.9025856845333536E-2</v>
      </c>
      <c r="I158" s="309"/>
      <c r="J158" s="289"/>
    </row>
    <row r="159" spans="1:10" ht="12.95" customHeight="1">
      <c r="A159" s="289"/>
      <c r="B159" s="299" t="s">
        <v>125</v>
      </c>
      <c r="C159" s="300"/>
      <c r="D159" s="300"/>
      <c r="E159" s="300"/>
      <c r="F159" s="310">
        <v>2014.62</v>
      </c>
      <c r="G159" s="311">
        <v>1.0699999999999999E-2</v>
      </c>
      <c r="H159" s="312"/>
      <c r="I159" s="313"/>
      <c r="J159" s="289"/>
    </row>
    <row r="160" spans="1:10" ht="12.95" customHeight="1">
      <c r="A160" s="289"/>
      <c r="B160" s="314" t="s">
        <v>219</v>
      </c>
      <c r="C160" s="315"/>
      <c r="D160" s="315"/>
      <c r="E160" s="315"/>
      <c r="F160" s="312" t="s">
        <v>127</v>
      </c>
      <c r="G160" s="312" t="s">
        <v>127</v>
      </c>
      <c r="H160" s="312"/>
      <c r="I160" s="313"/>
      <c r="J160" s="289"/>
    </row>
    <row r="161" spans="1:10" ht="12.95" customHeight="1">
      <c r="A161" s="289"/>
      <c r="B161" s="314" t="s">
        <v>125</v>
      </c>
      <c r="C161" s="315"/>
      <c r="D161" s="315"/>
      <c r="E161" s="315"/>
      <c r="F161" s="312" t="s">
        <v>127</v>
      </c>
      <c r="G161" s="312" t="s">
        <v>127</v>
      </c>
      <c r="H161" s="312"/>
      <c r="I161" s="313"/>
      <c r="J161" s="289"/>
    </row>
    <row r="162" spans="1:10" ht="12.95" customHeight="1">
      <c r="A162" s="289"/>
      <c r="B162" s="314" t="s">
        <v>128</v>
      </c>
      <c r="C162" s="320"/>
      <c r="D162" s="315"/>
      <c r="E162" s="320"/>
      <c r="F162" s="310">
        <v>2014.62</v>
      </c>
      <c r="G162" s="311">
        <v>1.0699999999999999E-2</v>
      </c>
      <c r="H162" s="312"/>
      <c r="I162" s="313"/>
      <c r="J162" s="289"/>
    </row>
    <row r="163" spans="1:10" ht="12.95" customHeight="1">
      <c r="A163" s="289"/>
      <c r="B163" s="314" t="s">
        <v>186</v>
      </c>
      <c r="C163" s="300"/>
      <c r="D163" s="315"/>
      <c r="E163" s="300"/>
      <c r="F163" s="324">
        <f>3486.174456</f>
        <v>3486.1744560000002</v>
      </c>
      <c r="G163" s="311">
        <f>1.88%</f>
        <v>1.8799999999999997E-2</v>
      </c>
      <c r="H163" s="312"/>
      <c r="I163" s="313"/>
      <c r="J163" s="289"/>
    </row>
    <row r="164" spans="1:10" ht="12.95" customHeight="1" thickBot="1">
      <c r="A164" s="289"/>
      <c r="B164" s="325" t="s">
        <v>187</v>
      </c>
      <c r="C164" s="326"/>
      <c r="D164" s="326"/>
      <c r="E164" s="326"/>
      <c r="F164" s="327">
        <v>188861.49</v>
      </c>
      <c r="G164" s="328">
        <v>1</v>
      </c>
      <c r="H164" s="329"/>
      <c r="I164" s="330"/>
      <c r="J164" s="289"/>
    </row>
    <row r="165" spans="1:10" ht="12.95" customHeight="1">
      <c r="A165" s="289"/>
      <c r="B165" s="293"/>
      <c r="C165" s="289"/>
      <c r="D165" s="289"/>
      <c r="E165" s="289"/>
      <c r="F165" s="289"/>
      <c r="G165" s="289"/>
      <c r="H165" s="289"/>
      <c r="I165" s="289"/>
      <c r="J165" s="289"/>
    </row>
    <row r="166" spans="1:10" ht="12.95" customHeight="1" thickBot="1">
      <c r="A166" s="289"/>
      <c r="B166" s="475" t="s">
        <v>138</v>
      </c>
      <c r="C166" s="476"/>
      <c r="D166" s="476"/>
      <c r="E166" s="476"/>
      <c r="F166" s="476"/>
      <c r="G166" s="476"/>
      <c r="H166" s="477"/>
      <c r="I166" s="289"/>
      <c r="J166" s="289"/>
    </row>
    <row r="167" spans="1:10" ht="12.95" customHeight="1">
      <c r="A167" s="289"/>
      <c r="B167" s="478" t="s">
        <v>6</v>
      </c>
      <c r="C167" s="479"/>
      <c r="D167" s="479" t="s">
        <v>453</v>
      </c>
      <c r="E167" s="479" t="s">
        <v>9</v>
      </c>
      <c r="F167" s="480" t="s">
        <v>828</v>
      </c>
      <c r="G167" s="479" t="s">
        <v>829</v>
      </c>
      <c r="H167" s="481" t="s">
        <v>901</v>
      </c>
      <c r="I167" s="289"/>
    </row>
    <row r="168" spans="1:10" ht="12.95" customHeight="1">
      <c r="A168" s="289"/>
      <c r="B168" s="658" t="s">
        <v>139</v>
      </c>
      <c r="C168" s="300"/>
      <c r="D168" s="300"/>
      <c r="E168" s="300"/>
      <c r="F168" s="289"/>
      <c r="G168" s="301"/>
      <c r="H168" s="659"/>
      <c r="I168" s="289"/>
    </row>
    <row r="169" spans="1:10" ht="12.95" customHeight="1">
      <c r="A169" s="303"/>
      <c r="B169" s="660" t="s">
        <v>209</v>
      </c>
      <c r="C169" s="300"/>
      <c r="D169" s="300"/>
      <c r="E169" s="305">
        <v>-11200</v>
      </c>
      <c r="F169" s="306">
        <v>-174.33</v>
      </c>
      <c r="G169" s="307">
        <v>-8.9999999999999998E-4</v>
      </c>
      <c r="H169" s="661"/>
      <c r="I169" s="289"/>
    </row>
    <row r="170" spans="1:10" ht="12.95" customHeight="1">
      <c r="A170" s="303"/>
      <c r="B170" s="660" t="s">
        <v>210</v>
      </c>
      <c r="C170" s="300"/>
      <c r="D170" s="300"/>
      <c r="E170" s="305">
        <v>-29700</v>
      </c>
      <c r="F170" s="306">
        <v>-433.95</v>
      </c>
      <c r="G170" s="307">
        <v>-2.3E-3</v>
      </c>
      <c r="H170" s="661"/>
      <c r="I170" s="289"/>
    </row>
    <row r="171" spans="1:10" ht="12.95" customHeight="1">
      <c r="A171" s="303"/>
      <c r="B171" s="660" t="s">
        <v>150</v>
      </c>
      <c r="C171" s="300"/>
      <c r="D171" s="300"/>
      <c r="E171" s="305">
        <v>-108300</v>
      </c>
      <c r="F171" s="306">
        <v>-1083.92</v>
      </c>
      <c r="G171" s="307">
        <v>-5.7000000000000002E-3</v>
      </c>
      <c r="H171" s="661"/>
      <c r="I171" s="289"/>
    </row>
    <row r="172" spans="1:10" ht="12.95" customHeight="1">
      <c r="A172" s="289"/>
      <c r="B172" s="658" t="s">
        <v>125</v>
      </c>
      <c r="C172" s="300"/>
      <c r="D172" s="300"/>
      <c r="E172" s="300"/>
      <c r="F172" s="310">
        <v>-1692.2</v>
      </c>
      <c r="G172" s="311">
        <v>-8.8999999999999999E-3</v>
      </c>
      <c r="H172" s="662"/>
      <c r="I172" s="289"/>
    </row>
    <row r="173" spans="1:10" ht="12.95" customHeight="1" thickBot="1">
      <c r="A173" s="289"/>
      <c r="B173" s="663" t="s">
        <v>128</v>
      </c>
      <c r="C173" s="664"/>
      <c r="D173" s="665"/>
      <c r="E173" s="664"/>
      <c r="F173" s="666">
        <v>-1692.2</v>
      </c>
      <c r="G173" s="667">
        <v>-8.8999999999999999E-3</v>
      </c>
      <c r="H173" s="668"/>
      <c r="I173" s="289"/>
    </row>
    <row r="174" spans="1:10" ht="12.95" customHeight="1">
      <c r="A174" s="289"/>
      <c r="B174" s="293"/>
      <c r="C174" s="289"/>
      <c r="D174" s="289"/>
      <c r="E174" s="289"/>
      <c r="F174" s="289"/>
      <c r="G174" s="289"/>
      <c r="H174" s="289"/>
      <c r="I174" s="289"/>
      <c r="J174" s="289"/>
    </row>
    <row r="175" spans="1:10" ht="12.95" customHeight="1">
      <c r="A175" s="289"/>
      <c r="B175" s="290" t="s">
        <v>188</v>
      </c>
      <c r="C175" s="289"/>
      <c r="D175" s="289"/>
      <c r="E175" s="289"/>
      <c r="F175" s="289"/>
      <c r="G175" s="289"/>
      <c r="H175" s="289"/>
      <c r="I175" s="289"/>
      <c r="J175" s="289"/>
    </row>
    <row r="176" spans="1:10" ht="12.95" customHeight="1">
      <c r="A176" s="289"/>
      <c r="B176" s="290" t="s">
        <v>189</v>
      </c>
      <c r="C176" s="289"/>
      <c r="D176" s="289"/>
      <c r="E176" s="289"/>
      <c r="F176" s="289"/>
      <c r="G176" s="289"/>
      <c r="H176" s="289"/>
      <c r="I176" s="289"/>
      <c r="J176" s="289"/>
    </row>
    <row r="177" spans="1:10" ht="12.95" customHeight="1">
      <c r="A177" s="289"/>
      <c r="B177" s="290" t="s">
        <v>191</v>
      </c>
      <c r="C177" s="289"/>
      <c r="D177" s="289"/>
      <c r="E177" s="289"/>
      <c r="F177" s="289"/>
      <c r="G177" s="289"/>
      <c r="H177" s="289"/>
      <c r="I177" s="289"/>
      <c r="J177" s="289"/>
    </row>
    <row r="178" spans="1:10" ht="12.95" customHeight="1">
      <c r="A178" s="289"/>
      <c r="B178" s="1022" t="s">
        <v>192</v>
      </c>
      <c r="C178" s="1022"/>
      <c r="D178" s="1022"/>
      <c r="E178" s="289"/>
      <c r="F178" s="289"/>
      <c r="G178" s="289"/>
      <c r="H178" s="289"/>
      <c r="I178" s="289"/>
      <c r="J178" s="289"/>
    </row>
    <row r="179" spans="1:10" ht="13.35" customHeight="1" thickBot="1">
      <c r="A179" s="316"/>
      <c r="B179" s="290"/>
      <c r="C179" s="316"/>
      <c r="D179" s="316"/>
      <c r="E179" s="316"/>
      <c r="F179" s="316"/>
      <c r="G179" s="316"/>
      <c r="H179" s="316"/>
      <c r="I179" s="316"/>
      <c r="J179" s="316"/>
    </row>
    <row r="180" spans="1:10">
      <c r="B180" s="116" t="s">
        <v>433</v>
      </c>
      <c r="C180" s="117"/>
      <c r="D180" s="118"/>
      <c r="E180" s="119"/>
      <c r="F180" s="120"/>
      <c r="G180" s="120"/>
      <c r="H180" s="121"/>
      <c r="I180" s="122"/>
      <c r="J180" s="122"/>
    </row>
    <row r="181" spans="1:10" ht="15.75" thickBot="1">
      <c r="B181" s="123" t="s">
        <v>434</v>
      </c>
      <c r="C181" s="58"/>
      <c r="D181" s="124"/>
      <c r="E181" s="124"/>
      <c r="F181" s="58"/>
      <c r="G181" s="125"/>
      <c r="H181" s="126"/>
      <c r="I181" s="122"/>
      <c r="J181" s="122"/>
    </row>
    <row r="182" spans="1:10" ht="36">
      <c r="B182" s="1023" t="s">
        <v>435</v>
      </c>
      <c r="C182" s="1025" t="s">
        <v>436</v>
      </c>
      <c r="D182" s="127" t="s">
        <v>437</v>
      </c>
      <c r="E182" s="127" t="s">
        <v>437</v>
      </c>
      <c r="F182" s="128" t="s">
        <v>438</v>
      </c>
      <c r="G182" s="125"/>
      <c r="H182" s="126"/>
      <c r="I182" s="122"/>
      <c r="J182" s="122"/>
    </row>
    <row r="183" spans="1:10">
      <c r="B183" s="1024"/>
      <c r="C183" s="1026"/>
      <c r="D183" s="129" t="s">
        <v>439</v>
      </c>
      <c r="E183" s="129" t="s">
        <v>440</v>
      </c>
      <c r="F183" s="130" t="s">
        <v>439</v>
      </c>
      <c r="G183" s="125"/>
      <c r="H183" s="126"/>
      <c r="I183" s="122"/>
      <c r="J183" s="122"/>
    </row>
    <row r="184" spans="1:10" ht="15.75" thickBot="1">
      <c r="B184" s="131" t="s">
        <v>127</v>
      </c>
      <c r="C184" s="132" t="s">
        <v>127</v>
      </c>
      <c r="D184" s="132" t="s">
        <v>127</v>
      </c>
      <c r="E184" s="132" t="s">
        <v>127</v>
      </c>
      <c r="F184" s="133" t="s">
        <v>127</v>
      </c>
      <c r="G184" s="125"/>
      <c r="H184" s="126"/>
      <c r="I184" s="122"/>
      <c r="J184" s="122"/>
    </row>
    <row r="185" spans="1:10">
      <c r="B185" s="134" t="s">
        <v>441</v>
      </c>
      <c r="C185" s="135"/>
      <c r="D185" s="135"/>
      <c r="E185" s="135"/>
      <c r="F185" s="135"/>
      <c r="G185" s="125"/>
      <c r="H185" s="126"/>
      <c r="I185" s="122"/>
      <c r="J185" s="122"/>
    </row>
    <row r="186" spans="1:10">
      <c r="B186" s="136"/>
      <c r="C186" s="58"/>
      <c r="D186" s="58"/>
      <c r="E186" s="58"/>
      <c r="F186" s="58"/>
      <c r="G186" s="125"/>
      <c r="H186" s="126"/>
      <c r="I186" s="122"/>
      <c r="J186" s="122"/>
    </row>
    <row r="187" spans="1:10" ht="15.75" thickBot="1">
      <c r="B187" s="136" t="s">
        <v>478</v>
      </c>
      <c r="C187" s="58"/>
      <c r="D187" s="58"/>
      <c r="E187" s="58"/>
      <c r="F187" s="58"/>
      <c r="G187" s="125"/>
      <c r="H187" s="126"/>
      <c r="I187" s="122"/>
      <c r="J187" s="122"/>
    </row>
    <row r="188" spans="1:10">
      <c r="B188" s="137" t="s">
        <v>479</v>
      </c>
      <c r="C188" s="820" t="s">
        <v>480</v>
      </c>
      <c r="D188" s="689" t="s">
        <v>582</v>
      </c>
      <c r="E188" s="58"/>
      <c r="F188" s="58"/>
      <c r="G188" s="125"/>
      <c r="H188" s="126"/>
      <c r="I188" s="122"/>
      <c r="J188" s="122"/>
    </row>
    <row r="189" spans="1:10">
      <c r="B189" s="138" t="s">
        <v>446</v>
      </c>
      <c r="C189" s="331"/>
      <c r="D189" s="139"/>
      <c r="E189" s="58"/>
      <c r="F189" s="58"/>
      <c r="G189" s="125"/>
      <c r="H189" s="126"/>
      <c r="I189" s="122"/>
      <c r="J189" s="122"/>
    </row>
    <row r="190" spans="1:10">
      <c r="B190" s="138" t="s">
        <v>481</v>
      </c>
      <c r="C190" s="139">
        <v>13.309799999999999</v>
      </c>
      <c r="D190" s="139">
        <v>13.4023</v>
      </c>
      <c r="E190" s="58"/>
      <c r="F190" s="58"/>
      <c r="G190" s="125"/>
      <c r="H190" s="126"/>
      <c r="I190" s="122"/>
      <c r="J190" s="122"/>
    </row>
    <row r="191" spans="1:10">
      <c r="B191" s="138" t="s">
        <v>1018</v>
      </c>
      <c r="C191" s="139">
        <v>10.702500000000001</v>
      </c>
      <c r="D191" s="139">
        <v>10.709899999999999</v>
      </c>
      <c r="E191" s="58"/>
      <c r="F191" s="58"/>
      <c r="G191" s="140"/>
      <c r="H191" s="126"/>
      <c r="I191" s="122"/>
      <c r="J191" s="122"/>
    </row>
    <row r="192" spans="1:10">
      <c r="B192" s="138" t="s">
        <v>447</v>
      </c>
      <c r="C192" s="139"/>
      <c r="D192" s="139"/>
      <c r="E192" s="58"/>
      <c r="F192" s="58"/>
      <c r="G192" s="125"/>
      <c r="H192" s="126"/>
      <c r="I192" s="122"/>
      <c r="J192" s="122"/>
    </row>
    <row r="193" spans="2:10">
      <c r="B193" s="138" t="s">
        <v>482</v>
      </c>
      <c r="C193" s="139">
        <v>13.2003</v>
      </c>
      <c r="D193" s="139">
        <v>13.2887</v>
      </c>
      <c r="E193" s="58"/>
      <c r="F193" s="58"/>
      <c r="G193" s="140"/>
      <c r="H193" s="126"/>
      <c r="I193" s="122"/>
      <c r="J193" s="122"/>
    </row>
    <row r="194" spans="2:10" ht="15.75" thickBot="1">
      <c r="B194" s="141" t="s">
        <v>1019</v>
      </c>
      <c r="C194" s="332">
        <v>10.7727</v>
      </c>
      <c r="D194" s="332">
        <v>10.7698</v>
      </c>
      <c r="E194" s="58"/>
      <c r="F194" s="58"/>
      <c r="G194" s="140"/>
      <c r="H194" s="126"/>
      <c r="I194" s="122"/>
      <c r="J194" s="122"/>
    </row>
    <row r="195" spans="2:10">
      <c r="B195" s="123"/>
      <c r="C195" s="58"/>
      <c r="D195" s="58"/>
      <c r="E195" s="58"/>
      <c r="F195" s="58"/>
      <c r="G195" s="125"/>
      <c r="H195" s="126"/>
      <c r="I195" s="122"/>
      <c r="J195" s="122"/>
    </row>
    <row r="196" spans="2:10">
      <c r="B196" s="136" t="s">
        <v>820</v>
      </c>
      <c r="C196" s="142"/>
      <c r="D196" s="142"/>
      <c r="E196" s="142"/>
      <c r="F196" s="58"/>
      <c r="G196" s="125"/>
      <c r="H196" s="126"/>
      <c r="I196" s="122"/>
      <c r="J196" s="122"/>
    </row>
    <row r="197" spans="2:10">
      <c r="B197" s="136"/>
      <c r="C197" s="142"/>
      <c r="D197" s="142"/>
      <c r="E197" s="142"/>
      <c r="F197" s="58"/>
      <c r="G197" s="125"/>
      <c r="H197" s="126"/>
      <c r="I197" s="122"/>
      <c r="J197" s="122"/>
    </row>
    <row r="198" spans="2:10" ht="24">
      <c r="B198" s="333" t="s">
        <v>592</v>
      </c>
      <c r="C198" s="334" t="s">
        <v>605</v>
      </c>
      <c r="D198" s="334" t="s">
        <v>594</v>
      </c>
      <c r="E198" s="334" t="s">
        <v>599</v>
      </c>
      <c r="F198" s="58"/>
      <c r="G198" s="125"/>
      <c r="H198" s="126"/>
      <c r="I198" s="122"/>
      <c r="J198" s="122"/>
    </row>
    <row r="199" spans="2:10" ht="24">
      <c r="B199" s="335" t="s">
        <v>596</v>
      </c>
      <c r="C199" s="336" t="s">
        <v>606</v>
      </c>
      <c r="D199" s="337">
        <v>6.6742650000000001E-2</v>
      </c>
      <c r="E199" s="337">
        <v>6.6742650000000001E-2</v>
      </c>
      <c r="F199" s="58"/>
      <c r="G199" s="125"/>
      <c r="H199" s="126"/>
      <c r="I199" s="122"/>
      <c r="J199" s="122"/>
    </row>
    <row r="200" spans="2:10" ht="24">
      <c r="B200" s="335" t="s">
        <v>596</v>
      </c>
      <c r="C200" s="336" t="s">
        <v>608</v>
      </c>
      <c r="D200" s="337">
        <v>7.4708620000000003E-2</v>
      </c>
      <c r="E200" s="337">
        <v>7.4708620000000003E-2</v>
      </c>
      <c r="F200" s="58"/>
      <c r="G200" s="125"/>
      <c r="H200" s="126"/>
      <c r="I200" s="122"/>
      <c r="J200" s="122"/>
    </row>
    <row r="201" spans="2:10">
      <c r="B201" s="338"/>
      <c r="C201" s="279"/>
      <c r="D201" s="339"/>
      <c r="E201" s="339"/>
      <c r="F201" s="58"/>
      <c r="G201" s="125"/>
      <c r="H201" s="126"/>
      <c r="I201" s="122"/>
      <c r="J201" s="122"/>
    </row>
    <row r="202" spans="2:10" ht="28.9" customHeight="1">
      <c r="B202" s="1010" t="s">
        <v>609</v>
      </c>
      <c r="C202" s="1011"/>
      <c r="D202" s="1011"/>
      <c r="E202" s="1011"/>
      <c r="F202" s="1011"/>
      <c r="G202" s="1011"/>
      <c r="H202" s="1012"/>
      <c r="I202" s="122"/>
      <c r="J202" s="122"/>
    </row>
    <row r="203" spans="2:10">
      <c r="B203" s="821"/>
      <c r="C203" s="279"/>
      <c r="D203" s="339"/>
      <c r="E203" s="339"/>
      <c r="F203" s="58"/>
      <c r="G203" s="125"/>
      <c r="H203" s="691"/>
      <c r="I203" s="122"/>
      <c r="J203" s="122"/>
    </row>
    <row r="204" spans="2:10">
      <c r="B204" s="136" t="s">
        <v>821</v>
      </c>
      <c r="C204" s="142"/>
      <c r="E204" s="142"/>
      <c r="F204" s="58"/>
      <c r="G204" s="125"/>
      <c r="H204" s="126"/>
      <c r="I204" s="122"/>
      <c r="J204" s="122"/>
    </row>
    <row r="205" spans="2:10">
      <c r="B205" s="136"/>
      <c r="C205" s="142"/>
      <c r="E205" s="142"/>
      <c r="F205" s="58"/>
      <c r="G205" s="125"/>
      <c r="H205" s="126"/>
      <c r="I205" s="122"/>
      <c r="J205" s="122"/>
    </row>
    <row r="206" spans="2:10">
      <c r="B206" s="136" t="s">
        <v>822</v>
      </c>
      <c r="C206" s="142"/>
      <c r="E206" s="142"/>
      <c r="F206" s="58"/>
      <c r="G206" s="125"/>
      <c r="H206" s="126"/>
      <c r="I206" s="122"/>
      <c r="J206" s="122"/>
    </row>
    <row r="207" spans="2:10">
      <c r="B207" s="149" t="s">
        <v>448</v>
      </c>
      <c r="C207" s="142"/>
      <c r="E207" s="142"/>
      <c r="F207" s="58"/>
      <c r="G207" s="125"/>
      <c r="H207" s="126"/>
      <c r="I207" s="122"/>
      <c r="J207" s="122"/>
    </row>
    <row r="208" spans="2:10">
      <c r="B208" s="149"/>
      <c r="C208" s="142"/>
      <c r="F208" s="58"/>
      <c r="G208" s="125"/>
      <c r="H208" s="126"/>
      <c r="I208" s="122"/>
      <c r="J208" s="122"/>
    </row>
    <row r="209" spans="2:10">
      <c r="B209" s="136" t="s">
        <v>823</v>
      </c>
      <c r="C209" s="142"/>
      <c r="F209" s="58"/>
      <c r="G209" s="125"/>
      <c r="H209" s="126"/>
      <c r="I209" s="122"/>
      <c r="J209" s="122"/>
    </row>
    <row r="210" spans="2:10">
      <c r="B210" s="136"/>
      <c r="C210" s="142"/>
      <c r="F210" s="58"/>
      <c r="G210" s="125"/>
      <c r="H210" s="126"/>
      <c r="I210" s="122"/>
      <c r="J210" s="122"/>
    </row>
    <row r="211" spans="2:10">
      <c r="B211" s="136" t="s">
        <v>824</v>
      </c>
      <c r="C211" s="142"/>
      <c r="F211" s="58"/>
      <c r="G211" s="125"/>
      <c r="H211" s="126"/>
      <c r="I211" s="122"/>
      <c r="J211" s="122"/>
    </row>
    <row r="212" spans="2:10">
      <c r="B212" s="150"/>
      <c r="C212" s="142"/>
      <c r="D212" s="142"/>
      <c r="F212" s="58"/>
      <c r="G212" s="125"/>
      <c r="H212" s="126"/>
      <c r="I212" s="122"/>
      <c r="J212" s="122"/>
    </row>
    <row r="213" spans="2:10">
      <c r="B213" s="136" t="s">
        <v>825</v>
      </c>
      <c r="C213" s="142"/>
      <c r="D213" s="142"/>
      <c r="E213" s="142"/>
      <c r="F213" s="58"/>
      <c r="G213" s="125"/>
      <c r="H213" s="126"/>
      <c r="I213" s="122"/>
      <c r="J213" s="122"/>
    </row>
    <row r="214" spans="2:10">
      <c r="B214" s="136"/>
      <c r="C214" s="142"/>
      <c r="D214" s="142"/>
      <c r="E214" s="142"/>
      <c r="F214" s="58"/>
      <c r="G214" s="125"/>
      <c r="H214" s="126"/>
      <c r="I214" s="122"/>
      <c r="J214" s="122"/>
    </row>
    <row r="215" spans="2:10">
      <c r="B215" s="136" t="s">
        <v>826</v>
      </c>
      <c r="C215" s="142"/>
      <c r="D215" s="142"/>
      <c r="E215" s="142"/>
      <c r="F215" s="58"/>
      <c r="G215" s="125"/>
      <c r="H215" s="126"/>
      <c r="I215" s="122"/>
      <c r="J215" s="122"/>
    </row>
    <row r="216" spans="2:10">
      <c r="B216" s="136"/>
      <c r="C216" s="142"/>
      <c r="D216" s="142"/>
      <c r="E216" s="142"/>
      <c r="F216" s="58"/>
      <c r="G216" s="125"/>
      <c r="H216" s="126"/>
      <c r="I216" s="122"/>
      <c r="J216" s="122"/>
    </row>
    <row r="217" spans="2:10" ht="15.75" thickBot="1">
      <c r="B217" s="136" t="s">
        <v>483</v>
      </c>
      <c r="C217" s="142"/>
      <c r="D217" s="142"/>
      <c r="E217" s="142"/>
      <c r="F217" s="58"/>
      <c r="H217" s="126"/>
      <c r="I217" s="122"/>
      <c r="J217" s="122"/>
    </row>
    <row r="218" spans="2:10">
      <c r="B218" s="151" t="s">
        <v>484</v>
      </c>
      <c r="C218" s="152"/>
      <c r="D218" s="152"/>
      <c r="E218" s="152"/>
      <c r="F218" s="153">
        <v>0.5</v>
      </c>
      <c r="H218" s="126"/>
      <c r="I218" s="122"/>
      <c r="J218" s="122"/>
    </row>
    <row r="219" spans="2:10">
      <c r="B219" s="154" t="s">
        <v>485</v>
      </c>
      <c r="C219" s="155"/>
      <c r="D219" s="155"/>
      <c r="E219" s="155"/>
      <c r="F219" s="156">
        <f>63.97-F222</f>
        <v>58.46</v>
      </c>
      <c r="H219" s="126"/>
      <c r="I219" s="122"/>
      <c r="J219" s="122"/>
    </row>
    <row r="220" spans="2:10">
      <c r="B220" s="154" t="s">
        <v>486</v>
      </c>
      <c r="C220" s="155"/>
      <c r="D220" s="155"/>
      <c r="E220" s="155"/>
      <c r="F220" s="156">
        <v>10.15</v>
      </c>
      <c r="H220" s="126"/>
      <c r="I220" s="122"/>
      <c r="J220" s="122"/>
    </row>
    <row r="221" spans="2:10">
      <c r="B221" s="154" t="s">
        <v>487</v>
      </c>
      <c r="C221" s="155"/>
      <c r="D221" s="155"/>
      <c r="E221" s="155"/>
      <c r="F221" s="156">
        <f>(G28)*100</f>
        <v>22.203383892875312</v>
      </c>
      <c r="G221" s="157"/>
      <c r="H221" s="126"/>
      <c r="I221" s="122"/>
      <c r="J221" s="122"/>
    </row>
    <row r="222" spans="2:10">
      <c r="B222" s="154" t="s">
        <v>488</v>
      </c>
      <c r="C222" s="155"/>
      <c r="D222" s="155"/>
      <c r="E222" s="155"/>
      <c r="F222" s="156">
        <v>5.51</v>
      </c>
      <c r="G222" s="158"/>
      <c r="H222" s="126"/>
      <c r="I222" s="122"/>
      <c r="J222" s="122"/>
    </row>
    <row r="223" spans="2:10" ht="15.75" thickBot="1">
      <c r="B223" s="159" t="s">
        <v>489</v>
      </c>
      <c r="C223" s="160"/>
      <c r="D223" s="160"/>
      <c r="E223" s="160"/>
      <c r="F223" s="161">
        <f>(G155+G158+G163)*100</f>
        <v>3.1799999999999997</v>
      </c>
      <c r="G223" s="158"/>
      <c r="H223" s="126"/>
      <c r="I223" s="122"/>
      <c r="J223" s="122"/>
    </row>
    <row r="224" spans="2:10">
      <c r="B224" s="136"/>
      <c r="C224" s="142"/>
      <c r="D224" s="142"/>
      <c r="E224" s="142"/>
      <c r="F224" s="162"/>
      <c r="G224" s="125"/>
      <c r="H224" s="126"/>
      <c r="I224" s="122"/>
      <c r="J224" s="122"/>
    </row>
    <row r="225" spans="2:10">
      <c r="B225" s="136"/>
      <c r="C225" s="142"/>
      <c r="D225" s="142"/>
      <c r="E225" s="142"/>
      <c r="F225" s="58"/>
      <c r="G225" s="125"/>
      <c r="H225" s="126"/>
      <c r="I225" s="122"/>
      <c r="J225" s="122"/>
    </row>
    <row r="226" spans="2:10">
      <c r="B226" s="136" t="s">
        <v>490</v>
      </c>
      <c r="C226" s="142"/>
      <c r="D226" s="142"/>
      <c r="E226" s="142"/>
      <c r="F226" s="58"/>
      <c r="G226" s="125"/>
      <c r="H226" s="126"/>
      <c r="I226" s="122"/>
      <c r="J226" s="122"/>
    </row>
    <row r="227" spans="2:10">
      <c r="B227" s="154" t="s">
        <v>491</v>
      </c>
      <c r="C227" s="163"/>
      <c r="D227" s="163"/>
      <c r="E227" s="163"/>
      <c r="F227" s="164">
        <f>F218+F219</f>
        <v>58.96</v>
      </c>
      <c r="G227" s="165"/>
      <c r="H227" s="126"/>
      <c r="I227" s="122"/>
      <c r="J227" s="122"/>
    </row>
    <row r="228" spans="2:10">
      <c r="B228" s="154" t="s">
        <v>492</v>
      </c>
      <c r="C228" s="163"/>
      <c r="D228" s="163"/>
      <c r="E228" s="163"/>
      <c r="F228" s="164">
        <f>F222</f>
        <v>5.51</v>
      </c>
      <c r="G228" s="165"/>
      <c r="H228" s="126"/>
      <c r="I228" s="122"/>
      <c r="J228" s="122"/>
    </row>
    <row r="229" spans="2:10">
      <c r="B229" s="154" t="s">
        <v>493</v>
      </c>
      <c r="C229" s="163"/>
      <c r="D229" s="163"/>
      <c r="E229" s="163"/>
      <c r="F229" s="164">
        <f>F221</f>
        <v>22.203383892875312</v>
      </c>
      <c r="G229" s="166"/>
      <c r="H229" s="126"/>
      <c r="I229" s="122"/>
      <c r="J229" s="122"/>
    </row>
    <row r="230" spans="2:10">
      <c r="B230" s="154" t="s">
        <v>494</v>
      </c>
      <c r="C230" s="163"/>
      <c r="D230" s="163"/>
      <c r="E230" s="163"/>
      <c r="F230" s="164">
        <f>F220</f>
        <v>10.15</v>
      </c>
      <c r="G230" s="166"/>
      <c r="H230" s="126"/>
      <c r="I230" s="122"/>
      <c r="J230" s="122"/>
    </row>
    <row r="231" spans="2:10">
      <c r="B231" s="154" t="s">
        <v>489</v>
      </c>
      <c r="C231" s="163"/>
      <c r="D231" s="163"/>
      <c r="E231" s="163"/>
      <c r="F231" s="164">
        <f>F223</f>
        <v>3.1799999999999997</v>
      </c>
      <c r="G231" s="165"/>
      <c r="H231" s="482"/>
      <c r="I231" s="122"/>
      <c r="J231" s="122"/>
    </row>
    <row r="232" spans="2:10">
      <c r="B232" s="136"/>
      <c r="C232" s="167"/>
      <c r="D232" s="167"/>
      <c r="E232" s="167"/>
      <c r="F232" s="168"/>
      <c r="G232" s="125"/>
      <c r="H232" s="126"/>
      <c r="I232" s="122"/>
      <c r="J232" s="122"/>
    </row>
    <row r="233" spans="2:10">
      <c r="B233" s="136" t="s">
        <v>477</v>
      </c>
      <c r="C233" s="167"/>
      <c r="D233" s="167"/>
      <c r="E233" s="167"/>
      <c r="F233" s="169"/>
      <c r="G233" s="125"/>
      <c r="H233" s="126"/>
      <c r="I233" s="122"/>
      <c r="J233" s="122"/>
    </row>
    <row r="234" spans="2:10" ht="15.75" thickBot="1">
      <c r="B234" s="170"/>
      <c r="C234" s="171"/>
      <c r="D234" s="171"/>
      <c r="E234" s="172"/>
      <c r="F234" s="173"/>
      <c r="G234" s="172"/>
      <c r="H234" s="174"/>
      <c r="I234" s="122"/>
      <c r="J234" s="122"/>
    </row>
    <row r="235" spans="2:10">
      <c r="B235" s="175" t="s">
        <v>495</v>
      </c>
      <c r="C235" s="176"/>
      <c r="D235" s="176"/>
      <c r="E235" s="176"/>
      <c r="F235" s="177"/>
      <c r="G235" s="178"/>
      <c r="H235" s="121"/>
      <c r="I235" s="122"/>
      <c r="J235" s="122"/>
    </row>
    <row r="236" spans="2:10">
      <c r="B236" s="136"/>
      <c r="C236" s="167"/>
      <c r="D236" s="167"/>
      <c r="E236" s="167"/>
      <c r="F236" s="169"/>
      <c r="G236" s="125"/>
      <c r="H236" s="126"/>
      <c r="I236" s="122"/>
      <c r="J236" s="122"/>
    </row>
    <row r="237" spans="2:10">
      <c r="B237" s="179" t="s">
        <v>516</v>
      </c>
      <c r="C237" s="180"/>
      <c r="D237" s="180"/>
      <c r="E237" s="180"/>
      <c r="F237" s="181"/>
      <c r="G237" s="125"/>
      <c r="H237" s="126"/>
      <c r="I237" s="122"/>
      <c r="J237" s="122"/>
    </row>
    <row r="238" spans="2:10" ht="63">
      <c r="B238" s="182" t="s">
        <v>451</v>
      </c>
      <c r="C238" s="183" t="s">
        <v>452</v>
      </c>
      <c r="D238" s="183" t="s">
        <v>453</v>
      </c>
      <c r="E238" s="183" t="s">
        <v>454</v>
      </c>
      <c r="F238" s="183" t="s">
        <v>455</v>
      </c>
      <c r="G238" s="183" t="s">
        <v>456</v>
      </c>
      <c r="H238" s="126"/>
      <c r="I238" s="122"/>
      <c r="J238" s="122"/>
    </row>
    <row r="239" spans="2:10" ht="15.75">
      <c r="B239" s="188" t="s">
        <v>37</v>
      </c>
      <c r="C239" s="82">
        <v>45407</v>
      </c>
      <c r="D239" s="83" t="s">
        <v>458</v>
      </c>
      <c r="E239" s="164">
        <v>1551.9906000000001</v>
      </c>
      <c r="F239" s="164">
        <v>1556.5</v>
      </c>
      <c r="G239" s="1027">
        <v>583.6617</v>
      </c>
      <c r="H239" s="126"/>
      <c r="I239" s="122"/>
      <c r="J239" s="122"/>
    </row>
    <row r="240" spans="2:10" ht="15.75">
      <c r="B240" s="188" t="s">
        <v>17</v>
      </c>
      <c r="C240" s="82">
        <v>45407</v>
      </c>
      <c r="D240" s="83" t="s">
        <v>458</v>
      </c>
      <c r="E240" s="164">
        <v>1456.0508777777777</v>
      </c>
      <c r="F240" s="164">
        <v>1461.1</v>
      </c>
      <c r="G240" s="1028"/>
      <c r="H240" s="126"/>
      <c r="I240" s="122"/>
      <c r="J240" s="122"/>
    </row>
    <row r="241" spans="2:10" ht="15.75">
      <c r="B241" s="188" t="s">
        <v>93</v>
      </c>
      <c r="C241" s="82">
        <v>45407</v>
      </c>
      <c r="D241" s="83" t="s">
        <v>458</v>
      </c>
      <c r="E241" s="164">
        <v>994.1802289935365</v>
      </c>
      <c r="F241" s="340">
        <v>1000.85</v>
      </c>
      <c r="G241" s="1028"/>
      <c r="H241" s="126"/>
      <c r="I241" s="122"/>
      <c r="J241" s="122"/>
    </row>
    <row r="242" spans="2:10" ht="15.75">
      <c r="B242" s="188"/>
      <c r="C242" s="82"/>
      <c r="D242" s="83"/>
      <c r="E242" s="164"/>
      <c r="F242" s="340"/>
      <c r="G242" s="1028"/>
      <c r="H242" s="126"/>
      <c r="I242" s="122"/>
      <c r="J242" s="122"/>
    </row>
    <row r="243" spans="2:10">
      <c r="B243" s="188" t="s">
        <v>827</v>
      </c>
      <c r="C243" s="57"/>
      <c r="D243" s="57"/>
      <c r="E243" s="189"/>
      <c r="F243" s="189"/>
      <c r="G243" s="190"/>
      <c r="H243" s="126"/>
      <c r="I243" s="122"/>
      <c r="J243" s="122"/>
    </row>
    <row r="244" spans="2:10">
      <c r="B244" s="149"/>
      <c r="C244" s="58"/>
      <c r="D244" s="58"/>
      <c r="E244" s="191"/>
      <c r="F244" s="191"/>
      <c r="G244" s="192"/>
      <c r="H244" s="126"/>
      <c r="I244" s="122"/>
      <c r="J244" s="122"/>
    </row>
    <row r="245" spans="2:10" ht="15.75">
      <c r="B245" s="700" t="s">
        <v>830</v>
      </c>
      <c r="C245" s="341"/>
      <c r="D245" s="342"/>
      <c r="E245" s="343"/>
      <c r="F245" s="343"/>
      <c r="G245" s="343"/>
      <c r="H245" s="197"/>
      <c r="I245" s="198"/>
      <c r="J245" s="198"/>
    </row>
    <row r="246" spans="2:10" ht="15.75">
      <c r="B246" s="344" t="s">
        <v>460</v>
      </c>
      <c r="C246" s="345"/>
      <c r="D246" s="345"/>
      <c r="E246" s="373"/>
      <c r="F246" s="343"/>
      <c r="G246" s="343"/>
      <c r="H246" s="197"/>
      <c r="I246" s="198"/>
      <c r="J246" s="198"/>
    </row>
    <row r="247" spans="2:10" ht="15.75">
      <c r="B247" s="344" t="s">
        <v>461</v>
      </c>
      <c r="C247" s="345"/>
      <c r="D247" s="345"/>
      <c r="E247" s="374">
        <v>76</v>
      </c>
      <c r="F247" s="91"/>
      <c r="G247" s="91"/>
      <c r="H247" s="197"/>
      <c r="I247" s="198"/>
      <c r="J247" s="198"/>
    </row>
    <row r="248" spans="2:10" ht="15.75">
      <c r="B248" s="344" t="s">
        <v>462</v>
      </c>
      <c r="C248" s="345"/>
      <c r="D248" s="345"/>
      <c r="E248" s="373"/>
      <c r="F248" s="91"/>
      <c r="G248" s="91"/>
      <c r="H248" s="197"/>
      <c r="I248" s="198"/>
      <c r="J248" s="198"/>
    </row>
    <row r="249" spans="2:10" ht="15.75">
      <c r="B249" s="344" t="s">
        <v>463</v>
      </c>
      <c r="C249" s="345"/>
      <c r="D249" s="345"/>
      <c r="E249" s="373"/>
      <c r="F249" s="91"/>
      <c r="G249" s="91"/>
      <c r="H249" s="197"/>
      <c r="I249" s="198"/>
      <c r="J249" s="198"/>
    </row>
    <row r="250" spans="2:10" ht="15.75">
      <c r="B250" s="344" t="s">
        <v>464</v>
      </c>
      <c r="C250" s="345"/>
      <c r="D250" s="345"/>
      <c r="E250" s="373"/>
      <c r="F250" s="91"/>
      <c r="G250" s="91"/>
      <c r="H250" s="197"/>
      <c r="I250" s="198"/>
      <c r="J250" s="198"/>
    </row>
    <row r="251" spans="2:10" ht="15.75">
      <c r="B251" s="344" t="s">
        <v>465</v>
      </c>
      <c r="C251" s="345"/>
      <c r="D251" s="345"/>
      <c r="E251" s="374">
        <v>106873857.15000001</v>
      </c>
      <c r="F251" s="91"/>
      <c r="G251" s="91"/>
      <c r="H251" s="197"/>
      <c r="I251" s="198"/>
      <c r="J251" s="198"/>
    </row>
    <row r="252" spans="2:10" ht="15.75">
      <c r="B252" s="344" t="s">
        <v>466</v>
      </c>
      <c r="C252" s="345"/>
      <c r="D252" s="345"/>
      <c r="E252" s="373"/>
      <c r="F252" s="91"/>
      <c r="G252" s="91"/>
      <c r="H252" s="197"/>
      <c r="I252" s="198"/>
      <c r="J252" s="201"/>
    </row>
    <row r="253" spans="2:10" ht="15.75">
      <c r="B253" s="344" t="s">
        <v>467</v>
      </c>
      <c r="C253" s="345"/>
      <c r="D253" s="345"/>
      <c r="E253" s="373"/>
      <c r="F253" s="91"/>
      <c r="G253" s="93"/>
      <c r="H253" s="197"/>
      <c r="I253" s="198"/>
      <c r="J253" s="202"/>
    </row>
    <row r="254" spans="2:10" ht="15.75">
      <c r="B254" s="344" t="s">
        <v>468</v>
      </c>
      <c r="C254" s="345"/>
      <c r="D254" s="345"/>
      <c r="E254" s="374">
        <v>-4462742.5999999996</v>
      </c>
      <c r="F254" s="91"/>
      <c r="G254" s="95"/>
      <c r="H254" s="197"/>
      <c r="I254" s="198"/>
      <c r="J254" s="202"/>
    </row>
    <row r="255" spans="2:10" ht="15.75">
      <c r="B255" s="346"/>
      <c r="C255" s="343"/>
      <c r="D255" s="343"/>
      <c r="E255" s="204"/>
      <c r="F255" s="91"/>
      <c r="G255" s="95"/>
      <c r="H255" s="197"/>
      <c r="I255" s="198"/>
      <c r="J255" s="202"/>
    </row>
    <row r="256" spans="2:10" ht="15.75">
      <c r="B256" s="96" t="s">
        <v>469</v>
      </c>
      <c r="C256" s="97"/>
      <c r="D256" s="97"/>
      <c r="E256" s="98"/>
      <c r="F256" s="91"/>
      <c r="G256" s="91"/>
      <c r="H256" s="197"/>
      <c r="I256" s="198"/>
      <c r="J256" s="198"/>
    </row>
    <row r="257" spans="2:10">
      <c r="B257" s="149"/>
      <c r="C257" s="58"/>
      <c r="D257" s="58"/>
      <c r="E257" s="191"/>
      <c r="F257" s="191"/>
      <c r="G257" s="192"/>
      <c r="H257" s="126"/>
      <c r="I257" s="122"/>
      <c r="J257" s="122"/>
    </row>
    <row r="258" spans="2:10">
      <c r="B258" s="205" t="s">
        <v>518</v>
      </c>
      <c r="C258" s="206"/>
      <c r="D258" s="206"/>
      <c r="E258" s="58"/>
      <c r="F258" s="58"/>
      <c r="G258" s="58"/>
      <c r="H258" s="126"/>
      <c r="I258" s="122"/>
      <c r="J258" s="122"/>
    </row>
    <row r="259" spans="2:10">
      <c r="B259" s="123"/>
      <c r="C259" s="58"/>
      <c r="D259" s="58"/>
      <c r="E259" s="58"/>
      <c r="F259" s="207"/>
      <c r="G259" s="207"/>
      <c r="H259" s="126"/>
      <c r="I259" s="122"/>
      <c r="J259" s="122"/>
    </row>
    <row r="260" spans="2:10">
      <c r="B260" s="205" t="s">
        <v>519</v>
      </c>
      <c r="C260" s="206"/>
      <c r="D260" s="206"/>
      <c r="E260" s="58"/>
      <c r="F260" s="208"/>
      <c r="G260" s="207"/>
      <c r="H260" s="126"/>
      <c r="I260" s="122"/>
      <c r="J260" s="122"/>
    </row>
    <row r="261" spans="2:10">
      <c r="B261" s="209"/>
      <c r="C261" s="210"/>
      <c r="D261" s="210"/>
      <c r="E261" s="58"/>
      <c r="F261" s="58"/>
      <c r="G261" s="58"/>
      <c r="H261" s="126"/>
      <c r="I261" s="122"/>
      <c r="J261" s="122"/>
    </row>
    <row r="262" spans="2:10">
      <c r="B262" s="205" t="s">
        <v>520</v>
      </c>
      <c r="C262" s="206"/>
      <c r="D262" s="206"/>
      <c r="E262" s="58"/>
      <c r="F262" s="208"/>
      <c r="G262" s="58"/>
      <c r="H262" s="126"/>
      <c r="I262" s="122"/>
      <c r="J262" s="122"/>
    </row>
    <row r="263" spans="2:10" ht="36" hidden="1">
      <c r="B263" s="483" t="s">
        <v>451</v>
      </c>
      <c r="C263" s="211" t="s">
        <v>470</v>
      </c>
      <c r="D263" s="211" t="s">
        <v>471</v>
      </c>
      <c r="E263" s="212" t="s">
        <v>472</v>
      </c>
      <c r="F263" s="212" t="s">
        <v>473</v>
      </c>
      <c r="G263" s="58"/>
      <c r="H263" s="126"/>
      <c r="I263" s="122"/>
      <c r="J263" s="122"/>
    </row>
    <row r="264" spans="2:10" ht="15.75" hidden="1">
      <c r="B264" s="188" t="s">
        <v>34</v>
      </c>
      <c r="C264" s="82" t="s">
        <v>496</v>
      </c>
      <c r="D264" s="83"/>
      <c r="E264" s="164"/>
      <c r="F264" s="164"/>
      <c r="G264" s="58"/>
      <c r="H264" s="126"/>
      <c r="I264" s="122"/>
      <c r="J264" s="122"/>
    </row>
    <row r="265" spans="2:10" ht="15.75" hidden="1">
      <c r="B265" s="188" t="s">
        <v>23</v>
      </c>
      <c r="C265" s="82" t="s">
        <v>496</v>
      </c>
      <c r="D265" s="83"/>
      <c r="E265" s="164"/>
      <c r="F265" s="164"/>
      <c r="G265" s="58"/>
      <c r="H265" s="126"/>
      <c r="I265" s="122"/>
      <c r="J265" s="122"/>
    </row>
    <row r="266" spans="2:10" hidden="1">
      <c r="B266" s="1031" t="s">
        <v>497</v>
      </c>
      <c r="C266" s="1032"/>
      <c r="D266" s="1032"/>
      <c r="E266" s="1032"/>
      <c r="F266" s="1033"/>
      <c r="G266" s="58"/>
      <c r="H266" s="126"/>
      <c r="I266" s="122"/>
      <c r="J266" s="122"/>
    </row>
    <row r="267" spans="2:10">
      <c r="B267" s="213"/>
      <c r="C267" s="214"/>
      <c r="D267" s="214"/>
      <c r="E267" s="214"/>
      <c r="F267" s="214"/>
      <c r="G267" s="58"/>
      <c r="H267" s="126"/>
      <c r="I267" s="122"/>
      <c r="J267" s="122"/>
    </row>
    <row r="268" spans="2:10">
      <c r="B268" s="205" t="s">
        <v>831</v>
      </c>
      <c r="C268" s="206"/>
      <c r="D268" s="206"/>
      <c r="E268" s="58"/>
      <c r="F268" s="58"/>
      <c r="G268" s="58"/>
      <c r="H268" s="126"/>
      <c r="I268" s="122"/>
      <c r="J268" s="122"/>
    </row>
    <row r="269" spans="2:10" s="375" customFormat="1">
      <c r="B269" s="484" t="s">
        <v>474</v>
      </c>
      <c r="C269" s="376"/>
      <c r="D269" s="376"/>
      <c r="E269" s="377">
        <v>338</v>
      </c>
      <c r="F269" s="378"/>
      <c r="G269" s="378"/>
      <c r="H269" s="379"/>
      <c r="I269" s="380"/>
      <c r="J269" s="380"/>
    </row>
    <row r="270" spans="2:10" s="375" customFormat="1">
      <c r="B270" s="484" t="s">
        <v>475</v>
      </c>
      <c r="C270" s="376"/>
      <c r="D270" s="376"/>
      <c r="E270" s="381">
        <v>351750000</v>
      </c>
      <c r="F270" s="378"/>
      <c r="G270" s="378"/>
      <c r="H270" s="379"/>
      <c r="I270" s="380"/>
      <c r="J270" s="380"/>
    </row>
    <row r="271" spans="2:10" s="375" customFormat="1">
      <c r="B271" s="484" t="s">
        <v>476</v>
      </c>
      <c r="C271" s="376"/>
      <c r="D271" s="376"/>
      <c r="E271" s="381">
        <v>2512618.61</v>
      </c>
      <c r="F271" s="378"/>
      <c r="G271" s="378"/>
      <c r="H271" s="379"/>
      <c r="I271" s="380"/>
      <c r="J271" s="380"/>
    </row>
    <row r="272" spans="2:10">
      <c r="B272" s="123"/>
      <c r="C272" s="58"/>
      <c r="D272" s="58"/>
      <c r="E272" s="58"/>
      <c r="F272" s="58"/>
      <c r="G272" s="58"/>
      <c r="H272" s="126"/>
      <c r="I272" s="122"/>
      <c r="J272" s="122"/>
    </row>
    <row r="273" spans="1:10" ht="15.75" thickBot="1">
      <c r="B273" s="217" t="s">
        <v>504</v>
      </c>
      <c r="C273" s="218"/>
      <c r="D273" s="218"/>
      <c r="E273" s="218"/>
      <c r="F273" s="218"/>
      <c r="G273" s="218"/>
      <c r="H273" s="174"/>
      <c r="I273" s="122"/>
      <c r="J273" s="122"/>
    </row>
    <row r="274" spans="1:10" ht="12.95" customHeight="1">
      <c r="A274" s="316"/>
      <c r="B274" s="290"/>
      <c r="C274" s="290"/>
      <c r="D274" s="290"/>
      <c r="E274" s="316"/>
      <c r="F274" s="316"/>
      <c r="G274" s="316"/>
      <c r="H274" s="316"/>
      <c r="I274" s="316"/>
      <c r="J274" s="316"/>
    </row>
    <row r="275" spans="1:10" ht="12.95" customHeight="1">
      <c r="A275" s="316"/>
      <c r="B275" s="290"/>
      <c r="C275" s="316"/>
      <c r="D275" s="316"/>
      <c r="E275" s="316"/>
      <c r="F275" s="316"/>
      <c r="G275" s="316"/>
      <c r="H275" s="316"/>
      <c r="I275" s="316"/>
      <c r="J275" s="316"/>
    </row>
    <row r="276" spans="1:10" ht="12.95" customHeight="1">
      <c r="A276" s="316"/>
      <c r="B276" s="290"/>
      <c r="C276" s="316"/>
      <c r="D276" s="316"/>
      <c r="E276" s="316"/>
      <c r="F276" s="316"/>
      <c r="G276" s="316"/>
      <c r="H276" s="316"/>
      <c r="I276" s="316"/>
      <c r="J276" s="316"/>
    </row>
    <row r="277" spans="1:10" ht="12.95" customHeight="1">
      <c r="A277" s="316"/>
      <c r="B277" s="1013" t="s">
        <v>958</v>
      </c>
      <c r="C277" s="1013"/>
      <c r="D277" s="1013"/>
      <c r="E277" s="1013"/>
      <c r="F277" s="1013"/>
      <c r="G277" s="1013"/>
      <c r="H277" s="1013"/>
      <c r="I277" s="1013"/>
      <c r="J277" s="500"/>
    </row>
    <row r="278" spans="1:10" ht="12.95" customHeight="1">
      <c r="A278" s="289"/>
      <c r="B278" s="1005" t="s">
        <v>906</v>
      </c>
      <c r="C278" s="1006" t="s">
        <v>907</v>
      </c>
      <c r="D278" s="1006"/>
      <c r="E278" s="489" t="s">
        <v>908</v>
      </c>
      <c r="F278" s="489" t="s">
        <v>909</v>
      </c>
      <c r="G278" s="1006" t="s">
        <v>910</v>
      </c>
      <c r="H278" s="1006"/>
      <c r="I278" s="1006"/>
      <c r="J278" s="1006"/>
    </row>
    <row r="279" spans="1:10" ht="64.5">
      <c r="B279" s="1005"/>
      <c r="C279" s="489" t="s">
        <v>959</v>
      </c>
      <c r="D279" s="489" t="s">
        <v>960</v>
      </c>
      <c r="E279" s="489" t="s">
        <v>961</v>
      </c>
      <c r="F279" s="489" t="s">
        <v>962</v>
      </c>
      <c r="G279" s="489" t="s">
        <v>959</v>
      </c>
      <c r="H279" s="489" t="s">
        <v>960</v>
      </c>
      <c r="I279" s="489" t="s">
        <v>961</v>
      </c>
      <c r="J279" s="489" t="s">
        <v>962</v>
      </c>
    </row>
    <row r="280" spans="1:10">
      <c r="B280" s="512" t="s">
        <v>963</v>
      </c>
      <c r="C280" s="490">
        <v>0.10514207158245115</v>
      </c>
      <c r="D280" s="490">
        <v>0.10844750579536688</v>
      </c>
      <c r="E280" s="490">
        <v>7.064417141707513E-2</v>
      </c>
      <c r="F280" s="490">
        <v>3.7148996122535527E-2</v>
      </c>
      <c r="G280" s="513">
        <v>13284.800000000001</v>
      </c>
      <c r="H280" s="513">
        <v>13397.999999999998</v>
      </c>
      <c r="I280" s="513">
        <v>12140.16903831906</v>
      </c>
      <c r="J280" s="513">
        <v>11091.907264035483</v>
      </c>
    </row>
    <row r="281" spans="1:10">
      <c r="B281" s="506" t="s">
        <v>916</v>
      </c>
      <c r="C281" s="490">
        <v>0.17996873401430946</v>
      </c>
      <c r="D281" s="490">
        <v>0.18346191864209449</v>
      </c>
      <c r="E281" s="490">
        <v>0.12879233413491464</v>
      </c>
      <c r="F281" s="490">
        <v>8.5692660068375615E-2</v>
      </c>
      <c r="G281" s="513">
        <v>11805.03843248767</v>
      </c>
      <c r="H281" s="513">
        <v>11840.082009226038</v>
      </c>
      <c r="I281" s="513">
        <v>11291.670574332993</v>
      </c>
      <c r="J281" s="513">
        <v>10859.372456259523</v>
      </c>
    </row>
    <row r="282" spans="1:10">
      <c r="B282" s="507"/>
      <c r="C282" s="488"/>
      <c r="D282" s="508"/>
      <c r="E282" s="488"/>
      <c r="F282" s="488"/>
      <c r="G282" s="488"/>
      <c r="H282" s="488"/>
      <c r="I282" s="488"/>
      <c r="J282" s="488"/>
    </row>
    <row r="283" spans="1:10">
      <c r="B283" s="488"/>
      <c r="C283" s="488"/>
      <c r="D283" s="488"/>
      <c r="E283" s="488"/>
      <c r="F283" s="488"/>
      <c r="G283" s="488"/>
      <c r="H283" s="488"/>
      <c r="I283" s="488"/>
      <c r="J283" s="488"/>
    </row>
    <row r="284" spans="1:10">
      <c r="B284" s="1013" t="s">
        <v>964</v>
      </c>
      <c r="C284" s="1013"/>
      <c r="D284" s="1013"/>
      <c r="E284" s="1013"/>
      <c r="F284" s="1013"/>
      <c r="G284" s="488"/>
      <c r="H284" s="488"/>
      <c r="I284" s="488"/>
      <c r="J284" s="488"/>
    </row>
    <row r="285" spans="1:10" ht="39">
      <c r="B285" s="495"/>
      <c r="C285" s="496" t="s">
        <v>963</v>
      </c>
      <c r="D285" s="489" t="s">
        <v>916</v>
      </c>
      <c r="E285" s="489" t="s">
        <v>947</v>
      </c>
      <c r="F285" s="489" t="s">
        <v>918</v>
      </c>
      <c r="G285" s="488"/>
      <c r="H285" s="488"/>
      <c r="I285" s="488"/>
      <c r="J285" s="488"/>
    </row>
    <row r="286" spans="1:10">
      <c r="B286" s="487" t="s">
        <v>921</v>
      </c>
      <c r="C286" s="497">
        <v>350000</v>
      </c>
      <c r="D286" s="497">
        <v>120000</v>
      </c>
      <c r="E286" s="498" t="s">
        <v>955</v>
      </c>
      <c r="F286" s="498" t="s">
        <v>955</v>
      </c>
      <c r="G286" s="488"/>
      <c r="H286" s="488"/>
      <c r="I286" s="488"/>
      <c r="J286" s="488"/>
    </row>
    <row r="287" spans="1:10">
      <c r="B287" s="487" t="s">
        <v>922</v>
      </c>
      <c r="C287" s="497">
        <v>419211.70408889698</v>
      </c>
      <c r="D287" s="497">
        <v>131228.51436772</v>
      </c>
      <c r="E287" s="498" t="s">
        <v>955</v>
      </c>
      <c r="F287" s="498" t="s">
        <v>955</v>
      </c>
      <c r="G287" s="488"/>
      <c r="H287" s="488"/>
      <c r="I287" s="488"/>
      <c r="J287" s="488"/>
    </row>
    <row r="288" spans="1:10">
      <c r="B288" s="487" t="s">
        <v>923</v>
      </c>
      <c r="C288" s="498">
        <v>0.12585558474464484</v>
      </c>
      <c r="D288" s="498">
        <v>0.18001357537399329</v>
      </c>
      <c r="E288" s="498" t="s">
        <v>955</v>
      </c>
      <c r="F288" s="498" t="s">
        <v>955</v>
      </c>
      <c r="G288" s="488"/>
      <c r="H288" s="488"/>
      <c r="I288" s="488"/>
      <c r="J288" s="508"/>
    </row>
    <row r="289" spans="2:10">
      <c r="B289" s="487" t="s">
        <v>965</v>
      </c>
      <c r="C289" s="498">
        <v>8.6956192227670759E-2</v>
      </c>
      <c r="D289" s="498">
        <v>0.12378359010407333</v>
      </c>
      <c r="E289" s="498" t="s">
        <v>955</v>
      </c>
      <c r="F289" s="498" t="s">
        <v>955</v>
      </c>
      <c r="G289" s="488"/>
      <c r="H289" s="488"/>
      <c r="I289" s="488"/>
      <c r="J289" s="508"/>
    </row>
    <row r="290" spans="2:10">
      <c r="B290" s="487" t="s">
        <v>966</v>
      </c>
      <c r="C290" s="498">
        <v>6.1901356419044949E-2</v>
      </c>
      <c r="D290" s="498">
        <v>8.4871281009605587E-2</v>
      </c>
      <c r="E290" s="498" t="s">
        <v>955</v>
      </c>
      <c r="F290" s="498" t="s">
        <v>955</v>
      </c>
      <c r="G290" s="488"/>
      <c r="H290" s="488"/>
      <c r="I290" s="488"/>
      <c r="J290" s="508"/>
    </row>
    <row r="291" spans="2:10">
      <c r="B291" s="488"/>
      <c r="C291" s="488"/>
      <c r="D291" s="488"/>
      <c r="E291" s="488"/>
      <c r="F291" s="488"/>
      <c r="G291" s="488"/>
      <c r="H291" s="488"/>
      <c r="I291" s="488"/>
      <c r="J291" s="488"/>
    </row>
    <row r="292" spans="2:10">
      <c r="B292" s="1013" t="s">
        <v>967</v>
      </c>
      <c r="C292" s="1013"/>
      <c r="D292" s="1013"/>
      <c r="E292" s="1013"/>
      <c r="F292" s="1013"/>
      <c r="G292" s="488"/>
      <c r="H292" s="488"/>
      <c r="I292" s="488"/>
      <c r="J292" s="488"/>
    </row>
    <row r="293" spans="2:10" ht="39">
      <c r="B293" s="495"/>
      <c r="C293" s="496" t="s">
        <v>963</v>
      </c>
      <c r="D293" s="489" t="s">
        <v>916</v>
      </c>
      <c r="E293" s="489" t="s">
        <v>947</v>
      </c>
      <c r="F293" s="489" t="s">
        <v>918</v>
      </c>
      <c r="G293" s="488"/>
      <c r="H293" s="488"/>
      <c r="I293" s="488"/>
      <c r="J293" s="488"/>
    </row>
    <row r="294" spans="2:10">
      <c r="B294" s="487" t="s">
        <v>921</v>
      </c>
      <c r="C294" s="497">
        <v>350000</v>
      </c>
      <c r="D294" s="497">
        <v>120000</v>
      </c>
      <c r="E294" s="498" t="s">
        <v>955</v>
      </c>
      <c r="F294" s="498" t="s">
        <v>955</v>
      </c>
      <c r="G294" s="488"/>
      <c r="H294" s="488"/>
      <c r="I294" s="488"/>
      <c r="J294" s="488"/>
    </row>
    <row r="295" spans="2:10">
      <c r="B295" s="487" t="s">
        <v>922</v>
      </c>
      <c r="C295" s="497">
        <v>421157.02314808802</v>
      </c>
      <c r="D295" s="497">
        <v>131443.27612699399</v>
      </c>
      <c r="E295" s="498" t="s">
        <v>955</v>
      </c>
      <c r="F295" s="498" t="s">
        <v>955</v>
      </c>
      <c r="G295" s="488"/>
      <c r="H295" s="488"/>
      <c r="I295" s="488"/>
      <c r="J295" s="488"/>
    </row>
    <row r="296" spans="2:10">
      <c r="B296" s="487" t="s">
        <v>923</v>
      </c>
      <c r="C296" s="498">
        <v>0.127912331218833</v>
      </c>
      <c r="D296" s="498">
        <v>0.18172502024656498</v>
      </c>
      <c r="E296" s="498" t="s">
        <v>955</v>
      </c>
      <c r="F296" s="498" t="s">
        <v>955</v>
      </c>
      <c r="G296" s="488"/>
      <c r="H296" s="488"/>
      <c r="I296" s="508"/>
      <c r="J296" s="508"/>
    </row>
    <row r="297" spans="2:10">
      <c r="B297" s="487" t="s">
        <v>965</v>
      </c>
      <c r="C297" s="498">
        <v>8.6095239829377002E-2</v>
      </c>
      <c r="D297" s="498">
        <v>0.12255801000403301</v>
      </c>
      <c r="E297" s="498" t="s">
        <v>955</v>
      </c>
      <c r="F297" s="498" t="s">
        <v>955</v>
      </c>
      <c r="G297" s="488"/>
      <c r="H297" s="488"/>
      <c r="I297" s="508"/>
      <c r="J297" s="508"/>
    </row>
    <row r="298" spans="2:10">
      <c r="B298" s="487" t="s">
        <v>966</v>
      </c>
      <c r="C298" s="498">
        <v>6.1288471702024699E-2</v>
      </c>
      <c r="D298" s="498">
        <v>8.4030971296639195E-2</v>
      </c>
      <c r="E298" s="498" t="s">
        <v>955</v>
      </c>
      <c r="F298" s="498" t="s">
        <v>955</v>
      </c>
      <c r="G298" s="488"/>
      <c r="H298" s="488"/>
      <c r="I298" s="508"/>
      <c r="J298" s="508"/>
    </row>
    <row r="299" spans="2:10">
      <c r="B299" s="488"/>
      <c r="C299" s="488"/>
      <c r="D299" s="488"/>
      <c r="E299" s="488"/>
      <c r="F299" s="488"/>
      <c r="G299" s="488"/>
      <c r="H299" s="488"/>
      <c r="I299" s="488"/>
      <c r="J299" s="488"/>
    </row>
    <row r="300" spans="2:10">
      <c r="B300"/>
      <c r="C300"/>
      <c r="D300"/>
      <c r="E300"/>
      <c r="F300"/>
      <c r="G300"/>
      <c r="H300"/>
      <c r="I300"/>
      <c r="J300"/>
    </row>
    <row r="301" spans="2:10">
      <c r="B301" s="489" t="s">
        <v>936</v>
      </c>
      <c r="C301" s="495"/>
      <c r="D301"/>
      <c r="E301"/>
      <c r="F301"/>
      <c r="G301"/>
      <c r="H301"/>
      <c r="I301"/>
      <c r="J301"/>
    </row>
    <row r="302" spans="2:10">
      <c r="B302" s="500" t="s">
        <v>949</v>
      </c>
      <c r="C302" s="509">
        <v>1456.2843247761634</v>
      </c>
      <c r="D302"/>
      <c r="E302"/>
      <c r="F302"/>
      <c r="G302"/>
      <c r="H302"/>
      <c r="I302"/>
      <c r="J302"/>
    </row>
    <row r="303" spans="2:10">
      <c r="B303" s="500" t="s">
        <v>950</v>
      </c>
      <c r="C303" s="504">
        <v>3.1753278680083517</v>
      </c>
      <c r="D303"/>
      <c r="E303"/>
      <c r="F303"/>
      <c r="G303"/>
      <c r="H303"/>
      <c r="I303"/>
      <c r="J303"/>
    </row>
    <row r="304" spans="2:10">
      <c r="B304" s="500" t="s">
        <v>937</v>
      </c>
      <c r="C304" s="504">
        <v>3.2982246534550717</v>
      </c>
      <c r="D304"/>
      <c r="E304"/>
      <c r="F304"/>
      <c r="G304"/>
      <c r="H304"/>
      <c r="I304"/>
      <c r="J304"/>
    </row>
    <row r="305" spans="2:10">
      <c r="B305" s="500" t="s">
        <v>951</v>
      </c>
      <c r="C305" s="514">
        <v>7.5172681848394249E-2</v>
      </c>
      <c r="D305"/>
      <c r="E305"/>
      <c r="F305"/>
      <c r="G305"/>
      <c r="H305"/>
      <c r="I305"/>
      <c r="J305"/>
    </row>
    <row r="307" spans="2:10" ht="15.75" thickBot="1"/>
    <row r="308" spans="2:10" s="561" customFormat="1" ht="12.75">
      <c r="B308" s="669"/>
      <c r="C308" s="670"/>
      <c r="D308" s="671"/>
      <c r="E308" s="1029" t="s">
        <v>1020</v>
      </c>
      <c r="F308" s="1030"/>
    </row>
    <row r="309" spans="2:10" s="561" customFormat="1" ht="12.75">
      <c r="B309" s="672" t="s">
        <v>983</v>
      </c>
      <c r="C309" s="673"/>
      <c r="D309" s="673"/>
      <c r="E309" s="544"/>
      <c r="F309" s="545"/>
    </row>
    <row r="310" spans="2:10" s="561" customFormat="1" ht="12.75">
      <c r="B310" s="674" t="s">
        <v>984</v>
      </c>
      <c r="C310" s="673"/>
      <c r="D310" s="673"/>
      <c r="E310" s="544"/>
      <c r="F310" s="545"/>
    </row>
    <row r="311" spans="2:10" s="561" customFormat="1" ht="12.75">
      <c r="B311" s="675" t="s">
        <v>997</v>
      </c>
      <c r="C311" s="673"/>
      <c r="D311" s="673"/>
      <c r="E311" s="544"/>
      <c r="F311" s="545"/>
    </row>
    <row r="312" spans="2:10" s="561" customFormat="1" ht="12.75">
      <c r="B312" s="675" t="s">
        <v>998</v>
      </c>
      <c r="C312" s="673"/>
      <c r="D312" s="673"/>
      <c r="E312" s="544"/>
      <c r="F312" s="545"/>
    </row>
    <row r="313" spans="2:10" s="561" customFormat="1" ht="12.75">
      <c r="B313" s="676"/>
      <c r="C313" s="673"/>
      <c r="D313" s="673"/>
      <c r="E313" s="544"/>
      <c r="F313" s="545"/>
    </row>
    <row r="314" spans="2:10" s="561" customFormat="1" ht="12.75">
      <c r="B314" s="676"/>
      <c r="C314" s="673"/>
      <c r="D314" s="673"/>
      <c r="E314" s="544"/>
      <c r="F314" s="545"/>
    </row>
    <row r="315" spans="2:10" s="561" customFormat="1" ht="12.75">
      <c r="B315" s="676"/>
      <c r="C315" s="673"/>
      <c r="D315" s="673"/>
      <c r="E315" s="544"/>
      <c r="F315" s="545"/>
    </row>
    <row r="316" spans="2:10" s="561" customFormat="1" ht="12.75">
      <c r="B316" s="676"/>
      <c r="C316" s="673"/>
      <c r="D316" s="673"/>
      <c r="E316" s="544"/>
      <c r="F316" s="545"/>
    </row>
    <row r="317" spans="2:10" s="561" customFormat="1" ht="12.75">
      <c r="B317" s="674" t="s">
        <v>999</v>
      </c>
      <c r="C317" s="673"/>
      <c r="D317" s="673"/>
      <c r="E317" s="544"/>
      <c r="F317" s="545"/>
    </row>
    <row r="318" spans="2:10" s="561" customFormat="1" ht="13.5" thickBot="1">
      <c r="B318" s="677"/>
      <c r="C318" s="678"/>
      <c r="D318" s="678"/>
      <c r="E318" s="551"/>
      <c r="F318" s="552"/>
    </row>
    <row r="319" spans="2:10" s="561" customFormat="1" ht="13.5" thickBot="1"/>
    <row r="320" spans="2:10" s="561" customFormat="1" ht="12.75">
      <c r="B320" s="679" t="s">
        <v>987</v>
      </c>
    </row>
    <row r="321" spans="2:2" s="561" customFormat="1" ht="12.75">
      <c r="B321" s="680" t="s">
        <v>1000</v>
      </c>
    </row>
    <row r="322" spans="2:2" s="561" customFormat="1" ht="12.75">
      <c r="B322" s="681"/>
    </row>
    <row r="323" spans="2:2" s="561" customFormat="1" ht="12.75">
      <c r="B323" s="681"/>
    </row>
    <row r="324" spans="2:2" s="561" customFormat="1" ht="12.75">
      <c r="B324" s="681"/>
    </row>
    <row r="325" spans="2:2" s="561" customFormat="1" ht="12.75">
      <c r="B325" s="681"/>
    </row>
    <row r="326" spans="2:2" s="561" customFormat="1" ht="12.75">
      <c r="B326" s="681"/>
    </row>
    <row r="327" spans="2:2" s="561" customFormat="1" ht="12.75">
      <c r="B327" s="681"/>
    </row>
    <row r="328" spans="2:2" s="561" customFormat="1" ht="12.75">
      <c r="B328" s="681"/>
    </row>
    <row r="329" spans="2:2" s="561" customFormat="1" ht="12.75">
      <c r="B329" s="681"/>
    </row>
    <row r="330" spans="2:2" s="561" customFormat="1" ht="12.75">
      <c r="B330" s="681"/>
    </row>
    <row r="331" spans="2:2" s="561" customFormat="1" ht="12.75">
      <c r="B331" s="681"/>
    </row>
    <row r="332" spans="2:2" s="561" customFormat="1" ht="12.75">
      <c r="B332" s="681"/>
    </row>
    <row r="333" spans="2:2" s="561" customFormat="1" ht="13.5" thickBot="1">
      <c r="B333" s="682"/>
    </row>
  </sheetData>
  <mergeCells count="14">
    <mergeCell ref="E308:F308"/>
    <mergeCell ref="B284:F284"/>
    <mergeCell ref="B292:F292"/>
    <mergeCell ref="B266:F266"/>
    <mergeCell ref="B277:I277"/>
    <mergeCell ref="B278:B279"/>
    <mergeCell ref="C278:D278"/>
    <mergeCell ref="G278:J278"/>
    <mergeCell ref="B1:F1"/>
    <mergeCell ref="B178:D178"/>
    <mergeCell ref="B182:B183"/>
    <mergeCell ref="C182:C183"/>
    <mergeCell ref="G239:G242"/>
    <mergeCell ref="B202:H202"/>
  </mergeCells>
  <pageMargins left="0" right="0" top="0" bottom="0" header="0" footer="0"/>
  <pageSetup orientation="landscape" r:id="rId1"/>
  <headerFooter>
    <oddFooter>&amp;C&amp;1#&amp;"Calibri"&amp;10&amp;K000000 For internal use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308"/>
  <sheetViews>
    <sheetView topLeftCell="A205" zoomScaleNormal="100" workbookViewId="0">
      <selection activeCell="C216" sqref="C216"/>
    </sheetView>
  </sheetViews>
  <sheetFormatPr defaultRowHeight="15"/>
  <cols>
    <col min="1" max="1" width="3.42578125" customWidth="1"/>
    <col min="2" max="2" width="55.5703125" customWidth="1"/>
    <col min="3" max="3" width="16.5703125" customWidth="1"/>
    <col min="4" max="4" width="26.85546875" customWidth="1"/>
    <col min="5" max="5" width="18.140625" customWidth="1"/>
    <col min="6" max="6" width="18.5703125" customWidth="1"/>
    <col min="7" max="7" width="13.28515625" customWidth="1"/>
    <col min="8" max="8" width="11.85546875" customWidth="1"/>
    <col min="9" max="9" width="11.28515625" customWidth="1"/>
    <col min="10" max="10" width="10.85546875" customWidth="1"/>
    <col min="11" max="11" width="48.85546875" customWidth="1"/>
  </cols>
  <sheetData>
    <row r="1" spans="1:10" ht="15.95" customHeight="1">
      <c r="A1" s="2"/>
      <c r="B1" s="1021" t="s">
        <v>1001</v>
      </c>
      <c r="C1" s="1021"/>
      <c r="D1" s="1021"/>
      <c r="E1" s="1021"/>
      <c r="F1" s="1021"/>
      <c r="G1" s="2"/>
      <c r="H1" s="2"/>
      <c r="I1" s="2"/>
      <c r="J1" s="2"/>
    </row>
    <row r="2" spans="1:10" ht="12.95" customHeight="1">
      <c r="A2" s="2"/>
      <c r="B2" s="4"/>
      <c r="C2" s="2"/>
      <c r="D2" s="2"/>
      <c r="E2" s="2"/>
      <c r="F2" s="2"/>
      <c r="G2" s="2"/>
      <c r="H2" s="2"/>
      <c r="I2" s="2"/>
      <c r="J2" s="2"/>
    </row>
    <row r="3" spans="1:10" ht="12.95" customHeight="1">
      <c r="A3" s="5"/>
      <c r="B3" s="6" t="s">
        <v>5</v>
      </c>
      <c r="C3" s="2"/>
      <c r="D3" s="2"/>
      <c r="E3" s="2"/>
      <c r="F3" s="2"/>
      <c r="G3" s="2"/>
      <c r="H3" s="2"/>
      <c r="I3" s="2"/>
      <c r="J3" s="2"/>
    </row>
    <row r="4" spans="1:10" ht="27.95" customHeight="1">
      <c r="A4" s="2"/>
      <c r="B4" s="7" t="s">
        <v>6</v>
      </c>
      <c r="C4" s="8" t="s">
        <v>7</v>
      </c>
      <c r="D4" s="9" t="s">
        <v>8</v>
      </c>
      <c r="E4" s="9" t="s">
        <v>9</v>
      </c>
      <c r="F4" s="9" t="s">
        <v>10</v>
      </c>
      <c r="G4" s="9" t="s">
        <v>11</v>
      </c>
      <c r="H4" s="9" t="s">
        <v>12</v>
      </c>
      <c r="I4" s="10" t="s">
        <v>13</v>
      </c>
      <c r="J4" s="11" t="s">
        <v>14</v>
      </c>
    </row>
    <row r="5" spans="1:10" ht="12.95" customHeight="1">
      <c r="A5" s="2"/>
      <c r="B5" s="12" t="s">
        <v>15</v>
      </c>
      <c r="C5" s="13"/>
      <c r="D5" s="13"/>
      <c r="E5" s="13"/>
      <c r="F5" s="13"/>
      <c r="G5" s="13"/>
      <c r="H5" s="14"/>
      <c r="I5" s="15"/>
      <c r="J5" s="2"/>
    </row>
    <row r="6" spans="1:10" ht="12.95" customHeight="1">
      <c r="A6" s="2"/>
      <c r="B6" s="12" t="s">
        <v>16</v>
      </c>
      <c r="C6" s="13"/>
      <c r="D6" s="13"/>
      <c r="E6" s="13"/>
      <c r="F6" s="2"/>
      <c r="G6" s="14"/>
      <c r="H6" s="14"/>
      <c r="I6" s="15"/>
      <c r="J6" s="2"/>
    </row>
    <row r="7" spans="1:10" ht="12.95" customHeight="1">
      <c r="A7" s="16"/>
      <c r="B7" s="17" t="s">
        <v>17</v>
      </c>
      <c r="C7" s="13" t="s">
        <v>18</v>
      </c>
      <c r="D7" s="13" t="s">
        <v>19</v>
      </c>
      <c r="E7" s="18">
        <v>211200</v>
      </c>
      <c r="F7" s="19">
        <v>3057.96</v>
      </c>
      <c r="G7" s="20">
        <v>7.0499999999999993E-2</v>
      </c>
      <c r="H7" s="21"/>
      <c r="I7" s="22"/>
      <c r="J7" s="2"/>
    </row>
    <row r="8" spans="1:10" ht="12.95" customHeight="1">
      <c r="A8" s="16"/>
      <c r="B8" s="17" t="s">
        <v>95</v>
      </c>
      <c r="C8" s="13" t="s">
        <v>96</v>
      </c>
      <c r="D8" s="13" t="s">
        <v>97</v>
      </c>
      <c r="E8" s="18">
        <v>56750</v>
      </c>
      <c r="F8" s="19">
        <v>1686.44</v>
      </c>
      <c r="G8" s="20">
        <v>3.8899999999999997E-2</v>
      </c>
      <c r="H8" s="21"/>
      <c r="I8" s="22"/>
      <c r="J8" s="2"/>
    </row>
    <row r="9" spans="1:10" ht="12.95" customHeight="1">
      <c r="A9" s="16"/>
      <c r="B9" s="17" t="s">
        <v>77</v>
      </c>
      <c r="C9" s="13" t="s">
        <v>78</v>
      </c>
      <c r="D9" s="13" t="s">
        <v>22</v>
      </c>
      <c r="E9" s="18">
        <v>19625</v>
      </c>
      <c r="F9" s="19">
        <v>1421.88</v>
      </c>
      <c r="G9" s="20">
        <v>3.2800000000000003E-2</v>
      </c>
      <c r="H9" s="21"/>
      <c r="I9" s="22"/>
      <c r="J9" s="2"/>
    </row>
    <row r="10" spans="1:10" ht="12.95" customHeight="1">
      <c r="A10" s="16"/>
      <c r="B10" s="17" t="s">
        <v>93</v>
      </c>
      <c r="C10" s="13" t="s">
        <v>94</v>
      </c>
      <c r="D10" s="13" t="s">
        <v>28</v>
      </c>
      <c r="E10" s="18">
        <v>133950</v>
      </c>
      <c r="F10" s="19">
        <v>1329.86</v>
      </c>
      <c r="G10" s="20">
        <v>3.0599999999999999E-2</v>
      </c>
      <c r="H10" s="21"/>
      <c r="I10" s="22"/>
      <c r="J10" s="2"/>
    </row>
    <row r="11" spans="1:10" ht="12.95" customHeight="1">
      <c r="A11" s="16"/>
      <c r="B11" s="17" t="s">
        <v>122</v>
      </c>
      <c r="C11" s="13" t="s">
        <v>123</v>
      </c>
      <c r="D11" s="13" t="s">
        <v>124</v>
      </c>
      <c r="E11" s="18">
        <v>34200</v>
      </c>
      <c r="F11" s="19">
        <v>1287.25</v>
      </c>
      <c r="G11" s="20">
        <v>2.9700000000000001E-2</v>
      </c>
      <c r="H11" s="21"/>
      <c r="I11" s="22"/>
      <c r="J11" s="2"/>
    </row>
    <row r="12" spans="1:10" ht="12.95" customHeight="1">
      <c r="A12" s="16"/>
      <c r="B12" s="17" t="s">
        <v>222</v>
      </c>
      <c r="C12" s="13" t="s">
        <v>223</v>
      </c>
      <c r="D12" s="13" t="s">
        <v>19</v>
      </c>
      <c r="E12" s="18">
        <v>213300</v>
      </c>
      <c r="F12" s="19">
        <v>1239.3800000000001</v>
      </c>
      <c r="G12" s="20">
        <v>2.86E-2</v>
      </c>
      <c r="H12" s="21"/>
      <c r="I12" s="22"/>
      <c r="J12" s="2"/>
    </row>
    <row r="13" spans="1:10" ht="12.95" customHeight="1">
      <c r="A13" s="16"/>
      <c r="B13" s="17" t="s">
        <v>224</v>
      </c>
      <c r="C13" s="13" t="s">
        <v>225</v>
      </c>
      <c r="D13" s="13" t="s">
        <v>19</v>
      </c>
      <c r="E13" s="18">
        <v>160500</v>
      </c>
      <c r="F13" s="19">
        <v>1207.52</v>
      </c>
      <c r="G13" s="20">
        <v>2.7799999999999998E-2</v>
      </c>
      <c r="H13" s="21"/>
      <c r="I13" s="22"/>
      <c r="J13" s="2"/>
    </row>
    <row r="14" spans="1:10" ht="12.95" customHeight="1">
      <c r="A14" s="16"/>
      <c r="B14" s="17" t="s">
        <v>87</v>
      </c>
      <c r="C14" s="13" t="s">
        <v>88</v>
      </c>
      <c r="D14" s="13" t="s">
        <v>39</v>
      </c>
      <c r="E14" s="18">
        <v>26950</v>
      </c>
      <c r="F14" s="19">
        <v>1044.6600000000001</v>
      </c>
      <c r="G14" s="20">
        <v>2.41E-2</v>
      </c>
      <c r="H14" s="21"/>
      <c r="I14" s="22"/>
      <c r="J14" s="2"/>
    </row>
    <row r="15" spans="1:10" ht="12.95" customHeight="1">
      <c r="A15" s="16"/>
      <c r="B15" s="17" t="s">
        <v>226</v>
      </c>
      <c r="C15" s="13" t="s">
        <v>227</v>
      </c>
      <c r="D15" s="13" t="s">
        <v>97</v>
      </c>
      <c r="E15" s="18">
        <v>218700</v>
      </c>
      <c r="F15" s="19">
        <v>1040.25</v>
      </c>
      <c r="G15" s="20">
        <v>2.4E-2</v>
      </c>
      <c r="H15" s="21"/>
      <c r="I15" s="22"/>
      <c r="J15" s="2"/>
    </row>
    <row r="16" spans="1:10" ht="12.95" customHeight="1">
      <c r="A16" s="16"/>
      <c r="B16" s="17" t="s">
        <v>228</v>
      </c>
      <c r="C16" s="13" t="s">
        <v>229</v>
      </c>
      <c r="D16" s="13" t="s">
        <v>230</v>
      </c>
      <c r="E16" s="18">
        <v>339200</v>
      </c>
      <c r="F16" s="19">
        <v>943.15</v>
      </c>
      <c r="G16" s="20">
        <v>2.1700000000000001E-2</v>
      </c>
      <c r="H16" s="21"/>
      <c r="I16" s="22"/>
      <c r="J16" s="2"/>
    </row>
    <row r="17" spans="1:10" ht="12.95" customHeight="1">
      <c r="A17" s="16"/>
      <c r="B17" s="17" t="s">
        <v>231</v>
      </c>
      <c r="C17" s="13" t="s">
        <v>232</v>
      </c>
      <c r="D17" s="13" t="s">
        <v>97</v>
      </c>
      <c r="E17" s="18">
        <v>536250</v>
      </c>
      <c r="F17" s="19">
        <v>899.56</v>
      </c>
      <c r="G17" s="20">
        <v>2.07E-2</v>
      </c>
      <c r="H17" s="21"/>
      <c r="I17" s="22"/>
      <c r="J17" s="2"/>
    </row>
    <row r="18" spans="1:10" ht="12.95" customHeight="1">
      <c r="A18" s="16"/>
      <c r="B18" s="17" t="s">
        <v>233</v>
      </c>
      <c r="C18" s="13" t="s">
        <v>234</v>
      </c>
      <c r="D18" s="13" t="s">
        <v>25</v>
      </c>
      <c r="E18" s="18">
        <v>226125</v>
      </c>
      <c r="F18" s="19">
        <v>891.38</v>
      </c>
      <c r="G18" s="20">
        <v>2.0500000000000001E-2</v>
      </c>
      <c r="H18" s="21"/>
      <c r="I18" s="22"/>
      <c r="J18" s="2"/>
    </row>
    <row r="19" spans="1:10" ht="12.95" customHeight="1">
      <c r="A19" s="16"/>
      <c r="B19" s="17" t="s">
        <v>40</v>
      </c>
      <c r="C19" s="13" t="s">
        <v>41</v>
      </c>
      <c r="D19" s="13" t="s">
        <v>19</v>
      </c>
      <c r="E19" s="18">
        <v>85000</v>
      </c>
      <c r="F19" s="19">
        <v>890.12</v>
      </c>
      <c r="G19" s="20">
        <v>2.0500000000000001E-2</v>
      </c>
      <c r="H19" s="21"/>
      <c r="I19" s="22"/>
      <c r="J19" s="2"/>
    </row>
    <row r="20" spans="1:10" ht="12.95" customHeight="1">
      <c r="A20" s="16"/>
      <c r="B20" s="17" t="s">
        <v>235</v>
      </c>
      <c r="C20" s="13" t="s">
        <v>236</v>
      </c>
      <c r="D20" s="13" t="s">
        <v>25</v>
      </c>
      <c r="E20" s="18">
        <v>255000</v>
      </c>
      <c r="F20" s="19">
        <v>856.29</v>
      </c>
      <c r="G20" s="20">
        <v>1.9699999999999999E-2</v>
      </c>
      <c r="H20" s="21"/>
      <c r="I20" s="22"/>
      <c r="J20" s="2"/>
    </row>
    <row r="21" spans="1:10" ht="12.95" customHeight="1">
      <c r="A21" s="16"/>
      <c r="B21" s="17" t="s">
        <v>237</v>
      </c>
      <c r="C21" s="13" t="s">
        <v>238</v>
      </c>
      <c r="D21" s="13" t="s">
        <v>19</v>
      </c>
      <c r="E21" s="18">
        <v>304200</v>
      </c>
      <c r="F21" s="19">
        <v>803.24</v>
      </c>
      <c r="G21" s="20">
        <v>1.8499999999999999E-2</v>
      </c>
      <c r="H21" s="21"/>
      <c r="I21" s="22"/>
      <c r="J21" s="2"/>
    </row>
    <row r="22" spans="1:10" ht="12.95" customHeight="1">
      <c r="A22" s="16"/>
      <c r="B22" s="17" t="s">
        <v>42</v>
      </c>
      <c r="C22" s="13" t="s">
        <v>43</v>
      </c>
      <c r="D22" s="13" t="s">
        <v>19</v>
      </c>
      <c r="E22" s="18">
        <v>43600</v>
      </c>
      <c r="F22" s="19">
        <v>778.48</v>
      </c>
      <c r="G22" s="20">
        <v>1.7899999999999999E-2</v>
      </c>
      <c r="H22" s="21"/>
      <c r="I22" s="22"/>
      <c r="J22" s="2"/>
    </row>
    <row r="23" spans="1:10" ht="12.95" customHeight="1">
      <c r="A23" s="16"/>
      <c r="B23" s="17" t="s">
        <v>84</v>
      </c>
      <c r="C23" s="13" t="s">
        <v>85</v>
      </c>
      <c r="D23" s="13" t="s">
        <v>86</v>
      </c>
      <c r="E23" s="18">
        <v>561000</v>
      </c>
      <c r="F23" s="19">
        <v>777.27</v>
      </c>
      <c r="G23" s="20">
        <v>1.7899999999999999E-2</v>
      </c>
      <c r="H23" s="21"/>
      <c r="I23" s="22"/>
      <c r="J23" s="2"/>
    </row>
    <row r="24" spans="1:10" ht="12.95" customHeight="1">
      <c r="A24" s="16"/>
      <c r="B24" s="17" t="s">
        <v>111</v>
      </c>
      <c r="C24" s="13" t="s">
        <v>112</v>
      </c>
      <c r="D24" s="13" t="s">
        <v>33</v>
      </c>
      <c r="E24" s="18">
        <v>33000</v>
      </c>
      <c r="F24" s="19">
        <v>747.24</v>
      </c>
      <c r="G24" s="20">
        <v>1.72E-2</v>
      </c>
      <c r="H24" s="21"/>
      <c r="I24" s="22"/>
      <c r="J24" s="2"/>
    </row>
    <row r="25" spans="1:10" ht="12.95" customHeight="1">
      <c r="A25" s="16"/>
      <c r="B25" s="17" t="s">
        <v>239</v>
      </c>
      <c r="C25" s="13" t="s">
        <v>240</v>
      </c>
      <c r="D25" s="13" t="s">
        <v>241</v>
      </c>
      <c r="E25" s="18">
        <v>87075</v>
      </c>
      <c r="F25" s="19">
        <v>722.9</v>
      </c>
      <c r="G25" s="20">
        <v>1.67E-2</v>
      </c>
      <c r="H25" s="21"/>
      <c r="I25" s="22"/>
      <c r="J25" s="2"/>
    </row>
    <row r="26" spans="1:10" ht="12.95" customHeight="1">
      <c r="A26" s="16"/>
      <c r="B26" s="17" t="s">
        <v>242</v>
      </c>
      <c r="C26" s="13" t="s">
        <v>243</v>
      </c>
      <c r="D26" s="13" t="s">
        <v>59</v>
      </c>
      <c r="E26" s="18">
        <v>20600</v>
      </c>
      <c r="F26" s="19">
        <v>709.73</v>
      </c>
      <c r="G26" s="20">
        <v>1.6400000000000001E-2</v>
      </c>
      <c r="H26" s="21"/>
      <c r="I26" s="22"/>
      <c r="J26" s="2"/>
    </row>
    <row r="27" spans="1:10" ht="12.95" customHeight="1">
      <c r="A27" s="16"/>
      <c r="B27" s="17" t="s">
        <v>244</v>
      </c>
      <c r="C27" s="13" t="s">
        <v>245</v>
      </c>
      <c r="D27" s="13" t="s">
        <v>246</v>
      </c>
      <c r="E27" s="18">
        <v>336300</v>
      </c>
      <c r="F27" s="19">
        <v>677.64</v>
      </c>
      <c r="G27" s="20">
        <v>1.5599999999999999E-2</v>
      </c>
      <c r="H27" s="21"/>
      <c r="I27" s="22"/>
      <c r="J27" s="2"/>
    </row>
    <row r="28" spans="1:10" ht="12.95" customHeight="1">
      <c r="A28" s="16"/>
      <c r="B28" s="17" t="s">
        <v>247</v>
      </c>
      <c r="C28" s="13" t="s">
        <v>248</v>
      </c>
      <c r="D28" s="13" t="s">
        <v>249</v>
      </c>
      <c r="E28" s="18">
        <v>258100</v>
      </c>
      <c r="F28" s="19">
        <v>548.20000000000005</v>
      </c>
      <c r="G28" s="20">
        <v>1.26E-2</v>
      </c>
      <c r="H28" s="21"/>
      <c r="I28" s="22"/>
      <c r="J28" s="2"/>
    </row>
    <row r="29" spans="1:10" ht="12.95" customHeight="1">
      <c r="A29" s="16"/>
      <c r="B29" s="17" t="s">
        <v>107</v>
      </c>
      <c r="C29" s="13" t="s">
        <v>108</v>
      </c>
      <c r="D29" s="13" t="s">
        <v>59</v>
      </c>
      <c r="E29" s="18">
        <v>207500</v>
      </c>
      <c r="F29" s="19">
        <v>548.11</v>
      </c>
      <c r="G29" s="20">
        <v>1.26E-2</v>
      </c>
      <c r="H29" s="21"/>
      <c r="I29" s="22"/>
      <c r="J29" s="2"/>
    </row>
    <row r="30" spans="1:10" ht="12.95" customHeight="1">
      <c r="A30" s="16"/>
      <c r="B30" s="17" t="s">
        <v>91</v>
      </c>
      <c r="C30" s="13" t="s">
        <v>92</v>
      </c>
      <c r="D30" s="13" t="s">
        <v>19</v>
      </c>
      <c r="E30" s="18">
        <v>32000</v>
      </c>
      <c r="F30" s="19">
        <v>496.96</v>
      </c>
      <c r="G30" s="20">
        <v>1.15E-2</v>
      </c>
      <c r="H30" s="21"/>
      <c r="I30" s="22"/>
      <c r="J30" s="2"/>
    </row>
    <row r="31" spans="1:10" ht="12.95" customHeight="1">
      <c r="A31" s="16"/>
      <c r="B31" s="17" t="s">
        <v>102</v>
      </c>
      <c r="C31" s="13" t="s">
        <v>103</v>
      </c>
      <c r="D31" s="13" t="s">
        <v>19</v>
      </c>
      <c r="E31" s="18">
        <v>265000</v>
      </c>
      <c r="F31" s="19">
        <v>477</v>
      </c>
      <c r="G31" s="20">
        <v>1.0999999999999999E-2</v>
      </c>
      <c r="H31" s="21"/>
      <c r="I31" s="22"/>
      <c r="J31" s="2"/>
    </row>
    <row r="32" spans="1:10" ht="12.95" customHeight="1">
      <c r="A32" s="16"/>
      <c r="B32" s="17" t="s">
        <v>250</v>
      </c>
      <c r="C32" s="13" t="s">
        <v>251</v>
      </c>
      <c r="D32" s="13" t="s">
        <v>252</v>
      </c>
      <c r="E32" s="18">
        <v>3600000</v>
      </c>
      <c r="F32" s="19">
        <v>477</v>
      </c>
      <c r="G32" s="20">
        <v>1.0999999999999999E-2</v>
      </c>
      <c r="H32" s="21"/>
      <c r="I32" s="22"/>
      <c r="J32" s="2"/>
    </row>
    <row r="33" spans="1:10" ht="12.95" customHeight="1">
      <c r="A33" s="16"/>
      <c r="B33" s="17" t="s">
        <v>253</v>
      </c>
      <c r="C33" s="13" t="s">
        <v>254</v>
      </c>
      <c r="D33" s="13" t="s">
        <v>22</v>
      </c>
      <c r="E33" s="18">
        <v>263258</v>
      </c>
      <c r="F33" s="19">
        <v>416.61</v>
      </c>
      <c r="G33" s="20">
        <v>9.5999999999999992E-3</v>
      </c>
      <c r="H33" s="21"/>
      <c r="I33" s="22"/>
      <c r="J33" s="2"/>
    </row>
    <row r="34" spans="1:10" ht="12.95" customHeight="1">
      <c r="A34" s="16"/>
      <c r="B34" s="17" t="s">
        <v>255</v>
      </c>
      <c r="C34" s="13" t="s">
        <v>256</v>
      </c>
      <c r="D34" s="13" t="s">
        <v>257</v>
      </c>
      <c r="E34" s="18">
        <v>66300</v>
      </c>
      <c r="F34" s="19">
        <v>414.44</v>
      </c>
      <c r="G34" s="20">
        <v>9.4999999999999998E-3</v>
      </c>
      <c r="H34" s="21"/>
      <c r="I34" s="22"/>
      <c r="J34" s="2"/>
    </row>
    <row r="35" spans="1:10" ht="12.95" customHeight="1">
      <c r="A35" s="16"/>
      <c r="B35" s="17" t="s">
        <v>31</v>
      </c>
      <c r="C35" s="13" t="s">
        <v>32</v>
      </c>
      <c r="D35" s="13" t="s">
        <v>33</v>
      </c>
      <c r="E35" s="18">
        <v>96000</v>
      </c>
      <c r="F35" s="19">
        <v>411.22</v>
      </c>
      <c r="G35" s="20">
        <v>9.4999999999999998E-3</v>
      </c>
      <c r="H35" s="21"/>
      <c r="I35" s="22"/>
      <c r="J35" s="2"/>
    </row>
    <row r="36" spans="1:10" ht="12.95" customHeight="1">
      <c r="A36" s="16"/>
      <c r="B36" s="17" t="s">
        <v>258</v>
      </c>
      <c r="C36" s="13" t="s">
        <v>259</v>
      </c>
      <c r="D36" s="13" t="s">
        <v>252</v>
      </c>
      <c r="E36" s="18">
        <v>136000</v>
      </c>
      <c r="F36" s="19">
        <v>395.96</v>
      </c>
      <c r="G36" s="20">
        <v>9.1000000000000004E-3</v>
      </c>
      <c r="H36" s="21"/>
      <c r="I36" s="22"/>
      <c r="J36" s="2"/>
    </row>
    <row r="37" spans="1:10" ht="12.95" customHeight="1">
      <c r="A37" s="16"/>
      <c r="B37" s="17" t="s">
        <v>260</v>
      </c>
      <c r="C37" s="13" t="s">
        <v>261</v>
      </c>
      <c r="D37" s="13" t="s">
        <v>262</v>
      </c>
      <c r="E37" s="18">
        <v>145800</v>
      </c>
      <c r="F37" s="19">
        <v>390.02</v>
      </c>
      <c r="G37" s="20">
        <v>8.9999999999999993E-3</v>
      </c>
      <c r="H37" s="21"/>
      <c r="I37" s="22"/>
      <c r="J37" s="2"/>
    </row>
    <row r="38" spans="1:10" ht="12.95" customHeight="1">
      <c r="A38" s="16"/>
      <c r="B38" s="17" t="s">
        <v>263</v>
      </c>
      <c r="C38" s="13" t="s">
        <v>264</v>
      </c>
      <c r="D38" s="13" t="s">
        <v>257</v>
      </c>
      <c r="E38" s="18">
        <v>58000</v>
      </c>
      <c r="F38" s="19">
        <v>386.02</v>
      </c>
      <c r="G38" s="20">
        <v>8.8999999999999999E-3</v>
      </c>
      <c r="H38" s="21"/>
      <c r="I38" s="22"/>
      <c r="J38" s="2"/>
    </row>
    <row r="39" spans="1:10" ht="12.95" customHeight="1">
      <c r="A39" s="16"/>
      <c r="B39" s="17" t="s">
        <v>29</v>
      </c>
      <c r="C39" s="13" t="s">
        <v>30</v>
      </c>
      <c r="D39" s="13" t="s">
        <v>19</v>
      </c>
      <c r="E39" s="18">
        <v>30800</v>
      </c>
      <c r="F39" s="19">
        <v>336.74</v>
      </c>
      <c r="G39" s="20">
        <v>7.7999999999999996E-3</v>
      </c>
      <c r="H39" s="21"/>
      <c r="I39" s="22"/>
      <c r="J39" s="2"/>
    </row>
    <row r="40" spans="1:10" ht="12.95" customHeight="1">
      <c r="A40" s="16"/>
      <c r="B40" s="17" t="s">
        <v>265</v>
      </c>
      <c r="C40" s="13" t="s">
        <v>266</v>
      </c>
      <c r="D40" s="13" t="s">
        <v>22</v>
      </c>
      <c r="E40" s="18">
        <v>20000</v>
      </c>
      <c r="F40" s="19">
        <v>328.77</v>
      </c>
      <c r="G40" s="20">
        <v>7.6E-3</v>
      </c>
      <c r="H40" s="21"/>
      <c r="I40" s="22"/>
      <c r="J40" s="2"/>
    </row>
    <row r="41" spans="1:10" ht="12.95" customHeight="1">
      <c r="A41" s="16"/>
      <c r="B41" s="17" t="s">
        <v>119</v>
      </c>
      <c r="C41" s="13" t="s">
        <v>120</v>
      </c>
      <c r="D41" s="13" t="s">
        <v>121</v>
      </c>
      <c r="E41" s="18">
        <v>25900</v>
      </c>
      <c r="F41" s="19">
        <v>293.77</v>
      </c>
      <c r="G41" s="20">
        <v>6.7999999999999996E-3</v>
      </c>
      <c r="H41" s="21"/>
      <c r="I41" s="22"/>
      <c r="J41" s="2"/>
    </row>
    <row r="42" spans="1:10" ht="12.95" customHeight="1">
      <c r="A42" s="16"/>
      <c r="B42" s="17" t="s">
        <v>267</v>
      </c>
      <c r="C42" s="13" t="s">
        <v>268</v>
      </c>
      <c r="D42" s="13" t="s">
        <v>241</v>
      </c>
      <c r="E42" s="18">
        <v>176000</v>
      </c>
      <c r="F42" s="19">
        <v>274.3</v>
      </c>
      <c r="G42" s="20">
        <v>6.3E-3</v>
      </c>
      <c r="H42" s="21"/>
      <c r="I42" s="22"/>
      <c r="J42" s="2"/>
    </row>
    <row r="43" spans="1:10" ht="12.95" customHeight="1">
      <c r="A43" s="16"/>
      <c r="B43" s="17" t="s">
        <v>60</v>
      </c>
      <c r="C43" s="13" t="s">
        <v>61</v>
      </c>
      <c r="D43" s="13" t="s">
        <v>39</v>
      </c>
      <c r="E43" s="18">
        <v>17200</v>
      </c>
      <c r="F43" s="19">
        <v>257.66000000000003</v>
      </c>
      <c r="G43" s="20">
        <v>5.8999999999999999E-3</v>
      </c>
      <c r="H43" s="21"/>
      <c r="I43" s="22"/>
      <c r="J43" s="2"/>
    </row>
    <row r="44" spans="1:10" ht="12.95" customHeight="1">
      <c r="A44" s="16"/>
      <c r="B44" s="17" t="s">
        <v>269</v>
      </c>
      <c r="C44" s="13" t="s">
        <v>270</v>
      </c>
      <c r="D44" s="13" t="s">
        <v>262</v>
      </c>
      <c r="E44" s="18">
        <v>9000</v>
      </c>
      <c r="F44" s="19">
        <v>256.20999999999998</v>
      </c>
      <c r="G44" s="20">
        <v>5.8999999999999999E-3</v>
      </c>
      <c r="H44" s="21"/>
      <c r="I44" s="22"/>
      <c r="J44" s="2"/>
    </row>
    <row r="45" spans="1:10" ht="12.95" customHeight="1">
      <c r="A45" s="16"/>
      <c r="B45" s="17" t="s">
        <v>271</v>
      </c>
      <c r="C45" s="13" t="s">
        <v>272</v>
      </c>
      <c r="D45" s="13" t="s">
        <v>70</v>
      </c>
      <c r="E45" s="18">
        <v>137250</v>
      </c>
      <c r="F45" s="19">
        <v>248.49</v>
      </c>
      <c r="G45" s="20">
        <v>5.7000000000000002E-3</v>
      </c>
      <c r="H45" s="21"/>
      <c r="I45" s="22"/>
      <c r="J45" s="2"/>
    </row>
    <row r="46" spans="1:10" ht="12.95" customHeight="1">
      <c r="A46" s="16"/>
      <c r="B46" s="17" t="s">
        <v>273</v>
      </c>
      <c r="C46" s="13" t="s">
        <v>274</v>
      </c>
      <c r="D46" s="13" t="s">
        <v>59</v>
      </c>
      <c r="E46" s="18">
        <v>22000</v>
      </c>
      <c r="F46" s="19">
        <v>239.53</v>
      </c>
      <c r="G46" s="20">
        <v>5.4999999999999997E-3</v>
      </c>
      <c r="H46" s="21"/>
      <c r="I46" s="22"/>
      <c r="J46" s="2"/>
    </row>
    <row r="47" spans="1:10" ht="12.95" customHeight="1">
      <c r="A47" s="16"/>
      <c r="B47" s="17" t="s">
        <v>275</v>
      </c>
      <c r="C47" s="13" t="s">
        <v>276</v>
      </c>
      <c r="D47" s="13" t="s">
        <v>19</v>
      </c>
      <c r="E47" s="18">
        <v>140000</v>
      </c>
      <c r="F47" s="19">
        <v>210.28</v>
      </c>
      <c r="G47" s="20">
        <v>4.7999999999999996E-3</v>
      </c>
      <c r="H47" s="21"/>
      <c r="I47" s="22"/>
      <c r="J47" s="2"/>
    </row>
    <row r="48" spans="1:10" ht="12.95" customHeight="1">
      <c r="A48" s="16"/>
      <c r="B48" s="17" t="s">
        <v>277</v>
      </c>
      <c r="C48" s="13" t="s">
        <v>278</v>
      </c>
      <c r="D48" s="13" t="s">
        <v>59</v>
      </c>
      <c r="E48" s="18">
        <v>760</v>
      </c>
      <c r="F48" s="19">
        <v>206.12</v>
      </c>
      <c r="G48" s="20">
        <v>4.7000000000000002E-3</v>
      </c>
      <c r="H48" s="21"/>
      <c r="I48" s="22"/>
      <c r="J48" s="2"/>
    </row>
    <row r="49" spans="1:10" ht="12.95" customHeight="1">
      <c r="A49" s="16"/>
      <c r="B49" s="17" t="s">
        <v>279</v>
      </c>
      <c r="C49" s="13" t="s">
        <v>280</v>
      </c>
      <c r="D49" s="13" t="s">
        <v>22</v>
      </c>
      <c r="E49" s="18">
        <v>50375</v>
      </c>
      <c r="F49" s="19">
        <v>196.59</v>
      </c>
      <c r="G49" s="20">
        <v>4.4999999999999997E-3</v>
      </c>
      <c r="H49" s="21"/>
      <c r="I49" s="22"/>
      <c r="J49" s="2"/>
    </row>
    <row r="50" spans="1:10" ht="12.95" customHeight="1">
      <c r="A50" s="16"/>
      <c r="B50" s="17" t="s">
        <v>281</v>
      </c>
      <c r="C50" s="13" t="s">
        <v>282</v>
      </c>
      <c r="D50" s="13" t="s">
        <v>59</v>
      </c>
      <c r="E50" s="18">
        <v>18125</v>
      </c>
      <c r="F50" s="19">
        <v>173.72</v>
      </c>
      <c r="G50" s="20">
        <v>4.0000000000000001E-3</v>
      </c>
      <c r="H50" s="21"/>
      <c r="I50" s="22"/>
      <c r="J50" s="2"/>
    </row>
    <row r="51" spans="1:10" ht="12.95" customHeight="1">
      <c r="A51" s="16"/>
      <c r="B51" s="17" t="s">
        <v>283</v>
      </c>
      <c r="C51" s="13" t="s">
        <v>284</v>
      </c>
      <c r="D51" s="13" t="s">
        <v>59</v>
      </c>
      <c r="E51" s="18">
        <v>38000</v>
      </c>
      <c r="F51" s="19">
        <v>163.46</v>
      </c>
      <c r="G51" s="20">
        <v>3.8E-3</v>
      </c>
      <c r="H51" s="21"/>
      <c r="I51" s="22"/>
      <c r="J51" s="2"/>
    </row>
    <row r="52" spans="1:10" ht="12.95" customHeight="1">
      <c r="A52" s="16"/>
      <c r="B52" s="17" t="s">
        <v>195</v>
      </c>
      <c r="C52" s="13" t="s">
        <v>196</v>
      </c>
      <c r="D52" s="13" t="s">
        <v>39</v>
      </c>
      <c r="E52" s="18">
        <v>33000</v>
      </c>
      <c r="F52" s="19">
        <v>158.43</v>
      </c>
      <c r="G52" s="20">
        <v>3.7000000000000002E-3</v>
      </c>
      <c r="H52" s="21"/>
      <c r="I52" s="22"/>
      <c r="J52" s="2"/>
    </row>
    <row r="53" spans="1:10" ht="12.95" customHeight="1">
      <c r="A53" s="16"/>
      <c r="B53" s="17" t="s">
        <v>285</v>
      </c>
      <c r="C53" s="13" t="s">
        <v>286</v>
      </c>
      <c r="D53" s="13" t="s">
        <v>86</v>
      </c>
      <c r="E53" s="18">
        <v>11803</v>
      </c>
      <c r="F53" s="19">
        <v>156.54</v>
      </c>
      <c r="G53" s="20">
        <v>3.5999999999999999E-3</v>
      </c>
      <c r="H53" s="21"/>
      <c r="I53" s="22"/>
      <c r="J53" s="2"/>
    </row>
    <row r="54" spans="1:10" ht="12.95" customHeight="1">
      <c r="A54" s="16"/>
      <c r="B54" s="17" t="s">
        <v>287</v>
      </c>
      <c r="C54" s="13" t="s">
        <v>288</v>
      </c>
      <c r="D54" s="13" t="s">
        <v>289</v>
      </c>
      <c r="E54" s="18">
        <v>53900</v>
      </c>
      <c r="F54" s="19">
        <v>144.47999999999999</v>
      </c>
      <c r="G54" s="20">
        <v>3.3E-3</v>
      </c>
      <c r="H54" s="21"/>
      <c r="I54" s="22"/>
      <c r="J54" s="2"/>
    </row>
    <row r="55" spans="1:10" ht="12.95" customHeight="1">
      <c r="A55" s="16"/>
      <c r="B55" s="17" t="s">
        <v>290</v>
      </c>
      <c r="C55" s="13" t="s">
        <v>291</v>
      </c>
      <c r="D55" s="13" t="s">
        <v>86</v>
      </c>
      <c r="E55" s="18">
        <v>24000</v>
      </c>
      <c r="F55" s="19">
        <v>144.06</v>
      </c>
      <c r="G55" s="20">
        <v>3.3E-3</v>
      </c>
      <c r="H55" s="21"/>
      <c r="I55" s="22"/>
      <c r="J55" s="2"/>
    </row>
    <row r="56" spans="1:10" ht="12.95" customHeight="1">
      <c r="A56" s="16"/>
      <c r="B56" s="17" t="s">
        <v>109</v>
      </c>
      <c r="C56" s="13" t="s">
        <v>110</v>
      </c>
      <c r="D56" s="13" t="s">
        <v>22</v>
      </c>
      <c r="E56" s="18">
        <v>15000</v>
      </c>
      <c r="F56" s="19">
        <v>127.4</v>
      </c>
      <c r="G56" s="20">
        <v>2.8999999999999998E-3</v>
      </c>
      <c r="H56" s="21"/>
      <c r="I56" s="22"/>
      <c r="J56" s="2"/>
    </row>
    <row r="57" spans="1:10" ht="12.95" customHeight="1">
      <c r="A57" s="16"/>
      <c r="B57" s="17" t="s">
        <v>292</v>
      </c>
      <c r="C57" s="13" t="s">
        <v>293</v>
      </c>
      <c r="D57" s="13" t="s">
        <v>117</v>
      </c>
      <c r="E57" s="18">
        <v>7500</v>
      </c>
      <c r="F57" s="19">
        <v>126.34</v>
      </c>
      <c r="G57" s="20">
        <v>2.8999999999999998E-3</v>
      </c>
      <c r="H57" s="21"/>
      <c r="I57" s="22"/>
      <c r="J57" s="2"/>
    </row>
    <row r="58" spans="1:10" ht="12.95" customHeight="1">
      <c r="A58" s="16"/>
      <c r="B58" s="17" t="s">
        <v>294</v>
      </c>
      <c r="C58" s="13" t="s">
        <v>295</v>
      </c>
      <c r="D58" s="13" t="s">
        <v>296</v>
      </c>
      <c r="E58" s="18">
        <v>23750</v>
      </c>
      <c r="F58" s="19">
        <v>124.25</v>
      </c>
      <c r="G58" s="20">
        <v>2.8999999999999998E-3</v>
      </c>
      <c r="H58" s="21"/>
      <c r="I58" s="22"/>
      <c r="J58" s="2"/>
    </row>
    <row r="59" spans="1:10" ht="12.95" customHeight="1">
      <c r="A59" s="16"/>
      <c r="B59" s="17" t="s">
        <v>297</v>
      </c>
      <c r="C59" s="13" t="s">
        <v>298</v>
      </c>
      <c r="D59" s="13" t="s">
        <v>299</v>
      </c>
      <c r="E59" s="18">
        <v>1750</v>
      </c>
      <c r="F59" s="19">
        <v>111.24</v>
      </c>
      <c r="G59" s="20">
        <v>2.5999999999999999E-3</v>
      </c>
      <c r="H59" s="21"/>
      <c r="I59" s="22"/>
      <c r="J59" s="2"/>
    </row>
    <row r="60" spans="1:10" ht="12.95" customHeight="1">
      <c r="A60" s="16"/>
      <c r="B60" s="17" t="s">
        <v>300</v>
      </c>
      <c r="C60" s="13" t="s">
        <v>301</v>
      </c>
      <c r="D60" s="13" t="s">
        <v>230</v>
      </c>
      <c r="E60" s="18">
        <v>67500</v>
      </c>
      <c r="F60" s="19">
        <v>102.97</v>
      </c>
      <c r="G60" s="20">
        <v>2.3999999999999998E-3</v>
      </c>
      <c r="H60" s="21"/>
      <c r="I60" s="22"/>
      <c r="J60" s="2"/>
    </row>
    <row r="61" spans="1:10" ht="12.95" customHeight="1">
      <c r="A61" s="16"/>
      <c r="B61" s="17" t="s">
        <v>302</v>
      </c>
      <c r="C61" s="13" t="s">
        <v>303</v>
      </c>
      <c r="D61" s="13" t="s">
        <v>304</v>
      </c>
      <c r="E61" s="18">
        <v>3300</v>
      </c>
      <c r="F61" s="19">
        <v>91.65</v>
      </c>
      <c r="G61" s="20">
        <v>2.0999999999999999E-3</v>
      </c>
      <c r="H61" s="21"/>
      <c r="I61" s="22"/>
      <c r="J61" s="2"/>
    </row>
    <row r="62" spans="1:10" ht="12.95" customHeight="1">
      <c r="A62" s="16"/>
      <c r="B62" s="17" t="s">
        <v>305</v>
      </c>
      <c r="C62" s="13" t="s">
        <v>306</v>
      </c>
      <c r="D62" s="13" t="s">
        <v>39</v>
      </c>
      <c r="E62" s="18">
        <v>1800</v>
      </c>
      <c r="F62" s="19">
        <v>88.89</v>
      </c>
      <c r="G62" s="20">
        <v>2E-3</v>
      </c>
      <c r="H62" s="21"/>
      <c r="I62" s="22"/>
      <c r="J62" s="2"/>
    </row>
    <row r="63" spans="1:10" ht="12.95" customHeight="1">
      <c r="A63" s="16"/>
      <c r="B63" s="17" t="s">
        <v>307</v>
      </c>
      <c r="C63" s="13" t="s">
        <v>308</v>
      </c>
      <c r="D63" s="13" t="s">
        <v>22</v>
      </c>
      <c r="E63" s="18">
        <v>14000</v>
      </c>
      <c r="F63" s="19">
        <v>85.53</v>
      </c>
      <c r="G63" s="20">
        <v>2E-3</v>
      </c>
      <c r="H63" s="21"/>
      <c r="I63" s="22"/>
      <c r="J63" s="2"/>
    </row>
    <row r="64" spans="1:10" ht="12.95" customHeight="1">
      <c r="A64" s="16"/>
      <c r="B64" s="17" t="s">
        <v>309</v>
      </c>
      <c r="C64" s="13" t="s">
        <v>310</v>
      </c>
      <c r="D64" s="13" t="s">
        <v>241</v>
      </c>
      <c r="E64" s="18">
        <v>10000</v>
      </c>
      <c r="F64" s="19">
        <v>84.92</v>
      </c>
      <c r="G64" s="20">
        <v>2E-3</v>
      </c>
      <c r="H64" s="21"/>
      <c r="I64" s="22"/>
      <c r="J64" s="2"/>
    </row>
    <row r="65" spans="1:10" ht="12.95" customHeight="1">
      <c r="A65" s="16"/>
      <c r="B65" s="17" t="s">
        <v>311</v>
      </c>
      <c r="C65" s="13" t="s">
        <v>312</v>
      </c>
      <c r="D65" s="13" t="s">
        <v>296</v>
      </c>
      <c r="E65" s="18">
        <v>6500</v>
      </c>
      <c r="F65" s="19">
        <v>81.37</v>
      </c>
      <c r="G65" s="20">
        <v>1.9E-3</v>
      </c>
      <c r="H65" s="21"/>
      <c r="I65" s="22"/>
      <c r="J65" s="2"/>
    </row>
    <row r="66" spans="1:10" ht="12.95" customHeight="1">
      <c r="A66" s="16"/>
      <c r="B66" s="17" t="s">
        <v>207</v>
      </c>
      <c r="C66" s="13" t="s">
        <v>208</v>
      </c>
      <c r="D66" s="13" t="s">
        <v>70</v>
      </c>
      <c r="E66" s="18">
        <v>30000</v>
      </c>
      <c r="F66" s="19">
        <v>78.959999999999994</v>
      </c>
      <c r="G66" s="20">
        <v>1.8E-3</v>
      </c>
      <c r="H66" s="21"/>
      <c r="I66" s="22"/>
      <c r="J66" s="2"/>
    </row>
    <row r="67" spans="1:10" ht="12.95" customHeight="1">
      <c r="A67" s="16"/>
      <c r="B67" s="17" t="s">
        <v>98</v>
      </c>
      <c r="C67" s="13" t="s">
        <v>99</v>
      </c>
      <c r="D67" s="13" t="s">
        <v>39</v>
      </c>
      <c r="E67" s="18">
        <v>6000</v>
      </c>
      <c r="F67" s="19">
        <v>74.89</v>
      </c>
      <c r="G67" s="20">
        <v>1.6999999999999999E-3</v>
      </c>
      <c r="H67" s="21"/>
      <c r="I67" s="22"/>
      <c r="J67" s="2"/>
    </row>
    <row r="68" spans="1:10" ht="12.95" customHeight="1">
      <c r="A68" s="16"/>
      <c r="B68" s="17" t="s">
        <v>313</v>
      </c>
      <c r="C68" s="13" t="s">
        <v>314</v>
      </c>
      <c r="D68" s="13" t="s">
        <v>299</v>
      </c>
      <c r="E68" s="18">
        <v>3300</v>
      </c>
      <c r="F68" s="19">
        <v>74.67</v>
      </c>
      <c r="G68" s="20">
        <v>1.6999999999999999E-3</v>
      </c>
      <c r="H68" s="21"/>
      <c r="I68" s="22"/>
      <c r="J68" s="2"/>
    </row>
    <row r="69" spans="1:10" ht="12.95" customHeight="1">
      <c r="A69" s="16"/>
      <c r="B69" s="17" t="s">
        <v>315</v>
      </c>
      <c r="C69" s="13" t="s">
        <v>316</v>
      </c>
      <c r="D69" s="13" t="s">
        <v>22</v>
      </c>
      <c r="E69" s="18">
        <v>42000</v>
      </c>
      <c r="F69" s="19">
        <v>72.72</v>
      </c>
      <c r="G69" s="20">
        <v>1.6999999999999999E-3</v>
      </c>
      <c r="H69" s="21"/>
      <c r="I69" s="22"/>
      <c r="J69" s="2"/>
    </row>
    <row r="70" spans="1:10" ht="12.95" customHeight="1">
      <c r="A70" s="16"/>
      <c r="B70" s="17" t="s">
        <v>317</v>
      </c>
      <c r="C70" s="13" t="s">
        <v>318</v>
      </c>
      <c r="D70" s="13" t="s">
        <v>19</v>
      </c>
      <c r="E70" s="18">
        <v>27500</v>
      </c>
      <c r="F70" s="19">
        <v>66.08</v>
      </c>
      <c r="G70" s="20">
        <v>1.5E-3</v>
      </c>
      <c r="H70" s="21"/>
      <c r="I70" s="22"/>
      <c r="J70" s="2"/>
    </row>
    <row r="71" spans="1:10" ht="12.95" customHeight="1">
      <c r="A71" s="16"/>
      <c r="B71" s="17" t="s">
        <v>23</v>
      </c>
      <c r="C71" s="13" t="s">
        <v>24</v>
      </c>
      <c r="D71" s="13" t="s">
        <v>25</v>
      </c>
      <c r="E71" s="18">
        <v>21600</v>
      </c>
      <c r="F71" s="19">
        <v>59.81</v>
      </c>
      <c r="G71" s="20">
        <v>1.4E-3</v>
      </c>
      <c r="H71" s="21"/>
      <c r="I71" s="22"/>
      <c r="J71" s="2"/>
    </row>
    <row r="72" spans="1:10" ht="12.95" customHeight="1">
      <c r="A72" s="16"/>
      <c r="B72" s="17" t="s">
        <v>319</v>
      </c>
      <c r="C72" s="13" t="s">
        <v>320</v>
      </c>
      <c r="D72" s="13" t="s">
        <v>321</v>
      </c>
      <c r="E72" s="18">
        <v>10000</v>
      </c>
      <c r="F72" s="19">
        <v>59.12</v>
      </c>
      <c r="G72" s="20">
        <v>1.4E-3</v>
      </c>
      <c r="H72" s="21"/>
      <c r="I72" s="22"/>
      <c r="J72" s="2"/>
    </row>
    <row r="73" spans="1:10" ht="12.95" customHeight="1">
      <c r="A73" s="16"/>
      <c r="B73" s="17" t="s">
        <v>322</v>
      </c>
      <c r="C73" s="13" t="s">
        <v>323</v>
      </c>
      <c r="D73" s="13" t="s">
        <v>19</v>
      </c>
      <c r="E73" s="18">
        <v>40000</v>
      </c>
      <c r="F73" s="19">
        <v>54.06</v>
      </c>
      <c r="G73" s="20">
        <v>1.1999999999999999E-3</v>
      </c>
      <c r="H73" s="21"/>
      <c r="I73" s="22"/>
      <c r="J73" s="2"/>
    </row>
    <row r="74" spans="1:10" ht="12.95" customHeight="1">
      <c r="A74" s="16"/>
      <c r="B74" s="17" t="s">
        <v>64</v>
      </c>
      <c r="C74" s="13" t="s">
        <v>65</v>
      </c>
      <c r="D74" s="13" t="s">
        <v>59</v>
      </c>
      <c r="E74" s="18">
        <v>875</v>
      </c>
      <c r="F74" s="19">
        <v>53.88</v>
      </c>
      <c r="G74" s="20">
        <v>1.1999999999999999E-3</v>
      </c>
      <c r="H74" s="21"/>
      <c r="I74" s="22"/>
      <c r="J74" s="2"/>
    </row>
    <row r="75" spans="1:10" ht="12.95" customHeight="1">
      <c r="A75" s="16"/>
      <c r="B75" s="17" t="s">
        <v>324</v>
      </c>
      <c r="C75" s="13" t="s">
        <v>325</v>
      </c>
      <c r="D75" s="13" t="s">
        <v>22</v>
      </c>
      <c r="E75" s="18">
        <v>16200</v>
      </c>
      <c r="F75" s="19">
        <v>28.41</v>
      </c>
      <c r="G75" s="20">
        <v>6.9999999999999999E-4</v>
      </c>
      <c r="H75" s="21"/>
      <c r="I75" s="22"/>
      <c r="J75" s="2"/>
    </row>
    <row r="76" spans="1:10" ht="12.95" customHeight="1">
      <c r="A76" s="16"/>
      <c r="B76" s="17" t="s">
        <v>326</v>
      </c>
      <c r="C76" s="13" t="s">
        <v>327</v>
      </c>
      <c r="D76" s="13" t="s">
        <v>304</v>
      </c>
      <c r="E76" s="18">
        <v>15000</v>
      </c>
      <c r="F76" s="19">
        <v>25.69</v>
      </c>
      <c r="G76" s="20">
        <v>5.9999999999999995E-4</v>
      </c>
      <c r="H76" s="21"/>
      <c r="I76" s="22"/>
      <c r="J76" s="2"/>
    </row>
    <row r="77" spans="1:10" ht="12.95" customHeight="1">
      <c r="A77" s="16"/>
      <c r="B77" s="17" t="s">
        <v>328</v>
      </c>
      <c r="C77" s="13" t="s">
        <v>329</v>
      </c>
      <c r="D77" s="13" t="s">
        <v>330</v>
      </c>
      <c r="E77" s="18">
        <v>9200</v>
      </c>
      <c r="F77" s="19">
        <v>24.99</v>
      </c>
      <c r="G77" s="20">
        <v>5.9999999999999995E-4</v>
      </c>
      <c r="H77" s="21"/>
      <c r="I77" s="22"/>
      <c r="J77" s="2"/>
    </row>
    <row r="78" spans="1:10" ht="12.95" customHeight="1">
      <c r="A78" s="16"/>
      <c r="B78" s="17" t="s">
        <v>331</v>
      </c>
      <c r="C78" s="13" t="s">
        <v>332</v>
      </c>
      <c r="D78" s="13" t="s">
        <v>117</v>
      </c>
      <c r="E78" s="18">
        <v>2400</v>
      </c>
      <c r="F78" s="19">
        <v>24.05</v>
      </c>
      <c r="G78" s="20">
        <v>5.9999999999999995E-4</v>
      </c>
      <c r="H78" s="21"/>
      <c r="I78" s="22"/>
      <c r="J78" s="2"/>
    </row>
    <row r="79" spans="1:10" ht="12.95" customHeight="1">
      <c r="A79" s="16"/>
      <c r="B79" s="17" t="s">
        <v>333</v>
      </c>
      <c r="C79" s="13" t="s">
        <v>334</v>
      </c>
      <c r="D79" s="13" t="s">
        <v>335</v>
      </c>
      <c r="E79" s="18">
        <v>22500</v>
      </c>
      <c r="F79" s="19">
        <v>18.36</v>
      </c>
      <c r="G79" s="20">
        <v>4.0000000000000002E-4</v>
      </c>
      <c r="H79" s="21"/>
      <c r="I79" s="22"/>
      <c r="J79" s="2"/>
    </row>
    <row r="80" spans="1:10" ht="12.95" customHeight="1">
      <c r="A80" s="16"/>
      <c r="B80" s="17" t="s">
        <v>336</v>
      </c>
      <c r="C80" s="13" t="s">
        <v>337</v>
      </c>
      <c r="D80" s="13" t="s">
        <v>22</v>
      </c>
      <c r="E80" s="18">
        <v>15000</v>
      </c>
      <c r="F80" s="19">
        <v>16.61</v>
      </c>
      <c r="G80" s="20">
        <v>4.0000000000000002E-4</v>
      </c>
      <c r="H80" s="21"/>
      <c r="I80" s="22"/>
      <c r="J80" s="2"/>
    </row>
    <row r="81" spans="1:10" ht="12.95" customHeight="1">
      <c r="A81" s="16"/>
      <c r="B81" s="17" t="s">
        <v>338</v>
      </c>
      <c r="C81" s="13" t="s">
        <v>339</v>
      </c>
      <c r="D81" s="13" t="s">
        <v>230</v>
      </c>
      <c r="E81" s="18">
        <v>2800</v>
      </c>
      <c r="F81" s="19">
        <v>15.69</v>
      </c>
      <c r="G81" s="20">
        <v>4.0000000000000002E-4</v>
      </c>
      <c r="H81" s="21"/>
      <c r="I81" s="22"/>
      <c r="J81" s="2"/>
    </row>
    <row r="82" spans="1:10" ht="12.95" customHeight="1">
      <c r="A82" s="16"/>
      <c r="B82" s="17" t="s">
        <v>340</v>
      </c>
      <c r="C82" s="13" t="s">
        <v>341</v>
      </c>
      <c r="D82" s="13" t="s">
        <v>39</v>
      </c>
      <c r="E82" s="18">
        <v>2000</v>
      </c>
      <c r="F82" s="19">
        <v>14.84</v>
      </c>
      <c r="G82" s="20">
        <v>2.9999999999999997E-4</v>
      </c>
      <c r="H82" s="21"/>
      <c r="I82" s="22"/>
      <c r="J82" s="2"/>
    </row>
    <row r="83" spans="1:10" ht="12.95" customHeight="1">
      <c r="A83" s="16"/>
      <c r="B83" s="17" t="s">
        <v>342</v>
      </c>
      <c r="C83" s="13" t="s">
        <v>343</v>
      </c>
      <c r="D83" s="13" t="s">
        <v>49</v>
      </c>
      <c r="E83" s="18">
        <v>7100</v>
      </c>
      <c r="F83" s="19">
        <v>8.31</v>
      </c>
      <c r="G83" s="20">
        <v>2.0000000000000001E-4</v>
      </c>
      <c r="H83" s="21"/>
      <c r="I83" s="22"/>
      <c r="J83" s="2"/>
    </row>
    <row r="84" spans="1:10" ht="12.95" customHeight="1">
      <c r="A84" s="16"/>
      <c r="B84" s="17" t="s">
        <v>115</v>
      </c>
      <c r="C84" s="13" t="s">
        <v>116</v>
      </c>
      <c r="D84" s="13" t="s">
        <v>117</v>
      </c>
      <c r="E84" s="18">
        <v>1100</v>
      </c>
      <c r="F84" s="19">
        <v>6.97</v>
      </c>
      <c r="G84" s="20">
        <v>2.0000000000000001E-4</v>
      </c>
      <c r="H84" s="21"/>
      <c r="I84" s="22"/>
      <c r="J84" s="2"/>
    </row>
    <row r="85" spans="1:10" ht="12.95" customHeight="1">
      <c r="A85" s="16"/>
      <c r="B85" s="17" t="s">
        <v>26</v>
      </c>
      <c r="C85" s="13" t="s">
        <v>27</v>
      </c>
      <c r="D85" s="13" t="s">
        <v>28</v>
      </c>
      <c r="E85" s="18">
        <v>50</v>
      </c>
      <c r="F85" s="19">
        <v>6.3</v>
      </c>
      <c r="G85" s="20">
        <v>1E-4</v>
      </c>
      <c r="H85" s="21"/>
      <c r="I85" s="22"/>
      <c r="J85" s="2"/>
    </row>
    <row r="86" spans="1:10" ht="12.95" customHeight="1">
      <c r="A86" s="16"/>
      <c r="B86" s="17" t="s">
        <v>344</v>
      </c>
      <c r="C86" s="13" t="s">
        <v>345</v>
      </c>
      <c r="D86" s="13" t="s">
        <v>205</v>
      </c>
      <c r="E86" s="18">
        <v>1600</v>
      </c>
      <c r="F86" s="19">
        <v>5.79</v>
      </c>
      <c r="G86" s="20">
        <v>1E-4</v>
      </c>
      <c r="H86" s="21"/>
      <c r="I86" s="22"/>
      <c r="J86" s="2"/>
    </row>
    <row r="87" spans="1:10" ht="12.95" customHeight="1">
      <c r="A87" s="2"/>
      <c r="B87" s="12" t="s">
        <v>125</v>
      </c>
      <c r="C87" s="13"/>
      <c r="D87" s="13"/>
      <c r="E87" s="13"/>
      <c r="F87" s="23">
        <v>33577.65</v>
      </c>
      <c r="G87" s="24">
        <v>0.77370000000000005</v>
      </c>
      <c r="H87" s="25"/>
      <c r="I87" s="26"/>
      <c r="J87" s="2"/>
    </row>
    <row r="88" spans="1:10" ht="12.95" customHeight="1">
      <c r="A88" s="2"/>
      <c r="B88" s="27" t="s">
        <v>126</v>
      </c>
      <c r="C88" s="1"/>
      <c r="D88" s="1"/>
      <c r="E88" s="1"/>
      <c r="F88" s="25" t="s">
        <v>127</v>
      </c>
      <c r="G88" s="25" t="s">
        <v>127</v>
      </c>
      <c r="H88" s="25"/>
      <c r="I88" s="26"/>
      <c r="J88" s="2"/>
    </row>
    <row r="89" spans="1:10" ht="12.95" customHeight="1">
      <c r="A89" s="2"/>
      <c r="B89" s="27" t="s">
        <v>125</v>
      </c>
      <c r="C89" s="1"/>
      <c r="D89" s="1"/>
      <c r="E89" s="1"/>
      <c r="F89" s="25" t="s">
        <v>127</v>
      </c>
      <c r="G89" s="25" t="s">
        <v>127</v>
      </c>
      <c r="H89" s="25"/>
      <c r="I89" s="26"/>
      <c r="J89" s="2"/>
    </row>
    <row r="90" spans="1:10" ht="12.95" customHeight="1">
      <c r="A90" s="2"/>
      <c r="B90" s="27" t="s">
        <v>128</v>
      </c>
      <c r="C90" s="28"/>
      <c r="D90" s="1"/>
      <c r="E90" s="28"/>
      <c r="F90" s="23">
        <v>33577.65</v>
      </c>
      <c r="G90" s="24">
        <v>0.77370000000000005</v>
      </c>
      <c r="H90" s="25"/>
      <c r="I90" s="26"/>
      <c r="J90" s="2"/>
    </row>
    <row r="91" spans="1:10" ht="12.95" customHeight="1">
      <c r="A91" s="2"/>
      <c r="B91" s="12" t="s">
        <v>155</v>
      </c>
      <c r="C91" s="13"/>
      <c r="D91" s="13"/>
      <c r="E91" s="13"/>
      <c r="F91" s="13"/>
      <c r="G91" s="13"/>
      <c r="H91" s="14"/>
      <c r="I91" s="15"/>
      <c r="J91" s="2"/>
    </row>
    <row r="92" spans="1:10" ht="12.95" customHeight="1">
      <c r="A92" s="2"/>
      <c r="B92" s="12" t="s">
        <v>156</v>
      </c>
      <c r="C92" s="13"/>
      <c r="D92" s="13"/>
      <c r="E92" s="13"/>
      <c r="F92" s="2"/>
      <c r="G92" s="14"/>
      <c r="H92" s="14"/>
      <c r="I92" s="15"/>
      <c r="J92" s="2"/>
    </row>
    <row r="93" spans="1:10" ht="12.95" customHeight="1">
      <c r="A93" s="16"/>
      <c r="B93" s="17" t="s">
        <v>902</v>
      </c>
      <c r="C93" s="13" t="s">
        <v>160</v>
      </c>
      <c r="D93" s="13" t="s">
        <v>537</v>
      </c>
      <c r="E93" s="18">
        <v>300</v>
      </c>
      <c r="F93" s="19">
        <v>1437.76</v>
      </c>
      <c r="G93" s="20">
        <v>3.3099999999999997E-2</v>
      </c>
      <c r="H93" s="29">
        <v>7.4887999999999996E-2</v>
      </c>
      <c r="I93" s="22"/>
      <c r="J93" s="2"/>
    </row>
    <row r="94" spans="1:10" ht="12.95" customHeight="1">
      <c r="A94" s="16"/>
      <c r="B94" s="17" t="s">
        <v>898</v>
      </c>
      <c r="C94" s="13" t="s">
        <v>221</v>
      </c>
      <c r="D94" s="13" t="s">
        <v>533</v>
      </c>
      <c r="E94" s="18">
        <v>100</v>
      </c>
      <c r="F94" s="19">
        <v>491.76</v>
      </c>
      <c r="G94" s="20">
        <v>1.1299999999999999E-2</v>
      </c>
      <c r="H94" s="29">
        <v>7.5498999999999997E-2</v>
      </c>
      <c r="I94" s="22"/>
      <c r="J94" s="2"/>
    </row>
    <row r="95" spans="1:10" ht="12.95" customHeight="1">
      <c r="A95" s="16"/>
      <c r="B95" s="17" t="s">
        <v>867</v>
      </c>
      <c r="C95" s="13" t="s">
        <v>173</v>
      </c>
      <c r="D95" s="13" t="s">
        <v>533</v>
      </c>
      <c r="E95" s="18">
        <v>100</v>
      </c>
      <c r="F95" s="19">
        <v>472.15</v>
      </c>
      <c r="G95" s="20">
        <v>1.09E-2</v>
      </c>
      <c r="H95" s="29">
        <v>7.5799000000000005E-2</v>
      </c>
      <c r="I95" s="22"/>
      <c r="J95" s="2"/>
    </row>
    <row r="96" spans="1:10" ht="12.95" customHeight="1">
      <c r="A96" s="2"/>
      <c r="B96" s="12" t="s">
        <v>125</v>
      </c>
      <c r="C96" s="13"/>
      <c r="D96" s="13"/>
      <c r="E96" s="13"/>
      <c r="F96" s="23">
        <v>2401.67</v>
      </c>
      <c r="G96" s="24">
        <v>5.5300000000000002E-2</v>
      </c>
      <c r="H96" s="25"/>
      <c r="I96" s="26"/>
      <c r="J96" s="2"/>
    </row>
    <row r="97" spans="1:10" ht="12.95" customHeight="1">
      <c r="A97" s="2"/>
      <c r="B97" s="12" t="s">
        <v>174</v>
      </c>
      <c r="C97" s="13"/>
      <c r="D97" s="13"/>
      <c r="E97" s="13"/>
      <c r="F97" s="2"/>
      <c r="G97" s="14"/>
      <c r="H97" s="14"/>
      <c r="I97" s="15"/>
      <c r="J97" s="2"/>
    </row>
    <row r="98" spans="1:10" ht="12.95" customHeight="1">
      <c r="A98" s="16"/>
      <c r="B98" s="17" t="s">
        <v>881</v>
      </c>
      <c r="C98" s="13" t="s">
        <v>193</v>
      </c>
      <c r="D98" s="13" t="s">
        <v>533</v>
      </c>
      <c r="E98" s="18">
        <v>100</v>
      </c>
      <c r="F98" s="19">
        <v>498.4</v>
      </c>
      <c r="G98" s="20">
        <v>1.15E-2</v>
      </c>
      <c r="H98" s="29">
        <v>7.8153E-2</v>
      </c>
      <c r="I98" s="22"/>
      <c r="J98" s="2"/>
    </row>
    <row r="99" spans="1:10" ht="12.95" customHeight="1">
      <c r="A99" s="2"/>
      <c r="B99" s="12" t="s">
        <v>125</v>
      </c>
      <c r="C99" s="13"/>
      <c r="D99" s="13"/>
      <c r="E99" s="13"/>
      <c r="F99" s="23">
        <v>498.4</v>
      </c>
      <c r="G99" s="24">
        <v>1.15E-2</v>
      </c>
      <c r="H99" s="25"/>
      <c r="I99" s="26"/>
      <c r="J99" s="2"/>
    </row>
    <row r="100" spans="1:10" ht="12.95" customHeight="1">
      <c r="A100" s="2"/>
      <c r="B100" s="12" t="s">
        <v>176</v>
      </c>
      <c r="C100" s="13"/>
      <c r="D100" s="13"/>
      <c r="E100" s="13"/>
      <c r="F100" s="2"/>
      <c r="G100" s="14"/>
      <c r="H100" s="14"/>
      <c r="I100" s="15"/>
      <c r="J100" s="2"/>
    </row>
    <row r="101" spans="1:10" ht="12.95" customHeight="1">
      <c r="A101" s="16"/>
      <c r="B101" s="17" t="s">
        <v>411</v>
      </c>
      <c r="C101" s="13" t="s">
        <v>412</v>
      </c>
      <c r="D101" s="13" t="s">
        <v>179</v>
      </c>
      <c r="E101" s="18">
        <v>500000</v>
      </c>
      <c r="F101" s="19">
        <v>480.83</v>
      </c>
      <c r="G101" s="20">
        <v>1.11E-2</v>
      </c>
      <c r="H101" s="29">
        <v>7.0650000000000004E-2</v>
      </c>
      <c r="I101" s="22"/>
      <c r="J101" s="2"/>
    </row>
    <row r="102" spans="1:10" ht="12.95" customHeight="1">
      <c r="A102" s="2"/>
      <c r="B102" s="12" t="s">
        <v>125</v>
      </c>
      <c r="C102" s="13"/>
      <c r="D102" s="13"/>
      <c r="E102" s="13"/>
      <c r="F102" s="23">
        <v>480.83</v>
      </c>
      <c r="G102" s="24">
        <v>1.11E-2</v>
      </c>
      <c r="H102" s="25"/>
      <c r="I102" s="26"/>
      <c r="J102" s="2"/>
    </row>
    <row r="103" spans="1:10" ht="12.95" customHeight="1">
      <c r="A103" s="2"/>
      <c r="B103" s="27" t="s">
        <v>128</v>
      </c>
      <c r="C103" s="28"/>
      <c r="D103" s="1"/>
      <c r="E103" s="28"/>
      <c r="F103" s="23">
        <v>3380.9</v>
      </c>
      <c r="G103" s="24">
        <v>7.7899999999999997E-2</v>
      </c>
      <c r="H103" s="25"/>
      <c r="I103" s="26"/>
      <c r="J103" s="2"/>
    </row>
    <row r="104" spans="1:10" ht="12.95" customHeight="1">
      <c r="A104" s="2"/>
      <c r="B104" s="12" t="s">
        <v>194</v>
      </c>
      <c r="C104" s="13"/>
      <c r="D104" s="13"/>
      <c r="E104" s="13"/>
      <c r="F104" s="13"/>
      <c r="G104" s="13"/>
      <c r="H104" s="14"/>
      <c r="I104" s="15"/>
      <c r="J104" s="2"/>
    </row>
    <row r="105" spans="1:10" ht="12.95" customHeight="1">
      <c r="A105" s="2"/>
      <c r="B105" s="12" t="s">
        <v>413</v>
      </c>
      <c r="C105" s="13"/>
      <c r="D105" s="13"/>
      <c r="E105" s="13"/>
      <c r="F105" s="2"/>
      <c r="G105" s="14"/>
      <c r="H105" s="14"/>
      <c r="I105" s="15"/>
      <c r="J105" s="2"/>
    </row>
    <row r="106" spans="1:10" ht="12.95" customHeight="1">
      <c r="A106" s="16"/>
      <c r="B106" s="17" t="s">
        <v>414</v>
      </c>
      <c r="C106" s="13" t="s">
        <v>415</v>
      </c>
      <c r="D106" s="13"/>
      <c r="E106" s="18">
        <v>345602.64</v>
      </c>
      <c r="F106" s="19">
        <v>4635.08</v>
      </c>
      <c r="G106" s="20">
        <v>0.10680000000000001</v>
      </c>
      <c r="H106" s="29"/>
      <c r="I106" s="22"/>
      <c r="J106" s="2"/>
    </row>
    <row r="107" spans="1:10" ht="12.95" customHeight="1">
      <c r="A107" s="2"/>
      <c r="B107" s="12" t="s">
        <v>125</v>
      </c>
      <c r="C107" s="13"/>
      <c r="D107" s="13"/>
      <c r="E107" s="13"/>
      <c r="F107" s="23">
        <v>4635.08</v>
      </c>
      <c r="G107" s="24">
        <v>0.10680000000000001</v>
      </c>
      <c r="H107" s="25"/>
      <c r="I107" s="26"/>
      <c r="J107" s="2"/>
    </row>
    <row r="108" spans="1:10" ht="12.95" customHeight="1">
      <c r="A108" s="2"/>
      <c r="B108" s="27" t="s">
        <v>128</v>
      </c>
      <c r="C108" s="28"/>
      <c r="D108" s="1"/>
      <c r="E108" s="28"/>
      <c r="F108" s="23">
        <v>4635.08</v>
      </c>
      <c r="G108" s="24">
        <v>0.10680000000000001</v>
      </c>
      <c r="H108" s="25"/>
      <c r="I108" s="26"/>
      <c r="J108" s="2"/>
    </row>
    <row r="109" spans="1:10" ht="12.95" customHeight="1">
      <c r="A109" s="2"/>
      <c r="B109" s="12" t="s">
        <v>184</v>
      </c>
      <c r="C109" s="13"/>
      <c r="D109" s="13"/>
      <c r="E109" s="13"/>
      <c r="F109" s="13"/>
      <c r="G109" s="13"/>
      <c r="H109" s="14"/>
      <c r="I109" s="15"/>
      <c r="J109" s="2"/>
    </row>
    <row r="110" spans="1:10" ht="12.95" customHeight="1">
      <c r="A110" s="16"/>
      <c r="B110" s="17" t="s">
        <v>185</v>
      </c>
      <c r="C110" s="13"/>
      <c r="D110" s="13"/>
      <c r="E110" s="18"/>
      <c r="F110" s="19">
        <v>1189.78</v>
      </c>
      <c r="G110" s="20">
        <v>2.7400000000000001E-2</v>
      </c>
      <c r="H110" s="29">
        <v>6.9066000000000002E-2</v>
      </c>
      <c r="I110" s="22"/>
      <c r="J110" s="2"/>
    </row>
    <row r="111" spans="1:10" ht="12.95" customHeight="1">
      <c r="A111" s="2"/>
      <c r="B111" s="12" t="s">
        <v>125</v>
      </c>
      <c r="C111" s="13"/>
      <c r="D111" s="13"/>
      <c r="E111" s="13"/>
      <c r="F111" s="23">
        <v>1189.78</v>
      </c>
      <c r="G111" s="24">
        <v>2.7400000000000001E-2</v>
      </c>
      <c r="H111" s="25"/>
      <c r="I111" s="26"/>
      <c r="J111" s="2"/>
    </row>
    <row r="112" spans="1:10" ht="12.95" customHeight="1">
      <c r="A112" s="2"/>
      <c r="B112" s="27" t="s">
        <v>128</v>
      </c>
      <c r="C112" s="28"/>
      <c r="D112" s="1"/>
      <c r="E112" s="28"/>
      <c r="F112" s="23">
        <v>1189.78</v>
      </c>
      <c r="G112" s="24">
        <v>2.7400000000000001E-2</v>
      </c>
      <c r="H112" s="25"/>
      <c r="I112" s="26"/>
      <c r="J112" s="2"/>
    </row>
    <row r="113" spans="1:10" ht="12.95" customHeight="1">
      <c r="A113" s="2"/>
      <c r="B113" s="27" t="s">
        <v>186</v>
      </c>
      <c r="C113" s="13"/>
      <c r="D113" s="1"/>
      <c r="E113" s="13"/>
      <c r="F113" s="30">
        <v>613.79000000000087</v>
      </c>
      <c r="G113" s="24">
        <v>1.419999999999999E-2</v>
      </c>
      <c r="H113" s="25"/>
      <c r="I113" s="26"/>
      <c r="J113" s="2"/>
    </row>
    <row r="114" spans="1:10" ht="12.95" customHeight="1">
      <c r="A114" s="2"/>
      <c r="B114" s="31" t="s">
        <v>187</v>
      </c>
      <c r="C114" s="32"/>
      <c r="D114" s="32"/>
      <c r="E114" s="32"/>
      <c r="F114" s="33">
        <v>43397.2</v>
      </c>
      <c r="G114" s="34">
        <v>1</v>
      </c>
      <c r="H114" s="35"/>
      <c r="I114" s="36"/>
      <c r="J114" s="2"/>
    </row>
    <row r="115" spans="1:10" ht="12.95" customHeight="1">
      <c r="A115" s="2"/>
      <c r="B115" s="5"/>
      <c r="C115" s="2"/>
      <c r="D115" s="2"/>
      <c r="E115" s="2"/>
      <c r="F115" s="2"/>
      <c r="G115" s="2"/>
      <c r="H115" s="2"/>
      <c r="I115" s="2"/>
      <c r="J115" s="2"/>
    </row>
    <row r="116" spans="1:10" ht="12.95" customHeight="1" thickBot="1">
      <c r="A116" s="2"/>
      <c r="B116" s="475" t="s">
        <v>138</v>
      </c>
      <c r="C116" s="476"/>
      <c r="D116" s="476"/>
      <c r="E116" s="476"/>
      <c r="F116" s="476"/>
      <c r="G116" s="476"/>
      <c r="H116" s="477"/>
      <c r="I116" s="2"/>
      <c r="J116" s="2"/>
    </row>
    <row r="117" spans="1:10" ht="12.95" customHeight="1">
      <c r="A117" s="2"/>
      <c r="B117" s="350" t="s">
        <v>6</v>
      </c>
      <c r="C117" s="351" t="s">
        <v>454</v>
      </c>
      <c r="D117" s="351" t="s">
        <v>455</v>
      </c>
      <c r="E117" s="352" t="s">
        <v>9</v>
      </c>
      <c r="F117" s="353" t="s">
        <v>828</v>
      </c>
      <c r="G117" s="352" t="s">
        <v>829</v>
      </c>
      <c r="H117" s="354" t="s">
        <v>456</v>
      </c>
      <c r="I117" s="2"/>
      <c r="J117" s="2"/>
    </row>
    <row r="118" spans="1:10" ht="12.95" customHeight="1">
      <c r="A118" s="2"/>
      <c r="B118" s="355" t="s">
        <v>139</v>
      </c>
      <c r="C118" s="356"/>
      <c r="D118" s="356"/>
      <c r="E118" s="356"/>
      <c r="F118" s="357"/>
      <c r="G118" s="822"/>
      <c r="H118" s="1034">
        <v>7602.1170000000002</v>
      </c>
      <c r="I118" s="2"/>
      <c r="J118" s="2"/>
    </row>
    <row r="119" spans="1:10" ht="12.95" customHeight="1">
      <c r="A119" s="2"/>
      <c r="B119" s="17" t="s">
        <v>346</v>
      </c>
      <c r="C119" s="358">
        <v>373.65</v>
      </c>
      <c r="D119" s="358">
        <v>365.4</v>
      </c>
      <c r="E119" s="359">
        <v>-1600</v>
      </c>
      <c r="F119" s="360">
        <v>-5.85</v>
      </c>
      <c r="G119" s="361">
        <v>-1E-4</v>
      </c>
      <c r="H119" s="1035"/>
      <c r="I119" s="2"/>
      <c r="J119" s="2"/>
    </row>
    <row r="120" spans="1:10" ht="12.95" customHeight="1">
      <c r="A120" s="2"/>
      <c r="B120" s="17" t="s">
        <v>347</v>
      </c>
      <c r="C120" s="358">
        <v>11503.85</v>
      </c>
      <c r="D120" s="358">
        <v>12662.4</v>
      </c>
      <c r="E120" s="359">
        <v>-50</v>
      </c>
      <c r="F120" s="360">
        <v>-6.33</v>
      </c>
      <c r="G120" s="361">
        <v>-1E-4</v>
      </c>
      <c r="H120" s="1035"/>
      <c r="I120" s="2"/>
      <c r="J120" s="2"/>
    </row>
    <row r="121" spans="1:10" ht="12.95" customHeight="1">
      <c r="A121" s="2"/>
      <c r="B121" s="17" t="s">
        <v>142</v>
      </c>
      <c r="C121" s="358">
        <v>637.85</v>
      </c>
      <c r="D121" s="358">
        <v>638.5</v>
      </c>
      <c r="E121" s="359">
        <v>-1100</v>
      </c>
      <c r="F121" s="360">
        <v>-7.02</v>
      </c>
      <c r="G121" s="361">
        <v>-2.0000000000000001E-4</v>
      </c>
      <c r="H121" s="1035"/>
      <c r="I121" s="2"/>
      <c r="J121" s="2"/>
    </row>
    <row r="122" spans="1:10" ht="12.95" customHeight="1">
      <c r="A122" s="2"/>
      <c r="B122" s="17" t="s">
        <v>348</v>
      </c>
      <c r="C122" s="358">
        <v>116.95</v>
      </c>
      <c r="D122" s="358">
        <v>118.05</v>
      </c>
      <c r="E122" s="359">
        <v>-7100</v>
      </c>
      <c r="F122" s="360">
        <v>-8.3800000000000008</v>
      </c>
      <c r="G122" s="361">
        <v>-2.0000000000000001E-4</v>
      </c>
      <c r="H122" s="1035"/>
      <c r="I122" s="2"/>
      <c r="J122" s="2"/>
    </row>
    <row r="123" spans="1:10" ht="12.95" customHeight="1">
      <c r="A123" s="2"/>
      <c r="B123" s="17" t="s">
        <v>349</v>
      </c>
      <c r="C123" s="358">
        <v>741.02499999999998</v>
      </c>
      <c r="D123" s="358">
        <v>748.65</v>
      </c>
      <c r="E123" s="359">
        <v>-2000</v>
      </c>
      <c r="F123" s="360">
        <v>-14.97</v>
      </c>
      <c r="G123" s="361">
        <v>-2.9999999999999997E-4</v>
      </c>
      <c r="H123" s="1035"/>
      <c r="I123" s="2"/>
      <c r="J123" s="2"/>
    </row>
    <row r="124" spans="1:10" ht="12.95" customHeight="1">
      <c r="A124" s="2"/>
      <c r="B124" s="17" t="s">
        <v>350</v>
      </c>
      <c r="C124" s="358">
        <v>548.75</v>
      </c>
      <c r="D124" s="358">
        <v>565</v>
      </c>
      <c r="E124" s="359">
        <v>-2800</v>
      </c>
      <c r="F124" s="360">
        <v>-15.82</v>
      </c>
      <c r="G124" s="361">
        <v>-4.0000000000000002E-4</v>
      </c>
      <c r="H124" s="1035"/>
      <c r="I124" s="2"/>
      <c r="J124" s="2"/>
    </row>
    <row r="125" spans="1:10" ht="12.95" customHeight="1">
      <c r="A125" s="2"/>
      <c r="B125" s="17" t="s">
        <v>351</v>
      </c>
      <c r="C125" s="358">
        <v>112.35</v>
      </c>
      <c r="D125" s="358">
        <v>111.7</v>
      </c>
      <c r="E125" s="359">
        <v>-15000</v>
      </c>
      <c r="F125" s="360">
        <v>-16.760000000000002</v>
      </c>
      <c r="G125" s="361">
        <v>-4.0000000000000002E-4</v>
      </c>
      <c r="H125" s="1035"/>
      <c r="I125" s="2"/>
      <c r="J125" s="2"/>
    </row>
    <row r="126" spans="1:10" ht="12.95" customHeight="1">
      <c r="A126" s="2"/>
      <c r="B126" s="17" t="s">
        <v>352</v>
      </c>
      <c r="C126" s="358">
        <v>85.875</v>
      </c>
      <c r="D126" s="358">
        <v>82.05</v>
      </c>
      <c r="E126" s="359">
        <v>-22500</v>
      </c>
      <c r="F126" s="360">
        <v>-18.46</v>
      </c>
      <c r="G126" s="361">
        <v>-4.0000000000000002E-4</v>
      </c>
      <c r="H126" s="1035"/>
      <c r="I126" s="2"/>
      <c r="J126" s="2"/>
    </row>
    <row r="127" spans="1:10" ht="12.95" customHeight="1">
      <c r="A127" s="2"/>
      <c r="B127" s="17" t="s">
        <v>353</v>
      </c>
      <c r="C127" s="358">
        <v>955.31659999999999</v>
      </c>
      <c r="D127" s="358">
        <v>1010.45</v>
      </c>
      <c r="E127" s="359">
        <v>-2400</v>
      </c>
      <c r="F127" s="360">
        <v>-24.25</v>
      </c>
      <c r="G127" s="361">
        <v>-5.9999999999999995E-4</v>
      </c>
      <c r="H127" s="1035"/>
      <c r="I127" s="2"/>
      <c r="J127" s="2"/>
    </row>
    <row r="128" spans="1:10" ht="12.95" customHeight="1">
      <c r="A128" s="2"/>
      <c r="B128" s="17" t="s">
        <v>354</v>
      </c>
      <c r="C128" s="358">
        <v>287.46249999999998</v>
      </c>
      <c r="D128" s="358">
        <v>273.75</v>
      </c>
      <c r="E128" s="359">
        <v>-9200</v>
      </c>
      <c r="F128" s="360">
        <v>-25.19</v>
      </c>
      <c r="G128" s="361">
        <v>-5.9999999999999995E-4</v>
      </c>
      <c r="H128" s="1035"/>
      <c r="I128" s="2"/>
      <c r="J128" s="2"/>
    </row>
    <row r="129" spans="1:10" ht="12.95" customHeight="1">
      <c r="A129" s="2"/>
      <c r="B129" s="17" t="s">
        <v>355</v>
      </c>
      <c r="C129" s="358">
        <v>164.7</v>
      </c>
      <c r="D129" s="358">
        <v>172.35</v>
      </c>
      <c r="E129" s="359">
        <v>-15000</v>
      </c>
      <c r="F129" s="360">
        <v>-25.85</v>
      </c>
      <c r="G129" s="361">
        <v>-5.9999999999999995E-4</v>
      </c>
      <c r="H129" s="1035"/>
      <c r="I129" s="2"/>
      <c r="J129" s="2"/>
    </row>
    <row r="130" spans="1:10" ht="12.95" customHeight="1">
      <c r="A130" s="2"/>
      <c r="B130" s="17" t="s">
        <v>356</v>
      </c>
      <c r="C130" s="358">
        <v>175.0333</v>
      </c>
      <c r="D130" s="358">
        <v>176.8</v>
      </c>
      <c r="E130" s="359">
        <v>-16200</v>
      </c>
      <c r="F130" s="360">
        <v>-28.64</v>
      </c>
      <c r="G130" s="361">
        <v>-6.9999999999999999E-4</v>
      </c>
      <c r="H130" s="1035"/>
      <c r="I130" s="2"/>
      <c r="J130" s="2"/>
    </row>
    <row r="131" spans="1:10" ht="12.95" customHeight="1">
      <c r="A131" s="2"/>
      <c r="B131" s="17" t="s">
        <v>357</v>
      </c>
      <c r="C131" s="358">
        <v>6213.6570971428573</v>
      </c>
      <c r="D131" s="358">
        <v>6205.05</v>
      </c>
      <c r="E131" s="359">
        <v>-875</v>
      </c>
      <c r="F131" s="360">
        <v>-54.29</v>
      </c>
      <c r="G131" s="361">
        <v>-1.2999999999999999E-3</v>
      </c>
      <c r="H131" s="1035"/>
      <c r="I131" s="2"/>
      <c r="J131" s="2"/>
    </row>
    <row r="132" spans="1:10" ht="12.95" customHeight="1">
      <c r="A132" s="2"/>
      <c r="B132" s="17" t="s">
        <v>358</v>
      </c>
      <c r="C132" s="358">
        <v>136.16872499999999</v>
      </c>
      <c r="D132" s="358">
        <v>136.1</v>
      </c>
      <c r="E132" s="359">
        <v>-40000</v>
      </c>
      <c r="F132" s="360">
        <v>-54.44</v>
      </c>
      <c r="G132" s="361">
        <v>-1.2999999999999999E-3</v>
      </c>
      <c r="H132" s="1035"/>
      <c r="I132" s="2"/>
      <c r="J132" s="2"/>
    </row>
    <row r="133" spans="1:10" ht="12.95" customHeight="1">
      <c r="A133" s="2"/>
      <c r="B133" s="17" t="s">
        <v>359</v>
      </c>
      <c r="C133" s="358">
        <v>578.66</v>
      </c>
      <c r="D133" s="358">
        <v>594.15</v>
      </c>
      <c r="E133" s="359">
        <v>-10000</v>
      </c>
      <c r="F133" s="360">
        <v>-59.42</v>
      </c>
      <c r="G133" s="361">
        <v>-1.4E-3</v>
      </c>
      <c r="H133" s="1035"/>
      <c r="I133" s="2"/>
      <c r="J133" s="2"/>
    </row>
    <row r="134" spans="1:10" ht="12.95" customHeight="1">
      <c r="A134" s="2"/>
      <c r="B134" s="17" t="s">
        <v>360</v>
      </c>
      <c r="C134" s="358">
        <v>263.86660000000001</v>
      </c>
      <c r="D134" s="358">
        <v>278.55</v>
      </c>
      <c r="E134" s="359">
        <v>-21600</v>
      </c>
      <c r="F134" s="360">
        <v>-60.17</v>
      </c>
      <c r="G134" s="361">
        <v>-1.4E-3</v>
      </c>
      <c r="H134" s="1035"/>
      <c r="I134" s="2"/>
      <c r="J134" s="2"/>
    </row>
    <row r="135" spans="1:10" ht="12.95" customHeight="1">
      <c r="A135" s="2"/>
      <c r="B135" s="17" t="s">
        <v>361</v>
      </c>
      <c r="C135" s="358">
        <v>244.83181818181819</v>
      </c>
      <c r="D135" s="358">
        <v>242.4</v>
      </c>
      <c r="E135" s="359">
        <v>-27500</v>
      </c>
      <c r="F135" s="360">
        <v>-66.66</v>
      </c>
      <c r="G135" s="361">
        <v>-1.5E-3</v>
      </c>
      <c r="H135" s="1035"/>
      <c r="I135" s="2"/>
      <c r="J135" s="2"/>
    </row>
    <row r="136" spans="1:10" ht="12.95" customHeight="1">
      <c r="A136" s="2"/>
      <c r="B136" s="17" t="s">
        <v>362</v>
      </c>
      <c r="C136" s="358">
        <v>176.61428571428573</v>
      </c>
      <c r="D136" s="358">
        <v>174.45</v>
      </c>
      <c r="E136" s="359">
        <v>-42000</v>
      </c>
      <c r="F136" s="360">
        <v>-73.27</v>
      </c>
      <c r="G136" s="361">
        <v>-1.6999999999999999E-3</v>
      </c>
      <c r="H136" s="1035"/>
      <c r="I136" s="2"/>
      <c r="J136" s="2"/>
    </row>
    <row r="137" spans="1:10" ht="12.95" customHeight="1">
      <c r="A137" s="2"/>
      <c r="B137" s="17" t="s">
        <v>363</v>
      </c>
      <c r="C137" s="358">
        <v>2239.0408727272729</v>
      </c>
      <c r="D137" s="358">
        <v>2282.5500000000002</v>
      </c>
      <c r="E137" s="359">
        <v>-3300</v>
      </c>
      <c r="F137" s="360">
        <v>-75.319999999999993</v>
      </c>
      <c r="G137" s="361">
        <v>-1.6999999999999999E-3</v>
      </c>
      <c r="H137" s="1035"/>
      <c r="I137" s="2"/>
      <c r="J137" s="2"/>
    </row>
    <row r="138" spans="1:10" ht="12.95" customHeight="1">
      <c r="A138" s="2"/>
      <c r="B138" s="17" t="s">
        <v>148</v>
      </c>
      <c r="C138" s="358">
        <v>1263.21498</v>
      </c>
      <c r="D138" s="358">
        <v>1257.95</v>
      </c>
      <c r="E138" s="359">
        <v>-6000</v>
      </c>
      <c r="F138" s="360">
        <v>-75.48</v>
      </c>
      <c r="G138" s="361">
        <v>-1.6999999999999999E-3</v>
      </c>
      <c r="H138" s="1035"/>
      <c r="I138" s="2"/>
      <c r="J138" s="2"/>
    </row>
    <row r="139" spans="1:10" ht="12.95" customHeight="1">
      <c r="A139" s="2"/>
      <c r="B139" s="17" t="s">
        <v>364</v>
      </c>
      <c r="C139" s="358">
        <v>277.47500000000002</v>
      </c>
      <c r="D139" s="358">
        <v>264.60000000000002</v>
      </c>
      <c r="E139" s="359">
        <v>-30000</v>
      </c>
      <c r="F139" s="360">
        <v>-79.38</v>
      </c>
      <c r="G139" s="361">
        <v>-1.8E-3</v>
      </c>
      <c r="H139" s="1035"/>
      <c r="I139" s="2"/>
      <c r="J139" s="2"/>
    </row>
    <row r="140" spans="1:10" ht="12.95" customHeight="1">
      <c r="A140" s="2"/>
      <c r="B140" s="17" t="s">
        <v>365</v>
      </c>
      <c r="C140" s="358">
        <v>1214.8153692307692</v>
      </c>
      <c r="D140" s="358">
        <v>1256.4000000000001</v>
      </c>
      <c r="E140" s="359">
        <v>-6500</v>
      </c>
      <c r="F140" s="360">
        <v>-81.67</v>
      </c>
      <c r="G140" s="361">
        <v>-1.9E-3</v>
      </c>
      <c r="H140" s="1035"/>
      <c r="I140" s="2"/>
      <c r="J140" s="2"/>
    </row>
    <row r="141" spans="1:10" ht="12.95" customHeight="1">
      <c r="A141" s="2"/>
      <c r="B141" s="17" t="s">
        <v>366</v>
      </c>
      <c r="C141" s="358">
        <v>812.6875</v>
      </c>
      <c r="D141" s="358">
        <v>853.2</v>
      </c>
      <c r="E141" s="359">
        <v>-10000</v>
      </c>
      <c r="F141" s="360">
        <v>-85.32</v>
      </c>
      <c r="G141" s="361">
        <v>-2E-3</v>
      </c>
      <c r="H141" s="1035"/>
      <c r="I141" s="2"/>
      <c r="J141" s="2"/>
    </row>
    <row r="142" spans="1:10" ht="12.95" customHeight="1">
      <c r="A142" s="2"/>
      <c r="B142" s="17" t="s">
        <v>367</v>
      </c>
      <c r="C142" s="358">
        <v>602.31428571428569</v>
      </c>
      <c r="D142" s="358">
        <v>614.95000000000005</v>
      </c>
      <c r="E142" s="359">
        <v>-14000</v>
      </c>
      <c r="F142" s="360">
        <v>-86.09</v>
      </c>
      <c r="G142" s="361">
        <v>-2E-3</v>
      </c>
      <c r="H142" s="1035"/>
      <c r="I142" s="2"/>
      <c r="J142" s="2"/>
    </row>
    <row r="143" spans="1:10" ht="12.95" customHeight="1">
      <c r="A143" s="2"/>
      <c r="B143" s="17" t="s">
        <v>368</v>
      </c>
      <c r="C143" s="358">
        <v>4967.8999999999996</v>
      </c>
      <c r="D143" s="358">
        <v>4980.6499999999996</v>
      </c>
      <c r="E143" s="359">
        <v>-1800</v>
      </c>
      <c r="F143" s="360">
        <v>-89.65</v>
      </c>
      <c r="G143" s="361">
        <v>-2.0999999999999999E-3</v>
      </c>
      <c r="H143" s="1035"/>
      <c r="I143" s="2"/>
      <c r="J143" s="2"/>
    </row>
    <row r="144" spans="1:10" ht="12.95" customHeight="1">
      <c r="A144" s="2"/>
      <c r="B144" s="17" t="s">
        <v>369</v>
      </c>
      <c r="C144" s="358">
        <v>2785.7333333333331</v>
      </c>
      <c r="D144" s="358">
        <v>2795.8</v>
      </c>
      <c r="E144" s="359">
        <v>-3300</v>
      </c>
      <c r="F144" s="360">
        <v>-92.26</v>
      </c>
      <c r="G144" s="361">
        <v>-2.0999999999999999E-3</v>
      </c>
      <c r="H144" s="1035"/>
      <c r="I144" s="2"/>
      <c r="J144" s="2"/>
    </row>
    <row r="145" spans="1:10" ht="12.95" customHeight="1">
      <c r="A145" s="2"/>
      <c r="B145" s="17" t="s">
        <v>370</v>
      </c>
      <c r="C145" s="358">
        <v>151.1722</v>
      </c>
      <c r="D145" s="358">
        <v>153.9</v>
      </c>
      <c r="E145" s="359">
        <v>-67500</v>
      </c>
      <c r="F145" s="360">
        <v>-103.88</v>
      </c>
      <c r="G145" s="361">
        <v>-2.3999999999999998E-3</v>
      </c>
      <c r="H145" s="1035"/>
      <c r="I145" s="2"/>
      <c r="J145" s="2"/>
    </row>
    <row r="146" spans="1:10" ht="12.95" customHeight="1">
      <c r="A146" s="2"/>
      <c r="B146" s="17" t="s">
        <v>371</v>
      </c>
      <c r="C146" s="358">
        <v>6397.0249942857145</v>
      </c>
      <c r="D146" s="358">
        <v>6397</v>
      </c>
      <c r="E146" s="359">
        <v>-1750</v>
      </c>
      <c r="F146" s="360">
        <v>-111.95</v>
      </c>
      <c r="G146" s="361">
        <v>-2.5999999999999999E-3</v>
      </c>
      <c r="H146" s="1035"/>
      <c r="I146" s="2"/>
      <c r="J146" s="2"/>
    </row>
    <row r="147" spans="1:10" ht="12.95" customHeight="1">
      <c r="A147" s="2"/>
      <c r="B147" s="17" t="s">
        <v>372</v>
      </c>
      <c r="C147" s="358">
        <v>538.31842105263161</v>
      </c>
      <c r="D147" s="358">
        <v>527.45000000000005</v>
      </c>
      <c r="E147" s="359">
        <v>-23750</v>
      </c>
      <c r="F147" s="360">
        <v>-125.27</v>
      </c>
      <c r="G147" s="361">
        <v>-2.8999999999999998E-3</v>
      </c>
      <c r="H147" s="1035"/>
      <c r="I147" s="2"/>
      <c r="J147" s="2"/>
    </row>
    <row r="148" spans="1:10" ht="12.95" customHeight="1">
      <c r="A148" s="2"/>
      <c r="B148" s="17" t="s">
        <v>373</v>
      </c>
      <c r="C148" s="358">
        <v>1676.7399399999999</v>
      </c>
      <c r="D148" s="358">
        <v>1695.5</v>
      </c>
      <c r="E148" s="359">
        <v>-7500</v>
      </c>
      <c r="F148" s="360">
        <v>-127.16</v>
      </c>
      <c r="G148" s="361">
        <v>-2.8999999999999998E-3</v>
      </c>
      <c r="H148" s="1035"/>
      <c r="I148" s="2"/>
      <c r="J148" s="2"/>
    </row>
    <row r="149" spans="1:10" ht="12.95" customHeight="1">
      <c r="A149" s="2"/>
      <c r="B149" s="17" t="s">
        <v>144</v>
      </c>
      <c r="C149" s="358">
        <v>862.03493533333335</v>
      </c>
      <c r="D149" s="358">
        <v>856.65</v>
      </c>
      <c r="E149" s="359">
        <v>-15000</v>
      </c>
      <c r="F149" s="360">
        <v>-128.5</v>
      </c>
      <c r="G149" s="361">
        <v>-3.0000000000000001E-3</v>
      </c>
      <c r="H149" s="1035"/>
      <c r="I149" s="2"/>
      <c r="J149" s="2"/>
    </row>
    <row r="150" spans="1:10" ht="12.95" customHeight="1">
      <c r="A150" s="2"/>
      <c r="B150" s="17" t="s">
        <v>374</v>
      </c>
      <c r="C150" s="358">
        <v>592.67186249999997</v>
      </c>
      <c r="D150" s="358">
        <v>601.15</v>
      </c>
      <c r="E150" s="359">
        <v>-24000</v>
      </c>
      <c r="F150" s="360">
        <v>-144.28</v>
      </c>
      <c r="G150" s="361">
        <v>-3.3E-3</v>
      </c>
      <c r="H150" s="1035"/>
      <c r="I150" s="2"/>
      <c r="J150" s="2"/>
    </row>
    <row r="151" spans="1:10" ht="12.95" customHeight="1">
      <c r="A151" s="2"/>
      <c r="B151" s="17" t="s">
        <v>375</v>
      </c>
      <c r="C151" s="358">
        <v>266.98570000000001</v>
      </c>
      <c r="D151" s="358">
        <v>269.85000000000002</v>
      </c>
      <c r="E151" s="359">
        <v>-53900</v>
      </c>
      <c r="F151" s="360">
        <v>-145.44999999999999</v>
      </c>
      <c r="G151" s="361">
        <v>-3.3999999999999998E-3</v>
      </c>
      <c r="H151" s="1035"/>
      <c r="I151" s="2"/>
      <c r="J151" s="2"/>
    </row>
    <row r="152" spans="1:10" ht="12.95" customHeight="1">
      <c r="A152" s="2"/>
      <c r="B152" s="17" t="s">
        <v>376</v>
      </c>
      <c r="C152" s="358">
        <v>1330.9154731847834</v>
      </c>
      <c r="D152" s="358">
        <v>1337.2</v>
      </c>
      <c r="E152" s="359">
        <v>-11803</v>
      </c>
      <c r="F152" s="360">
        <v>-157.83000000000001</v>
      </c>
      <c r="G152" s="361">
        <v>-3.5999999999999999E-3</v>
      </c>
      <c r="H152" s="1035"/>
      <c r="I152" s="2"/>
      <c r="J152" s="2"/>
    </row>
    <row r="153" spans="1:10" ht="12.95" customHeight="1">
      <c r="A153" s="2"/>
      <c r="B153" s="17" t="s">
        <v>377</v>
      </c>
      <c r="C153" s="358">
        <v>484.2636</v>
      </c>
      <c r="D153" s="358">
        <v>483.25</v>
      </c>
      <c r="E153" s="359">
        <v>-33000</v>
      </c>
      <c r="F153" s="360">
        <v>-159.47</v>
      </c>
      <c r="G153" s="361">
        <v>-3.7000000000000002E-3</v>
      </c>
      <c r="H153" s="1035"/>
      <c r="I153" s="2"/>
      <c r="J153" s="2"/>
    </row>
    <row r="154" spans="1:10" ht="12.95" customHeight="1">
      <c r="A154" s="2"/>
      <c r="B154" s="17" t="s">
        <v>378</v>
      </c>
      <c r="C154" s="358">
        <v>428.31842105263161</v>
      </c>
      <c r="D154" s="358">
        <v>433.2</v>
      </c>
      <c r="E154" s="359">
        <v>-38000</v>
      </c>
      <c r="F154" s="360">
        <v>-164.62</v>
      </c>
      <c r="G154" s="361">
        <v>-3.8E-3</v>
      </c>
      <c r="H154" s="1035"/>
      <c r="I154" s="2"/>
      <c r="J154" s="2"/>
    </row>
    <row r="155" spans="1:10" ht="12.95" customHeight="1">
      <c r="A155" s="2"/>
      <c r="B155" s="17" t="s">
        <v>379</v>
      </c>
      <c r="C155" s="358">
        <v>949.83798013793103</v>
      </c>
      <c r="D155" s="358">
        <v>965.75</v>
      </c>
      <c r="E155" s="359">
        <v>-18125</v>
      </c>
      <c r="F155" s="360">
        <v>-175.04</v>
      </c>
      <c r="G155" s="361">
        <v>-4.0000000000000001E-3</v>
      </c>
      <c r="H155" s="1035"/>
      <c r="I155" s="2"/>
      <c r="J155" s="2"/>
    </row>
    <row r="156" spans="1:10" ht="12.95" customHeight="1">
      <c r="A156" s="2"/>
      <c r="B156" s="17" t="s">
        <v>380</v>
      </c>
      <c r="C156" s="358">
        <v>399.7076923076923</v>
      </c>
      <c r="D156" s="358">
        <v>393.5</v>
      </c>
      <c r="E156" s="359">
        <v>-50375</v>
      </c>
      <c r="F156" s="360">
        <v>-198.23</v>
      </c>
      <c r="G156" s="361">
        <v>-4.5999999999999999E-3</v>
      </c>
      <c r="H156" s="1035"/>
      <c r="I156" s="2"/>
      <c r="J156" s="2"/>
    </row>
    <row r="157" spans="1:10" ht="12.95" customHeight="1">
      <c r="A157" s="2"/>
      <c r="B157" s="17" t="s">
        <v>381</v>
      </c>
      <c r="C157" s="358">
        <v>27038.368394736841</v>
      </c>
      <c r="D157" s="358">
        <v>27342.3</v>
      </c>
      <c r="E157" s="359">
        <v>-760</v>
      </c>
      <c r="F157" s="360">
        <v>-207.8</v>
      </c>
      <c r="G157" s="361">
        <v>-4.7999999999999996E-3</v>
      </c>
      <c r="H157" s="1035"/>
      <c r="I157" s="2"/>
      <c r="J157" s="2"/>
    </row>
    <row r="158" spans="1:10" ht="12.95" customHeight="1">
      <c r="A158" s="2"/>
      <c r="B158" s="17" t="s">
        <v>382</v>
      </c>
      <c r="C158" s="358">
        <v>152.27857142857144</v>
      </c>
      <c r="D158" s="358">
        <v>151.44999999999999</v>
      </c>
      <c r="E158" s="359">
        <v>-140000</v>
      </c>
      <c r="F158" s="360">
        <v>-212.03</v>
      </c>
      <c r="G158" s="361">
        <v>-4.8999999999999998E-3</v>
      </c>
      <c r="H158" s="1035"/>
      <c r="I158" s="2"/>
      <c r="J158" s="2"/>
    </row>
    <row r="159" spans="1:10" ht="12.95" customHeight="1">
      <c r="A159" s="2"/>
      <c r="B159" s="17" t="s">
        <v>383</v>
      </c>
      <c r="C159" s="358">
        <v>1034.56</v>
      </c>
      <c r="D159" s="358">
        <v>1095</v>
      </c>
      <c r="E159" s="359">
        <v>-22000</v>
      </c>
      <c r="F159" s="360">
        <v>-240.9</v>
      </c>
      <c r="G159" s="361">
        <v>-5.5999999999999999E-3</v>
      </c>
      <c r="H159" s="1035"/>
      <c r="I159" s="2"/>
      <c r="J159" s="2"/>
    </row>
    <row r="160" spans="1:10" ht="12.95" customHeight="1">
      <c r="A160" s="2"/>
      <c r="B160" s="17" t="s">
        <v>384</v>
      </c>
      <c r="C160" s="358">
        <v>178.57333333333332</v>
      </c>
      <c r="D160" s="358">
        <v>182.3</v>
      </c>
      <c r="E160" s="359">
        <v>-137250</v>
      </c>
      <c r="F160" s="360">
        <v>-250.21</v>
      </c>
      <c r="G160" s="361">
        <v>-5.7999999999999996E-3</v>
      </c>
      <c r="H160" s="1035"/>
      <c r="I160" s="2"/>
      <c r="J160" s="2"/>
    </row>
    <row r="161" spans="1:10" ht="12.95" customHeight="1">
      <c r="A161" s="2"/>
      <c r="B161" s="17" t="s">
        <v>385</v>
      </c>
      <c r="C161" s="358">
        <v>2866.1655466666666</v>
      </c>
      <c r="D161" s="358">
        <v>2867.15</v>
      </c>
      <c r="E161" s="359">
        <v>-9000</v>
      </c>
      <c r="F161" s="360">
        <v>-258.04000000000002</v>
      </c>
      <c r="G161" s="361">
        <v>-5.8999999999999999E-3</v>
      </c>
      <c r="H161" s="1035"/>
      <c r="I161" s="2"/>
      <c r="J161" s="2"/>
    </row>
    <row r="162" spans="1:10" ht="12.95" customHeight="1">
      <c r="A162" s="2"/>
      <c r="B162" s="17" t="s">
        <v>386</v>
      </c>
      <c r="C162" s="358">
        <v>1693.0406488372093</v>
      </c>
      <c r="D162" s="358">
        <v>1506.45</v>
      </c>
      <c r="E162" s="359">
        <v>-17200</v>
      </c>
      <c r="F162" s="360">
        <v>-259.11</v>
      </c>
      <c r="G162" s="361">
        <v>-6.0000000000000001E-3</v>
      </c>
      <c r="H162" s="1035"/>
      <c r="I162" s="2"/>
      <c r="J162" s="2"/>
    </row>
    <row r="163" spans="1:10" ht="12.95" customHeight="1">
      <c r="A163" s="2"/>
      <c r="B163" s="17" t="s">
        <v>387</v>
      </c>
      <c r="C163" s="358">
        <v>150.00311875</v>
      </c>
      <c r="D163" s="358">
        <v>157.05000000000001</v>
      </c>
      <c r="E163" s="359">
        <v>-176000</v>
      </c>
      <c r="F163" s="360">
        <v>-276.41000000000003</v>
      </c>
      <c r="G163" s="361">
        <v>-6.4000000000000003E-3</v>
      </c>
      <c r="H163" s="1035"/>
      <c r="I163" s="2"/>
      <c r="J163" s="2"/>
    </row>
    <row r="164" spans="1:10" ht="12.95" customHeight="1">
      <c r="A164" s="2"/>
      <c r="B164" s="17" t="s">
        <v>141</v>
      </c>
      <c r="C164" s="358">
        <v>1143.0256405405405</v>
      </c>
      <c r="D164" s="358">
        <v>1138.95</v>
      </c>
      <c r="E164" s="359">
        <v>-25900</v>
      </c>
      <c r="F164" s="360">
        <v>-294.99</v>
      </c>
      <c r="G164" s="361">
        <v>-6.7999999999999996E-3</v>
      </c>
      <c r="H164" s="1035"/>
      <c r="I164" s="2"/>
      <c r="J164" s="2"/>
    </row>
    <row r="165" spans="1:10" ht="12.95" customHeight="1">
      <c r="A165" s="2"/>
      <c r="B165" s="17" t="s">
        <v>388</v>
      </c>
      <c r="C165" s="358">
        <v>1609.3475000000001</v>
      </c>
      <c r="D165" s="358">
        <v>1658.2</v>
      </c>
      <c r="E165" s="359">
        <v>-20000</v>
      </c>
      <c r="F165" s="360">
        <v>-331.64</v>
      </c>
      <c r="G165" s="361">
        <v>-7.6E-3</v>
      </c>
      <c r="H165" s="1035"/>
      <c r="I165" s="2"/>
      <c r="J165" s="2"/>
    </row>
    <row r="166" spans="1:10" ht="12.95" customHeight="1">
      <c r="A166" s="2"/>
      <c r="B166" s="17" t="s">
        <v>389</v>
      </c>
      <c r="C166" s="358">
        <v>1095.6488431818182</v>
      </c>
      <c r="D166" s="358">
        <v>1102.2</v>
      </c>
      <c r="E166" s="359">
        <v>-30800</v>
      </c>
      <c r="F166" s="360">
        <v>-339.48</v>
      </c>
      <c r="G166" s="361">
        <v>-7.7999999999999996E-3</v>
      </c>
      <c r="H166" s="1035"/>
      <c r="I166" s="2"/>
      <c r="J166" s="2"/>
    </row>
    <row r="167" spans="1:10" ht="12.95" customHeight="1">
      <c r="A167" s="2"/>
      <c r="B167" s="17" t="s">
        <v>390</v>
      </c>
      <c r="C167" s="358">
        <v>657.35516379310343</v>
      </c>
      <c r="D167" s="358">
        <v>669.65</v>
      </c>
      <c r="E167" s="359">
        <v>-58000</v>
      </c>
      <c r="F167" s="360">
        <v>-388.4</v>
      </c>
      <c r="G167" s="361">
        <v>-8.8999999999999999E-3</v>
      </c>
      <c r="H167" s="1035"/>
      <c r="I167" s="2"/>
      <c r="J167" s="2"/>
    </row>
    <row r="168" spans="1:10" ht="12.95" customHeight="1">
      <c r="A168" s="2"/>
      <c r="B168" s="17" t="s">
        <v>391</v>
      </c>
      <c r="C168" s="358">
        <v>276.62651851851854</v>
      </c>
      <c r="D168" s="358">
        <v>269.05</v>
      </c>
      <c r="E168" s="359">
        <v>-145800</v>
      </c>
      <c r="F168" s="360">
        <v>-392.27</v>
      </c>
      <c r="G168" s="361">
        <v>-8.9999999999999993E-3</v>
      </c>
      <c r="H168" s="1035"/>
      <c r="I168" s="2"/>
      <c r="J168" s="2"/>
    </row>
    <row r="169" spans="1:10" ht="12.95" customHeight="1">
      <c r="A169" s="2"/>
      <c r="B169" s="17" t="s">
        <v>392</v>
      </c>
      <c r="C169" s="358">
        <v>261.71245750000003</v>
      </c>
      <c r="D169" s="358">
        <v>293.10000000000002</v>
      </c>
      <c r="E169" s="359">
        <v>-136000</v>
      </c>
      <c r="F169" s="360">
        <v>-398.62</v>
      </c>
      <c r="G169" s="361">
        <v>-9.1999999999999998E-3</v>
      </c>
      <c r="H169" s="1035"/>
      <c r="I169" s="2"/>
      <c r="J169" s="2"/>
    </row>
    <row r="170" spans="1:10" ht="12.95" customHeight="1">
      <c r="A170" s="2"/>
      <c r="B170" s="17" t="s">
        <v>393</v>
      </c>
      <c r="C170" s="358">
        <v>414.5591</v>
      </c>
      <c r="D170" s="358">
        <v>431.85</v>
      </c>
      <c r="E170" s="359">
        <v>-96000</v>
      </c>
      <c r="F170" s="360">
        <v>-414.58</v>
      </c>
      <c r="G170" s="361">
        <v>-9.5999999999999992E-3</v>
      </c>
      <c r="H170" s="1035"/>
      <c r="I170" s="2"/>
      <c r="J170" s="2"/>
    </row>
    <row r="171" spans="1:10" ht="12.95" customHeight="1">
      <c r="A171" s="2"/>
      <c r="B171" s="17" t="s">
        <v>394</v>
      </c>
      <c r="C171" s="358">
        <v>634.03529215686274</v>
      </c>
      <c r="D171" s="358">
        <v>630.1</v>
      </c>
      <c r="E171" s="359">
        <v>-66300</v>
      </c>
      <c r="F171" s="360">
        <v>-417.76</v>
      </c>
      <c r="G171" s="361">
        <v>-9.5999999999999992E-3</v>
      </c>
      <c r="H171" s="1035"/>
      <c r="I171" s="2"/>
      <c r="J171" s="2"/>
    </row>
    <row r="172" spans="1:10" ht="12.95" customHeight="1">
      <c r="A172" s="2"/>
      <c r="B172" s="17" t="s">
        <v>395</v>
      </c>
      <c r="C172" s="358">
        <v>159.43387965417955</v>
      </c>
      <c r="D172" s="358">
        <v>159.55000000000001</v>
      </c>
      <c r="E172" s="359">
        <v>-263258</v>
      </c>
      <c r="F172" s="360">
        <v>-420.03</v>
      </c>
      <c r="G172" s="361">
        <v>-9.7000000000000003E-3</v>
      </c>
      <c r="H172" s="1035"/>
      <c r="I172" s="2"/>
      <c r="J172" s="2"/>
    </row>
    <row r="173" spans="1:10" ht="12.95" customHeight="1">
      <c r="A173" s="2"/>
      <c r="B173" s="17" t="s">
        <v>396</v>
      </c>
      <c r="C173" s="358">
        <v>13.75</v>
      </c>
      <c r="D173" s="358">
        <v>13.35</v>
      </c>
      <c r="E173" s="359">
        <v>-3600000</v>
      </c>
      <c r="F173" s="360">
        <v>-480.6</v>
      </c>
      <c r="G173" s="361">
        <v>-1.11E-2</v>
      </c>
      <c r="H173" s="1035"/>
      <c r="I173" s="2"/>
      <c r="J173" s="2"/>
    </row>
    <row r="174" spans="1:10" ht="12.95" customHeight="1">
      <c r="A174" s="2"/>
      <c r="B174" s="17" t="s">
        <v>146</v>
      </c>
      <c r="C174" s="358">
        <v>195.20420094339622</v>
      </c>
      <c r="D174" s="358">
        <v>181.75</v>
      </c>
      <c r="E174" s="359">
        <v>-265000</v>
      </c>
      <c r="F174" s="360">
        <v>-481.64</v>
      </c>
      <c r="G174" s="361">
        <v>-1.11E-2</v>
      </c>
      <c r="H174" s="1035"/>
      <c r="I174" s="2"/>
      <c r="J174" s="2"/>
    </row>
    <row r="175" spans="1:10" ht="12.95" customHeight="1">
      <c r="A175" s="2"/>
      <c r="B175" s="17" t="s">
        <v>151</v>
      </c>
      <c r="C175" s="358">
        <v>1498.1554453125</v>
      </c>
      <c r="D175" s="358">
        <v>1561.55</v>
      </c>
      <c r="E175" s="359">
        <v>-32000</v>
      </c>
      <c r="F175" s="360">
        <v>-499.7</v>
      </c>
      <c r="G175" s="361">
        <v>-1.15E-2</v>
      </c>
      <c r="H175" s="1035"/>
      <c r="I175" s="2"/>
      <c r="J175" s="2"/>
    </row>
    <row r="176" spans="1:10" ht="12.95" customHeight="1">
      <c r="A176" s="2"/>
      <c r="B176" s="17" t="s">
        <v>145</v>
      </c>
      <c r="C176" s="358">
        <v>262.8179951807229</v>
      </c>
      <c r="D176" s="358">
        <v>266.10000000000002</v>
      </c>
      <c r="E176" s="359">
        <v>-207500</v>
      </c>
      <c r="F176" s="360">
        <v>-552.16</v>
      </c>
      <c r="G176" s="361">
        <v>-1.2699999999999999E-2</v>
      </c>
      <c r="H176" s="1035"/>
      <c r="I176" s="2"/>
      <c r="J176" s="2"/>
    </row>
    <row r="177" spans="1:10" ht="12.95" customHeight="1">
      <c r="A177" s="2"/>
      <c r="B177" s="17" t="s">
        <v>397</v>
      </c>
      <c r="C177" s="358">
        <v>208.4078404494382</v>
      </c>
      <c r="D177" s="358">
        <v>214.35</v>
      </c>
      <c r="E177" s="359">
        <v>-258100</v>
      </c>
      <c r="F177" s="360">
        <v>-553.24</v>
      </c>
      <c r="G177" s="361">
        <v>-1.2699999999999999E-2</v>
      </c>
      <c r="H177" s="1035"/>
      <c r="I177" s="2"/>
      <c r="J177" s="2"/>
    </row>
    <row r="178" spans="1:10" ht="12.95" customHeight="1">
      <c r="A178" s="2"/>
      <c r="B178" s="17" t="s">
        <v>398</v>
      </c>
      <c r="C178" s="358">
        <v>199.12117966101695</v>
      </c>
      <c r="D178" s="358">
        <v>203.25</v>
      </c>
      <c r="E178" s="359">
        <v>-336300</v>
      </c>
      <c r="F178" s="360">
        <v>-683.53</v>
      </c>
      <c r="G178" s="361">
        <v>-1.5800000000000002E-2</v>
      </c>
      <c r="H178" s="1035"/>
      <c r="I178" s="2"/>
      <c r="J178" s="2"/>
    </row>
    <row r="179" spans="1:10" ht="12.95" customHeight="1">
      <c r="A179" s="2"/>
      <c r="B179" s="17" t="s">
        <v>399</v>
      </c>
      <c r="C179" s="358">
        <v>3496.9485252427185</v>
      </c>
      <c r="D179" s="358">
        <v>3471.2</v>
      </c>
      <c r="E179" s="359">
        <v>-20600</v>
      </c>
      <c r="F179" s="360">
        <v>-715.07</v>
      </c>
      <c r="G179" s="361">
        <v>-1.6500000000000001E-2</v>
      </c>
      <c r="H179" s="1035"/>
      <c r="I179" s="2"/>
      <c r="J179" s="2"/>
    </row>
    <row r="180" spans="1:10" ht="12.95" customHeight="1">
      <c r="A180" s="2"/>
      <c r="B180" s="17" t="s">
        <v>400</v>
      </c>
      <c r="C180" s="358">
        <v>813.68176124031004</v>
      </c>
      <c r="D180" s="358">
        <v>837.1</v>
      </c>
      <c r="E180" s="359">
        <v>-87075</v>
      </c>
      <c r="F180" s="360">
        <v>-728.9</v>
      </c>
      <c r="G180" s="361">
        <v>-1.6799999999999999E-2</v>
      </c>
      <c r="H180" s="1035"/>
      <c r="I180" s="2"/>
      <c r="J180" s="2"/>
    </row>
    <row r="181" spans="1:10" ht="12.95" customHeight="1">
      <c r="A181" s="2"/>
      <c r="B181" s="17" t="s">
        <v>143</v>
      </c>
      <c r="C181" s="358">
        <v>2298.8163381818181</v>
      </c>
      <c r="D181" s="358">
        <v>2282.6</v>
      </c>
      <c r="E181" s="359">
        <v>-33000</v>
      </c>
      <c r="F181" s="360">
        <v>-753.26</v>
      </c>
      <c r="G181" s="361">
        <v>-1.7399999999999999E-2</v>
      </c>
      <c r="H181" s="1035"/>
      <c r="I181" s="2"/>
      <c r="J181" s="2"/>
    </row>
    <row r="182" spans="1:10" ht="12.95" customHeight="1">
      <c r="A182" s="2"/>
      <c r="B182" s="17" t="s">
        <v>401</v>
      </c>
      <c r="C182" s="358">
        <v>1768.5976532110092</v>
      </c>
      <c r="D182" s="358">
        <v>1800.2</v>
      </c>
      <c r="E182" s="359">
        <v>-43600</v>
      </c>
      <c r="F182" s="360">
        <v>-784.89</v>
      </c>
      <c r="G182" s="361">
        <v>-1.8100000000000002E-2</v>
      </c>
      <c r="H182" s="1035"/>
      <c r="I182" s="2"/>
      <c r="J182" s="2"/>
    </row>
    <row r="183" spans="1:10" ht="12.95" customHeight="1">
      <c r="A183" s="2"/>
      <c r="B183" s="17" t="s">
        <v>153</v>
      </c>
      <c r="C183" s="358">
        <v>144.83042245989304</v>
      </c>
      <c r="D183" s="358">
        <v>140.75</v>
      </c>
      <c r="E183" s="359">
        <v>-561000</v>
      </c>
      <c r="F183" s="360">
        <v>-789.61</v>
      </c>
      <c r="G183" s="361">
        <v>-1.8200000000000001E-2</v>
      </c>
      <c r="H183" s="1035"/>
      <c r="I183" s="2"/>
      <c r="J183" s="2"/>
    </row>
    <row r="184" spans="1:10" ht="12.95" customHeight="1">
      <c r="A184" s="2"/>
      <c r="B184" s="17" t="s">
        <v>402</v>
      </c>
      <c r="C184" s="358">
        <v>263.56825673898749</v>
      </c>
      <c r="D184" s="358">
        <v>265.39999999999998</v>
      </c>
      <c r="E184" s="359">
        <v>-304200</v>
      </c>
      <c r="F184" s="360">
        <v>-807.35</v>
      </c>
      <c r="G184" s="361">
        <v>-1.8599999999999998E-2</v>
      </c>
      <c r="H184" s="1035"/>
      <c r="I184" s="2"/>
      <c r="J184" s="2"/>
    </row>
    <row r="185" spans="1:10" ht="12.95" customHeight="1">
      <c r="A185" s="2"/>
      <c r="B185" s="17" t="s">
        <v>403</v>
      </c>
      <c r="C185" s="358">
        <v>332.72879999999998</v>
      </c>
      <c r="D185" s="358">
        <v>338</v>
      </c>
      <c r="E185" s="359">
        <v>-255000</v>
      </c>
      <c r="F185" s="360">
        <v>-861.9</v>
      </c>
      <c r="G185" s="361">
        <v>-1.9900000000000001E-2</v>
      </c>
      <c r="H185" s="1035"/>
      <c r="I185" s="2"/>
      <c r="J185" s="2"/>
    </row>
    <row r="186" spans="1:10" ht="12.95" customHeight="1">
      <c r="A186" s="2"/>
      <c r="B186" s="17" t="s">
        <v>404</v>
      </c>
      <c r="C186" s="358">
        <v>1072.6786178823529</v>
      </c>
      <c r="D186" s="358">
        <v>1054.55</v>
      </c>
      <c r="E186" s="359">
        <v>-85000</v>
      </c>
      <c r="F186" s="360">
        <v>-896.37</v>
      </c>
      <c r="G186" s="361">
        <v>-2.07E-2</v>
      </c>
      <c r="H186" s="1035"/>
      <c r="I186" s="2"/>
      <c r="J186" s="2"/>
    </row>
    <row r="187" spans="1:10" ht="12.95" customHeight="1">
      <c r="A187" s="2"/>
      <c r="B187" s="17" t="s">
        <v>405</v>
      </c>
      <c r="C187" s="358">
        <v>397.31265826423436</v>
      </c>
      <c r="D187" s="358">
        <v>397.3</v>
      </c>
      <c r="E187" s="359">
        <v>-226125</v>
      </c>
      <c r="F187" s="360">
        <v>-898.39</v>
      </c>
      <c r="G187" s="361">
        <v>-2.07E-2</v>
      </c>
      <c r="H187" s="1035"/>
      <c r="I187" s="2"/>
      <c r="J187" s="2"/>
    </row>
    <row r="188" spans="1:10" ht="12.95" customHeight="1">
      <c r="A188" s="2"/>
      <c r="B188" s="17" t="s">
        <v>406</v>
      </c>
      <c r="C188" s="358">
        <v>171.58089273659672</v>
      </c>
      <c r="D188" s="358">
        <v>168.85</v>
      </c>
      <c r="E188" s="359">
        <v>-536250</v>
      </c>
      <c r="F188" s="360">
        <v>-905.46</v>
      </c>
      <c r="G188" s="361">
        <v>-2.0899999999999998E-2</v>
      </c>
      <c r="H188" s="1035"/>
      <c r="I188" s="2"/>
      <c r="J188" s="2"/>
    </row>
    <row r="189" spans="1:10" ht="12.95" customHeight="1">
      <c r="A189" s="2"/>
      <c r="B189" s="17" t="s">
        <v>407</v>
      </c>
      <c r="C189" s="358">
        <v>271.61872499999998</v>
      </c>
      <c r="D189" s="358">
        <v>281.2</v>
      </c>
      <c r="E189" s="359">
        <v>-339200</v>
      </c>
      <c r="F189" s="360">
        <v>-953.83</v>
      </c>
      <c r="G189" s="361">
        <v>-2.1999999999999999E-2</v>
      </c>
      <c r="H189" s="1035"/>
      <c r="I189" s="2"/>
      <c r="J189" s="2"/>
    </row>
    <row r="190" spans="1:10" ht="12.95" customHeight="1">
      <c r="A190" s="2"/>
      <c r="B190" s="17" t="s">
        <v>408</v>
      </c>
      <c r="C190" s="358">
        <v>482.79194938271604</v>
      </c>
      <c r="D190" s="358">
        <v>478.05</v>
      </c>
      <c r="E190" s="359">
        <v>-218700</v>
      </c>
      <c r="F190" s="360">
        <v>-1045.5</v>
      </c>
      <c r="G190" s="361">
        <v>-2.41E-2</v>
      </c>
      <c r="H190" s="1035"/>
      <c r="I190" s="2"/>
      <c r="J190" s="2"/>
    </row>
    <row r="191" spans="1:10" ht="12.95" customHeight="1">
      <c r="A191" s="2"/>
      <c r="B191" s="17" t="s">
        <v>152</v>
      </c>
      <c r="C191" s="358">
        <v>4045.8918556586273</v>
      </c>
      <c r="D191" s="358">
        <v>3907.3</v>
      </c>
      <c r="E191" s="359">
        <v>-26950</v>
      </c>
      <c r="F191" s="360">
        <v>-1053.02</v>
      </c>
      <c r="G191" s="361">
        <v>-2.4299999999999999E-2</v>
      </c>
      <c r="H191" s="1035"/>
      <c r="I191" s="2"/>
      <c r="J191" s="2"/>
    </row>
    <row r="192" spans="1:10" ht="12.95" customHeight="1">
      <c r="A192" s="2"/>
      <c r="B192" s="17" t="s">
        <v>409</v>
      </c>
      <c r="C192" s="358">
        <v>746.39575514018691</v>
      </c>
      <c r="D192" s="358">
        <v>756.55</v>
      </c>
      <c r="E192" s="359">
        <v>-160500</v>
      </c>
      <c r="F192" s="360">
        <v>-1214.26</v>
      </c>
      <c r="G192" s="361">
        <v>-2.8000000000000001E-2</v>
      </c>
      <c r="H192" s="1035"/>
      <c r="I192" s="2"/>
      <c r="J192" s="2"/>
    </row>
    <row r="193" spans="1:11" ht="12.95" customHeight="1">
      <c r="A193" s="2"/>
      <c r="B193" s="17" t="s">
        <v>410</v>
      </c>
      <c r="C193" s="358">
        <v>574.6892126582278</v>
      </c>
      <c r="D193" s="358">
        <v>585.65</v>
      </c>
      <c r="E193" s="359">
        <v>-213300</v>
      </c>
      <c r="F193" s="360">
        <v>-1249.19</v>
      </c>
      <c r="G193" s="361">
        <v>-2.8799999999999999E-2</v>
      </c>
      <c r="H193" s="1035"/>
      <c r="I193" s="2"/>
      <c r="J193" s="2"/>
    </row>
    <row r="194" spans="1:11" ht="12.95" customHeight="1">
      <c r="A194" s="2"/>
      <c r="B194" s="17" t="s">
        <v>140</v>
      </c>
      <c r="C194" s="358">
        <v>3634.8644307017544</v>
      </c>
      <c r="D194" s="358">
        <v>3789.85</v>
      </c>
      <c r="E194" s="359">
        <v>-34200</v>
      </c>
      <c r="F194" s="360">
        <v>-1296.1300000000001</v>
      </c>
      <c r="G194" s="361">
        <v>-2.9899999999999999E-2</v>
      </c>
      <c r="H194" s="1035"/>
      <c r="I194" s="2"/>
      <c r="J194" s="2"/>
    </row>
    <row r="195" spans="1:11" ht="12.95" customHeight="1">
      <c r="A195" s="2"/>
      <c r="B195" s="17" t="s">
        <v>150</v>
      </c>
      <c r="C195" s="358">
        <v>985.71593407988053</v>
      </c>
      <c r="D195" s="358">
        <v>1000.85</v>
      </c>
      <c r="E195" s="359">
        <v>-133950</v>
      </c>
      <c r="F195" s="360">
        <v>-1340.64</v>
      </c>
      <c r="G195" s="361">
        <v>-3.09E-2</v>
      </c>
      <c r="H195" s="1035"/>
      <c r="I195" s="2"/>
      <c r="J195" s="2"/>
    </row>
    <row r="196" spans="1:11" ht="12.95" customHeight="1">
      <c r="A196" s="2"/>
      <c r="B196" s="17" t="s">
        <v>154</v>
      </c>
      <c r="C196" s="358">
        <v>6785.707930700637</v>
      </c>
      <c r="D196" s="358">
        <v>7279.95</v>
      </c>
      <c r="E196" s="359">
        <v>-19625</v>
      </c>
      <c r="F196" s="360">
        <v>-1428.69</v>
      </c>
      <c r="G196" s="361">
        <v>-3.2899999999999999E-2</v>
      </c>
      <c r="H196" s="1035"/>
      <c r="I196" s="2"/>
      <c r="J196" s="2"/>
    </row>
    <row r="197" spans="1:11" ht="12.95" customHeight="1">
      <c r="A197" s="2"/>
      <c r="B197" s="17" t="s">
        <v>149</v>
      </c>
      <c r="C197" s="358">
        <v>2964.2235511894273</v>
      </c>
      <c r="D197" s="358">
        <v>2991.25</v>
      </c>
      <c r="E197" s="359">
        <v>-56750</v>
      </c>
      <c r="F197" s="360">
        <v>-1697.53</v>
      </c>
      <c r="G197" s="361">
        <v>-3.9100000000000003E-2</v>
      </c>
      <c r="H197" s="1036"/>
      <c r="I197" s="2"/>
      <c r="J197" s="2"/>
    </row>
    <row r="198" spans="1:11" ht="12.95" customHeight="1">
      <c r="A198" s="2"/>
      <c r="B198" s="17" t="s">
        <v>210</v>
      </c>
      <c r="C198" s="358">
        <v>1454.9403339015153</v>
      </c>
      <c r="D198" s="358">
        <v>1461.1</v>
      </c>
      <c r="E198" s="359">
        <v>-211200</v>
      </c>
      <c r="F198" s="360">
        <v>-3085.84</v>
      </c>
      <c r="G198" s="361">
        <v>-7.1099999999999997E-2</v>
      </c>
      <c r="H198" s="347"/>
      <c r="I198" s="2"/>
      <c r="J198" s="2"/>
    </row>
    <row r="199" spans="1:11" ht="12.95" customHeight="1">
      <c r="A199" s="2"/>
      <c r="B199" s="362" t="s">
        <v>125</v>
      </c>
      <c r="C199" s="363"/>
      <c r="D199" s="363"/>
      <c r="E199" s="363"/>
      <c r="F199" s="364">
        <f>SUM(F119:F198)</f>
        <v>-33831.589999999997</v>
      </c>
      <c r="G199" s="365">
        <f>SUM(G119:G198)</f>
        <v>-0.78010000000000024</v>
      </c>
      <c r="H199" s="366"/>
      <c r="I199" s="2"/>
      <c r="J199" s="2"/>
    </row>
    <row r="200" spans="1:11" ht="12.95" customHeight="1" thickBot="1">
      <c r="A200" s="2"/>
      <c r="B200" s="367" t="s">
        <v>128</v>
      </c>
      <c r="C200" s="368"/>
      <c r="D200" s="369"/>
      <c r="E200" s="368"/>
      <c r="F200" s="370">
        <f>F199</f>
        <v>-33831.589999999997</v>
      </c>
      <c r="G200" s="371">
        <f>G199</f>
        <v>-0.78010000000000024</v>
      </c>
      <c r="H200" s="372"/>
      <c r="I200" s="2"/>
      <c r="J200" s="2"/>
    </row>
    <row r="201" spans="1:11" ht="12.95" customHeight="1">
      <c r="A201" s="2"/>
      <c r="B201" s="395"/>
      <c r="C201" s="2"/>
      <c r="D201" s="2"/>
      <c r="E201" s="2"/>
      <c r="F201" s="2"/>
      <c r="G201" s="2"/>
      <c r="H201" s="2"/>
      <c r="I201" s="2"/>
      <c r="J201" s="2"/>
    </row>
    <row r="202" spans="1:11" ht="12.95" customHeight="1">
      <c r="A202" s="2"/>
      <c r="B202" s="3" t="s">
        <v>188</v>
      </c>
      <c r="C202" s="2"/>
      <c r="D202" s="2"/>
      <c r="E202" s="2"/>
      <c r="F202" s="2"/>
      <c r="G202" s="2"/>
      <c r="H202" s="2"/>
      <c r="I202" s="2"/>
      <c r="J202" s="2"/>
    </row>
    <row r="203" spans="1:11" ht="12.95" customHeight="1">
      <c r="A203" s="2"/>
      <c r="B203" s="3" t="s">
        <v>191</v>
      </c>
      <c r="C203" s="2"/>
      <c r="D203" s="2"/>
      <c r="E203" s="2"/>
      <c r="F203" s="2"/>
      <c r="G203" s="2"/>
      <c r="H203" s="2"/>
      <c r="I203" s="2"/>
      <c r="J203" s="2"/>
    </row>
    <row r="204" spans="1:11" ht="12.95" customHeight="1">
      <c r="A204" s="2"/>
      <c r="B204" s="1039" t="s">
        <v>192</v>
      </c>
      <c r="C204" s="1039"/>
      <c r="D204" s="1039"/>
      <c r="E204" s="2"/>
      <c r="F204" s="2"/>
      <c r="G204" s="2"/>
      <c r="H204" s="2"/>
      <c r="I204" s="2"/>
      <c r="J204" s="2"/>
    </row>
    <row r="205" spans="1:11" ht="12.95" customHeight="1" thickBot="1">
      <c r="A205" s="38"/>
      <c r="B205" s="39"/>
      <c r="C205" s="38"/>
      <c r="D205" s="38"/>
      <c r="E205" s="38"/>
      <c r="F205" s="38"/>
      <c r="G205" s="38"/>
      <c r="H205" s="38"/>
      <c r="I205" s="38"/>
      <c r="J205" s="38"/>
    </row>
    <row r="206" spans="1:11">
      <c r="B206" s="40" t="s">
        <v>433</v>
      </c>
      <c r="C206" s="41"/>
      <c r="D206" s="41"/>
      <c r="E206" s="41"/>
      <c r="F206" s="41"/>
      <c r="G206" s="42"/>
      <c r="H206" s="43"/>
      <c r="I206" s="44"/>
      <c r="J206" s="44"/>
      <c r="K206" s="44"/>
    </row>
    <row r="207" spans="1:11">
      <c r="B207" s="45" t="s">
        <v>434</v>
      </c>
      <c r="C207" s="46"/>
      <c r="D207" s="51"/>
      <c r="E207" s="51"/>
      <c r="F207" s="46"/>
      <c r="G207" s="47"/>
      <c r="H207" s="48"/>
      <c r="I207" s="44"/>
      <c r="J207" s="44"/>
      <c r="K207" s="44"/>
    </row>
    <row r="208" spans="1:11" ht="40.5">
      <c r="B208" s="1040" t="s">
        <v>435</v>
      </c>
      <c r="C208" s="1042" t="s">
        <v>436</v>
      </c>
      <c r="D208" s="52" t="s">
        <v>437</v>
      </c>
      <c r="E208" s="52" t="s">
        <v>437</v>
      </c>
      <c r="F208" s="52" t="s">
        <v>438</v>
      </c>
      <c r="G208" s="47"/>
      <c r="H208" s="48"/>
      <c r="I208" s="44"/>
      <c r="J208" s="44"/>
      <c r="K208" s="44"/>
    </row>
    <row r="209" spans="2:11">
      <c r="B209" s="1041"/>
      <c r="C209" s="1043"/>
      <c r="D209" s="52" t="s">
        <v>439</v>
      </c>
      <c r="E209" s="52" t="s">
        <v>440</v>
      </c>
      <c r="F209" s="52" t="s">
        <v>439</v>
      </c>
      <c r="G209" s="47"/>
      <c r="H209" s="48"/>
      <c r="I209" s="44"/>
      <c r="J209" s="44"/>
      <c r="K209" s="44"/>
    </row>
    <row r="210" spans="2:11">
      <c r="B210" s="704" t="s">
        <v>127</v>
      </c>
      <c r="C210" s="683" t="s">
        <v>127</v>
      </c>
      <c r="D210" s="683" t="s">
        <v>127</v>
      </c>
      <c r="E210" s="683" t="s">
        <v>127</v>
      </c>
      <c r="F210" s="683" t="s">
        <v>127</v>
      </c>
      <c r="G210" s="47"/>
      <c r="H210" s="48"/>
      <c r="I210" s="44"/>
      <c r="J210" s="44"/>
      <c r="K210" s="44"/>
    </row>
    <row r="211" spans="2:11" ht="15.75">
      <c r="B211" s="53" t="s">
        <v>441</v>
      </c>
      <c r="C211" s="54"/>
      <c r="D211" s="54"/>
      <c r="E211" s="54"/>
      <c r="F211" s="54"/>
      <c r="G211" s="47"/>
      <c r="H211" s="48"/>
      <c r="I211" s="44"/>
      <c r="J211" s="44"/>
      <c r="K211" s="44"/>
    </row>
    <row r="212" spans="2:11" ht="15.75">
      <c r="B212" s="55"/>
      <c r="C212" s="46"/>
      <c r="D212" s="46"/>
      <c r="E212" s="46"/>
      <c r="F212" s="46"/>
      <c r="G212" s="47"/>
      <c r="H212" s="48"/>
      <c r="I212" s="44"/>
      <c r="J212" s="44"/>
      <c r="K212" s="44"/>
    </row>
    <row r="213" spans="2:11" ht="15.75">
      <c r="B213" s="55" t="s">
        <v>442</v>
      </c>
      <c r="C213" s="46"/>
      <c r="D213" s="46"/>
      <c r="E213" s="46"/>
      <c r="F213" s="46"/>
      <c r="G213" s="47"/>
      <c r="H213" s="48"/>
      <c r="I213" s="44"/>
      <c r="J213" s="44"/>
      <c r="K213" s="44"/>
    </row>
    <row r="214" spans="2:11">
      <c r="B214" s="45"/>
      <c r="C214" s="46"/>
      <c r="D214" s="46"/>
      <c r="E214" s="46"/>
      <c r="F214" s="46"/>
      <c r="G214" s="47"/>
      <c r="H214" s="48"/>
      <c r="I214" s="44"/>
      <c r="J214" s="44"/>
      <c r="K214" s="44"/>
    </row>
    <row r="215" spans="2:11" ht="15.75">
      <c r="B215" s="55" t="s">
        <v>443</v>
      </c>
      <c r="C215" s="46"/>
      <c r="D215" s="46"/>
      <c r="E215" s="46"/>
      <c r="F215" s="46"/>
      <c r="G215" s="47"/>
      <c r="H215" s="48"/>
      <c r="I215" s="44"/>
      <c r="J215" s="44"/>
      <c r="K215" s="44"/>
    </row>
    <row r="216" spans="2:11">
      <c r="B216" s="56" t="s">
        <v>444</v>
      </c>
      <c r="C216" s="819" t="s">
        <v>445</v>
      </c>
      <c r="D216" s="819" t="s">
        <v>1028</v>
      </c>
      <c r="E216" s="46"/>
      <c r="F216" s="58"/>
      <c r="G216" s="47"/>
      <c r="H216" s="48"/>
      <c r="I216" s="44"/>
      <c r="J216" s="44"/>
      <c r="K216" s="44"/>
    </row>
    <row r="217" spans="2:11">
      <c r="B217" s="56" t="s">
        <v>446</v>
      </c>
      <c r="C217" s="107">
        <v>10.2517</v>
      </c>
      <c r="D217" s="59">
        <v>10.316800000000001</v>
      </c>
      <c r="E217" s="46"/>
      <c r="F217" s="58"/>
      <c r="G217" s="47"/>
      <c r="H217" s="48"/>
      <c r="I217" s="44"/>
      <c r="J217" s="44"/>
      <c r="K217" s="44"/>
    </row>
    <row r="218" spans="2:11">
      <c r="B218" s="56" t="s">
        <v>447</v>
      </c>
      <c r="C218" s="107">
        <v>10.24</v>
      </c>
      <c r="D218" s="684">
        <v>10.302</v>
      </c>
      <c r="E218" s="46"/>
      <c r="F218" s="58"/>
      <c r="G218" s="47"/>
      <c r="H218" s="48"/>
      <c r="I218" s="44"/>
      <c r="J218" s="44"/>
      <c r="K218" s="44"/>
    </row>
    <row r="219" spans="2:11">
      <c r="B219" s="45"/>
      <c r="C219" s="46"/>
      <c r="D219" s="46"/>
      <c r="E219" s="46"/>
      <c r="F219" s="58"/>
      <c r="G219" s="47"/>
      <c r="H219" s="48"/>
      <c r="I219" s="44"/>
      <c r="J219" s="44"/>
      <c r="K219" s="44"/>
    </row>
    <row r="220" spans="2:11" ht="15.75">
      <c r="B220" s="55" t="s">
        <v>498</v>
      </c>
      <c r="C220" s="60"/>
      <c r="D220" s="60"/>
      <c r="E220" s="60"/>
      <c r="F220" s="58"/>
      <c r="G220" s="47"/>
      <c r="H220" s="48"/>
      <c r="I220" s="44"/>
      <c r="J220" s="44"/>
      <c r="K220" s="44"/>
    </row>
    <row r="221" spans="2:11" ht="15.75">
      <c r="B221" s="55"/>
      <c r="C221" s="60"/>
      <c r="D221" s="60"/>
      <c r="E221" s="60"/>
      <c r="F221" s="46"/>
      <c r="G221" s="47"/>
      <c r="H221" s="48"/>
      <c r="I221" s="44"/>
      <c r="J221" s="44"/>
      <c r="K221" s="44"/>
    </row>
    <row r="222" spans="2:11" ht="15.75">
      <c r="B222" s="55" t="s">
        <v>499</v>
      </c>
      <c r="C222" s="60"/>
      <c r="D222" s="60"/>
      <c r="E222" s="60"/>
      <c r="F222" s="46"/>
      <c r="G222" s="47"/>
      <c r="H222" s="48"/>
      <c r="I222" s="44"/>
      <c r="J222" s="44"/>
      <c r="K222" s="44"/>
    </row>
    <row r="223" spans="2:11" ht="15.75">
      <c r="B223" s="55"/>
      <c r="C223" s="60"/>
      <c r="D223" s="60"/>
      <c r="E223" s="60"/>
      <c r="F223" s="46"/>
      <c r="G223" s="50"/>
      <c r="H223" s="61"/>
      <c r="I223" s="44"/>
      <c r="J223" s="44"/>
      <c r="K223" s="44"/>
    </row>
    <row r="224" spans="2:11" ht="15.75">
      <c r="B224" s="55" t="s">
        <v>1002</v>
      </c>
      <c r="C224" s="60"/>
      <c r="D224" s="60"/>
      <c r="E224" s="62"/>
      <c r="F224" s="63"/>
      <c r="G224" s="47"/>
      <c r="H224" s="48"/>
      <c r="I224" s="44"/>
      <c r="J224" s="64"/>
      <c r="K224" s="44"/>
    </row>
    <row r="225" spans="2:11" ht="15.75">
      <c r="B225" s="65" t="s">
        <v>448</v>
      </c>
      <c r="C225" s="60"/>
      <c r="D225" s="60"/>
      <c r="E225" s="66"/>
      <c r="F225" s="46"/>
      <c r="G225" s="47"/>
      <c r="H225" s="48"/>
      <c r="I225" s="44"/>
      <c r="J225" s="44"/>
      <c r="K225" s="44"/>
    </row>
    <row r="226" spans="2:11" ht="15.75">
      <c r="B226" s="55"/>
      <c r="C226" s="108"/>
      <c r="D226" s="108"/>
      <c r="E226" s="108"/>
      <c r="F226" s="108"/>
      <c r="G226" s="108"/>
      <c r="H226" s="697"/>
      <c r="I226" s="44"/>
      <c r="J226" s="44"/>
      <c r="K226" s="44"/>
    </row>
    <row r="227" spans="2:11" s="69" customFormat="1" ht="15.75">
      <c r="B227" s="55" t="s">
        <v>512</v>
      </c>
      <c r="C227" s="108"/>
      <c r="D227" s="108"/>
      <c r="E227" s="108"/>
      <c r="F227" s="108"/>
      <c r="G227" s="108"/>
      <c r="H227" s="697"/>
      <c r="I227" s="73"/>
      <c r="J227" s="73"/>
      <c r="K227" s="73"/>
    </row>
    <row r="228" spans="2:11" ht="15.75">
      <c r="B228" s="55"/>
      <c r="C228" s="108"/>
      <c r="D228" s="108"/>
      <c r="E228" s="108"/>
      <c r="F228" s="108"/>
      <c r="G228" s="108"/>
      <c r="H228" s="697"/>
      <c r="I228" s="44"/>
      <c r="J228" s="44"/>
      <c r="K228" s="44"/>
    </row>
    <row r="229" spans="2:11" s="69" customFormat="1" ht="15.75">
      <c r="B229" s="55" t="s">
        <v>528</v>
      </c>
      <c r="C229" s="108"/>
      <c r="D229" s="108"/>
      <c r="E229" s="108"/>
      <c r="F229" s="108"/>
      <c r="G229" s="108"/>
      <c r="H229" s="697"/>
      <c r="I229" s="73"/>
      <c r="J229" s="73"/>
      <c r="K229" s="73"/>
    </row>
    <row r="230" spans="2:11" ht="15.75">
      <c r="B230" s="55"/>
      <c r="C230" s="108"/>
      <c r="D230" s="108"/>
      <c r="E230" s="108"/>
      <c r="F230" s="108"/>
      <c r="G230" s="108"/>
      <c r="H230" s="697"/>
      <c r="I230" s="44"/>
      <c r="J230" s="44"/>
      <c r="K230" s="44"/>
    </row>
    <row r="231" spans="2:11" ht="15.75">
      <c r="B231" s="55" t="s">
        <v>529</v>
      </c>
      <c r="C231" s="60"/>
      <c r="D231" s="60"/>
      <c r="E231" s="74"/>
      <c r="F231" s="75"/>
      <c r="G231" s="47"/>
      <c r="H231" s="698"/>
      <c r="I231" s="44"/>
      <c r="J231" s="44"/>
      <c r="K231" s="44"/>
    </row>
    <row r="232" spans="2:11" ht="15.75">
      <c r="B232" s="55"/>
      <c r="C232" s="66"/>
      <c r="D232" s="60"/>
      <c r="E232" s="76"/>
      <c r="F232" s="47"/>
      <c r="G232" s="47"/>
      <c r="H232" s="48"/>
      <c r="I232" s="44"/>
      <c r="J232" s="44"/>
      <c r="K232" s="44"/>
    </row>
    <row r="233" spans="2:11" ht="15.75">
      <c r="B233" s="391" t="s">
        <v>971</v>
      </c>
      <c r="C233" s="392"/>
      <c r="D233" s="392"/>
      <c r="E233" s="392"/>
      <c r="F233" s="393"/>
      <c r="G233" s="394"/>
      <c r="H233" s="348"/>
      <c r="I233" s="349"/>
      <c r="J233" s="349"/>
      <c r="K233" s="349"/>
    </row>
    <row r="234" spans="2:11" ht="15.75">
      <c r="B234" s="77"/>
      <c r="C234" s="60"/>
      <c r="D234" s="60"/>
      <c r="E234" s="78"/>
      <c r="F234" s="78"/>
      <c r="G234" s="47"/>
      <c r="H234" s="48"/>
      <c r="I234" s="44"/>
      <c r="J234" s="44"/>
      <c r="K234" s="44"/>
    </row>
    <row r="235" spans="2:11" ht="15.75">
      <c r="B235" s="55" t="s">
        <v>1003</v>
      </c>
      <c r="C235" s="60"/>
      <c r="D235" s="60"/>
      <c r="E235" s="60"/>
      <c r="F235" s="46"/>
      <c r="G235" s="47"/>
      <c r="H235" s="48"/>
      <c r="I235" s="44"/>
      <c r="J235" s="44"/>
      <c r="K235" s="44"/>
    </row>
    <row r="236" spans="2:11" ht="15.75">
      <c r="B236" s="65"/>
      <c r="C236" s="79"/>
      <c r="D236" s="79"/>
      <c r="E236" s="79"/>
      <c r="F236" s="80"/>
      <c r="G236" s="47"/>
      <c r="H236" s="48"/>
      <c r="I236" s="44"/>
      <c r="J236" s="44"/>
      <c r="K236" s="44"/>
    </row>
    <row r="237" spans="2:11" ht="15.75">
      <c r="B237" s="65" t="s">
        <v>477</v>
      </c>
      <c r="C237" s="79"/>
      <c r="D237" s="79"/>
      <c r="E237" s="79"/>
      <c r="F237" s="80"/>
      <c r="G237" s="47"/>
      <c r="H237" s="48"/>
      <c r="I237" s="44"/>
      <c r="J237" s="44"/>
      <c r="K237" s="44"/>
    </row>
    <row r="238" spans="2:11" ht="16.5" thickBot="1">
      <c r="B238" s="65"/>
      <c r="C238" s="79"/>
      <c r="D238" s="79"/>
      <c r="E238" s="79"/>
      <c r="F238" s="80"/>
      <c r="G238" s="47"/>
      <c r="H238" s="48"/>
      <c r="I238" s="44"/>
      <c r="J238" s="44"/>
      <c r="K238" s="44"/>
    </row>
    <row r="239" spans="2:11" s="69" customFormat="1" ht="15.75">
      <c r="B239" s="109" t="s">
        <v>495</v>
      </c>
      <c r="C239" s="110"/>
      <c r="D239" s="110"/>
      <c r="E239" s="110"/>
      <c r="F239" s="699"/>
      <c r="G239" s="111"/>
      <c r="H239" s="112"/>
      <c r="I239" s="73"/>
      <c r="J239" s="73"/>
      <c r="K239" s="73"/>
    </row>
    <row r="240" spans="2:11" ht="15.75">
      <c r="B240" s="65"/>
      <c r="C240" s="79"/>
      <c r="D240" s="79"/>
      <c r="E240" s="79"/>
      <c r="F240" s="80"/>
      <c r="G240" s="80"/>
      <c r="H240" s="48"/>
      <c r="I240" s="44"/>
      <c r="J240" s="44"/>
      <c r="K240" s="44"/>
    </row>
    <row r="241" spans="2:11" ht="15.75">
      <c r="B241" s="85"/>
      <c r="C241" s="86"/>
      <c r="D241" s="86"/>
      <c r="E241" s="87"/>
      <c r="F241" s="87"/>
      <c r="G241" s="87"/>
      <c r="H241" s="48"/>
      <c r="I241" s="44"/>
      <c r="J241" s="64"/>
      <c r="K241" s="84"/>
    </row>
    <row r="242" spans="2:11" ht="15.75">
      <c r="B242" s="88" t="s">
        <v>506</v>
      </c>
      <c r="C242" s="86"/>
      <c r="D242" s="86"/>
      <c r="E242" s="87"/>
      <c r="F242" s="87"/>
      <c r="G242" s="87"/>
      <c r="H242" s="48"/>
      <c r="I242" s="44"/>
      <c r="J242" s="44"/>
      <c r="K242" s="44"/>
    </row>
    <row r="243" spans="2:11" ht="15.75">
      <c r="B243" s="81" t="s">
        <v>460</v>
      </c>
      <c r="C243" s="89"/>
      <c r="D243" s="89"/>
      <c r="E243" s="89"/>
      <c r="F243" s="87"/>
      <c r="G243" s="87"/>
      <c r="H243" s="48"/>
      <c r="I243" s="44"/>
      <c r="J243" s="44"/>
      <c r="K243" s="44"/>
    </row>
    <row r="244" spans="2:11" ht="15.75">
      <c r="B244" s="81" t="s">
        <v>461</v>
      </c>
      <c r="C244" s="89"/>
      <c r="D244" s="89"/>
      <c r="E244" s="90">
        <v>2723</v>
      </c>
      <c r="F244" s="91"/>
      <c r="G244" s="91"/>
      <c r="H244" s="48"/>
      <c r="I244" s="44"/>
      <c r="J244" s="44"/>
      <c r="K244" s="44"/>
    </row>
    <row r="245" spans="2:11" ht="15.75">
      <c r="B245" s="81" t="s">
        <v>462</v>
      </c>
      <c r="C245" s="89"/>
      <c r="D245" s="89"/>
      <c r="E245" s="90"/>
      <c r="F245" s="91"/>
      <c r="G245" s="91"/>
      <c r="H245" s="48"/>
      <c r="I245" s="44"/>
      <c r="J245" s="44"/>
      <c r="K245" s="44"/>
    </row>
    <row r="246" spans="2:11" ht="15.75">
      <c r="B246" s="81" t="s">
        <v>463</v>
      </c>
      <c r="C246" s="89"/>
      <c r="D246" s="89"/>
      <c r="E246" s="90"/>
      <c r="F246" s="91"/>
      <c r="G246" s="91"/>
      <c r="H246" s="48"/>
      <c r="I246" s="44"/>
      <c r="J246" s="44"/>
      <c r="K246" s="44"/>
    </row>
    <row r="247" spans="2:11" ht="15.75">
      <c r="B247" s="81" t="s">
        <v>464</v>
      </c>
      <c r="C247" s="89"/>
      <c r="D247" s="89"/>
      <c r="E247" s="90"/>
      <c r="F247" s="91"/>
      <c r="G247" s="91"/>
      <c r="H247" s="48"/>
      <c r="I247" s="44"/>
      <c r="J247" s="44"/>
      <c r="K247" s="44"/>
    </row>
    <row r="248" spans="2:11" ht="15.75">
      <c r="B248" s="81" t="s">
        <v>465</v>
      </c>
      <c r="C248" s="89"/>
      <c r="D248" s="89"/>
      <c r="E248" s="90">
        <v>2194550528.0100007</v>
      </c>
      <c r="F248" s="91"/>
      <c r="G248" s="91"/>
      <c r="H248" s="48"/>
      <c r="I248" s="44"/>
      <c r="J248" s="44"/>
      <c r="K248" s="44"/>
    </row>
    <row r="249" spans="2:11" ht="15.75">
      <c r="B249" s="81" t="s">
        <v>466</v>
      </c>
      <c r="C249" s="89"/>
      <c r="D249" s="89"/>
      <c r="E249" s="90"/>
      <c r="F249" s="91"/>
      <c r="G249" s="91"/>
      <c r="H249" s="48"/>
      <c r="I249" s="44"/>
      <c r="J249" s="92"/>
      <c r="K249" s="44"/>
    </row>
    <row r="250" spans="2:11" ht="15.75">
      <c r="B250" s="81" t="s">
        <v>467</v>
      </c>
      <c r="C250" s="89"/>
      <c r="D250" s="89"/>
      <c r="E250" s="90"/>
      <c r="F250" s="91"/>
      <c r="G250" s="93"/>
      <c r="H250" s="48"/>
      <c r="I250" s="44"/>
      <c r="J250" s="94"/>
      <c r="K250" s="44"/>
    </row>
    <row r="251" spans="2:11" ht="15.75">
      <c r="B251" s="81" t="s">
        <v>468</v>
      </c>
      <c r="C251" s="89"/>
      <c r="D251" s="89"/>
      <c r="E251" s="90">
        <v>57472350.850000016</v>
      </c>
      <c r="F251" s="91"/>
      <c r="G251" s="95"/>
      <c r="H251" s="48"/>
      <c r="I251" s="44"/>
      <c r="J251" s="94"/>
      <c r="K251" s="44"/>
    </row>
    <row r="252" spans="2:11" ht="15.75">
      <c r="B252" s="96" t="s">
        <v>469</v>
      </c>
      <c r="C252" s="97"/>
      <c r="D252" s="97"/>
      <c r="E252" s="98"/>
      <c r="F252" s="91"/>
      <c r="G252" s="91"/>
      <c r="H252" s="48"/>
      <c r="I252" s="44"/>
      <c r="J252" s="44"/>
      <c r="K252" s="44"/>
    </row>
    <row r="253" spans="2:11" ht="15.75">
      <c r="B253" s="99"/>
      <c r="C253" s="87"/>
      <c r="D253" s="87"/>
      <c r="E253" s="98"/>
      <c r="F253" s="98"/>
      <c r="G253" s="91"/>
      <c r="H253" s="48"/>
      <c r="I253" s="44"/>
      <c r="J253" s="44"/>
      <c r="K253" s="44"/>
    </row>
    <row r="254" spans="2:11" ht="15.75">
      <c r="B254" s="88" t="s">
        <v>1004</v>
      </c>
      <c r="C254" s="86"/>
      <c r="D254" s="86"/>
      <c r="E254" s="87"/>
      <c r="F254" s="87"/>
      <c r="G254" s="87"/>
      <c r="H254" s="48"/>
      <c r="I254" s="44"/>
      <c r="J254" s="44"/>
      <c r="K254" s="44"/>
    </row>
    <row r="255" spans="2:11" ht="15.75" hidden="1">
      <c r="B255" s="81" t="s">
        <v>460</v>
      </c>
      <c r="C255" s="89"/>
      <c r="D255" s="89"/>
      <c r="E255" s="89"/>
      <c r="F255" s="87"/>
      <c r="G255" s="87"/>
      <c r="H255" s="48"/>
      <c r="I255" s="44"/>
      <c r="J255" s="44"/>
      <c r="K255" s="44"/>
    </row>
    <row r="256" spans="2:11" ht="15.75" hidden="1">
      <c r="B256" s="81" t="s">
        <v>461</v>
      </c>
      <c r="C256" s="89"/>
      <c r="D256" s="89"/>
      <c r="E256" s="90"/>
      <c r="F256" s="91"/>
      <c r="G256" s="91"/>
      <c r="H256" s="48"/>
      <c r="I256" s="44"/>
      <c r="J256" s="44"/>
      <c r="K256" s="44"/>
    </row>
    <row r="257" spans="2:11" ht="15.75" hidden="1">
      <c r="B257" s="81" t="s">
        <v>462</v>
      </c>
      <c r="C257" s="89"/>
      <c r="D257" s="89"/>
      <c r="E257" s="90"/>
      <c r="F257" s="91"/>
      <c r="G257" s="91"/>
      <c r="H257" s="48"/>
      <c r="I257" s="44"/>
      <c r="J257" s="44"/>
      <c r="K257" s="44"/>
    </row>
    <row r="258" spans="2:11" ht="15.75" hidden="1">
      <c r="B258" s="81" t="s">
        <v>463</v>
      </c>
      <c r="C258" s="89"/>
      <c r="D258" s="89"/>
      <c r="E258" s="90"/>
      <c r="F258" s="91"/>
      <c r="G258" s="91"/>
      <c r="H258" s="48"/>
      <c r="I258" s="44"/>
      <c r="J258" s="44"/>
      <c r="K258" s="44"/>
    </row>
    <row r="259" spans="2:11" ht="15.75" hidden="1">
      <c r="B259" s="81" t="s">
        <v>464</v>
      </c>
      <c r="C259" s="89"/>
      <c r="D259" s="89"/>
      <c r="E259" s="90"/>
      <c r="F259" s="91"/>
      <c r="G259" s="91"/>
      <c r="H259" s="48"/>
      <c r="I259" s="44"/>
      <c r="J259" s="44"/>
      <c r="K259" s="44"/>
    </row>
    <row r="260" spans="2:11" ht="15.75" hidden="1">
      <c r="B260" s="81" t="s">
        <v>465</v>
      </c>
      <c r="C260" s="89"/>
      <c r="D260" s="89"/>
      <c r="E260" s="90"/>
      <c r="F260" s="91"/>
      <c r="G260" s="91"/>
      <c r="H260" s="48"/>
      <c r="I260" s="44"/>
      <c r="J260" s="44"/>
      <c r="K260" s="44"/>
    </row>
    <row r="261" spans="2:11" ht="15.75" hidden="1">
      <c r="B261" s="81" t="s">
        <v>466</v>
      </c>
      <c r="C261" s="89"/>
      <c r="D261" s="89"/>
      <c r="E261" s="90"/>
      <c r="F261" s="91"/>
      <c r="G261" s="91"/>
      <c r="H261" s="48"/>
      <c r="I261" s="44"/>
      <c r="J261" s="92"/>
      <c r="K261" s="44"/>
    </row>
    <row r="262" spans="2:11" ht="15.75" hidden="1">
      <c r="B262" s="81" t="s">
        <v>467</v>
      </c>
      <c r="C262" s="89"/>
      <c r="D262" s="89"/>
      <c r="E262" s="90"/>
      <c r="F262" s="91"/>
      <c r="G262" s="93"/>
      <c r="H262" s="48"/>
      <c r="I262" s="44"/>
      <c r="J262" s="94"/>
      <c r="K262" s="44"/>
    </row>
    <row r="263" spans="2:11" ht="15.75" hidden="1">
      <c r="B263" s="81" t="s">
        <v>468</v>
      </c>
      <c r="C263" s="89"/>
      <c r="D263" s="89"/>
      <c r="E263" s="90"/>
      <c r="F263" s="91"/>
      <c r="G263" s="95"/>
      <c r="H263" s="48"/>
      <c r="I263" s="44"/>
      <c r="J263" s="94"/>
      <c r="K263" s="44"/>
    </row>
    <row r="264" spans="2:11" ht="15.75" hidden="1">
      <c r="B264" s="96" t="s">
        <v>469</v>
      </c>
      <c r="C264" s="97"/>
      <c r="D264" s="97"/>
      <c r="E264" s="98"/>
      <c r="F264" s="91"/>
      <c r="G264" s="91"/>
      <c r="H264" s="48"/>
      <c r="I264" s="44"/>
      <c r="J264" s="44"/>
      <c r="K264" s="44"/>
    </row>
    <row r="265" spans="2:11" ht="15.75">
      <c r="B265" s="99"/>
      <c r="C265" s="87"/>
      <c r="D265" s="87"/>
      <c r="E265" s="87"/>
      <c r="F265" s="100"/>
      <c r="G265" s="100"/>
      <c r="H265" s="48"/>
      <c r="I265" s="44"/>
      <c r="J265" s="44"/>
      <c r="K265" s="44"/>
    </row>
    <row r="266" spans="2:11" ht="15.75">
      <c r="B266" s="88" t="s">
        <v>1005</v>
      </c>
      <c r="C266" s="86"/>
      <c r="D266" s="86"/>
      <c r="E266" s="87"/>
      <c r="F266" s="101"/>
      <c r="G266" s="87"/>
      <c r="H266" s="48"/>
      <c r="I266" s="44"/>
      <c r="J266" s="44"/>
      <c r="K266" s="44"/>
    </row>
    <row r="267" spans="2:11" ht="15.75">
      <c r="B267" s="96"/>
      <c r="C267" s="97"/>
      <c r="D267" s="97"/>
      <c r="E267" s="87"/>
      <c r="F267" s="87"/>
      <c r="G267" s="87"/>
      <c r="H267" s="48"/>
      <c r="I267" s="44"/>
      <c r="J267" s="44"/>
      <c r="K267" s="44"/>
    </row>
    <row r="268" spans="2:11" ht="15.75">
      <c r="B268" s="88" t="s">
        <v>1006</v>
      </c>
      <c r="C268" s="86"/>
      <c r="D268" s="86"/>
      <c r="E268" s="87"/>
      <c r="F268" s="101"/>
      <c r="G268" s="87"/>
      <c r="H268" s="48"/>
      <c r="I268" s="44"/>
      <c r="J268" s="44"/>
      <c r="K268" s="44"/>
    </row>
    <row r="269" spans="2:11" ht="15.75">
      <c r="B269" s="88"/>
      <c r="C269" s="86"/>
      <c r="D269" s="86"/>
      <c r="E269" s="87"/>
      <c r="F269" s="101"/>
      <c r="G269" s="87"/>
      <c r="H269" s="48"/>
      <c r="I269" s="44"/>
      <c r="J269" s="44"/>
      <c r="K269" s="44"/>
    </row>
    <row r="270" spans="2:11" ht="15.75" hidden="1">
      <c r="B270" s="81" t="s">
        <v>474</v>
      </c>
      <c r="C270" s="89"/>
      <c r="D270" s="89"/>
      <c r="E270" s="90">
        <v>2994</v>
      </c>
      <c r="F270" s="87"/>
      <c r="G270" s="87"/>
      <c r="H270" s="48"/>
      <c r="I270" s="44"/>
      <c r="J270" s="44"/>
      <c r="K270" s="44"/>
    </row>
    <row r="271" spans="2:11" ht="15.75" hidden="1">
      <c r="B271" s="81" t="s">
        <v>475</v>
      </c>
      <c r="C271" s="89"/>
      <c r="D271" s="89"/>
      <c r="E271" s="90">
        <v>3121317000</v>
      </c>
      <c r="F271" s="100"/>
      <c r="G271" s="102"/>
      <c r="H271" s="48"/>
      <c r="I271" s="44"/>
      <c r="J271" s="44"/>
      <c r="K271" s="44"/>
    </row>
    <row r="272" spans="2:11" ht="15.75" hidden="1">
      <c r="B272" s="81" t="s">
        <v>476</v>
      </c>
      <c r="C272" s="89"/>
      <c r="D272" s="89"/>
      <c r="E272" s="90">
        <v>14516884.32</v>
      </c>
      <c r="F272" s="87"/>
      <c r="G272" s="103"/>
      <c r="H272" s="48"/>
      <c r="I272" s="44"/>
      <c r="J272" s="44"/>
      <c r="K272" s="44"/>
    </row>
    <row r="273" spans="1:11" ht="16.5" thickBot="1">
      <c r="B273" s="104" t="s">
        <v>1007</v>
      </c>
      <c r="C273" s="105"/>
      <c r="D273" s="105"/>
      <c r="E273" s="105"/>
      <c r="F273" s="105"/>
      <c r="G273" s="105"/>
      <c r="H273" s="49"/>
      <c r="I273" s="44"/>
      <c r="J273" s="44"/>
      <c r="K273" s="44"/>
    </row>
    <row r="274" spans="1:11">
      <c r="B274" s="44"/>
      <c r="C274" s="44"/>
      <c r="D274" s="44"/>
      <c r="E274" s="44"/>
      <c r="F274" s="44"/>
      <c r="G274" s="44"/>
      <c r="H274" s="44"/>
      <c r="I274" s="44"/>
      <c r="J274" s="44"/>
      <c r="K274" s="44"/>
    </row>
    <row r="277" spans="1:11" ht="12.95" customHeight="1">
      <c r="A277" s="2"/>
      <c r="B277" s="489" t="s">
        <v>936</v>
      </c>
      <c r="C277" s="495"/>
      <c r="D277" s="2"/>
      <c r="E277" s="2"/>
      <c r="F277" s="2"/>
      <c r="G277" s="2"/>
      <c r="H277" s="2"/>
      <c r="I277" s="2"/>
      <c r="J277" s="2"/>
    </row>
    <row r="278" spans="1:11">
      <c r="B278" s="500" t="s">
        <v>949</v>
      </c>
      <c r="C278" s="509">
        <v>74.914651428653528</v>
      </c>
    </row>
    <row r="279" spans="1:11">
      <c r="B279" s="500" t="s">
        <v>950</v>
      </c>
      <c r="C279" s="504">
        <v>0.18914252580418217</v>
      </c>
    </row>
    <row r="280" spans="1:11">
      <c r="B280" s="500" t="s">
        <v>937</v>
      </c>
      <c r="C280" s="504">
        <v>0.20308313628833818</v>
      </c>
    </row>
    <row r="281" spans="1:11">
      <c r="B281" s="500" t="s">
        <v>951</v>
      </c>
      <c r="C281" s="514">
        <v>7.2121614999299158E-2</v>
      </c>
    </row>
    <row r="283" spans="1:11" ht="15.75" thickBot="1"/>
    <row r="284" spans="1:11" s="561" customFormat="1" ht="12.75">
      <c r="B284" s="669"/>
      <c r="C284" s="670"/>
      <c r="D284" s="671"/>
      <c r="E284" s="1037" t="s">
        <v>1008</v>
      </c>
      <c r="F284" s="1038"/>
    </row>
    <row r="285" spans="1:11" s="561" customFormat="1" ht="12.75">
      <c r="B285" s="672" t="s">
        <v>983</v>
      </c>
      <c r="C285" s="673"/>
      <c r="D285" s="673"/>
      <c r="E285" s="544"/>
      <c r="F285" s="545"/>
    </row>
    <row r="286" spans="1:11" s="561" customFormat="1" ht="12.75">
      <c r="B286" s="674" t="s">
        <v>984</v>
      </c>
      <c r="C286" s="673"/>
      <c r="D286" s="673"/>
      <c r="E286" s="544"/>
      <c r="F286" s="545"/>
    </row>
    <row r="287" spans="1:11" s="561" customFormat="1" ht="12.75">
      <c r="B287" s="675" t="s">
        <v>1009</v>
      </c>
      <c r="C287" s="673"/>
      <c r="D287" s="673"/>
      <c r="E287" s="544"/>
      <c r="F287" s="545"/>
    </row>
    <row r="288" spans="1:11" s="561" customFormat="1" ht="12.75">
      <c r="B288" s="675" t="s">
        <v>1010</v>
      </c>
      <c r="C288" s="673"/>
      <c r="D288" s="673"/>
      <c r="E288" s="544"/>
      <c r="F288" s="545"/>
    </row>
    <row r="289" spans="2:6" s="561" customFormat="1" ht="12.75">
      <c r="B289" s="676"/>
      <c r="C289" s="673"/>
      <c r="D289" s="673"/>
      <c r="E289" s="544"/>
      <c r="F289" s="545"/>
    </row>
    <row r="290" spans="2:6" s="561" customFormat="1" ht="12.75">
      <c r="B290" s="676"/>
      <c r="C290" s="673"/>
      <c r="D290" s="673"/>
      <c r="E290" s="544"/>
      <c r="F290" s="545"/>
    </row>
    <row r="291" spans="2:6" s="561" customFormat="1" ht="12.75">
      <c r="B291" s="676"/>
      <c r="C291" s="673"/>
      <c r="D291" s="673"/>
      <c r="E291" s="544"/>
      <c r="F291" s="545"/>
    </row>
    <row r="292" spans="2:6" s="561" customFormat="1" ht="12.75">
      <c r="B292" s="676"/>
      <c r="C292" s="673"/>
      <c r="D292" s="673"/>
      <c r="E292" s="544"/>
      <c r="F292" s="545"/>
    </row>
    <row r="293" spans="2:6" s="561" customFormat="1" ht="12.75">
      <c r="B293" s="674" t="s">
        <v>999</v>
      </c>
      <c r="C293" s="673"/>
      <c r="D293" s="673"/>
      <c r="E293" s="544"/>
      <c r="F293" s="545"/>
    </row>
    <row r="294" spans="2:6" s="561" customFormat="1" ht="13.5" thickBot="1">
      <c r="B294" s="677"/>
      <c r="C294" s="678"/>
      <c r="D294" s="678"/>
      <c r="E294" s="551"/>
      <c r="F294" s="552"/>
    </row>
    <row r="295" spans="2:6" ht="15.75" thickBot="1"/>
    <row r="296" spans="2:6">
      <c r="B296" s="679" t="s">
        <v>987</v>
      </c>
    </row>
    <row r="297" spans="2:6">
      <c r="B297" s="685" t="s">
        <v>1011</v>
      </c>
    </row>
    <row r="298" spans="2:6">
      <c r="B298" s="685"/>
    </row>
    <row r="299" spans="2:6">
      <c r="B299" s="686"/>
    </row>
    <row r="300" spans="2:6">
      <c r="B300" s="686"/>
    </row>
    <row r="301" spans="2:6">
      <c r="B301" s="686"/>
    </row>
    <row r="302" spans="2:6">
      <c r="B302" s="686"/>
    </row>
    <row r="303" spans="2:6">
      <c r="B303" s="686"/>
    </row>
    <row r="304" spans="2:6">
      <c r="B304" s="686"/>
    </row>
    <row r="305" spans="2:2">
      <c r="B305" s="686"/>
    </row>
    <row r="306" spans="2:2">
      <c r="B306" s="686"/>
    </row>
    <row r="307" spans="2:2">
      <c r="B307" s="686"/>
    </row>
    <row r="308" spans="2:2" ht="15.75" thickBot="1">
      <c r="B308" s="687"/>
    </row>
  </sheetData>
  <mergeCells count="6">
    <mergeCell ref="H118:H197"/>
    <mergeCell ref="B1:F1"/>
    <mergeCell ref="E284:F284"/>
    <mergeCell ref="B204:D204"/>
    <mergeCell ref="B208:B209"/>
    <mergeCell ref="C208:C209"/>
  </mergeCells>
  <pageMargins left="0" right="0" top="0" bottom="0" header="0" footer="0"/>
  <pageSetup orientation="landscape" r:id="rId1"/>
  <headerFooter>
    <oddFooter>&amp;C&amp;1#&amp;"Calibri"&amp;10&amp;K000000 For internal use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K265"/>
  <sheetViews>
    <sheetView topLeftCell="A113" zoomScaleNormal="100" workbookViewId="0">
      <selection activeCell="E128" sqref="E128"/>
    </sheetView>
  </sheetViews>
  <sheetFormatPr defaultRowHeight="15"/>
  <cols>
    <col min="1" max="1" width="3.42578125" customWidth="1"/>
    <col min="2" max="2" width="59.28515625" customWidth="1"/>
    <col min="3" max="3" width="16.5703125" customWidth="1"/>
    <col min="4" max="4" width="24.140625" customWidth="1"/>
    <col min="5" max="5" width="16.5703125" customWidth="1"/>
    <col min="6" max="6" width="21.140625" customWidth="1"/>
    <col min="7" max="7" width="15.85546875" customWidth="1"/>
    <col min="8" max="8" width="10.42578125" customWidth="1"/>
    <col min="9" max="9" width="11.7109375" customWidth="1"/>
    <col min="10" max="10" width="10.85546875" customWidth="1"/>
  </cols>
  <sheetData>
    <row r="1" spans="1:10" ht="15.95" customHeight="1">
      <c r="A1" s="2"/>
      <c r="B1" s="688" t="s">
        <v>1012</v>
      </c>
      <c r="C1" s="2"/>
      <c r="D1" s="2"/>
      <c r="E1" s="2"/>
      <c r="F1" s="2"/>
      <c r="G1" s="2"/>
      <c r="H1" s="2"/>
      <c r="I1" s="2"/>
      <c r="J1" s="2"/>
    </row>
    <row r="2" spans="1:10" ht="12.95" customHeight="1">
      <c r="A2" s="2"/>
      <c r="B2" s="4"/>
      <c r="C2" s="2"/>
      <c r="D2" s="2"/>
      <c r="E2" s="2"/>
      <c r="F2" s="2"/>
      <c r="G2" s="2"/>
      <c r="H2" s="2"/>
      <c r="I2" s="2"/>
      <c r="J2" s="2"/>
    </row>
    <row r="3" spans="1:10" ht="12.95" customHeight="1">
      <c r="A3" s="5"/>
      <c r="B3" s="6" t="s">
        <v>5</v>
      </c>
      <c r="C3" s="2"/>
      <c r="D3" s="2"/>
      <c r="E3" s="2"/>
      <c r="F3" s="2"/>
      <c r="G3" s="2"/>
      <c r="H3" s="2"/>
      <c r="I3" s="2"/>
      <c r="J3" s="2"/>
    </row>
    <row r="4" spans="1:10" ht="27.95" customHeight="1">
      <c r="A4" s="2"/>
      <c r="B4" s="7" t="s">
        <v>6</v>
      </c>
      <c r="C4" s="8" t="s">
        <v>7</v>
      </c>
      <c r="D4" s="9" t="s">
        <v>8</v>
      </c>
      <c r="E4" s="9" t="s">
        <v>9</v>
      </c>
      <c r="F4" s="9" t="s">
        <v>10</v>
      </c>
      <c r="G4" s="9" t="s">
        <v>11</v>
      </c>
      <c r="H4" s="9" t="s">
        <v>12</v>
      </c>
      <c r="I4" s="10" t="s">
        <v>13</v>
      </c>
      <c r="J4" s="11" t="s">
        <v>14</v>
      </c>
    </row>
    <row r="5" spans="1:10" ht="12.95" customHeight="1">
      <c r="A5" s="2"/>
      <c r="B5" s="12" t="s">
        <v>15</v>
      </c>
      <c r="C5" s="13"/>
      <c r="D5" s="13"/>
      <c r="E5" s="13"/>
      <c r="F5" s="13"/>
      <c r="G5" s="13"/>
      <c r="H5" s="14"/>
      <c r="I5" s="15"/>
      <c r="J5" s="2"/>
    </row>
    <row r="6" spans="1:10" ht="12.95" customHeight="1">
      <c r="A6" s="2"/>
      <c r="B6" s="12" t="s">
        <v>16</v>
      </c>
      <c r="C6" s="13"/>
      <c r="D6" s="13"/>
      <c r="E6" s="13"/>
      <c r="F6" s="2"/>
      <c r="G6" s="14"/>
      <c r="H6" s="14"/>
      <c r="I6" s="15"/>
      <c r="J6" s="2"/>
    </row>
    <row r="7" spans="1:10" ht="12.95" customHeight="1">
      <c r="A7" s="16"/>
      <c r="B7" s="17" t="s">
        <v>23</v>
      </c>
      <c r="C7" s="13" t="s">
        <v>24</v>
      </c>
      <c r="D7" s="13" t="s">
        <v>25</v>
      </c>
      <c r="E7" s="18">
        <v>364781</v>
      </c>
      <c r="F7" s="19">
        <v>1010.08</v>
      </c>
      <c r="G7" s="20">
        <v>2.92E-2</v>
      </c>
      <c r="H7" s="21"/>
      <c r="I7" s="22"/>
      <c r="J7" s="2"/>
    </row>
    <row r="8" spans="1:10" ht="12.95" customHeight="1">
      <c r="A8" s="16"/>
      <c r="B8" s="17" t="s">
        <v>31</v>
      </c>
      <c r="C8" s="13" t="s">
        <v>32</v>
      </c>
      <c r="D8" s="13" t="s">
        <v>33</v>
      </c>
      <c r="E8" s="18">
        <v>234815</v>
      </c>
      <c r="F8" s="19">
        <v>1005.83</v>
      </c>
      <c r="G8" s="20">
        <v>2.9100000000000001E-2</v>
      </c>
      <c r="H8" s="21"/>
      <c r="I8" s="22"/>
      <c r="J8" s="2"/>
    </row>
    <row r="9" spans="1:10" ht="12.95" customHeight="1">
      <c r="A9" s="16"/>
      <c r="B9" s="17" t="s">
        <v>34</v>
      </c>
      <c r="C9" s="13" t="s">
        <v>35</v>
      </c>
      <c r="D9" s="13" t="s">
        <v>36</v>
      </c>
      <c r="E9" s="18">
        <v>231640</v>
      </c>
      <c r="F9" s="19">
        <v>1005.55</v>
      </c>
      <c r="G9" s="20">
        <v>2.9100000000000001E-2</v>
      </c>
      <c r="H9" s="21"/>
      <c r="I9" s="22"/>
      <c r="J9" s="2"/>
    </row>
    <row r="10" spans="1:10" ht="12.95" customHeight="1">
      <c r="A10" s="16"/>
      <c r="B10" s="17" t="s">
        <v>207</v>
      </c>
      <c r="C10" s="13" t="s">
        <v>208</v>
      </c>
      <c r="D10" s="13" t="s">
        <v>70</v>
      </c>
      <c r="E10" s="18">
        <v>377268</v>
      </c>
      <c r="F10" s="19">
        <v>992.97</v>
      </c>
      <c r="G10" s="20">
        <v>2.87E-2</v>
      </c>
      <c r="H10" s="21"/>
      <c r="I10" s="22"/>
      <c r="J10" s="2"/>
    </row>
    <row r="11" spans="1:10" ht="12.95" customHeight="1">
      <c r="A11" s="16"/>
      <c r="B11" s="17" t="s">
        <v>197</v>
      </c>
      <c r="C11" s="13" t="s">
        <v>198</v>
      </c>
      <c r="D11" s="13" t="s">
        <v>199</v>
      </c>
      <c r="E11" s="18">
        <v>23187</v>
      </c>
      <c r="F11" s="19">
        <v>827.78</v>
      </c>
      <c r="G11" s="20">
        <v>2.3900000000000001E-2</v>
      </c>
      <c r="H11" s="21"/>
      <c r="I11" s="22"/>
      <c r="J11" s="2"/>
    </row>
    <row r="12" spans="1:10" ht="12.95" customHeight="1">
      <c r="A12" s="16"/>
      <c r="B12" s="17" t="s">
        <v>104</v>
      </c>
      <c r="C12" s="13" t="s">
        <v>105</v>
      </c>
      <c r="D12" s="13" t="s">
        <v>106</v>
      </c>
      <c r="E12" s="18">
        <v>28794</v>
      </c>
      <c r="F12" s="19">
        <v>657.4</v>
      </c>
      <c r="G12" s="20">
        <v>1.9E-2</v>
      </c>
      <c r="H12" s="21"/>
      <c r="I12" s="22"/>
      <c r="J12" s="2"/>
    </row>
    <row r="13" spans="1:10" ht="12.95" customHeight="1">
      <c r="A13" s="2"/>
      <c r="B13" s="12"/>
      <c r="C13" s="13"/>
      <c r="D13" s="13"/>
      <c r="E13" s="13"/>
      <c r="F13" s="2"/>
      <c r="G13" s="485"/>
      <c r="H13" s="14"/>
      <c r="I13" s="15"/>
      <c r="J13" s="2"/>
    </row>
    <row r="14" spans="1:10" ht="12.95" customHeight="1">
      <c r="A14" s="2"/>
      <c r="B14" s="474" t="s">
        <v>850</v>
      </c>
      <c r="C14" s="13"/>
      <c r="D14" s="13"/>
      <c r="E14" s="13"/>
      <c r="F14" s="2"/>
      <c r="G14" s="485"/>
      <c r="H14" s="14"/>
      <c r="I14" s="15"/>
      <c r="J14" s="2"/>
    </row>
    <row r="15" spans="1:10" ht="12.95" customHeight="1">
      <c r="A15" s="16"/>
      <c r="B15" s="17" t="s">
        <v>95</v>
      </c>
      <c r="C15" s="13" t="s">
        <v>96</v>
      </c>
      <c r="D15" s="13" t="s">
        <v>97</v>
      </c>
      <c r="E15" s="18">
        <v>42750</v>
      </c>
      <c r="F15" s="19">
        <v>1270.4000000000001</v>
      </c>
      <c r="G15" s="20">
        <v>3.6700000000000003E-2</v>
      </c>
      <c r="H15" s="21"/>
      <c r="I15" s="22"/>
      <c r="J15" s="2"/>
    </row>
    <row r="16" spans="1:10" ht="12.95" customHeight="1">
      <c r="A16" s="16"/>
      <c r="B16" s="17" t="s">
        <v>84</v>
      </c>
      <c r="C16" s="13" t="s">
        <v>85</v>
      </c>
      <c r="D16" s="13" t="s">
        <v>86</v>
      </c>
      <c r="E16" s="18">
        <v>666000</v>
      </c>
      <c r="F16" s="19">
        <v>922.74</v>
      </c>
      <c r="G16" s="20">
        <v>2.6700000000000002E-2</v>
      </c>
      <c r="H16" s="21"/>
      <c r="I16" s="22"/>
      <c r="J16" s="2"/>
    </row>
    <row r="17" spans="1:10" ht="12.95" customHeight="1">
      <c r="A17" s="16"/>
      <c r="B17" s="17" t="s">
        <v>224</v>
      </c>
      <c r="C17" s="13" t="s">
        <v>225</v>
      </c>
      <c r="D17" s="13" t="s">
        <v>19</v>
      </c>
      <c r="E17" s="18">
        <v>102000</v>
      </c>
      <c r="F17" s="19">
        <v>767.4</v>
      </c>
      <c r="G17" s="20">
        <v>2.2200000000000001E-2</v>
      </c>
      <c r="H17" s="21"/>
      <c r="I17" s="22"/>
      <c r="J17" s="2"/>
    </row>
    <row r="18" spans="1:10" ht="12.95" customHeight="1">
      <c r="A18" s="16"/>
      <c r="B18" s="17" t="s">
        <v>17</v>
      </c>
      <c r="C18" s="13" t="s">
        <v>18</v>
      </c>
      <c r="D18" s="13" t="s">
        <v>19</v>
      </c>
      <c r="E18" s="18">
        <v>41250</v>
      </c>
      <c r="F18" s="19">
        <v>597.26</v>
      </c>
      <c r="G18" s="20">
        <v>1.7299999999999999E-2</v>
      </c>
      <c r="H18" s="21"/>
      <c r="I18" s="22"/>
      <c r="J18" s="2"/>
    </row>
    <row r="19" spans="1:10" ht="12.95" customHeight="1">
      <c r="A19" s="16"/>
      <c r="B19" s="17" t="s">
        <v>40</v>
      </c>
      <c r="C19" s="13" t="s">
        <v>41</v>
      </c>
      <c r="D19" s="13" t="s">
        <v>19</v>
      </c>
      <c r="E19" s="18">
        <v>47500</v>
      </c>
      <c r="F19" s="19">
        <v>497.42</v>
      </c>
      <c r="G19" s="20">
        <v>1.44E-2</v>
      </c>
      <c r="H19" s="21"/>
      <c r="I19" s="22"/>
      <c r="J19" s="2"/>
    </row>
    <row r="20" spans="1:10" ht="12.95" customHeight="1">
      <c r="A20" s="16"/>
      <c r="B20" s="17" t="s">
        <v>87</v>
      </c>
      <c r="C20" s="13" t="s">
        <v>88</v>
      </c>
      <c r="D20" s="13" t="s">
        <v>39</v>
      </c>
      <c r="E20" s="18">
        <v>12600</v>
      </c>
      <c r="F20" s="19">
        <v>488.41</v>
      </c>
      <c r="G20" s="20">
        <v>1.41E-2</v>
      </c>
      <c r="H20" s="21"/>
      <c r="I20" s="22"/>
      <c r="J20" s="2"/>
    </row>
    <row r="21" spans="1:10" ht="12.95" customHeight="1">
      <c r="A21" s="16"/>
      <c r="B21" s="17" t="s">
        <v>226</v>
      </c>
      <c r="C21" s="13" t="s">
        <v>227</v>
      </c>
      <c r="D21" s="13" t="s">
        <v>97</v>
      </c>
      <c r="E21" s="18">
        <v>97200</v>
      </c>
      <c r="F21" s="19">
        <v>462.33</v>
      </c>
      <c r="G21" s="20">
        <v>1.34E-2</v>
      </c>
      <c r="H21" s="21"/>
      <c r="I21" s="22"/>
      <c r="J21" s="2"/>
    </row>
    <row r="22" spans="1:10" ht="12.95" customHeight="1">
      <c r="A22" s="16"/>
      <c r="B22" s="17" t="s">
        <v>263</v>
      </c>
      <c r="C22" s="13" t="s">
        <v>264</v>
      </c>
      <c r="D22" s="13" t="s">
        <v>257</v>
      </c>
      <c r="E22" s="18">
        <v>65000</v>
      </c>
      <c r="F22" s="19">
        <v>432.61</v>
      </c>
      <c r="G22" s="20">
        <v>1.2500000000000001E-2</v>
      </c>
      <c r="H22" s="21"/>
      <c r="I22" s="22"/>
      <c r="J22" s="2"/>
    </row>
    <row r="23" spans="1:10" ht="12.95" customHeight="1">
      <c r="A23" s="16"/>
      <c r="B23" s="17" t="s">
        <v>37</v>
      </c>
      <c r="C23" s="13" t="s">
        <v>38</v>
      </c>
      <c r="D23" s="13" t="s">
        <v>39</v>
      </c>
      <c r="E23" s="18">
        <v>19600</v>
      </c>
      <c r="F23" s="19">
        <v>302.54000000000002</v>
      </c>
      <c r="G23" s="20">
        <v>8.6999999999999994E-3</v>
      </c>
      <c r="H23" s="21"/>
      <c r="I23" s="22"/>
      <c r="J23" s="2"/>
    </row>
    <row r="24" spans="1:10" ht="12.95" customHeight="1">
      <c r="A24" s="16"/>
      <c r="B24" s="17" t="s">
        <v>122</v>
      </c>
      <c r="C24" s="13" t="s">
        <v>123</v>
      </c>
      <c r="D24" s="13" t="s">
        <v>124</v>
      </c>
      <c r="E24" s="18">
        <v>7800</v>
      </c>
      <c r="F24" s="19">
        <v>293.58</v>
      </c>
      <c r="G24" s="20">
        <v>8.5000000000000006E-3</v>
      </c>
      <c r="H24" s="21"/>
      <c r="I24" s="22"/>
      <c r="J24" s="2"/>
    </row>
    <row r="25" spans="1:10" ht="12.95" customHeight="1">
      <c r="A25" s="16"/>
      <c r="B25" s="17" t="s">
        <v>265</v>
      </c>
      <c r="C25" s="13" t="s">
        <v>266</v>
      </c>
      <c r="D25" s="13" t="s">
        <v>22</v>
      </c>
      <c r="E25" s="18">
        <v>16000</v>
      </c>
      <c r="F25" s="19">
        <v>263.02</v>
      </c>
      <c r="G25" s="20">
        <v>7.6E-3</v>
      </c>
      <c r="H25" s="21"/>
      <c r="I25" s="22"/>
      <c r="J25" s="2"/>
    </row>
    <row r="26" spans="1:10" ht="12.95" customHeight="1">
      <c r="A26" s="16"/>
      <c r="B26" s="17" t="s">
        <v>239</v>
      </c>
      <c r="C26" s="13" t="s">
        <v>240</v>
      </c>
      <c r="D26" s="13" t="s">
        <v>241</v>
      </c>
      <c r="E26" s="18">
        <v>31050</v>
      </c>
      <c r="F26" s="19">
        <v>257.77999999999997</v>
      </c>
      <c r="G26" s="20">
        <v>7.4999999999999997E-3</v>
      </c>
      <c r="H26" s="21"/>
      <c r="I26" s="22"/>
      <c r="J26" s="2"/>
    </row>
    <row r="27" spans="1:10" ht="12.95" customHeight="1">
      <c r="A27" s="16"/>
      <c r="B27" s="17" t="s">
        <v>93</v>
      </c>
      <c r="C27" s="13" t="s">
        <v>94</v>
      </c>
      <c r="D27" s="13" t="s">
        <v>28</v>
      </c>
      <c r="E27" s="18">
        <v>25650</v>
      </c>
      <c r="F27" s="19">
        <v>254.65</v>
      </c>
      <c r="G27" s="20">
        <v>7.4000000000000003E-3</v>
      </c>
      <c r="H27" s="21"/>
      <c r="I27" s="22"/>
      <c r="J27" s="2"/>
    </row>
    <row r="28" spans="1:10" ht="12.95" customHeight="1">
      <c r="A28" s="16"/>
      <c r="B28" s="17" t="s">
        <v>91</v>
      </c>
      <c r="C28" s="13" t="s">
        <v>92</v>
      </c>
      <c r="D28" s="13" t="s">
        <v>19</v>
      </c>
      <c r="E28" s="18">
        <v>13500</v>
      </c>
      <c r="F28" s="19">
        <v>209.66</v>
      </c>
      <c r="G28" s="20">
        <v>6.1000000000000004E-3</v>
      </c>
      <c r="H28" s="21"/>
      <c r="I28" s="22"/>
      <c r="J28" s="2"/>
    </row>
    <row r="29" spans="1:10" ht="12.95" customHeight="1">
      <c r="A29" s="16"/>
      <c r="B29" s="17" t="s">
        <v>222</v>
      </c>
      <c r="C29" s="13" t="s">
        <v>223</v>
      </c>
      <c r="D29" s="13" t="s">
        <v>19</v>
      </c>
      <c r="E29" s="18">
        <v>35100</v>
      </c>
      <c r="F29" s="19">
        <v>203.95</v>
      </c>
      <c r="G29" s="20">
        <v>5.8999999999999999E-3</v>
      </c>
      <c r="H29" s="21"/>
      <c r="I29" s="22"/>
      <c r="J29" s="2"/>
    </row>
    <row r="30" spans="1:10" ht="12.95" customHeight="1">
      <c r="A30" s="16"/>
      <c r="B30" s="17" t="s">
        <v>275</v>
      </c>
      <c r="C30" s="13" t="s">
        <v>276</v>
      </c>
      <c r="D30" s="13" t="s">
        <v>19</v>
      </c>
      <c r="E30" s="18">
        <v>115000</v>
      </c>
      <c r="F30" s="19">
        <v>172.73</v>
      </c>
      <c r="G30" s="20">
        <v>5.0000000000000001E-3</v>
      </c>
      <c r="H30" s="21"/>
      <c r="I30" s="22"/>
      <c r="J30" s="2"/>
    </row>
    <row r="31" spans="1:10" ht="12.95" customHeight="1">
      <c r="A31" s="16"/>
      <c r="B31" s="17" t="s">
        <v>242</v>
      </c>
      <c r="C31" s="13" t="s">
        <v>243</v>
      </c>
      <c r="D31" s="13" t="s">
        <v>59</v>
      </c>
      <c r="E31" s="18">
        <v>3400</v>
      </c>
      <c r="F31" s="19">
        <v>117.14</v>
      </c>
      <c r="G31" s="20">
        <v>3.3999999999999998E-3</v>
      </c>
      <c r="H31" s="21"/>
      <c r="I31" s="22"/>
      <c r="J31" s="2"/>
    </row>
    <row r="32" spans="1:10" ht="12.95" customHeight="1">
      <c r="A32" s="16"/>
      <c r="B32" s="17" t="s">
        <v>60</v>
      </c>
      <c r="C32" s="13" t="s">
        <v>61</v>
      </c>
      <c r="D32" s="13" t="s">
        <v>39</v>
      </c>
      <c r="E32" s="18">
        <v>5200</v>
      </c>
      <c r="F32" s="19">
        <v>77.900000000000006</v>
      </c>
      <c r="G32" s="20">
        <v>2.3E-3</v>
      </c>
      <c r="H32" s="21"/>
      <c r="I32" s="22"/>
      <c r="J32" s="2"/>
    </row>
    <row r="33" spans="1:10" ht="12.95" customHeight="1">
      <c r="A33" s="16"/>
      <c r="B33" s="17" t="s">
        <v>317</v>
      </c>
      <c r="C33" s="13" t="s">
        <v>318</v>
      </c>
      <c r="D33" s="13" t="s">
        <v>19</v>
      </c>
      <c r="E33" s="18">
        <v>22500</v>
      </c>
      <c r="F33" s="19">
        <v>54.07</v>
      </c>
      <c r="G33" s="20">
        <v>1.6000000000000001E-3</v>
      </c>
      <c r="H33" s="21"/>
      <c r="I33" s="22"/>
      <c r="J33" s="2"/>
    </row>
    <row r="34" spans="1:10" ht="12.95" customHeight="1">
      <c r="A34" s="16"/>
      <c r="B34" s="17" t="s">
        <v>267</v>
      </c>
      <c r="C34" s="13" t="s">
        <v>268</v>
      </c>
      <c r="D34" s="13" t="s">
        <v>241</v>
      </c>
      <c r="E34" s="18">
        <v>33000</v>
      </c>
      <c r="F34" s="19">
        <v>51.43</v>
      </c>
      <c r="G34" s="20">
        <v>1.5E-3</v>
      </c>
      <c r="H34" s="21"/>
      <c r="I34" s="22"/>
      <c r="J34" s="2"/>
    </row>
    <row r="35" spans="1:10" ht="12.95" customHeight="1">
      <c r="A35" s="16"/>
      <c r="B35" s="17" t="s">
        <v>294</v>
      </c>
      <c r="C35" s="13" t="s">
        <v>295</v>
      </c>
      <c r="D35" s="13" t="s">
        <v>296</v>
      </c>
      <c r="E35" s="18">
        <v>1250</v>
      </c>
      <c r="F35" s="19">
        <v>6.54</v>
      </c>
      <c r="G35" s="20">
        <v>2.0000000000000001E-4</v>
      </c>
      <c r="H35" s="21"/>
      <c r="I35" s="22"/>
      <c r="J35" s="2"/>
    </row>
    <row r="36" spans="1:10" ht="12.95" customHeight="1">
      <c r="A36" s="2"/>
      <c r="B36" s="12" t="s">
        <v>125</v>
      </c>
      <c r="C36" s="13"/>
      <c r="D36" s="13"/>
      <c r="E36" s="13"/>
      <c r="F36" s="23">
        <v>13203.17</v>
      </c>
      <c r="G36" s="24">
        <v>0.38200000000000001</v>
      </c>
      <c r="H36" s="25"/>
      <c r="I36" s="26"/>
      <c r="J36" s="2"/>
    </row>
    <row r="37" spans="1:10" ht="12.95" customHeight="1">
      <c r="A37" s="2"/>
      <c r="B37" s="27" t="s">
        <v>126</v>
      </c>
      <c r="C37" s="1"/>
      <c r="D37" s="1"/>
      <c r="E37" s="1"/>
      <c r="F37" s="25" t="s">
        <v>127</v>
      </c>
      <c r="G37" s="25" t="s">
        <v>127</v>
      </c>
      <c r="H37" s="25"/>
      <c r="I37" s="26"/>
      <c r="J37" s="2"/>
    </row>
    <row r="38" spans="1:10" ht="12.95" customHeight="1">
      <c r="A38" s="2"/>
      <c r="B38" s="27" t="s">
        <v>125</v>
      </c>
      <c r="C38" s="1"/>
      <c r="D38" s="1"/>
      <c r="E38" s="1"/>
      <c r="F38" s="25" t="s">
        <v>127</v>
      </c>
      <c r="G38" s="25" t="s">
        <v>127</v>
      </c>
      <c r="H38" s="25"/>
      <c r="I38" s="26"/>
      <c r="J38" s="2"/>
    </row>
    <row r="39" spans="1:10" ht="12.95" customHeight="1">
      <c r="A39" s="2"/>
      <c r="B39" s="27" t="s">
        <v>128</v>
      </c>
      <c r="C39" s="28"/>
      <c r="D39" s="1"/>
      <c r="E39" s="28"/>
      <c r="F39" s="23">
        <v>13203.17</v>
      </c>
      <c r="G39" s="24">
        <v>0.38200000000000001</v>
      </c>
      <c r="H39" s="25"/>
      <c r="I39" s="26"/>
      <c r="J39" s="2"/>
    </row>
    <row r="40" spans="1:10" ht="12.95" customHeight="1">
      <c r="A40" s="2"/>
      <c r="B40" s="12" t="s">
        <v>211</v>
      </c>
      <c r="C40" s="13"/>
      <c r="D40" s="13"/>
      <c r="E40" s="13"/>
      <c r="F40" s="13"/>
      <c r="G40" s="13"/>
      <c r="H40" s="14"/>
      <c r="I40" s="15"/>
      <c r="J40" s="2"/>
    </row>
    <row r="41" spans="1:10" ht="12.95" customHeight="1">
      <c r="A41" s="2"/>
      <c r="B41" s="12" t="s">
        <v>212</v>
      </c>
      <c r="C41" s="13"/>
      <c r="D41" s="13"/>
      <c r="E41" s="13"/>
      <c r="F41" s="2"/>
      <c r="G41" s="14"/>
      <c r="H41" s="14"/>
      <c r="I41" s="15"/>
      <c r="J41" s="2"/>
    </row>
    <row r="42" spans="1:10" ht="12.95" customHeight="1">
      <c r="A42" s="16"/>
      <c r="B42" s="17" t="s">
        <v>833</v>
      </c>
      <c r="C42" s="13" t="s">
        <v>416</v>
      </c>
      <c r="D42" s="13" t="s">
        <v>179</v>
      </c>
      <c r="E42" s="18">
        <v>2000000</v>
      </c>
      <c r="F42" s="19">
        <v>2012.4</v>
      </c>
      <c r="G42" s="20">
        <v>5.8200000000000002E-2</v>
      </c>
      <c r="H42" s="29">
        <v>7.4954000000000007E-2</v>
      </c>
      <c r="I42" s="22"/>
      <c r="J42" s="2"/>
    </row>
    <row r="43" spans="1:10" ht="12.95" customHeight="1">
      <c r="A43" s="16"/>
      <c r="B43" s="17" t="s">
        <v>834</v>
      </c>
      <c r="C43" s="13" t="s">
        <v>417</v>
      </c>
      <c r="D43" s="13" t="s">
        <v>179</v>
      </c>
      <c r="E43" s="18">
        <v>1500000</v>
      </c>
      <c r="F43" s="19">
        <v>1503.98</v>
      </c>
      <c r="G43" s="20">
        <v>4.3499999999999997E-2</v>
      </c>
      <c r="H43" s="29">
        <v>7.5304999999999997E-2</v>
      </c>
      <c r="I43" s="22"/>
      <c r="J43" s="2"/>
    </row>
    <row r="44" spans="1:10" ht="12.95" customHeight="1">
      <c r="A44" s="16"/>
      <c r="B44" s="17" t="s">
        <v>835</v>
      </c>
      <c r="C44" s="13" t="s">
        <v>418</v>
      </c>
      <c r="D44" s="13" t="s">
        <v>179</v>
      </c>
      <c r="E44" s="18">
        <v>1000000</v>
      </c>
      <c r="F44" s="19">
        <v>1040</v>
      </c>
      <c r="G44" s="20">
        <v>3.0099999999999998E-2</v>
      </c>
      <c r="H44" s="29">
        <v>7.521499999999999E-2</v>
      </c>
      <c r="I44" s="22"/>
      <c r="J44" s="2"/>
    </row>
    <row r="45" spans="1:10" ht="12.95" customHeight="1">
      <c r="A45" s="16"/>
      <c r="B45" s="17" t="s">
        <v>836</v>
      </c>
      <c r="C45" s="13" t="s">
        <v>419</v>
      </c>
      <c r="D45" s="13" t="s">
        <v>179</v>
      </c>
      <c r="E45" s="18">
        <v>1000000</v>
      </c>
      <c r="F45" s="19">
        <v>1015.98</v>
      </c>
      <c r="G45" s="20">
        <v>2.9399999999999999E-2</v>
      </c>
      <c r="H45" s="29">
        <v>7.5027999999999997E-2</v>
      </c>
      <c r="I45" s="22"/>
      <c r="J45" s="2"/>
    </row>
    <row r="46" spans="1:10" ht="12.95" customHeight="1">
      <c r="A46" s="16"/>
      <c r="B46" s="17" t="s">
        <v>837</v>
      </c>
      <c r="C46" s="13" t="s">
        <v>420</v>
      </c>
      <c r="D46" s="13" t="s">
        <v>179</v>
      </c>
      <c r="E46" s="18">
        <v>1000000</v>
      </c>
      <c r="F46" s="19">
        <v>1013.7</v>
      </c>
      <c r="G46" s="20">
        <v>2.93E-2</v>
      </c>
      <c r="H46" s="29">
        <v>7.5334999999999999E-2</v>
      </c>
      <c r="I46" s="22"/>
      <c r="J46" s="2"/>
    </row>
    <row r="47" spans="1:10" ht="12.95" customHeight="1">
      <c r="A47" s="16"/>
      <c r="B47" s="17" t="s">
        <v>680</v>
      </c>
      <c r="C47" s="13" t="s">
        <v>217</v>
      </c>
      <c r="D47" s="13" t="s">
        <v>179</v>
      </c>
      <c r="E47" s="18">
        <v>1000000</v>
      </c>
      <c r="F47" s="19">
        <v>1012.25</v>
      </c>
      <c r="G47" s="20">
        <v>2.93E-2</v>
      </c>
      <c r="H47" s="29">
        <v>7.5109999999999996E-2</v>
      </c>
      <c r="I47" s="22"/>
      <c r="J47" s="2"/>
    </row>
    <row r="48" spans="1:10" ht="12.95" customHeight="1">
      <c r="A48" s="382"/>
      <c r="B48" s="383" t="s">
        <v>903</v>
      </c>
      <c r="C48" s="384" t="s">
        <v>218</v>
      </c>
      <c r="D48" s="384" t="s">
        <v>635</v>
      </c>
      <c r="E48" s="385">
        <v>100</v>
      </c>
      <c r="F48" s="386">
        <v>1006.92</v>
      </c>
      <c r="G48" s="387">
        <v>2.9100000000000001E-2</v>
      </c>
      <c r="H48" s="388">
        <v>7.6899999999999996E-2</v>
      </c>
      <c r="I48" s="389"/>
      <c r="J48" s="390"/>
    </row>
    <row r="49" spans="1:10" ht="12.95" customHeight="1">
      <c r="A49" s="382"/>
      <c r="B49" s="383" t="s">
        <v>904</v>
      </c>
      <c r="C49" s="384" t="s">
        <v>421</v>
      </c>
      <c r="D49" s="384" t="s">
        <v>635</v>
      </c>
      <c r="E49" s="385">
        <v>100</v>
      </c>
      <c r="F49" s="386">
        <v>993.25</v>
      </c>
      <c r="G49" s="387">
        <v>2.87E-2</v>
      </c>
      <c r="H49" s="388">
        <v>7.7499999999999999E-2</v>
      </c>
      <c r="I49" s="389"/>
      <c r="J49" s="390"/>
    </row>
    <row r="50" spans="1:10" ht="12.95" customHeight="1">
      <c r="A50" s="382"/>
      <c r="B50" s="383" t="s">
        <v>888</v>
      </c>
      <c r="C50" s="384" t="s">
        <v>214</v>
      </c>
      <c r="D50" s="384" t="s">
        <v>635</v>
      </c>
      <c r="E50" s="385">
        <v>100</v>
      </c>
      <c r="F50" s="386">
        <v>992.07</v>
      </c>
      <c r="G50" s="387">
        <v>2.87E-2</v>
      </c>
      <c r="H50" s="388">
        <v>7.7549000000000007E-2</v>
      </c>
      <c r="I50" s="389"/>
      <c r="J50" s="390"/>
    </row>
    <row r="51" spans="1:10" ht="12.95" customHeight="1">
      <c r="A51" s="16"/>
      <c r="B51" s="17" t="s">
        <v>838</v>
      </c>
      <c r="C51" s="13" t="s">
        <v>422</v>
      </c>
      <c r="D51" s="13" t="s">
        <v>179</v>
      </c>
      <c r="E51" s="18">
        <v>1000000</v>
      </c>
      <c r="F51" s="19">
        <v>956.71</v>
      </c>
      <c r="G51" s="20">
        <v>2.7699999999999999E-2</v>
      </c>
      <c r="H51" s="29">
        <v>7.4811000000000002E-2</v>
      </c>
      <c r="I51" s="22"/>
      <c r="J51" s="2"/>
    </row>
    <row r="52" spans="1:10" ht="12.95" customHeight="1">
      <c r="A52" s="16"/>
      <c r="B52" s="17" t="s">
        <v>661</v>
      </c>
      <c r="C52" s="13" t="s">
        <v>216</v>
      </c>
      <c r="D52" s="13" t="s">
        <v>179</v>
      </c>
      <c r="E52" s="18">
        <v>500000</v>
      </c>
      <c r="F52" s="19">
        <v>533.19000000000005</v>
      </c>
      <c r="G52" s="20">
        <v>1.54E-2</v>
      </c>
      <c r="H52" s="29">
        <v>7.5205000000000008E-2</v>
      </c>
      <c r="I52" s="22"/>
      <c r="J52" s="2"/>
    </row>
    <row r="53" spans="1:10" ht="12.95" customHeight="1">
      <c r="A53" s="16"/>
      <c r="B53" s="17" t="s">
        <v>652</v>
      </c>
      <c r="C53" s="13" t="s">
        <v>215</v>
      </c>
      <c r="D53" s="13" t="s">
        <v>179</v>
      </c>
      <c r="E53" s="18">
        <v>500000</v>
      </c>
      <c r="F53" s="19">
        <v>511.79</v>
      </c>
      <c r="G53" s="20">
        <v>1.4800000000000001E-2</v>
      </c>
      <c r="H53" s="29">
        <v>7.5109999999999996E-2</v>
      </c>
      <c r="I53" s="22"/>
      <c r="J53" s="2"/>
    </row>
    <row r="54" spans="1:10" ht="12.95" customHeight="1">
      <c r="A54" s="16"/>
      <c r="B54" s="17" t="s">
        <v>632</v>
      </c>
      <c r="C54" s="13" t="s">
        <v>213</v>
      </c>
      <c r="D54" s="13" t="s">
        <v>179</v>
      </c>
      <c r="E54" s="18">
        <v>500000</v>
      </c>
      <c r="F54" s="19">
        <v>509.8</v>
      </c>
      <c r="G54" s="20">
        <v>1.47E-2</v>
      </c>
      <c r="H54" s="29">
        <v>7.5109999999999996E-2</v>
      </c>
      <c r="I54" s="22"/>
      <c r="J54" s="2"/>
    </row>
    <row r="55" spans="1:10" ht="12.95" customHeight="1">
      <c r="A55" s="16"/>
      <c r="B55" s="17" t="s">
        <v>839</v>
      </c>
      <c r="C55" s="13" t="s">
        <v>423</v>
      </c>
      <c r="D55" s="13" t="s">
        <v>179</v>
      </c>
      <c r="E55" s="18">
        <v>500000</v>
      </c>
      <c r="F55" s="19">
        <v>509.16</v>
      </c>
      <c r="G55" s="20">
        <v>1.47E-2</v>
      </c>
      <c r="H55" s="29">
        <v>7.5027999999999997E-2</v>
      </c>
      <c r="I55" s="22"/>
      <c r="J55" s="2"/>
    </row>
    <row r="56" spans="1:10" ht="12.95" customHeight="1">
      <c r="A56" s="16"/>
      <c r="B56" s="17" t="s">
        <v>840</v>
      </c>
      <c r="C56" s="13" t="s">
        <v>424</v>
      </c>
      <c r="D56" s="13" t="s">
        <v>179</v>
      </c>
      <c r="E56" s="18">
        <v>500000</v>
      </c>
      <c r="F56" s="19">
        <v>500.66</v>
      </c>
      <c r="G56" s="20">
        <v>1.4500000000000001E-2</v>
      </c>
      <c r="H56" s="29">
        <v>7.4862999999999999E-2</v>
      </c>
      <c r="I56" s="22"/>
      <c r="J56" s="2"/>
    </row>
    <row r="57" spans="1:10" ht="12.95" customHeight="1">
      <c r="A57" s="16"/>
      <c r="B57" s="17" t="s">
        <v>841</v>
      </c>
      <c r="C57" s="13" t="s">
        <v>425</v>
      </c>
      <c r="D57" s="13" t="s">
        <v>179</v>
      </c>
      <c r="E57" s="18">
        <v>500000</v>
      </c>
      <c r="F57" s="19">
        <v>474.62</v>
      </c>
      <c r="G57" s="20">
        <v>1.37E-2</v>
      </c>
      <c r="H57" s="29">
        <v>7.4820999999999999E-2</v>
      </c>
      <c r="I57" s="22"/>
      <c r="J57" s="2"/>
    </row>
    <row r="58" spans="1:10" ht="12.95" customHeight="1">
      <c r="A58" s="2"/>
      <c r="B58" s="12" t="s">
        <v>125</v>
      </c>
      <c r="C58" s="13"/>
      <c r="D58" s="13"/>
      <c r="E58" s="13"/>
      <c r="F58" s="23">
        <v>14586.48</v>
      </c>
      <c r="G58" s="24">
        <v>0.42180000000000001</v>
      </c>
      <c r="H58" s="25"/>
      <c r="I58" s="26"/>
      <c r="J58" s="2"/>
    </row>
    <row r="59" spans="1:10" ht="12.95" customHeight="1">
      <c r="A59" s="2"/>
      <c r="B59" s="27" t="s">
        <v>219</v>
      </c>
      <c r="C59" s="1"/>
      <c r="D59" s="1"/>
      <c r="E59" s="1"/>
      <c r="F59" s="25" t="s">
        <v>127</v>
      </c>
      <c r="G59" s="25" t="s">
        <v>127</v>
      </c>
      <c r="H59" s="25"/>
      <c r="I59" s="26"/>
      <c r="J59" s="2"/>
    </row>
    <row r="60" spans="1:10" ht="12.95" customHeight="1">
      <c r="A60" s="2"/>
      <c r="B60" s="27" t="s">
        <v>125</v>
      </c>
      <c r="C60" s="1"/>
      <c r="D60" s="1"/>
      <c r="E60" s="1"/>
      <c r="F60" s="25" t="s">
        <v>127</v>
      </c>
      <c r="G60" s="25" t="s">
        <v>127</v>
      </c>
      <c r="H60" s="25"/>
      <c r="I60" s="26"/>
      <c r="J60" s="2"/>
    </row>
    <row r="61" spans="1:10" ht="12.95" customHeight="1">
      <c r="A61" s="2"/>
      <c r="B61" s="27" t="s">
        <v>128</v>
      </c>
      <c r="C61" s="28"/>
      <c r="D61" s="1"/>
      <c r="E61" s="28"/>
      <c r="F61" s="23">
        <v>14586.48</v>
      </c>
      <c r="G61" s="24">
        <v>0.42180000000000001</v>
      </c>
      <c r="H61" s="25"/>
      <c r="I61" s="26"/>
      <c r="J61" s="2"/>
    </row>
    <row r="62" spans="1:10" ht="12.95" customHeight="1">
      <c r="A62" s="2"/>
      <c r="B62" s="12" t="s">
        <v>155</v>
      </c>
      <c r="C62" s="13"/>
      <c r="D62" s="13"/>
      <c r="E62" s="13"/>
      <c r="F62" s="13"/>
      <c r="G62" s="13"/>
      <c r="H62" s="14"/>
      <c r="I62" s="15"/>
      <c r="J62" s="2"/>
    </row>
    <row r="63" spans="1:10" ht="12.95" customHeight="1">
      <c r="A63" s="2"/>
      <c r="B63" s="12" t="s">
        <v>156</v>
      </c>
      <c r="C63" s="13"/>
      <c r="D63" s="13"/>
      <c r="E63" s="13"/>
      <c r="F63" s="2"/>
      <c r="G63" s="14"/>
      <c r="H63" s="14"/>
      <c r="I63" s="15"/>
      <c r="J63" s="2"/>
    </row>
    <row r="64" spans="1:10" ht="12.95" customHeight="1">
      <c r="A64" s="16"/>
      <c r="B64" s="17" t="s">
        <v>852</v>
      </c>
      <c r="C64" s="13" t="s">
        <v>158</v>
      </c>
      <c r="D64" s="384" t="s">
        <v>533</v>
      </c>
      <c r="E64" s="18">
        <v>200</v>
      </c>
      <c r="F64" s="19">
        <v>940.29</v>
      </c>
      <c r="G64" s="20">
        <v>2.7199999999999998E-2</v>
      </c>
      <c r="H64" s="29">
        <v>7.5999999999999998E-2</v>
      </c>
      <c r="I64" s="22"/>
      <c r="J64" s="2"/>
    </row>
    <row r="65" spans="1:10" ht="12.95" customHeight="1">
      <c r="A65" s="16"/>
      <c r="B65" s="17" t="s">
        <v>897</v>
      </c>
      <c r="C65" s="13" t="s">
        <v>220</v>
      </c>
      <c r="D65" s="384" t="s">
        <v>537</v>
      </c>
      <c r="E65" s="18">
        <v>200</v>
      </c>
      <c r="F65" s="19">
        <v>936.28</v>
      </c>
      <c r="G65" s="20">
        <v>2.7099999999999999E-2</v>
      </c>
      <c r="H65" s="29">
        <v>7.6200000000000004E-2</v>
      </c>
      <c r="I65" s="22"/>
      <c r="J65" s="2"/>
    </row>
    <row r="66" spans="1:10" ht="12.95" customHeight="1">
      <c r="A66" s="2"/>
      <c r="B66" s="12" t="s">
        <v>125</v>
      </c>
      <c r="C66" s="13"/>
      <c r="D66" s="13"/>
      <c r="E66" s="13"/>
      <c r="F66" s="23">
        <v>1876.57</v>
      </c>
      <c r="G66" s="24">
        <v>5.4300000000000001E-2</v>
      </c>
      <c r="H66" s="25"/>
      <c r="I66" s="26"/>
      <c r="J66" s="2"/>
    </row>
    <row r="67" spans="1:10" ht="12.95" customHeight="1">
      <c r="A67" s="2"/>
      <c r="B67" s="12" t="s">
        <v>176</v>
      </c>
      <c r="C67" s="13"/>
      <c r="D67" s="13"/>
      <c r="E67" s="13"/>
      <c r="F67" s="2"/>
      <c r="G67" s="14"/>
      <c r="H67" s="14"/>
      <c r="I67" s="15"/>
      <c r="J67" s="2"/>
    </row>
    <row r="68" spans="1:10" ht="12.95" customHeight="1">
      <c r="A68" s="16"/>
      <c r="B68" s="17" t="s">
        <v>177</v>
      </c>
      <c r="C68" s="13" t="s">
        <v>178</v>
      </c>
      <c r="D68" s="13" t="s">
        <v>179</v>
      </c>
      <c r="E68" s="18">
        <v>500000</v>
      </c>
      <c r="F68" s="19">
        <v>473.43</v>
      </c>
      <c r="G68" s="20">
        <v>1.37E-2</v>
      </c>
      <c r="H68" s="29">
        <v>7.0624999999999993E-2</v>
      </c>
      <c r="I68" s="22"/>
      <c r="J68" s="2"/>
    </row>
    <row r="69" spans="1:10" ht="12.95" customHeight="1">
      <c r="A69" s="2"/>
      <c r="B69" s="12" t="s">
        <v>125</v>
      </c>
      <c r="C69" s="13"/>
      <c r="D69" s="13"/>
      <c r="E69" s="13"/>
      <c r="F69" s="23">
        <v>473.43</v>
      </c>
      <c r="G69" s="24">
        <v>1.37E-2</v>
      </c>
      <c r="H69" s="25"/>
      <c r="I69" s="26"/>
      <c r="J69" s="2"/>
    </row>
    <row r="70" spans="1:10" ht="12.95" customHeight="1">
      <c r="A70" s="2"/>
      <c r="B70" s="27" t="s">
        <v>128</v>
      </c>
      <c r="C70" s="28"/>
      <c r="D70" s="1"/>
      <c r="E70" s="28"/>
      <c r="F70" s="23">
        <v>2350</v>
      </c>
      <c r="G70" s="24">
        <v>6.8000000000000005E-2</v>
      </c>
      <c r="H70" s="25"/>
      <c r="I70" s="26"/>
      <c r="J70" s="2"/>
    </row>
    <row r="71" spans="1:10" ht="12.95" customHeight="1">
      <c r="A71" s="2"/>
      <c r="B71" s="12" t="s">
        <v>194</v>
      </c>
      <c r="C71" s="13"/>
      <c r="D71" s="13"/>
      <c r="E71" s="13"/>
      <c r="F71" s="13"/>
      <c r="G71" s="13"/>
      <c r="H71" s="14"/>
      <c r="I71" s="15"/>
      <c r="J71" s="2"/>
    </row>
    <row r="72" spans="1:10" ht="12.95" customHeight="1">
      <c r="A72" s="2"/>
      <c r="B72" s="12" t="s">
        <v>413</v>
      </c>
      <c r="C72" s="13"/>
      <c r="D72" s="13"/>
      <c r="E72" s="13"/>
      <c r="F72" s="2"/>
      <c r="G72" s="14"/>
      <c r="H72" s="14"/>
      <c r="I72" s="15"/>
      <c r="J72" s="2"/>
    </row>
    <row r="73" spans="1:10" ht="12.95" customHeight="1">
      <c r="A73" s="16"/>
      <c r="B73" s="17" t="s">
        <v>414</v>
      </c>
      <c r="C73" s="13" t="s">
        <v>415</v>
      </c>
      <c r="D73" s="13"/>
      <c r="E73" s="18">
        <v>75002.2</v>
      </c>
      <c r="F73" s="19">
        <v>1005.9</v>
      </c>
      <c r="G73" s="20">
        <v>2.9100000000000001E-2</v>
      </c>
      <c r="H73" s="29"/>
      <c r="I73" s="22"/>
      <c r="J73" s="2"/>
    </row>
    <row r="74" spans="1:10" ht="12.95" customHeight="1">
      <c r="A74" s="2"/>
      <c r="B74" s="12" t="s">
        <v>125</v>
      </c>
      <c r="C74" s="13"/>
      <c r="D74" s="13"/>
      <c r="E74" s="13"/>
      <c r="F74" s="23">
        <v>1005.9</v>
      </c>
      <c r="G74" s="24">
        <v>2.9100000000000001E-2</v>
      </c>
      <c r="H74" s="25"/>
      <c r="I74" s="26"/>
      <c r="J74" s="2"/>
    </row>
    <row r="75" spans="1:10" ht="12.95" customHeight="1">
      <c r="A75" s="2"/>
      <c r="B75" s="27" t="s">
        <v>128</v>
      </c>
      <c r="C75" s="28"/>
      <c r="D75" s="1"/>
      <c r="E75" s="28"/>
      <c r="F75" s="23">
        <v>1005.9</v>
      </c>
      <c r="G75" s="24">
        <v>2.9100000000000001E-2</v>
      </c>
      <c r="H75" s="25"/>
      <c r="I75" s="26"/>
      <c r="J75" s="2"/>
    </row>
    <row r="76" spans="1:10" ht="12.95" customHeight="1">
      <c r="A76" s="2"/>
      <c r="B76" s="12" t="s">
        <v>184</v>
      </c>
      <c r="C76" s="13"/>
      <c r="D76" s="13"/>
      <c r="E76" s="13"/>
      <c r="F76" s="13"/>
      <c r="G76" s="13"/>
      <c r="H76" s="14"/>
      <c r="I76" s="15"/>
      <c r="J76" s="2"/>
    </row>
    <row r="77" spans="1:10" ht="12.95" customHeight="1">
      <c r="A77" s="16"/>
      <c r="B77" s="17" t="s">
        <v>185</v>
      </c>
      <c r="C77" s="13"/>
      <c r="D77" s="13"/>
      <c r="E77" s="18"/>
      <c r="F77" s="19">
        <v>3544.33</v>
      </c>
      <c r="G77" s="20">
        <v>0.10249999999999999</v>
      </c>
      <c r="H77" s="29">
        <v>6.9003375296070271E-2</v>
      </c>
      <c r="I77" s="22"/>
      <c r="J77" s="2"/>
    </row>
    <row r="78" spans="1:10" ht="12.95" customHeight="1">
      <c r="A78" s="2"/>
      <c r="B78" s="12" t="s">
        <v>125</v>
      </c>
      <c r="C78" s="13"/>
      <c r="D78" s="13"/>
      <c r="E78" s="13"/>
      <c r="F78" s="23">
        <v>3544.33</v>
      </c>
      <c r="G78" s="24">
        <v>0.10249999999999999</v>
      </c>
      <c r="H78" s="25"/>
      <c r="I78" s="26"/>
      <c r="J78" s="2"/>
    </row>
    <row r="79" spans="1:10" ht="12.95" customHeight="1">
      <c r="A79" s="2"/>
      <c r="B79" s="27" t="s">
        <v>219</v>
      </c>
      <c r="C79" s="1"/>
      <c r="D79" s="1"/>
      <c r="E79" s="1"/>
      <c r="F79" s="25" t="s">
        <v>127</v>
      </c>
      <c r="G79" s="25" t="s">
        <v>127</v>
      </c>
      <c r="H79" s="25"/>
      <c r="I79" s="26"/>
      <c r="J79" s="2"/>
    </row>
    <row r="80" spans="1:10" ht="12.95" customHeight="1">
      <c r="A80" s="2"/>
      <c r="B80" s="27" t="s">
        <v>125</v>
      </c>
      <c r="C80" s="1"/>
      <c r="D80" s="1"/>
      <c r="E80" s="1"/>
      <c r="F80" s="25" t="s">
        <v>127</v>
      </c>
      <c r="G80" s="25" t="s">
        <v>127</v>
      </c>
      <c r="H80" s="25"/>
      <c r="I80" s="26"/>
      <c r="J80" s="2"/>
    </row>
    <row r="81" spans="1:10" ht="12.95" customHeight="1">
      <c r="A81" s="2"/>
      <c r="B81" s="27" t="s">
        <v>128</v>
      </c>
      <c r="C81" s="28"/>
      <c r="D81" s="1"/>
      <c r="E81" s="28"/>
      <c r="F81" s="23">
        <v>3544.33</v>
      </c>
      <c r="G81" s="24">
        <v>0.10249999999999999</v>
      </c>
      <c r="H81" s="25"/>
      <c r="I81" s="26"/>
      <c r="J81" s="2"/>
    </row>
    <row r="82" spans="1:10" ht="12.95" customHeight="1">
      <c r="A82" s="2"/>
      <c r="B82" s="27" t="s">
        <v>186</v>
      </c>
      <c r="C82" s="13"/>
      <c r="D82" s="1"/>
      <c r="E82" s="13"/>
      <c r="F82" s="30">
        <f>7661.88+F111</f>
        <v>-104.30999999999949</v>
      </c>
      <c r="G82" s="24">
        <f>22.1%+G111</f>
        <v>-3.3999999999999864E-3</v>
      </c>
      <c r="H82" s="25"/>
      <c r="I82" s="26"/>
      <c r="J82" s="2"/>
    </row>
    <row r="83" spans="1:10" ht="12.95" customHeight="1">
      <c r="A83" s="2"/>
      <c r="B83" s="31" t="s">
        <v>187</v>
      </c>
      <c r="C83" s="32"/>
      <c r="D83" s="32"/>
      <c r="E83" s="32"/>
      <c r="F83" s="33">
        <v>34585.57</v>
      </c>
      <c r="G83" s="34">
        <v>1</v>
      </c>
      <c r="H83" s="35"/>
      <c r="I83" s="36"/>
      <c r="J83" s="2"/>
    </row>
    <row r="84" spans="1:10" ht="12.95" customHeight="1">
      <c r="A84" s="2"/>
      <c r="B84" s="5"/>
      <c r="C84" s="2"/>
      <c r="D84" s="2"/>
      <c r="E84" s="2"/>
      <c r="F84" s="2"/>
      <c r="G84" s="2"/>
      <c r="H84" s="2"/>
      <c r="I84" s="2"/>
      <c r="J84" s="2"/>
    </row>
    <row r="85" spans="1:10" ht="12.95" customHeight="1">
      <c r="A85" s="2"/>
      <c r="B85" s="3" t="s">
        <v>188</v>
      </c>
      <c r="C85" s="2"/>
      <c r="D85" s="2"/>
      <c r="E85" s="2"/>
      <c r="F85" s="2"/>
      <c r="G85" s="2"/>
      <c r="H85" s="2"/>
      <c r="I85" s="2"/>
      <c r="J85" s="2"/>
    </row>
    <row r="86" spans="1:10" ht="12.95" customHeight="1" thickBot="1">
      <c r="A86" s="2"/>
      <c r="B86" s="475" t="s">
        <v>138</v>
      </c>
      <c r="C86" s="476"/>
      <c r="D86" s="476"/>
      <c r="E86" s="476"/>
      <c r="F86" s="476"/>
      <c r="G86" s="476"/>
      <c r="H86" s="477"/>
      <c r="I86" s="289"/>
      <c r="J86" s="2"/>
    </row>
    <row r="87" spans="1:10" ht="12.95" customHeight="1">
      <c r="A87" s="2"/>
      <c r="B87" s="478" t="s">
        <v>6</v>
      </c>
      <c r="C87" s="479"/>
      <c r="D87" s="479" t="s">
        <v>453</v>
      </c>
      <c r="E87" s="479" t="s">
        <v>9</v>
      </c>
      <c r="F87" s="480" t="s">
        <v>828</v>
      </c>
      <c r="G87" s="479" t="s">
        <v>829</v>
      </c>
      <c r="H87" s="481" t="s">
        <v>901</v>
      </c>
    </row>
    <row r="88" spans="1:10" ht="12.95" customHeight="1">
      <c r="A88" s="2"/>
      <c r="B88" s="523" t="s">
        <v>139</v>
      </c>
      <c r="C88" s="13"/>
      <c r="D88" s="13"/>
      <c r="E88" s="13"/>
      <c r="F88" s="524"/>
      <c r="G88" s="14"/>
      <c r="H88" s="525"/>
    </row>
    <row r="89" spans="1:10" ht="12.95" customHeight="1">
      <c r="A89" s="16"/>
      <c r="B89" s="526" t="s">
        <v>372</v>
      </c>
      <c r="C89" s="13"/>
      <c r="D89" s="13"/>
      <c r="E89" s="18">
        <v>-1250</v>
      </c>
      <c r="F89" s="19">
        <v>-6.59</v>
      </c>
      <c r="G89" s="20">
        <v>-2.0000000000000001E-4</v>
      </c>
      <c r="H89" s="527"/>
    </row>
    <row r="90" spans="1:10" ht="12.95" customHeight="1">
      <c r="A90" s="16"/>
      <c r="B90" s="526" t="s">
        <v>387</v>
      </c>
      <c r="C90" s="13"/>
      <c r="D90" s="13"/>
      <c r="E90" s="18">
        <v>-33000</v>
      </c>
      <c r="F90" s="19">
        <v>-51.83</v>
      </c>
      <c r="G90" s="20">
        <v>-1.5E-3</v>
      </c>
      <c r="H90" s="527"/>
    </row>
    <row r="91" spans="1:10" ht="12.95" customHeight="1">
      <c r="A91" s="16"/>
      <c r="B91" s="526" t="s">
        <v>361</v>
      </c>
      <c r="C91" s="13"/>
      <c r="D91" s="13"/>
      <c r="E91" s="18">
        <v>-22500</v>
      </c>
      <c r="F91" s="19">
        <v>-54.54</v>
      </c>
      <c r="G91" s="20">
        <v>-1.6000000000000001E-3</v>
      </c>
      <c r="H91" s="527"/>
    </row>
    <row r="92" spans="1:10" ht="12.95" customHeight="1">
      <c r="A92" s="16"/>
      <c r="B92" s="526" t="s">
        <v>386</v>
      </c>
      <c r="C92" s="13"/>
      <c r="D92" s="13"/>
      <c r="E92" s="18">
        <v>-5200</v>
      </c>
      <c r="F92" s="19">
        <v>-78.34</v>
      </c>
      <c r="G92" s="20">
        <v>-2.3E-3</v>
      </c>
      <c r="H92" s="527"/>
    </row>
    <row r="93" spans="1:10" ht="12.95" customHeight="1">
      <c r="A93" s="16"/>
      <c r="B93" s="526" t="s">
        <v>399</v>
      </c>
      <c r="C93" s="13"/>
      <c r="D93" s="13"/>
      <c r="E93" s="18">
        <v>-3400</v>
      </c>
      <c r="F93" s="19">
        <v>-118.02</v>
      </c>
      <c r="G93" s="20">
        <v>-3.3999999999999998E-3</v>
      </c>
      <c r="H93" s="527"/>
    </row>
    <row r="94" spans="1:10" ht="12.95" customHeight="1">
      <c r="A94" s="16"/>
      <c r="B94" s="526" t="s">
        <v>382</v>
      </c>
      <c r="C94" s="13"/>
      <c r="D94" s="13"/>
      <c r="E94" s="18">
        <v>-115000</v>
      </c>
      <c r="F94" s="19">
        <v>-174.17</v>
      </c>
      <c r="G94" s="20">
        <v>-5.0000000000000001E-3</v>
      </c>
      <c r="H94" s="527"/>
    </row>
    <row r="95" spans="1:10" ht="12.95" customHeight="1">
      <c r="A95" s="16"/>
      <c r="B95" s="526" t="s">
        <v>410</v>
      </c>
      <c r="C95" s="13"/>
      <c r="D95" s="13"/>
      <c r="E95" s="18">
        <v>-35100</v>
      </c>
      <c r="F95" s="19">
        <v>-205.56</v>
      </c>
      <c r="G95" s="20">
        <v>-5.8999999999999999E-3</v>
      </c>
      <c r="H95" s="527"/>
    </row>
    <row r="96" spans="1:10" ht="12.95" customHeight="1">
      <c r="A96" s="16"/>
      <c r="B96" s="526" t="s">
        <v>151</v>
      </c>
      <c r="C96" s="13"/>
      <c r="D96" s="13"/>
      <c r="E96" s="18">
        <v>-13500</v>
      </c>
      <c r="F96" s="19">
        <v>-210.81</v>
      </c>
      <c r="G96" s="20">
        <v>-6.1000000000000004E-3</v>
      </c>
      <c r="H96" s="527"/>
    </row>
    <row r="97" spans="1:8" ht="12.95" customHeight="1">
      <c r="A97" s="16"/>
      <c r="B97" s="526" t="s">
        <v>150</v>
      </c>
      <c r="C97" s="13"/>
      <c r="D97" s="13"/>
      <c r="E97" s="18">
        <v>-25650</v>
      </c>
      <c r="F97" s="19">
        <v>-256.72000000000003</v>
      </c>
      <c r="G97" s="20">
        <v>-7.4000000000000003E-3</v>
      </c>
      <c r="H97" s="527"/>
    </row>
    <row r="98" spans="1:8" ht="12.95" customHeight="1">
      <c r="A98" s="16"/>
      <c r="B98" s="526" t="s">
        <v>400</v>
      </c>
      <c r="C98" s="13"/>
      <c r="D98" s="13"/>
      <c r="E98" s="18">
        <v>-31050</v>
      </c>
      <c r="F98" s="19">
        <v>-259.92</v>
      </c>
      <c r="G98" s="20">
        <v>-7.4999999999999997E-3</v>
      </c>
      <c r="H98" s="527"/>
    </row>
    <row r="99" spans="1:8" ht="12.95" customHeight="1">
      <c r="A99" s="16"/>
      <c r="B99" s="526" t="s">
        <v>388</v>
      </c>
      <c r="C99" s="13"/>
      <c r="D99" s="13"/>
      <c r="E99" s="18">
        <v>-16000</v>
      </c>
      <c r="F99" s="19">
        <v>-265.31</v>
      </c>
      <c r="G99" s="20">
        <v>-7.7000000000000002E-3</v>
      </c>
      <c r="H99" s="527"/>
    </row>
    <row r="100" spans="1:8" ht="12.95" customHeight="1">
      <c r="A100" s="16"/>
      <c r="B100" s="526" t="s">
        <v>140</v>
      </c>
      <c r="C100" s="13"/>
      <c r="D100" s="13"/>
      <c r="E100" s="18">
        <v>-7800</v>
      </c>
      <c r="F100" s="19">
        <v>-295.61</v>
      </c>
      <c r="G100" s="20">
        <v>-8.5000000000000006E-3</v>
      </c>
      <c r="H100" s="527"/>
    </row>
    <row r="101" spans="1:8" ht="12.95" customHeight="1">
      <c r="A101" s="16"/>
      <c r="B101" s="526" t="s">
        <v>209</v>
      </c>
      <c r="C101" s="13"/>
      <c r="D101" s="13"/>
      <c r="E101" s="18">
        <v>-19600</v>
      </c>
      <c r="F101" s="19">
        <v>-305.07</v>
      </c>
      <c r="G101" s="20">
        <v>-8.8000000000000005E-3</v>
      </c>
      <c r="H101" s="527"/>
    </row>
    <row r="102" spans="1:8" ht="12.95" customHeight="1">
      <c r="A102" s="16"/>
      <c r="B102" s="526" t="s">
        <v>390</v>
      </c>
      <c r="C102" s="13"/>
      <c r="D102" s="13"/>
      <c r="E102" s="18">
        <v>-65000</v>
      </c>
      <c r="F102" s="19">
        <v>-435.27</v>
      </c>
      <c r="G102" s="20">
        <v>-1.26E-2</v>
      </c>
      <c r="H102" s="527"/>
    </row>
    <row r="103" spans="1:8" ht="12.95" customHeight="1">
      <c r="A103" s="16"/>
      <c r="B103" s="526" t="s">
        <v>408</v>
      </c>
      <c r="C103" s="13"/>
      <c r="D103" s="13"/>
      <c r="E103" s="18">
        <v>-97200</v>
      </c>
      <c r="F103" s="19">
        <v>-464.66</v>
      </c>
      <c r="G103" s="20">
        <v>-1.34E-2</v>
      </c>
      <c r="H103" s="527"/>
    </row>
    <row r="104" spans="1:8" ht="12.95" customHeight="1">
      <c r="A104" s="16"/>
      <c r="B104" s="526" t="s">
        <v>152</v>
      </c>
      <c r="C104" s="13"/>
      <c r="D104" s="13"/>
      <c r="E104" s="18">
        <v>-12600</v>
      </c>
      <c r="F104" s="19">
        <v>-492.32</v>
      </c>
      <c r="G104" s="20">
        <v>-1.4200000000000001E-2</v>
      </c>
      <c r="H104" s="527"/>
    </row>
    <row r="105" spans="1:8" ht="12.95" customHeight="1">
      <c r="A105" s="16"/>
      <c r="B105" s="526" t="s">
        <v>404</v>
      </c>
      <c r="C105" s="13"/>
      <c r="D105" s="13"/>
      <c r="E105" s="18">
        <v>-47500</v>
      </c>
      <c r="F105" s="19">
        <v>-500.91</v>
      </c>
      <c r="G105" s="20">
        <v>-1.4500000000000001E-2</v>
      </c>
      <c r="H105" s="527"/>
    </row>
    <row r="106" spans="1:8" ht="12.95" customHeight="1">
      <c r="A106" s="16"/>
      <c r="B106" s="526" t="s">
        <v>210</v>
      </c>
      <c r="C106" s="13"/>
      <c r="D106" s="13"/>
      <c r="E106" s="18">
        <v>-41250</v>
      </c>
      <c r="F106" s="19">
        <v>-602.70000000000005</v>
      </c>
      <c r="G106" s="20">
        <v>-1.7399999999999999E-2</v>
      </c>
      <c r="H106" s="527"/>
    </row>
    <row r="107" spans="1:8" ht="12.95" customHeight="1">
      <c r="A107" s="16"/>
      <c r="B107" s="526" t="s">
        <v>409</v>
      </c>
      <c r="C107" s="13"/>
      <c r="D107" s="13"/>
      <c r="E107" s="18">
        <v>-102000</v>
      </c>
      <c r="F107" s="19">
        <v>-771.68</v>
      </c>
      <c r="G107" s="20">
        <v>-2.23E-2</v>
      </c>
      <c r="H107" s="527"/>
    </row>
    <row r="108" spans="1:8" ht="12.95" customHeight="1">
      <c r="A108" s="16"/>
      <c r="B108" s="526" t="s">
        <v>153</v>
      </c>
      <c r="C108" s="13"/>
      <c r="D108" s="13"/>
      <c r="E108" s="18">
        <v>-666000</v>
      </c>
      <c r="F108" s="19">
        <v>-937.4</v>
      </c>
      <c r="G108" s="20">
        <v>-2.7099999999999999E-2</v>
      </c>
      <c r="H108" s="527"/>
    </row>
    <row r="109" spans="1:8" ht="12.95" customHeight="1">
      <c r="A109" s="16"/>
      <c r="B109" s="526" t="s">
        <v>149</v>
      </c>
      <c r="C109" s="13"/>
      <c r="D109" s="13"/>
      <c r="E109" s="18">
        <v>-42750</v>
      </c>
      <c r="F109" s="19">
        <v>-1278.76</v>
      </c>
      <c r="G109" s="20">
        <v>-3.6999999999999998E-2</v>
      </c>
      <c r="H109" s="527"/>
    </row>
    <row r="110" spans="1:8" ht="12.95" customHeight="1">
      <c r="A110" s="2"/>
      <c r="B110" s="523" t="s">
        <v>125</v>
      </c>
      <c r="C110" s="13"/>
      <c r="D110" s="13"/>
      <c r="E110" s="13"/>
      <c r="F110" s="23">
        <v>-7766.19</v>
      </c>
      <c r="G110" s="24">
        <v>-0.22439999999999999</v>
      </c>
      <c r="H110" s="528"/>
    </row>
    <row r="111" spans="1:8" ht="12.95" customHeight="1" thickBot="1">
      <c r="A111" s="2"/>
      <c r="B111" s="529" t="s">
        <v>128</v>
      </c>
      <c r="C111" s="530"/>
      <c r="D111" s="531"/>
      <c r="E111" s="530"/>
      <c r="F111" s="532">
        <v>-7766.19</v>
      </c>
      <c r="G111" s="533">
        <v>-0.22439999999999999</v>
      </c>
      <c r="H111" s="534"/>
    </row>
    <row r="112" spans="1:8" ht="12.95" customHeight="1">
      <c r="A112" s="2"/>
      <c r="B112" s="486"/>
      <c r="C112" s="2"/>
      <c r="D112" s="2"/>
      <c r="E112" s="2"/>
      <c r="F112" s="2"/>
      <c r="G112" s="2"/>
      <c r="H112" s="2"/>
    </row>
    <row r="113" spans="1:10" ht="12.95" customHeight="1">
      <c r="A113" s="2"/>
      <c r="B113" s="486"/>
      <c r="C113" s="2"/>
      <c r="D113" s="2"/>
      <c r="E113" s="2"/>
      <c r="F113" s="2"/>
      <c r="G113" s="2"/>
      <c r="H113" s="2"/>
    </row>
    <row r="114" spans="1:10" ht="12.95" customHeight="1">
      <c r="A114" s="2"/>
      <c r="B114" s="3" t="s">
        <v>189</v>
      </c>
      <c r="C114" s="2"/>
      <c r="D114" s="2"/>
      <c r="E114" s="2"/>
      <c r="F114" s="2"/>
      <c r="G114" s="2"/>
      <c r="H114" s="2"/>
      <c r="I114" s="2"/>
      <c r="J114" s="2"/>
    </row>
    <row r="115" spans="1:10" ht="12.95" customHeight="1">
      <c r="A115" s="2"/>
      <c r="B115" s="3" t="s">
        <v>191</v>
      </c>
      <c r="C115" s="2"/>
      <c r="D115" s="2"/>
      <c r="E115" s="2"/>
      <c r="F115" s="2"/>
      <c r="G115" s="2"/>
      <c r="H115" s="2"/>
      <c r="I115" s="2"/>
      <c r="J115" s="2"/>
    </row>
    <row r="116" spans="1:10" ht="12.95" customHeight="1">
      <c r="A116" s="2"/>
      <c r="B116" s="1039" t="s">
        <v>192</v>
      </c>
      <c r="C116" s="1039"/>
      <c r="D116" s="1039"/>
      <c r="E116" s="2"/>
      <c r="F116" s="2"/>
      <c r="G116" s="2"/>
      <c r="H116" s="2"/>
      <c r="I116" s="2"/>
      <c r="J116" s="2"/>
    </row>
    <row r="117" spans="1:10" s="115" customFormat="1" ht="13.35" customHeight="1" thickBot="1">
      <c r="A117" s="113"/>
      <c r="B117" s="114"/>
      <c r="C117" s="113"/>
      <c r="D117" s="113"/>
      <c r="E117" s="113"/>
      <c r="F117" s="113"/>
      <c r="G117" s="113"/>
      <c r="H117" s="113"/>
      <c r="I117" s="113"/>
      <c r="J117" s="113"/>
    </row>
    <row r="118" spans="1:10" s="115" customFormat="1">
      <c r="B118" s="116" t="s">
        <v>433</v>
      </c>
      <c r="C118" s="117"/>
      <c r="D118" s="118"/>
      <c r="E118" s="119"/>
      <c r="F118" s="120"/>
      <c r="G118" s="120"/>
      <c r="H118" s="121"/>
      <c r="I118" s="122"/>
      <c r="J118" s="122"/>
    </row>
    <row r="119" spans="1:10" s="115" customFormat="1" ht="15.75" thickBot="1">
      <c r="B119" s="123" t="s">
        <v>434</v>
      </c>
      <c r="C119" s="58"/>
      <c r="D119" s="124"/>
      <c r="E119" s="124"/>
      <c r="F119" s="58"/>
      <c r="G119" s="125"/>
      <c r="H119" s="126"/>
      <c r="I119" s="122"/>
      <c r="J119" s="122"/>
    </row>
    <row r="120" spans="1:10" s="115" customFormat="1" ht="36">
      <c r="B120" s="1023" t="s">
        <v>435</v>
      </c>
      <c r="C120" s="1025" t="s">
        <v>436</v>
      </c>
      <c r="D120" s="127" t="s">
        <v>437</v>
      </c>
      <c r="E120" s="127" t="s">
        <v>437</v>
      </c>
      <c r="F120" s="128" t="s">
        <v>438</v>
      </c>
      <c r="G120" s="125"/>
      <c r="H120" s="126"/>
      <c r="I120" s="122"/>
      <c r="J120" s="122"/>
    </row>
    <row r="121" spans="1:10" s="115" customFormat="1">
      <c r="B121" s="1024"/>
      <c r="C121" s="1026"/>
      <c r="D121" s="129" t="s">
        <v>439</v>
      </c>
      <c r="E121" s="129" t="s">
        <v>440</v>
      </c>
      <c r="F121" s="130" t="s">
        <v>439</v>
      </c>
      <c r="G121" s="125"/>
      <c r="H121" s="126"/>
      <c r="I121" s="122"/>
      <c r="J121" s="122"/>
    </row>
    <row r="122" spans="1:10" s="115" customFormat="1" ht="15.75" thickBot="1">
      <c r="B122" s="705" t="s">
        <v>127</v>
      </c>
      <c r="C122" s="132" t="s">
        <v>127</v>
      </c>
      <c r="D122" s="132" t="s">
        <v>127</v>
      </c>
      <c r="E122" s="132" t="s">
        <v>127</v>
      </c>
      <c r="F122" s="133" t="s">
        <v>127</v>
      </c>
      <c r="G122" s="125"/>
      <c r="H122" s="126"/>
      <c r="I122" s="122"/>
      <c r="J122" s="122"/>
    </row>
    <row r="123" spans="1:10" s="115" customFormat="1">
      <c r="B123" s="134" t="s">
        <v>441</v>
      </c>
      <c r="C123" s="135"/>
      <c r="D123" s="135"/>
      <c r="E123" s="135"/>
      <c r="F123" s="135"/>
      <c r="G123" s="125"/>
      <c r="H123" s="126"/>
      <c r="I123" s="122"/>
      <c r="J123" s="122"/>
    </row>
    <row r="124" spans="1:10" s="115" customFormat="1">
      <c r="B124" s="136"/>
      <c r="C124" s="58"/>
      <c r="D124" s="58"/>
      <c r="E124" s="58"/>
      <c r="F124" s="58"/>
      <c r="G124" s="125"/>
      <c r="H124" s="126"/>
      <c r="I124" s="122"/>
      <c r="J124" s="122"/>
    </row>
    <row r="125" spans="1:10" s="115" customFormat="1" ht="15.75" thickBot="1">
      <c r="B125" s="136" t="s">
        <v>478</v>
      </c>
      <c r="C125" s="58"/>
      <c r="D125" s="58"/>
      <c r="E125" s="58"/>
      <c r="F125" s="58"/>
      <c r="G125" s="125"/>
      <c r="H125" s="126"/>
      <c r="I125" s="122"/>
      <c r="J125" s="122"/>
    </row>
    <row r="126" spans="1:10" s="115" customFormat="1">
      <c r="B126" s="137" t="s">
        <v>479</v>
      </c>
      <c r="C126" s="690" t="s">
        <v>480</v>
      </c>
      <c r="D126" s="689" t="s">
        <v>1028</v>
      </c>
      <c r="E126" s="58"/>
      <c r="F126" s="58"/>
      <c r="G126" s="125"/>
      <c r="H126" s="126"/>
      <c r="I126" s="122"/>
      <c r="J126" s="122"/>
    </row>
    <row r="127" spans="1:10" s="115" customFormat="1">
      <c r="B127" s="138" t="s">
        <v>446</v>
      </c>
      <c r="C127" s="139"/>
      <c r="D127" s="139"/>
      <c r="E127" s="58"/>
      <c r="F127" s="58"/>
      <c r="G127" s="125"/>
      <c r="H127" s="126"/>
      <c r="I127" s="122"/>
      <c r="J127" s="122"/>
    </row>
    <row r="128" spans="1:10" s="115" customFormat="1">
      <c r="B128" s="138" t="s">
        <v>1014</v>
      </c>
      <c r="C128" s="139">
        <v>9.9791000000000007</v>
      </c>
      <c r="D128" s="139">
        <v>10.023199999999999</v>
      </c>
      <c r="E128" s="58"/>
      <c r="F128" s="58"/>
      <c r="G128" s="125"/>
      <c r="H128" s="126"/>
      <c r="I128" s="122"/>
      <c r="J128" s="122"/>
    </row>
    <row r="129" spans="2:11" s="115" customFormat="1">
      <c r="B129" s="138" t="s">
        <v>1016</v>
      </c>
      <c r="C129" s="139">
        <v>9.9791000000000007</v>
      </c>
      <c r="D129" s="139">
        <v>10.0235</v>
      </c>
      <c r="E129" s="58"/>
      <c r="F129" s="58"/>
      <c r="G129" s="140"/>
      <c r="H129" s="126"/>
      <c r="I129" s="122"/>
      <c r="J129" s="122"/>
    </row>
    <row r="130" spans="2:11" s="115" customFormat="1">
      <c r="B130" s="138" t="s">
        <v>447</v>
      </c>
      <c r="C130" s="139"/>
      <c r="D130" s="139"/>
      <c r="E130" s="58"/>
      <c r="F130" s="58"/>
      <c r="G130" s="125"/>
      <c r="H130" s="126"/>
      <c r="I130" s="122"/>
      <c r="J130" s="122"/>
    </row>
    <row r="131" spans="2:11" s="115" customFormat="1">
      <c r="B131" s="138" t="s">
        <v>1015</v>
      </c>
      <c r="C131" s="139">
        <v>9.9787999999999997</v>
      </c>
      <c r="D131" s="139">
        <v>10.0205</v>
      </c>
      <c r="E131" s="58"/>
      <c r="F131" s="58"/>
      <c r="G131" s="140"/>
      <c r="H131" s="126"/>
      <c r="I131" s="122"/>
      <c r="J131" s="122"/>
    </row>
    <row r="132" spans="2:11" s="115" customFormat="1" ht="15.75" thickBot="1">
      <c r="B132" s="141" t="s">
        <v>1017</v>
      </c>
      <c r="C132" s="332">
        <v>9.9787999999999997</v>
      </c>
      <c r="D132" s="332">
        <v>10.0207</v>
      </c>
      <c r="E132" s="58"/>
      <c r="F132" s="58"/>
      <c r="G132" s="140"/>
      <c r="H132" s="126"/>
      <c r="I132" s="122"/>
      <c r="J132" s="122"/>
    </row>
    <row r="133" spans="2:11" s="115" customFormat="1">
      <c r="B133" s="123"/>
      <c r="C133" s="58"/>
      <c r="D133" s="58"/>
      <c r="E133" s="58"/>
      <c r="F133" s="58"/>
      <c r="G133" s="125"/>
      <c r="H133" s="126"/>
      <c r="I133" s="122"/>
      <c r="J133" s="122"/>
    </row>
    <row r="134" spans="2:11" s="115" customFormat="1">
      <c r="B134" s="136" t="s">
        <v>513</v>
      </c>
      <c r="C134" s="142"/>
      <c r="D134" s="142"/>
      <c r="E134" s="142"/>
      <c r="F134" s="58"/>
      <c r="G134" s="125"/>
      <c r="H134" s="126"/>
      <c r="I134" s="122"/>
      <c r="J134" s="122"/>
    </row>
    <row r="135" spans="2:11" s="115" customFormat="1">
      <c r="B135" s="143"/>
      <c r="C135" s="144"/>
      <c r="D135" s="145"/>
      <c r="E135" s="145"/>
      <c r="F135" s="146"/>
      <c r="G135" s="125"/>
      <c r="H135" s="147"/>
      <c r="I135" s="148"/>
      <c r="J135" s="148"/>
    </row>
    <row r="136" spans="2:11" s="115" customFormat="1">
      <c r="B136" s="136" t="s">
        <v>514</v>
      </c>
      <c r="C136" s="142"/>
      <c r="E136" s="142"/>
      <c r="F136" s="58"/>
      <c r="G136" s="125"/>
      <c r="H136" s="126"/>
      <c r="I136" s="122"/>
      <c r="J136" s="122"/>
    </row>
    <row r="137" spans="2:11" s="115" customFormat="1">
      <c r="B137" s="136"/>
      <c r="C137" s="142"/>
      <c r="E137" s="142"/>
      <c r="F137" s="58"/>
      <c r="G137" s="125"/>
      <c r="H137" s="126"/>
      <c r="I137" s="122"/>
      <c r="J137" s="122"/>
    </row>
    <row r="138" spans="2:11" s="115" customFormat="1">
      <c r="B138" s="136" t="s">
        <v>1013</v>
      </c>
      <c r="C138" s="142"/>
      <c r="E138" s="142"/>
      <c r="F138" s="58"/>
      <c r="G138" s="125"/>
      <c r="H138" s="126"/>
      <c r="I138" s="122"/>
      <c r="J138" s="122"/>
    </row>
    <row r="139" spans="2:11" s="115" customFormat="1">
      <c r="B139" s="149" t="s">
        <v>448</v>
      </c>
      <c r="C139" s="142"/>
      <c r="E139" s="142"/>
      <c r="F139" s="58"/>
      <c r="G139" s="125"/>
      <c r="H139" s="126"/>
      <c r="I139" s="122"/>
      <c r="J139" s="122"/>
    </row>
    <row r="140" spans="2:11" s="115" customFormat="1">
      <c r="B140" s="149"/>
      <c r="C140" s="142"/>
      <c r="F140" s="58"/>
      <c r="G140" s="125"/>
      <c r="H140" s="126"/>
      <c r="I140" s="122"/>
      <c r="J140" s="122"/>
    </row>
    <row r="141" spans="2:11" s="115" customFormat="1">
      <c r="B141" s="136" t="s">
        <v>515</v>
      </c>
      <c r="C141" s="142"/>
      <c r="F141" s="58"/>
      <c r="G141" s="125"/>
      <c r="H141" s="126"/>
      <c r="I141" s="122"/>
      <c r="J141" s="122"/>
    </row>
    <row r="142" spans="2:11" s="115" customFormat="1">
      <c r="B142" s="136"/>
      <c r="C142" s="142"/>
      <c r="F142" s="58"/>
      <c r="G142" s="125"/>
      <c r="H142" s="126"/>
      <c r="I142" s="122"/>
      <c r="J142" s="122"/>
    </row>
    <row r="143" spans="2:11" s="69" customFormat="1" ht="15.75">
      <c r="B143" s="136" t="s">
        <v>848</v>
      </c>
      <c r="C143" s="67"/>
      <c r="D143" s="67"/>
      <c r="E143" s="70"/>
      <c r="F143" s="70"/>
      <c r="G143" s="71"/>
      <c r="H143" s="72"/>
      <c r="I143" s="73"/>
      <c r="J143" s="73"/>
      <c r="K143" s="73"/>
    </row>
    <row r="144" spans="2:11" ht="19.5">
      <c r="B144" s="136"/>
      <c r="C144" s="67"/>
      <c r="D144" s="67"/>
      <c r="E144" s="60"/>
      <c r="F144" s="68"/>
      <c r="G144" s="47"/>
      <c r="H144" s="48"/>
      <c r="I144" s="44"/>
      <c r="J144" s="44"/>
      <c r="K144" s="44"/>
    </row>
    <row r="145" spans="2:11" ht="15.75">
      <c r="B145" s="136" t="s">
        <v>849</v>
      </c>
      <c r="C145" s="60"/>
      <c r="D145" s="60"/>
      <c r="E145" s="74"/>
      <c r="F145" s="75"/>
      <c r="G145" s="47"/>
      <c r="H145" s="48"/>
      <c r="I145" s="44"/>
      <c r="J145" s="44"/>
      <c r="K145" s="44"/>
    </row>
    <row r="146" spans="2:11" ht="15.75">
      <c r="B146" s="136"/>
      <c r="C146" s="66"/>
      <c r="D146" s="60"/>
      <c r="E146" s="76"/>
      <c r="F146" s="47"/>
      <c r="G146" s="47"/>
      <c r="H146" s="48"/>
      <c r="I146" s="44"/>
      <c r="J146" s="44"/>
      <c r="K146" s="44"/>
    </row>
    <row r="147" spans="2:11" ht="15.75">
      <c r="B147" s="136" t="s">
        <v>972</v>
      </c>
      <c r="C147" s="392"/>
      <c r="D147" s="392"/>
      <c r="E147" s="392"/>
      <c r="F147" s="393"/>
      <c r="G147" s="394"/>
      <c r="H147" s="348"/>
      <c r="I147" s="349"/>
      <c r="J147" s="349"/>
      <c r="K147" s="349"/>
    </row>
    <row r="148" spans="2:11" ht="15.75">
      <c r="B148" s="136"/>
      <c r="C148" s="60"/>
      <c r="D148" s="60"/>
      <c r="E148" s="78"/>
      <c r="F148" s="78"/>
      <c r="G148" s="47"/>
      <c r="H148" s="48"/>
      <c r="I148" s="44"/>
      <c r="J148" s="44"/>
      <c r="K148" s="44"/>
    </row>
    <row r="149" spans="2:11" ht="15.75">
      <c r="B149" s="136" t="s">
        <v>842</v>
      </c>
      <c r="C149" s="60"/>
      <c r="D149" s="60"/>
      <c r="E149" s="60"/>
      <c r="F149" s="46"/>
      <c r="G149" s="47"/>
      <c r="H149" s="48"/>
      <c r="I149" s="44"/>
      <c r="J149" s="44"/>
      <c r="K149" s="44"/>
    </row>
    <row r="150" spans="2:11" ht="15.75">
      <c r="B150" s="136"/>
      <c r="C150" s="79"/>
      <c r="D150" s="79"/>
      <c r="E150" s="79"/>
      <c r="F150" s="80"/>
      <c r="G150" s="47"/>
      <c r="H150" s="48"/>
      <c r="I150" s="44"/>
      <c r="J150" s="44"/>
      <c r="K150" s="44"/>
    </row>
    <row r="151" spans="2:11" ht="15.75">
      <c r="B151" s="136" t="s">
        <v>843</v>
      </c>
      <c r="C151" s="79"/>
      <c r="D151" s="79"/>
      <c r="E151" s="79"/>
      <c r="F151" s="80"/>
      <c r="G151" s="47"/>
      <c r="H151" s="48"/>
      <c r="I151" s="44"/>
      <c r="J151" s="44"/>
      <c r="K151" s="44"/>
    </row>
    <row r="152" spans="2:11" ht="15.75">
      <c r="B152" s="136"/>
      <c r="C152" s="79"/>
      <c r="D152" s="79"/>
      <c r="E152" s="79"/>
      <c r="F152" s="80"/>
      <c r="G152" s="47"/>
      <c r="H152" s="48"/>
      <c r="I152" s="44"/>
      <c r="J152" s="44"/>
      <c r="K152" s="44"/>
    </row>
    <row r="153" spans="2:11" s="115" customFormat="1" ht="15.75" thickBot="1">
      <c r="B153" s="136" t="s">
        <v>844</v>
      </c>
      <c r="C153" s="142"/>
      <c r="D153" s="142"/>
      <c r="E153" s="142"/>
      <c r="F153" s="58"/>
      <c r="H153" s="126"/>
      <c r="I153" s="122"/>
      <c r="J153" s="122"/>
    </row>
    <row r="154" spans="2:11" s="115" customFormat="1">
      <c r="B154" s="151" t="s">
        <v>484</v>
      </c>
      <c r="C154" s="152"/>
      <c r="D154" s="152"/>
      <c r="E154" s="152"/>
      <c r="F154" s="153">
        <v>1.37</v>
      </c>
      <c r="H154" s="126"/>
      <c r="I154" s="122"/>
      <c r="J154" s="122"/>
    </row>
    <row r="155" spans="2:11" s="115" customFormat="1">
      <c r="B155" s="154" t="s">
        <v>485</v>
      </c>
      <c r="C155" s="155"/>
      <c r="D155" s="155"/>
      <c r="E155" s="155"/>
      <c r="F155" s="156">
        <f>42.18-F158</f>
        <v>33.53</v>
      </c>
      <c r="H155" s="126"/>
      <c r="I155" s="122"/>
      <c r="J155" s="122"/>
    </row>
    <row r="156" spans="2:11" s="115" customFormat="1">
      <c r="B156" s="154" t="s">
        <v>486</v>
      </c>
      <c r="C156" s="155"/>
      <c r="D156" s="155"/>
      <c r="E156" s="155"/>
      <c r="F156" s="156">
        <v>5.43</v>
      </c>
      <c r="H156" s="126"/>
      <c r="I156" s="122"/>
      <c r="J156" s="122"/>
    </row>
    <row r="157" spans="2:11" s="115" customFormat="1">
      <c r="B157" s="154" t="s">
        <v>487</v>
      </c>
      <c r="C157" s="155"/>
      <c r="D157" s="155"/>
      <c r="E157" s="155"/>
      <c r="F157" s="156">
        <v>38.200000000000003</v>
      </c>
      <c r="G157" s="157"/>
      <c r="H157" s="126"/>
      <c r="I157" s="122"/>
      <c r="J157" s="122"/>
    </row>
    <row r="158" spans="2:11" s="115" customFormat="1">
      <c r="B158" s="154" t="s">
        <v>488</v>
      </c>
      <c r="C158" s="155"/>
      <c r="D158" s="155"/>
      <c r="E158" s="155"/>
      <c r="F158" s="156">
        <v>8.65</v>
      </c>
      <c r="G158" s="158"/>
      <c r="H158" s="126"/>
      <c r="I158" s="122"/>
      <c r="J158" s="122"/>
    </row>
    <row r="159" spans="2:11" s="115" customFormat="1" ht="15.75" thickBot="1">
      <c r="B159" s="159" t="s">
        <v>489</v>
      </c>
      <c r="C159" s="160"/>
      <c r="D159" s="160"/>
      <c r="E159" s="160"/>
      <c r="F159" s="161">
        <f>(G74+G78+G82)*100</f>
        <v>12.82</v>
      </c>
      <c r="G159" s="158"/>
      <c r="H159" s="126"/>
      <c r="I159" s="122"/>
      <c r="J159" s="122"/>
    </row>
    <row r="160" spans="2:11" s="115" customFormat="1">
      <c r="B160" s="136"/>
      <c r="C160" s="142"/>
      <c r="D160" s="142"/>
      <c r="E160" s="142"/>
      <c r="F160" s="162"/>
      <c r="G160" s="125"/>
      <c r="H160" s="126"/>
      <c r="I160" s="122"/>
      <c r="J160" s="122"/>
    </row>
    <row r="161" spans="2:10" s="115" customFormat="1">
      <c r="B161" s="136"/>
      <c r="C161" s="142"/>
      <c r="D161" s="142"/>
      <c r="E161" s="142"/>
      <c r="F161" s="58"/>
      <c r="G161" s="125"/>
      <c r="H161" s="126"/>
      <c r="I161" s="122"/>
      <c r="J161" s="122"/>
    </row>
    <row r="162" spans="2:10" s="115" customFormat="1">
      <c r="B162" s="693" t="s">
        <v>845</v>
      </c>
      <c r="C162" s="142"/>
      <c r="D162" s="142"/>
      <c r="E162" s="142"/>
      <c r="F162" s="58"/>
      <c r="G162" s="125"/>
      <c r="H162" s="691"/>
      <c r="I162" s="122"/>
      <c r="J162" s="122"/>
    </row>
    <row r="163" spans="2:10" s="115" customFormat="1">
      <c r="B163" s="154" t="s">
        <v>491</v>
      </c>
      <c r="C163" s="163"/>
      <c r="D163" s="163"/>
      <c r="E163" s="163"/>
      <c r="F163" s="164">
        <f>F154+F155</f>
        <v>34.9</v>
      </c>
      <c r="G163" s="165"/>
      <c r="H163" s="691"/>
      <c r="I163" s="122"/>
      <c r="J163" s="122"/>
    </row>
    <row r="164" spans="2:10" s="115" customFormat="1">
      <c r="B164" s="154" t="s">
        <v>492</v>
      </c>
      <c r="C164" s="163"/>
      <c r="D164" s="163"/>
      <c r="E164" s="163"/>
      <c r="F164" s="164">
        <f>F158</f>
        <v>8.65</v>
      </c>
      <c r="G164" s="165"/>
      <c r="H164" s="691"/>
      <c r="I164" s="122"/>
      <c r="J164" s="122"/>
    </row>
    <row r="165" spans="2:10" s="115" customFormat="1">
      <c r="B165" s="154" t="s">
        <v>493</v>
      </c>
      <c r="C165" s="163"/>
      <c r="D165" s="163"/>
      <c r="E165" s="163"/>
      <c r="F165" s="164">
        <f>F157</f>
        <v>38.200000000000003</v>
      </c>
      <c r="G165" s="166"/>
      <c r="H165" s="691"/>
      <c r="I165" s="122"/>
      <c r="J165" s="122"/>
    </row>
    <row r="166" spans="2:10" s="115" customFormat="1">
      <c r="B166" s="154" t="s">
        <v>494</v>
      </c>
      <c r="C166" s="163"/>
      <c r="D166" s="163"/>
      <c r="E166" s="163"/>
      <c r="F166" s="164">
        <f>F156</f>
        <v>5.43</v>
      </c>
      <c r="G166" s="166"/>
      <c r="H166" s="691"/>
      <c r="I166" s="122"/>
      <c r="J166" s="122"/>
    </row>
    <row r="167" spans="2:10" s="115" customFormat="1">
      <c r="B167" s="154" t="s">
        <v>489</v>
      </c>
      <c r="C167" s="163"/>
      <c r="D167" s="163"/>
      <c r="E167" s="163"/>
      <c r="F167" s="164">
        <f>F159</f>
        <v>12.82</v>
      </c>
      <c r="G167" s="165"/>
      <c r="H167" s="692"/>
      <c r="I167" s="122"/>
      <c r="J167" s="122"/>
    </row>
    <row r="168" spans="2:10" s="115" customFormat="1">
      <c r="B168" s="693"/>
      <c r="C168" s="167"/>
      <c r="D168" s="167"/>
      <c r="E168" s="167"/>
      <c r="F168" s="168"/>
      <c r="G168" s="125"/>
      <c r="H168" s="691"/>
      <c r="I168" s="122"/>
      <c r="J168" s="122"/>
    </row>
    <row r="169" spans="2:10" s="115" customFormat="1">
      <c r="B169" s="136" t="s">
        <v>846</v>
      </c>
      <c r="C169" s="167"/>
      <c r="D169" s="167"/>
      <c r="E169" s="167"/>
      <c r="F169" s="169"/>
      <c r="G169" s="125"/>
      <c r="H169" s="691"/>
      <c r="I169" s="122"/>
      <c r="J169" s="122"/>
    </row>
    <row r="170" spans="2:10" s="115" customFormat="1" ht="15.75" thickBot="1">
      <c r="B170" s="170"/>
      <c r="C170" s="171"/>
      <c r="D170" s="171"/>
      <c r="E170" s="172"/>
      <c r="F170" s="173"/>
      <c r="G170" s="172"/>
      <c r="H170" s="174"/>
      <c r="I170" s="122"/>
      <c r="J170" s="122"/>
    </row>
    <row r="171" spans="2:10" s="115" customFormat="1">
      <c r="B171" s="175" t="s">
        <v>847</v>
      </c>
      <c r="C171" s="176"/>
      <c r="D171" s="176"/>
      <c r="E171" s="176"/>
      <c r="F171" s="177"/>
      <c r="G171" s="178"/>
      <c r="H171" s="121"/>
      <c r="I171" s="122"/>
      <c r="J171" s="122"/>
    </row>
    <row r="172" spans="2:10" s="115" customFormat="1">
      <c r="B172" s="136"/>
      <c r="C172" s="167"/>
      <c r="D172" s="167"/>
      <c r="E172" s="167"/>
      <c r="F172" s="169"/>
      <c r="G172" s="125"/>
      <c r="H172" s="126"/>
      <c r="I172" s="122"/>
      <c r="J172" s="122"/>
    </row>
    <row r="173" spans="2:10" s="115" customFormat="1">
      <c r="B173" s="179" t="s">
        <v>516</v>
      </c>
      <c r="C173" s="180"/>
      <c r="D173" s="180"/>
      <c r="E173" s="180"/>
      <c r="F173" s="181"/>
      <c r="G173" s="125"/>
      <c r="H173" s="126"/>
      <c r="I173" s="122"/>
      <c r="J173" s="122"/>
    </row>
    <row r="174" spans="2:10" s="115" customFormat="1" ht="63">
      <c r="B174" s="182" t="s">
        <v>451</v>
      </c>
      <c r="C174" s="183" t="s">
        <v>452</v>
      </c>
      <c r="D174" s="183" t="s">
        <v>453</v>
      </c>
      <c r="E174" s="183" t="s">
        <v>454</v>
      </c>
      <c r="F174" s="183" t="s">
        <v>455</v>
      </c>
      <c r="G174" s="183" t="s">
        <v>456</v>
      </c>
      <c r="H174" s="126"/>
      <c r="I174" s="122"/>
      <c r="J174" s="122"/>
    </row>
    <row r="175" spans="2:10" s="184" customFormat="1" ht="15.75">
      <c r="B175" s="185" t="s">
        <v>263</v>
      </c>
      <c r="C175" s="82">
        <v>45407</v>
      </c>
      <c r="D175" s="186" t="s">
        <v>458</v>
      </c>
      <c r="E175" s="186">
        <v>665.23152307692305</v>
      </c>
      <c r="F175" s="187">
        <v>669.65</v>
      </c>
      <c r="G175" s="1044">
        <v>1766.8969999999999</v>
      </c>
      <c r="H175" s="126"/>
      <c r="I175" s="122"/>
      <c r="J175" s="122"/>
    </row>
    <row r="176" spans="2:10" s="184" customFormat="1" ht="15.75">
      <c r="B176" s="185" t="s">
        <v>265</v>
      </c>
      <c r="C176" s="82">
        <v>45407</v>
      </c>
      <c r="D176" s="186" t="s">
        <v>458</v>
      </c>
      <c r="E176" s="186">
        <v>1592.17498125</v>
      </c>
      <c r="F176" s="187">
        <v>1658.2</v>
      </c>
      <c r="G176" s="1045"/>
      <c r="H176" s="126"/>
      <c r="I176" s="122"/>
      <c r="J176" s="122"/>
    </row>
    <row r="177" spans="2:10" s="184" customFormat="1" ht="15.75">
      <c r="B177" s="185" t="s">
        <v>222</v>
      </c>
      <c r="C177" s="82">
        <v>45407</v>
      </c>
      <c r="D177" s="186" t="s">
        <v>458</v>
      </c>
      <c r="E177" s="186">
        <v>543.6576</v>
      </c>
      <c r="F177" s="187">
        <v>585.65</v>
      </c>
      <c r="G177" s="1045"/>
      <c r="H177" s="126"/>
      <c r="I177" s="122"/>
      <c r="J177" s="122"/>
    </row>
    <row r="178" spans="2:10" s="184" customFormat="1" ht="15.75">
      <c r="B178" s="185" t="s">
        <v>294</v>
      </c>
      <c r="C178" s="82">
        <v>45407</v>
      </c>
      <c r="D178" s="186" t="s">
        <v>458</v>
      </c>
      <c r="E178" s="186">
        <v>548.65</v>
      </c>
      <c r="F178" s="187">
        <v>527.45000000000005</v>
      </c>
      <c r="G178" s="1045"/>
      <c r="H178" s="126"/>
      <c r="I178" s="122"/>
      <c r="J178" s="122"/>
    </row>
    <row r="179" spans="2:10" s="184" customFormat="1" ht="15.75">
      <c r="B179" s="185" t="s">
        <v>242</v>
      </c>
      <c r="C179" s="82">
        <v>45407</v>
      </c>
      <c r="D179" s="186" t="s">
        <v>458</v>
      </c>
      <c r="E179" s="186">
        <v>3530.2440999999999</v>
      </c>
      <c r="F179" s="187">
        <v>3471.2</v>
      </c>
      <c r="G179" s="1045"/>
      <c r="H179" s="126"/>
      <c r="I179" s="122"/>
      <c r="J179" s="122"/>
    </row>
    <row r="180" spans="2:10" s="184" customFormat="1" ht="15.75">
      <c r="B180" s="185" t="s">
        <v>275</v>
      </c>
      <c r="C180" s="82">
        <v>45407</v>
      </c>
      <c r="D180" s="186" t="s">
        <v>458</v>
      </c>
      <c r="E180" s="186">
        <v>155.94995652173913</v>
      </c>
      <c r="F180" s="187">
        <v>151.44999999999999</v>
      </c>
      <c r="G180" s="1045"/>
      <c r="H180" s="126"/>
      <c r="I180" s="122"/>
      <c r="J180" s="122"/>
    </row>
    <row r="181" spans="2:10" s="184" customFormat="1" ht="15.75">
      <c r="B181" s="185" t="s">
        <v>37</v>
      </c>
      <c r="C181" s="82">
        <v>45407</v>
      </c>
      <c r="D181" s="186" t="s">
        <v>458</v>
      </c>
      <c r="E181" s="186">
        <v>1552.8232</v>
      </c>
      <c r="F181" s="187">
        <v>1556.5</v>
      </c>
      <c r="G181" s="1045"/>
      <c r="H181" s="126"/>
      <c r="I181" s="122"/>
      <c r="J181" s="122"/>
    </row>
    <row r="182" spans="2:10" s="184" customFormat="1" ht="15.75">
      <c r="B182" s="185" t="s">
        <v>17</v>
      </c>
      <c r="C182" s="82">
        <v>45407</v>
      </c>
      <c r="D182" s="186" t="s">
        <v>458</v>
      </c>
      <c r="E182" s="186">
        <v>1467.8440000000001</v>
      </c>
      <c r="F182" s="187">
        <v>1461.1</v>
      </c>
      <c r="G182" s="1045"/>
      <c r="H182" s="126"/>
      <c r="I182" s="122"/>
      <c r="J182" s="122"/>
    </row>
    <row r="183" spans="2:10" s="184" customFormat="1" ht="15.75">
      <c r="B183" s="185" t="s">
        <v>226</v>
      </c>
      <c r="C183" s="82">
        <v>45407</v>
      </c>
      <c r="D183" s="186" t="s">
        <v>458</v>
      </c>
      <c r="E183" s="186">
        <v>519.58879999999999</v>
      </c>
      <c r="F183" s="187">
        <v>478.05</v>
      </c>
      <c r="G183" s="1045"/>
      <c r="H183" s="126"/>
      <c r="I183" s="122"/>
      <c r="J183" s="122"/>
    </row>
    <row r="184" spans="2:10" s="184" customFormat="1" ht="15.75">
      <c r="B184" s="185" t="s">
        <v>91</v>
      </c>
      <c r="C184" s="82">
        <v>45407</v>
      </c>
      <c r="D184" s="186" t="s">
        <v>458</v>
      </c>
      <c r="E184" s="186">
        <v>1481.1</v>
      </c>
      <c r="F184" s="187">
        <v>1561.55</v>
      </c>
      <c r="G184" s="1045"/>
      <c r="H184" s="126"/>
      <c r="I184" s="122"/>
      <c r="J184" s="122"/>
    </row>
    <row r="185" spans="2:10" s="184" customFormat="1" ht="15.75">
      <c r="B185" s="185" t="s">
        <v>60</v>
      </c>
      <c r="C185" s="82">
        <v>45407</v>
      </c>
      <c r="D185" s="186" t="s">
        <v>458</v>
      </c>
      <c r="E185" s="186">
        <v>1666.1346153846155</v>
      </c>
      <c r="F185" s="187">
        <v>1506.45</v>
      </c>
      <c r="G185" s="1045"/>
      <c r="H185" s="126"/>
      <c r="I185" s="122"/>
      <c r="J185" s="122"/>
    </row>
    <row r="186" spans="2:10" s="184" customFormat="1" ht="15.75">
      <c r="B186" s="185" t="s">
        <v>239</v>
      </c>
      <c r="C186" s="82">
        <v>45407</v>
      </c>
      <c r="D186" s="186" t="s">
        <v>458</v>
      </c>
      <c r="E186" s="186">
        <v>818.43256747181965</v>
      </c>
      <c r="F186" s="187">
        <v>837.1</v>
      </c>
      <c r="G186" s="1045"/>
      <c r="H186" s="126"/>
      <c r="I186" s="122"/>
      <c r="J186" s="122"/>
    </row>
    <row r="187" spans="2:10" s="184" customFormat="1" ht="15.75">
      <c r="B187" s="185" t="s">
        <v>122</v>
      </c>
      <c r="C187" s="82">
        <v>45407</v>
      </c>
      <c r="D187" s="186" t="s">
        <v>458</v>
      </c>
      <c r="E187" s="186">
        <v>3576.5634307692308</v>
      </c>
      <c r="F187" s="187">
        <v>3789.85</v>
      </c>
      <c r="G187" s="1045"/>
      <c r="H187" s="126"/>
      <c r="I187" s="122"/>
      <c r="J187" s="122"/>
    </row>
    <row r="188" spans="2:10" s="184" customFormat="1" ht="15.75">
      <c r="B188" s="185" t="s">
        <v>95</v>
      </c>
      <c r="C188" s="82">
        <v>45407</v>
      </c>
      <c r="D188" s="186" t="s">
        <v>458</v>
      </c>
      <c r="E188" s="186">
        <v>2961.7795019883042</v>
      </c>
      <c r="F188" s="187">
        <v>2991.25</v>
      </c>
      <c r="G188" s="1045"/>
      <c r="H188" s="126"/>
      <c r="I188" s="122"/>
      <c r="J188" s="122"/>
    </row>
    <row r="189" spans="2:10" s="184" customFormat="1" ht="15.75">
      <c r="B189" s="185" t="s">
        <v>317</v>
      </c>
      <c r="C189" s="82">
        <v>45407</v>
      </c>
      <c r="D189" s="186" t="s">
        <v>458</v>
      </c>
      <c r="E189" s="186">
        <v>263.19439999999997</v>
      </c>
      <c r="F189" s="187">
        <v>242.4</v>
      </c>
      <c r="G189" s="1045"/>
      <c r="H189" s="126"/>
      <c r="I189" s="122"/>
      <c r="J189" s="122"/>
    </row>
    <row r="190" spans="2:10" s="184" customFormat="1" ht="15.75">
      <c r="B190" s="185" t="s">
        <v>224</v>
      </c>
      <c r="C190" s="82">
        <v>45407</v>
      </c>
      <c r="D190" s="186" t="s">
        <v>458</v>
      </c>
      <c r="E190" s="186">
        <v>761.00582058823534</v>
      </c>
      <c r="F190" s="187">
        <v>756.55</v>
      </c>
      <c r="G190" s="1045"/>
      <c r="H190" s="126"/>
      <c r="I190" s="122"/>
      <c r="J190" s="122"/>
    </row>
    <row r="191" spans="2:10" s="184" customFormat="1" ht="15.75">
      <c r="B191" s="185" t="s">
        <v>87</v>
      </c>
      <c r="C191" s="82">
        <v>45407</v>
      </c>
      <c r="D191" s="186" t="s">
        <v>458</v>
      </c>
      <c r="E191" s="186">
        <v>3970.8603365079366</v>
      </c>
      <c r="F191" s="187">
        <v>3907.3</v>
      </c>
      <c r="G191" s="1045"/>
      <c r="H191" s="126"/>
      <c r="I191" s="122"/>
      <c r="J191" s="122"/>
    </row>
    <row r="192" spans="2:10" s="184" customFormat="1" ht="15.75">
      <c r="B192" s="185" t="s">
        <v>93</v>
      </c>
      <c r="C192" s="82">
        <v>45407</v>
      </c>
      <c r="D192" s="186" t="s">
        <v>458</v>
      </c>
      <c r="E192" s="186">
        <v>989.05270019493173</v>
      </c>
      <c r="F192" s="187">
        <v>1000.85</v>
      </c>
      <c r="G192" s="1045"/>
      <c r="H192" s="126"/>
      <c r="I192" s="122"/>
      <c r="J192" s="122"/>
    </row>
    <row r="193" spans="2:10" s="184" customFormat="1" ht="15.75">
      <c r="B193" s="185" t="s">
        <v>267</v>
      </c>
      <c r="C193" s="82">
        <v>45407</v>
      </c>
      <c r="D193" s="186" t="s">
        <v>458</v>
      </c>
      <c r="E193" s="186">
        <v>145.35</v>
      </c>
      <c r="F193" s="187">
        <v>157.05000000000001</v>
      </c>
      <c r="G193" s="1045"/>
      <c r="H193" s="126"/>
      <c r="I193" s="122"/>
      <c r="J193" s="122"/>
    </row>
    <row r="194" spans="2:10" s="184" customFormat="1" ht="15.75">
      <c r="B194" s="185" t="s">
        <v>40</v>
      </c>
      <c r="C194" s="82">
        <v>45407</v>
      </c>
      <c r="D194" s="186" t="s">
        <v>458</v>
      </c>
      <c r="E194" s="186">
        <v>1088.3676909473684</v>
      </c>
      <c r="F194" s="187">
        <v>1054.55</v>
      </c>
      <c r="G194" s="1045"/>
      <c r="H194" s="126"/>
      <c r="I194" s="122"/>
      <c r="J194" s="122"/>
    </row>
    <row r="195" spans="2:10" s="184" customFormat="1" ht="15.75">
      <c r="B195" s="185" t="s">
        <v>84</v>
      </c>
      <c r="C195" s="82">
        <v>45407</v>
      </c>
      <c r="D195" s="186" t="s">
        <v>458</v>
      </c>
      <c r="E195" s="186">
        <v>153.01367162162163</v>
      </c>
      <c r="F195" s="187">
        <v>140.75</v>
      </c>
      <c r="G195" s="1045"/>
      <c r="H195" s="126"/>
      <c r="I195" s="122"/>
      <c r="J195" s="122"/>
    </row>
    <row r="196" spans="2:10" s="115" customFormat="1">
      <c r="B196" s="188" t="s">
        <v>530</v>
      </c>
      <c r="C196" s="57"/>
      <c r="D196" s="57"/>
      <c r="E196" s="189"/>
      <c r="F196" s="189"/>
      <c r="G196" s="190"/>
      <c r="H196" s="126"/>
      <c r="I196" s="122"/>
      <c r="J196" s="122"/>
    </row>
    <row r="197" spans="2:10" s="115" customFormat="1">
      <c r="B197" s="149"/>
      <c r="C197" s="58"/>
      <c r="D197" s="58"/>
      <c r="E197" s="191"/>
      <c r="F197" s="191"/>
      <c r="G197" s="192"/>
      <c r="H197" s="126"/>
      <c r="I197" s="122"/>
      <c r="J197" s="122"/>
    </row>
    <row r="198" spans="2:10" s="115" customFormat="1" ht="15.75">
      <c r="B198" s="193" t="s">
        <v>517</v>
      </c>
      <c r="C198" s="194"/>
      <c r="D198" s="195"/>
      <c r="E198" s="196"/>
      <c r="F198" s="196"/>
      <c r="G198" s="196"/>
      <c r="H198" s="197"/>
      <c r="I198" s="198"/>
      <c r="J198" s="198"/>
    </row>
    <row r="199" spans="2:10" s="115" customFormat="1" ht="15.75" hidden="1">
      <c r="B199" s="199" t="s">
        <v>460</v>
      </c>
      <c r="C199" s="200"/>
      <c r="D199" s="200"/>
      <c r="E199" s="200"/>
      <c r="F199" s="196"/>
      <c r="G199" s="196"/>
      <c r="H199" s="197"/>
      <c r="I199" s="198"/>
      <c r="J199" s="198"/>
    </row>
    <row r="200" spans="2:10" s="115" customFormat="1" ht="15.75" hidden="1">
      <c r="B200" s="199" t="s">
        <v>461</v>
      </c>
      <c r="C200" s="200"/>
      <c r="D200" s="200"/>
      <c r="E200" s="90"/>
      <c r="F200" s="91"/>
      <c r="G200" s="91"/>
      <c r="H200" s="197"/>
      <c r="I200" s="198"/>
      <c r="J200" s="198"/>
    </row>
    <row r="201" spans="2:10" s="115" customFormat="1" ht="15.75" hidden="1">
      <c r="B201" s="199" t="s">
        <v>462</v>
      </c>
      <c r="C201" s="200"/>
      <c r="D201" s="200"/>
      <c r="E201" s="90"/>
      <c r="F201" s="91"/>
      <c r="G201" s="91"/>
      <c r="H201" s="197"/>
      <c r="I201" s="198"/>
      <c r="J201" s="198"/>
    </row>
    <row r="202" spans="2:10" s="115" customFormat="1" ht="15.75" hidden="1">
      <c r="B202" s="199" t="s">
        <v>463</v>
      </c>
      <c r="C202" s="200"/>
      <c r="D202" s="200"/>
      <c r="E202" s="90"/>
      <c r="F202" s="91"/>
      <c r="G202" s="91"/>
      <c r="H202" s="197"/>
      <c r="I202" s="198"/>
      <c r="J202" s="198"/>
    </row>
    <row r="203" spans="2:10" s="115" customFormat="1" ht="15.75" hidden="1">
      <c r="B203" s="199" t="s">
        <v>464</v>
      </c>
      <c r="C203" s="200"/>
      <c r="D203" s="200"/>
      <c r="E203" s="90"/>
      <c r="F203" s="91"/>
      <c r="G203" s="91"/>
      <c r="H203" s="197"/>
      <c r="I203" s="198"/>
      <c r="J203" s="198"/>
    </row>
    <row r="204" spans="2:10" s="115" customFormat="1" ht="15.75" hidden="1">
      <c r="B204" s="199" t="s">
        <v>465</v>
      </c>
      <c r="C204" s="200"/>
      <c r="D204" s="200"/>
      <c r="E204" s="90"/>
      <c r="F204" s="91"/>
      <c r="G204" s="91"/>
      <c r="H204" s="197"/>
      <c r="I204" s="198"/>
      <c r="J204" s="198"/>
    </row>
    <row r="205" spans="2:10" s="115" customFormat="1" ht="15.75" hidden="1">
      <c r="B205" s="199" t="s">
        <v>466</v>
      </c>
      <c r="C205" s="200"/>
      <c r="D205" s="200"/>
      <c r="E205" s="90"/>
      <c r="F205" s="91"/>
      <c r="G205" s="91"/>
      <c r="H205" s="197"/>
      <c r="I205" s="198"/>
      <c r="J205" s="201"/>
    </row>
    <row r="206" spans="2:10" s="115" customFormat="1" ht="15.75" hidden="1">
      <c r="B206" s="199" t="s">
        <v>467</v>
      </c>
      <c r="C206" s="200"/>
      <c r="D206" s="200"/>
      <c r="E206" s="90"/>
      <c r="F206" s="91"/>
      <c r="G206" s="93"/>
      <c r="H206" s="197"/>
      <c r="I206" s="198"/>
      <c r="J206" s="202"/>
    </row>
    <row r="207" spans="2:10" s="115" customFormat="1" ht="15.75" hidden="1">
      <c r="B207" s="199" t="s">
        <v>468</v>
      </c>
      <c r="C207" s="200"/>
      <c r="D207" s="200"/>
      <c r="E207" s="90"/>
      <c r="F207" s="91"/>
      <c r="G207" s="95"/>
      <c r="H207" s="197"/>
      <c r="I207" s="198"/>
      <c r="J207" s="202"/>
    </row>
    <row r="208" spans="2:10" s="115" customFormat="1" ht="15.75">
      <c r="B208" s="203"/>
      <c r="C208" s="196"/>
      <c r="D208" s="196"/>
      <c r="E208" s="204"/>
      <c r="F208" s="91"/>
      <c r="G208" s="95"/>
      <c r="H208" s="197"/>
      <c r="I208" s="198"/>
      <c r="J208" s="202"/>
    </row>
    <row r="209" spans="2:10" s="115" customFormat="1" ht="15.75">
      <c r="B209" s="96" t="s">
        <v>469</v>
      </c>
      <c r="C209" s="97"/>
      <c r="D209" s="97"/>
      <c r="E209" s="98"/>
      <c r="F209" s="91"/>
      <c r="G209" s="91"/>
      <c r="H209" s="197"/>
      <c r="I209" s="198"/>
      <c r="J209" s="198"/>
    </row>
    <row r="210" spans="2:10" s="115" customFormat="1">
      <c r="B210" s="149"/>
      <c r="C210" s="58"/>
      <c r="D210" s="58"/>
      <c r="E210" s="191"/>
      <c r="F210" s="191"/>
      <c r="G210" s="192"/>
      <c r="H210" s="126"/>
      <c r="I210" s="122"/>
      <c r="J210" s="122"/>
    </row>
    <row r="211" spans="2:10" s="115" customFormat="1">
      <c r="B211" s="205" t="s">
        <v>518</v>
      </c>
      <c r="C211" s="206"/>
      <c r="D211" s="206"/>
      <c r="E211" s="58"/>
      <c r="F211" s="58"/>
      <c r="G211" s="58"/>
      <c r="H211" s="126"/>
      <c r="I211" s="122"/>
      <c r="J211" s="122"/>
    </row>
    <row r="212" spans="2:10" s="115" customFormat="1">
      <c r="B212" s="123"/>
      <c r="C212" s="58"/>
      <c r="D212" s="58"/>
      <c r="E212" s="58"/>
      <c r="F212" s="207"/>
      <c r="G212" s="207"/>
      <c r="H212" s="126"/>
      <c r="I212" s="122"/>
      <c r="J212" s="122"/>
    </row>
    <row r="213" spans="2:10" s="115" customFormat="1">
      <c r="B213" s="205" t="s">
        <v>519</v>
      </c>
      <c r="C213" s="206"/>
      <c r="D213" s="206"/>
      <c r="E213" s="58"/>
      <c r="F213" s="208"/>
      <c r="G213" s="207"/>
      <c r="H213" s="126"/>
      <c r="I213" s="122"/>
      <c r="J213" s="122"/>
    </row>
    <row r="214" spans="2:10" s="115" customFormat="1">
      <c r="B214" s="209"/>
      <c r="C214" s="210"/>
      <c r="D214" s="210"/>
      <c r="E214" s="58"/>
      <c r="F214" s="58"/>
      <c r="G214" s="58"/>
      <c r="H214" s="126"/>
      <c r="I214" s="122"/>
      <c r="J214" s="122"/>
    </row>
    <row r="215" spans="2:10" s="115" customFormat="1">
      <c r="B215" s="205" t="s">
        <v>520</v>
      </c>
      <c r="C215" s="206"/>
      <c r="D215" s="206"/>
      <c r="E215" s="58"/>
      <c r="F215" s="208"/>
      <c r="G215" s="58"/>
      <c r="H215" s="126"/>
      <c r="I215" s="122"/>
      <c r="J215" s="122"/>
    </row>
    <row r="216" spans="2:10" s="115" customFormat="1" ht="36" hidden="1">
      <c r="B216" s="211" t="s">
        <v>451</v>
      </c>
      <c r="C216" s="211" t="s">
        <v>470</v>
      </c>
      <c r="D216" s="211" t="s">
        <v>471</v>
      </c>
      <c r="E216" s="212" t="s">
        <v>472</v>
      </c>
      <c r="F216" s="212" t="s">
        <v>473</v>
      </c>
      <c r="G216" s="58"/>
      <c r="H216" s="126"/>
      <c r="I216" s="122"/>
      <c r="J216" s="122"/>
    </row>
    <row r="217" spans="2:10" s="115" customFormat="1" ht="15.75" hidden="1">
      <c r="B217" s="188" t="s">
        <v>34</v>
      </c>
      <c r="C217" s="82" t="s">
        <v>496</v>
      </c>
      <c r="D217" s="83"/>
      <c r="E217" s="164"/>
      <c r="F217" s="164"/>
      <c r="G217" s="58"/>
      <c r="H217" s="126"/>
      <c r="I217" s="122"/>
      <c r="J217" s="122"/>
    </row>
    <row r="218" spans="2:10" s="115" customFormat="1" ht="15.75" hidden="1">
      <c r="B218" s="188" t="s">
        <v>23</v>
      </c>
      <c r="C218" s="82" t="s">
        <v>496</v>
      </c>
      <c r="D218" s="83"/>
      <c r="E218" s="164"/>
      <c r="F218" s="164"/>
      <c r="G218" s="58"/>
      <c r="H218" s="126"/>
      <c r="I218" s="122"/>
      <c r="J218" s="122"/>
    </row>
    <row r="219" spans="2:10" s="115" customFormat="1" hidden="1">
      <c r="B219" s="1031" t="s">
        <v>497</v>
      </c>
      <c r="C219" s="1032"/>
      <c r="D219" s="1032"/>
      <c r="E219" s="1032"/>
      <c r="F219" s="1033"/>
      <c r="G219" s="58"/>
      <c r="H219" s="126"/>
      <c r="I219" s="122"/>
      <c r="J219" s="122"/>
    </row>
    <row r="220" spans="2:10" s="115" customFormat="1">
      <c r="B220" s="213"/>
      <c r="C220" s="214"/>
      <c r="D220" s="214"/>
      <c r="E220" s="214"/>
      <c r="F220" s="214"/>
      <c r="G220" s="58"/>
      <c r="H220" s="126"/>
      <c r="I220" s="122"/>
      <c r="J220" s="122"/>
    </row>
    <row r="221" spans="2:10" s="115" customFormat="1">
      <c r="B221" s="694" t="s">
        <v>831</v>
      </c>
      <c r="C221" s="206"/>
      <c r="D221" s="206"/>
      <c r="E221" s="58"/>
      <c r="F221" s="58"/>
      <c r="G221" s="58"/>
      <c r="H221" s="126"/>
      <c r="I221" s="122"/>
      <c r="J221" s="122"/>
    </row>
    <row r="222" spans="2:10" s="115" customFormat="1" hidden="1">
      <c r="B222" s="695" t="s">
        <v>474</v>
      </c>
      <c r="C222" s="215"/>
      <c r="D222" s="215"/>
      <c r="E222" s="57">
        <v>0</v>
      </c>
      <c r="F222" s="58"/>
      <c r="G222" s="58"/>
      <c r="H222" s="126"/>
      <c r="I222" s="122"/>
      <c r="J222" s="122"/>
    </row>
    <row r="223" spans="2:10" s="115" customFormat="1" hidden="1">
      <c r="B223" s="695" t="s">
        <v>475</v>
      </c>
      <c r="C223" s="215"/>
      <c r="D223" s="215"/>
      <c r="E223" s="216">
        <v>0</v>
      </c>
      <c r="F223" s="58"/>
      <c r="G223" s="58"/>
      <c r="H223" s="126"/>
      <c r="I223" s="122"/>
      <c r="J223" s="122"/>
    </row>
    <row r="224" spans="2:10" s="115" customFormat="1" hidden="1">
      <c r="B224" s="695" t="s">
        <v>476</v>
      </c>
      <c r="C224" s="215"/>
      <c r="D224" s="215"/>
      <c r="E224" s="216">
        <v>0</v>
      </c>
      <c r="F224" s="58"/>
      <c r="G224" s="58"/>
      <c r="H224" s="126"/>
      <c r="I224" s="122"/>
      <c r="J224" s="122"/>
    </row>
    <row r="225" spans="1:10" s="375" customFormat="1">
      <c r="B225" s="484" t="s">
        <v>474</v>
      </c>
      <c r="C225" s="376"/>
      <c r="D225" s="376"/>
      <c r="E225" s="59">
        <v>12</v>
      </c>
      <c r="F225" s="378"/>
      <c r="G225" s="378"/>
      <c r="H225" s="379"/>
      <c r="I225" s="380"/>
      <c r="J225" s="380"/>
    </row>
    <row r="226" spans="1:10" s="375" customFormat="1">
      <c r="B226" s="484" t="s">
        <v>475</v>
      </c>
      <c r="C226" s="376"/>
      <c r="D226" s="376"/>
      <c r="E226" s="374">
        <v>11844000</v>
      </c>
      <c r="F226" s="378"/>
      <c r="G226" s="378"/>
      <c r="H226" s="379"/>
      <c r="I226" s="380"/>
      <c r="J226" s="380"/>
    </row>
    <row r="227" spans="1:10" s="375" customFormat="1">
      <c r="B227" s="484" t="s">
        <v>476</v>
      </c>
      <c r="C227" s="376"/>
      <c r="D227" s="376"/>
      <c r="E227" s="374">
        <v>100800</v>
      </c>
      <c r="F227" s="378"/>
      <c r="G227" s="378"/>
      <c r="H227" s="379"/>
      <c r="I227" s="380"/>
      <c r="J227" s="380"/>
    </row>
    <row r="228" spans="1:10" s="115" customFormat="1">
      <c r="B228" s="696"/>
      <c r="C228" s="58"/>
      <c r="D228" s="58"/>
      <c r="E228" s="58"/>
      <c r="F228" s="58"/>
      <c r="G228" s="58"/>
      <c r="H228" s="126"/>
      <c r="I228" s="122"/>
      <c r="J228" s="122"/>
    </row>
    <row r="229" spans="1:10" s="115" customFormat="1" ht="15.75" thickBot="1">
      <c r="B229" s="217" t="s">
        <v>504</v>
      </c>
      <c r="C229" s="218"/>
      <c r="D229" s="218"/>
      <c r="E229" s="218"/>
      <c r="F229" s="218"/>
      <c r="G229" s="218"/>
      <c r="H229" s="174"/>
      <c r="I229" s="122"/>
      <c r="J229" s="122"/>
    </row>
    <row r="230" spans="1:10" s="115" customFormat="1" ht="12.95" customHeight="1">
      <c r="A230" s="113"/>
      <c r="B230" s="114"/>
      <c r="C230" s="114"/>
      <c r="D230" s="114"/>
      <c r="E230" s="113"/>
      <c r="F230" s="113"/>
      <c r="G230" s="113"/>
      <c r="H230" s="113"/>
      <c r="I230" s="113"/>
      <c r="J230" s="113"/>
    </row>
    <row r="231" spans="1:10" s="115" customFormat="1" ht="12.95" customHeight="1">
      <c r="A231" s="113"/>
      <c r="B231" s="114"/>
      <c r="C231" s="113"/>
      <c r="D231" s="113"/>
      <c r="E231" s="113"/>
      <c r="F231" s="113"/>
      <c r="G231" s="113"/>
      <c r="H231" s="113"/>
      <c r="I231" s="113"/>
      <c r="J231" s="113"/>
    </row>
    <row r="232" spans="1:10" s="115" customFormat="1">
      <c r="A232" s="219"/>
      <c r="B232" s="489" t="s">
        <v>936</v>
      </c>
      <c r="C232" s="495"/>
      <c r="D232" s="114"/>
      <c r="E232" s="219"/>
      <c r="F232" s="219"/>
      <c r="G232" s="219"/>
      <c r="H232" s="219"/>
      <c r="I232" s="219"/>
      <c r="J232" s="219"/>
    </row>
    <row r="233" spans="1:10" s="115" customFormat="1" ht="12.95" customHeight="1">
      <c r="A233" s="219"/>
      <c r="B233" s="500" t="s">
        <v>949</v>
      </c>
      <c r="C233" s="509">
        <v>1304.6835789718084</v>
      </c>
      <c r="D233" s="219"/>
      <c r="E233" s="219"/>
      <c r="F233" s="219"/>
      <c r="G233" s="219"/>
      <c r="H233" s="219"/>
      <c r="I233" s="219"/>
      <c r="J233" s="219"/>
    </row>
    <row r="234" spans="1:10">
      <c r="A234" s="2"/>
      <c r="B234" s="500" t="s">
        <v>950</v>
      </c>
      <c r="C234" s="504">
        <v>2.7899392591566166</v>
      </c>
      <c r="D234" s="2"/>
      <c r="E234" s="2"/>
      <c r="F234" s="2"/>
      <c r="G234" s="2"/>
      <c r="H234" s="2"/>
      <c r="I234" s="2"/>
      <c r="J234" s="2"/>
    </row>
    <row r="235" spans="1:10">
      <c r="B235" s="500" t="s">
        <v>937</v>
      </c>
      <c r="C235" s="504">
        <v>2.9019725860004089</v>
      </c>
    </row>
    <row r="236" spans="1:10">
      <c r="B236" s="500" t="s">
        <v>951</v>
      </c>
      <c r="C236" s="514">
        <v>7.4234990139207771E-2</v>
      </c>
    </row>
    <row r="238" spans="1:10" ht="15.75" thickBot="1"/>
    <row r="239" spans="1:10" s="561" customFormat="1" ht="12.75">
      <c r="B239" s="669"/>
      <c r="C239" s="670"/>
      <c r="D239" s="671"/>
      <c r="E239" s="1037" t="s">
        <v>1024</v>
      </c>
      <c r="F239" s="1038"/>
    </row>
    <row r="240" spans="1:10" s="561" customFormat="1" ht="12.75">
      <c r="B240" s="823" t="s">
        <v>983</v>
      </c>
      <c r="C240" s="673"/>
      <c r="D240" s="673"/>
      <c r="E240" s="544"/>
      <c r="F240" s="824"/>
    </row>
    <row r="241" spans="2:6" s="561" customFormat="1" ht="12.75">
      <c r="B241" s="825" t="s">
        <v>984</v>
      </c>
      <c r="C241" s="673"/>
      <c r="D241" s="673"/>
      <c r="E241" s="544"/>
      <c r="F241" s="824"/>
    </row>
    <row r="242" spans="2:6" s="561" customFormat="1" ht="12.75">
      <c r="B242" s="826" t="s">
        <v>1025</v>
      </c>
      <c r="C242" s="673"/>
      <c r="D242" s="673"/>
      <c r="E242" s="544"/>
      <c r="F242" s="824"/>
    </row>
    <row r="243" spans="2:6" s="561" customFormat="1" ht="24.75" customHeight="1">
      <c r="B243" s="827" t="s">
        <v>1026</v>
      </c>
      <c r="C243" s="673"/>
      <c r="D243" s="673"/>
      <c r="E243" s="544"/>
      <c r="F243" s="824"/>
    </row>
    <row r="244" spans="2:6" s="561" customFormat="1" ht="12.75">
      <c r="B244" s="828"/>
      <c r="C244" s="673"/>
      <c r="D244" s="673"/>
      <c r="E244" s="544"/>
      <c r="F244" s="824"/>
    </row>
    <row r="245" spans="2:6" s="561" customFormat="1" ht="12.75">
      <c r="B245" s="828"/>
      <c r="C245" s="673"/>
      <c r="D245" s="673"/>
      <c r="E245" s="544"/>
      <c r="F245" s="824"/>
    </row>
    <row r="246" spans="2:6" s="561" customFormat="1" ht="12.75">
      <c r="B246" s="828"/>
      <c r="C246" s="673"/>
      <c r="D246" s="673"/>
      <c r="E246" s="544"/>
      <c r="F246" s="824"/>
    </row>
    <row r="247" spans="2:6" s="561" customFormat="1" ht="12.75">
      <c r="B247" s="825" t="s">
        <v>999</v>
      </c>
      <c r="C247" s="673"/>
      <c r="D247" s="673"/>
      <c r="E247" s="544"/>
      <c r="F247" s="824"/>
    </row>
    <row r="248" spans="2:6" s="561" customFormat="1" ht="13.5" thickBot="1">
      <c r="B248" s="677"/>
      <c r="C248" s="678"/>
      <c r="D248" s="678"/>
      <c r="E248" s="551"/>
      <c r="F248" s="552"/>
    </row>
    <row r="249" spans="2:6" s="115" customFormat="1"/>
    <row r="250" spans="2:6" s="115" customFormat="1"/>
    <row r="251" spans="2:6" s="115" customFormat="1" ht="15.75" thickBot="1"/>
    <row r="252" spans="2:6">
      <c r="B252" s="679" t="s">
        <v>987</v>
      </c>
    </row>
    <row r="253" spans="2:6">
      <c r="B253" s="685" t="s">
        <v>1027</v>
      </c>
    </row>
    <row r="254" spans="2:6">
      <c r="B254" s="685"/>
    </row>
    <row r="255" spans="2:6">
      <c r="B255" s="686"/>
    </row>
    <row r="256" spans="2:6">
      <c r="B256" s="686"/>
    </row>
    <row r="257" spans="2:2">
      <c r="B257" s="686"/>
    </row>
    <row r="258" spans="2:2">
      <c r="B258" s="686"/>
    </row>
    <row r="259" spans="2:2">
      <c r="B259" s="686"/>
    </row>
    <row r="260" spans="2:2">
      <c r="B260" s="686"/>
    </row>
    <row r="261" spans="2:2">
      <c r="B261" s="686"/>
    </row>
    <row r="262" spans="2:2">
      <c r="B262" s="686"/>
    </row>
    <row r="263" spans="2:2">
      <c r="B263" s="686"/>
    </row>
    <row r="264" spans="2:2" ht="15.75" thickBot="1">
      <c r="B264" s="687"/>
    </row>
    <row r="265" spans="2:2" s="115" customFormat="1"/>
  </sheetData>
  <mergeCells count="6">
    <mergeCell ref="E239:F239"/>
    <mergeCell ref="G175:G195"/>
    <mergeCell ref="B116:D116"/>
    <mergeCell ref="B120:B121"/>
    <mergeCell ref="C120:C121"/>
    <mergeCell ref="B219:F219"/>
  </mergeCell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Index</vt:lpstr>
      <vt:lpstr>PPFCF</vt:lpstr>
      <vt:lpstr>PPLF</vt:lpstr>
      <vt:lpstr>PPTSF</vt:lpstr>
      <vt:lpstr>PPCHF</vt:lpstr>
      <vt:lpstr>PPAF</vt:lpstr>
      <vt:lpstr>PPDAAF</vt:lpstr>
      <vt:lpstr>JR_PAGE_ANCHOR_0_1</vt:lpstr>
      <vt:lpstr>JR_PAGE_ANCHOR_0_2</vt:lpstr>
      <vt:lpstr>PPLF!JR_PAGE_ANCHOR_0_3</vt:lpstr>
      <vt:lpstr>JR_PAGE_ANCHOR_0_4</vt:lpstr>
      <vt:lpstr>PPCHF!JR_PAGE_ANCHOR_0_6</vt:lpstr>
      <vt:lpstr>JR_PAGE_ANCHOR_0_7</vt:lpstr>
      <vt:lpstr>JR_PAGE_ANCHOR_0_8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2024-04-08T11:08:05Z</dcterms:created>
  <dcterms:modified xsi:type="dcterms:W3CDTF">2024-04-15T10:37:48Z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2024-04-02T17:24:31Z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9f41e1ea-b29a-489d-9af3-cc32a43b54e5</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