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codeName="ThisWorkbook" defaultThemeVersion="166925"/>
  <xr:revisionPtr revIDLastSave="0" documentId="13_ncr:1_{0A4A08F7-AEB3-4B96-A1E1-24ED342794FF}" xr6:coauthVersionLast="47" xr6:coauthVersionMax="47" xr10:uidLastSave="{00000000-0000-0000-0000-000000000000}"/>
  <bookViews>
    <workbookView xWindow="-120" yWindow="-120" windowWidth="20730" windowHeight="11160" xr2:uid="{00000000-000D-0000-FFFF-FFFF00000000}"/>
  </bookViews>
  <sheets>
    <sheet name="Scheme Dash Board" sheetId="1" r:id="rId1"/>
    <sheet name="PPFCF" sheetId="2" r:id="rId2"/>
    <sheet name="PPLF" sheetId="5" r:id="rId3"/>
    <sheet name="PPTSF" sheetId="4" r:id="rId4"/>
    <sheet name="PPCHF" sheetId="6" r:id="rId5"/>
  </sheets>
  <definedNames>
    <definedName name="_xlnm._FilterDatabase" localSheetId="4" hidden="1">PPCHF!$A$29:$J$148</definedName>
    <definedName name="JR_PAGE_ANCHOR_0_1">'Scheme Dash Board'!#REF!</definedName>
    <definedName name="JR_PAGE_ANCHOR_0_2" localSheetId="2">PPLF!$A$1</definedName>
    <definedName name="JR_PAGE_ANCHOR_0_2">PPFCF!$A$1</definedName>
    <definedName name="JR_PAGE_ANCHOR_0_3" localSheetId="4">PPCHF!$A$1</definedName>
    <definedName name="JR_PAGE_ANCHOR_0_3">#REF!</definedName>
    <definedName name="JR_PAGE_ANCHOR_0_4">PPTSF!$A$1</definedName>
    <definedName name="JR_PAGE_ANCHOR_0_5">#REF!</definedName>
    <definedName name="JR_PAGE_ANCHOR_0_6">#REF!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01" i="6" l="1"/>
  <c r="F147" i="6"/>
  <c r="G147" i="6"/>
  <c r="F209" i="6" l="1"/>
  <c r="F211" i="6"/>
  <c r="F200" i="6"/>
  <c r="F208" i="6" s="1"/>
  <c r="G26" i="6"/>
  <c r="F204" i="6" s="1"/>
  <c r="F212" i="6" s="1"/>
  <c r="F26" i="6"/>
  <c r="F132" i="5"/>
  <c r="F137" i="5" s="1"/>
  <c r="F131" i="5"/>
  <c r="F136" i="5" s="1"/>
  <c r="F130" i="5"/>
  <c r="F129" i="5"/>
  <c r="F135" i="5" l="1"/>
  <c r="G27" i="6"/>
  <c r="F27" i="6"/>
  <c r="F202" i="6" l="1"/>
  <c r="F210" i="6" s="1"/>
  <c r="G117" i="2"/>
  <c r="F117" i="2"/>
  <c r="F118" i="2" l="1"/>
  <c r="F98" i="2" s="1"/>
  <c r="G118" i="2"/>
  <c r="G98" i="2" s="1"/>
</calcChain>
</file>

<file path=xl/sharedStrings.xml><?xml version="1.0" encoding="utf-8"?>
<sst xmlns="http://schemas.openxmlformats.org/spreadsheetml/2006/main" count="1889" uniqueCount="982">
  <si>
    <t>Scheme Name</t>
  </si>
  <si>
    <t>Parag Parikh Flexi Cap Fund</t>
  </si>
  <si>
    <t>Parag Parikh Tax Saver Fund</t>
  </si>
  <si>
    <t>Parag Parikh Conservative Hybrid Fund</t>
  </si>
  <si>
    <t xml:space="preserve">
  </t>
  </si>
  <si>
    <t>Monthly Portfolio Statement as on June 30, 2023</t>
  </si>
  <si>
    <t>Name of the Instrument</t>
  </si>
  <si>
    <t>ISIN</t>
  </si>
  <si>
    <t>Industry</t>
  </si>
  <si>
    <t>Quantity</t>
  </si>
  <si>
    <t>Market/Fair Value
 (Rs. in Lakhs)</t>
  </si>
  <si>
    <t>% to Net
 Assets</t>
  </si>
  <si>
    <t>YTM~</t>
  </si>
  <si>
    <t>YTC^</t>
  </si>
  <si>
    <t>null</t>
  </si>
  <si>
    <t>Equity &amp; Equity related</t>
  </si>
  <si>
    <t>(a) Listed / awaiting listing on Stock Exchanges</t>
  </si>
  <si>
    <t>HDFC03</t>
  </si>
  <si>
    <t>Housing Development Finance Corporation Limited</t>
  </si>
  <si>
    <t>INE001A01036</t>
  </si>
  <si>
    <t>Finance</t>
  </si>
  <si>
    <t>ITCL02</t>
  </si>
  <si>
    <t>ITC Limited</t>
  </si>
  <si>
    <t>INE154A01025</t>
  </si>
  <si>
    <t>Diversified FMCG</t>
  </si>
  <si>
    <t>BAJA01</t>
  </si>
  <si>
    <t>Bajaj Holdings &amp; Investment Limited</t>
  </si>
  <si>
    <t>INE118A01012</t>
  </si>
  <si>
    <t>UTIB02</t>
  </si>
  <si>
    <t>Axis Bank Limited</t>
  </si>
  <si>
    <t>INE238A01034</t>
  </si>
  <si>
    <t>Banks</t>
  </si>
  <si>
    <t>IBCL05</t>
  </si>
  <si>
    <t>ICICI Bank Limited</t>
  </si>
  <si>
    <t>INE090A01021</t>
  </si>
  <si>
    <t>HCLT02</t>
  </si>
  <si>
    <t>HCL Technologies Limited</t>
  </si>
  <si>
    <t>INE860A01027</t>
  </si>
  <si>
    <t>IT - Software</t>
  </si>
  <si>
    <t>COAL01</t>
  </si>
  <si>
    <t>Coal India Limited</t>
  </si>
  <si>
    <t>INE522F01014</t>
  </si>
  <si>
    <t>Consumable Fuels</t>
  </si>
  <si>
    <t>PGCI01</t>
  </si>
  <si>
    <t>Power Grid Corporation of India Limited</t>
  </si>
  <si>
    <t>INE752E01010</t>
  </si>
  <si>
    <t>Power</t>
  </si>
  <si>
    <t>MAUD01</t>
  </si>
  <si>
    <t>Maruti Suzuki India Limited</t>
  </si>
  <si>
    <t>INE585B01010</t>
  </si>
  <si>
    <t>Automobiles</t>
  </si>
  <si>
    <t>INFS02</t>
  </si>
  <si>
    <t>Infosys Limited</t>
  </si>
  <si>
    <t>INE009A01021</t>
  </si>
  <si>
    <t>IEEL02</t>
  </si>
  <si>
    <t>Indian Energy Exchange Limited</t>
  </si>
  <si>
    <t>INE022Q01020</t>
  </si>
  <si>
    <t>Capital Markets</t>
  </si>
  <si>
    <t>MOFS03</t>
  </si>
  <si>
    <t>Motilal Oswal Financial Services Limited</t>
  </si>
  <si>
    <t>INE338I01027</t>
  </si>
  <si>
    <t>NMDC01</t>
  </si>
  <si>
    <t>NMDC Limited</t>
  </si>
  <si>
    <t>INE584A01023</t>
  </si>
  <si>
    <t>Minerals &amp; Mining</t>
  </si>
  <si>
    <t>CDSL01</t>
  </si>
  <si>
    <t>Central Depository Services (India) Limited</t>
  </si>
  <si>
    <t>INE736A01011</t>
  </si>
  <si>
    <t>CHEL02</t>
  </si>
  <si>
    <t>Zydus Lifesciences Limited</t>
  </si>
  <si>
    <t>INE010B01027</t>
  </si>
  <si>
    <t>Pharmaceuticals &amp; Biotechnology</t>
  </si>
  <si>
    <t>MCEX01</t>
  </si>
  <si>
    <t>Multi Commodity Exchange of India Limited</t>
  </si>
  <si>
    <t>INE745G01035</t>
  </si>
  <si>
    <t>CIPL03</t>
  </si>
  <si>
    <t>Cipla Limited</t>
  </si>
  <si>
    <t>INE059A01026</t>
  </si>
  <si>
    <t>DRRL02</t>
  </si>
  <si>
    <t>Dr. Reddy's Laboratories Limited</t>
  </si>
  <si>
    <t>INE089A01023</t>
  </si>
  <si>
    <t>BAFL02</t>
  </si>
  <si>
    <t>Bajaj Finance Limited</t>
  </si>
  <si>
    <t>INE296A01024</t>
  </si>
  <si>
    <t>RIND01</t>
  </si>
  <si>
    <t>Reliance Industries Limited</t>
  </si>
  <si>
    <t>INE002A01018</t>
  </si>
  <si>
    <t>Petroleum Products</t>
  </si>
  <si>
    <t>BALI02</t>
  </si>
  <si>
    <t>Balkrishna Industries Limited</t>
  </si>
  <si>
    <t>INE787D01026</t>
  </si>
  <si>
    <t>Auto Components</t>
  </si>
  <si>
    <t>IPCA03</t>
  </si>
  <si>
    <t>IPCA Laboratories Limited</t>
  </si>
  <si>
    <t>INE571A01038</t>
  </si>
  <si>
    <t>UTIA01</t>
  </si>
  <si>
    <t>UTI Asset Management Company Limited</t>
  </si>
  <si>
    <t>INE094J01016</t>
  </si>
  <si>
    <t>ICRA01</t>
  </si>
  <si>
    <t>ICRA Limited</t>
  </si>
  <si>
    <t>INE725G01011</t>
  </si>
  <si>
    <t>IFEL01</t>
  </si>
  <si>
    <t>Oracle Financial Services Software Limited</t>
  </si>
  <si>
    <t>INE881D01027</t>
  </si>
  <si>
    <t>NMST01</t>
  </si>
  <si>
    <t>NMDC Steel Limited</t>
  </si>
  <si>
    <t>INE0NNS01018</t>
  </si>
  <si>
    <t>Ferrous Metals</t>
  </si>
  <si>
    <t>IIBL01</t>
  </si>
  <si>
    <t>IndusInd Bank Limited</t>
  </si>
  <si>
    <t>INE095A01012</t>
  </si>
  <si>
    <t>TEMA02</t>
  </si>
  <si>
    <t>Tech Mahindra Limited</t>
  </si>
  <si>
    <t>INE669C01036</t>
  </si>
  <si>
    <t>MASC01</t>
  </si>
  <si>
    <t>Maharashtra Scooters Limited</t>
  </si>
  <si>
    <t>INE288A01013</t>
  </si>
  <si>
    <t>HLEL02</t>
  </si>
  <si>
    <t>Hindustan Unilever Limited</t>
  </si>
  <si>
    <t>INE030A01027</t>
  </si>
  <si>
    <t>TELC03</t>
  </si>
  <si>
    <t>Tata Motors Limited</t>
  </si>
  <si>
    <t>INE155A01022</t>
  </si>
  <si>
    <t>TCSL01</t>
  </si>
  <si>
    <t>Tata Consultancy Services Limited</t>
  </si>
  <si>
    <t>INE467B01029</t>
  </si>
  <si>
    <t>ASHL02</t>
  </si>
  <si>
    <t>Ashok Leyland Limited</t>
  </si>
  <si>
    <t>INE208A01029</t>
  </si>
  <si>
    <t>Agricultural, Commercial &amp; Construction Vehicles</t>
  </si>
  <si>
    <t>HDLI01</t>
  </si>
  <si>
    <t>HDFC Life Insurance Company Limited</t>
  </si>
  <si>
    <t>INE795G01014</t>
  </si>
  <si>
    <t>Insurance</t>
  </si>
  <si>
    <t>Sub Total</t>
  </si>
  <si>
    <t>(b) Unlisted</t>
  </si>
  <si>
    <t>NIL</t>
  </si>
  <si>
    <t>Total</t>
  </si>
  <si>
    <t>Equity &amp; Equity related Foreign Investments</t>
  </si>
  <si>
    <t>951692USD</t>
  </si>
  <si>
    <t>Microsoft Corp</t>
  </si>
  <si>
    <t>US5949181045</t>
  </si>
  <si>
    <t>29798540USD</t>
  </si>
  <si>
    <t>Alphabet Inc A</t>
  </si>
  <si>
    <t>US02079K3059</t>
  </si>
  <si>
    <t>645156USD</t>
  </si>
  <si>
    <t>Amazon Com Inc</t>
  </si>
  <si>
    <t>US0231351067</t>
  </si>
  <si>
    <t>14971609USD</t>
  </si>
  <si>
    <t>Meta Platforms Registered Shares A</t>
  </si>
  <si>
    <t>US30303M1027</t>
  </si>
  <si>
    <t>Index / Stock Futures</t>
  </si>
  <si>
    <t>HDLIJUL23</t>
  </si>
  <si>
    <t>HDFC Life Insurance Company Limited July 2023 Future</t>
  </si>
  <si>
    <t>ASHLJUL23</t>
  </si>
  <si>
    <t>Ashok Leyland Limited July 2023 Future</t>
  </si>
  <si>
    <t>TCSLAUG23</t>
  </si>
  <si>
    <t>Tata Consultancy Services Limited August 2023 Future</t>
  </si>
  <si>
    <t>TELCJUL23</t>
  </si>
  <si>
    <t>Tata Motors Limited July 2023 Future</t>
  </si>
  <si>
    <t>HLELJUL23</t>
  </si>
  <si>
    <t>Hindustan Unilever Limited July 2023 Future</t>
  </si>
  <si>
    <t>TEMAJUL23</t>
  </si>
  <si>
    <t>Tech Mahindra Limited July 2023 Future</t>
  </si>
  <si>
    <t>IIBLJUL23</t>
  </si>
  <si>
    <t>IndusInd Bank Limited July 2023 Future</t>
  </si>
  <si>
    <t>RINDJUL23</t>
  </si>
  <si>
    <t>Reliance Industries Limited July 2023 Future</t>
  </si>
  <si>
    <t>BAFLJUL23</t>
  </si>
  <si>
    <t>Bajaj Finance Limited July 2023 Future</t>
  </si>
  <si>
    <t>Money Market Instruments</t>
  </si>
  <si>
    <t>Certificate of Deposit</t>
  </si>
  <si>
    <t>BKBA362</t>
  </si>
  <si>
    <t>INE028A16CZ4</t>
  </si>
  <si>
    <t>NBAR698</t>
  </si>
  <si>
    <t>INE261F16686</t>
  </si>
  <si>
    <t>SBAI223</t>
  </si>
  <si>
    <t>INE062A16499</t>
  </si>
  <si>
    <t>UTIB1285</t>
  </si>
  <si>
    <t>INE238AD6413</t>
  </si>
  <si>
    <t>KMBK830</t>
  </si>
  <si>
    <t>INE237A167T4</t>
  </si>
  <si>
    <t>IBCL1152</t>
  </si>
  <si>
    <t>INE090A169Z3</t>
  </si>
  <si>
    <t>Commercial Paper</t>
  </si>
  <si>
    <t>HDFC1232</t>
  </si>
  <si>
    <t>INE001A14B29</t>
  </si>
  <si>
    <t>Others</t>
  </si>
  <si>
    <t>Margin Fixed Deposit</t>
  </si>
  <si>
    <t xml:space="preserve">Duration (in Days) </t>
  </si>
  <si>
    <t>FDUT1000</t>
  </si>
  <si>
    <t>5% Axis Bank Limited (14/02/2024)</t>
  </si>
  <si>
    <t>365</t>
  </si>
  <si>
    <t>FDUT992</t>
  </si>
  <si>
    <t>4.60% Axis Bank Limited (02/11/2023)</t>
  </si>
  <si>
    <t>FDUT1002</t>
  </si>
  <si>
    <t>5% Axis Bank Limited (16/02/2024)</t>
  </si>
  <si>
    <t>FDUT991</t>
  </si>
  <si>
    <t>4.60% Axis Bank Limited (01/11/2023)</t>
  </si>
  <si>
    <t>FDUT1001</t>
  </si>
  <si>
    <t>5% Axis Bank Limited (15/02/2024)</t>
  </si>
  <si>
    <t>FDUT994</t>
  </si>
  <si>
    <t>4.60% Axis Bank Limited (03/11/2023)</t>
  </si>
  <si>
    <t>FDUT982</t>
  </si>
  <si>
    <t>3.65% Axis Bank Limited (06/07/2023)</t>
  </si>
  <si>
    <t>FDUT983</t>
  </si>
  <si>
    <t>3.65% Axis Bank Limited (20/07/2023)</t>
  </si>
  <si>
    <t>FDUT988</t>
  </si>
  <si>
    <t>3.65% Axis Bank Limited (23/08/2023)</t>
  </si>
  <si>
    <t>FDUT989</t>
  </si>
  <si>
    <t>3.65% Axis Bank Limited (29/08/2023)</t>
  </si>
  <si>
    <t>FDUT981</t>
  </si>
  <si>
    <t>3.65% Axis Bank Limited (05/07/2023)</t>
  </si>
  <si>
    <t>FDUT997</t>
  </si>
  <si>
    <t>4.60% Axis Bank Limited (05/12/2023)</t>
  </si>
  <si>
    <t>FDUT995</t>
  </si>
  <si>
    <t>4.60% Axis Bank Limited (01/12/2023)</t>
  </si>
  <si>
    <t>FDUT1006</t>
  </si>
  <si>
    <t>5% Axis Bank Limited (14/06/2024)</t>
  </si>
  <si>
    <t>366</t>
  </si>
  <si>
    <t>FDUT1005</t>
  </si>
  <si>
    <t>5% Axis Bank Limited (07/06/2024)</t>
  </si>
  <si>
    <t>FDUT1004</t>
  </si>
  <si>
    <t>5% Axis Bank Limited (31/05/2024)</t>
  </si>
  <si>
    <t>FDUT990</t>
  </si>
  <si>
    <t>4.60% Axis Bank Limited (30/10/2023)</t>
  </si>
  <si>
    <t>367</t>
  </si>
  <si>
    <t>FDUT996</t>
  </si>
  <si>
    <t>4.60% Axis Bank Limited (04/12/2023)</t>
  </si>
  <si>
    <t>FDUT999</t>
  </si>
  <si>
    <t>4.75% Axis Bank Limited (05/02/2024)</t>
  </si>
  <si>
    <t>369</t>
  </si>
  <si>
    <t>FDHD2025</t>
  </si>
  <si>
    <t>5.7% HDFC Bank Limited (19/10/2023)</t>
  </si>
  <si>
    <t>$0.00%</t>
  </si>
  <si>
    <t>Reverse Repo / TREPS</t>
  </si>
  <si>
    <t>TRP_030723</t>
  </si>
  <si>
    <t>Clearing Corporation of India Ltd</t>
  </si>
  <si>
    <t>Net Receivables / (Payables)</t>
  </si>
  <si>
    <t>GRAND TOTAL</t>
  </si>
  <si>
    <t xml:space="preserve"> </t>
  </si>
  <si>
    <t xml:space="preserve">$  Less Than 0.01% of Net Asset Value </t>
  </si>
  <si>
    <t>~ YTM as on June 30, 2023</t>
  </si>
  <si>
    <t>^ Pursuant to AMFI circular no. 135/BP/91/2020-21, Yield to Call (YTC) for AT-1 bonds and Tier-2 bonds as on June 30, 2023.</t>
  </si>
  <si>
    <t>WIPR02</t>
  </si>
  <si>
    <t>Wipro Limited</t>
  </si>
  <si>
    <t>INE075A01022</t>
  </si>
  <si>
    <t>CMSI01</t>
  </si>
  <si>
    <t>CMS Info System Limited</t>
  </si>
  <si>
    <t>INE925R01014</t>
  </si>
  <si>
    <t>Commercial Services &amp; Supplies</t>
  </si>
  <si>
    <t>VSTI01</t>
  </si>
  <si>
    <t>VST Industries Limited</t>
  </si>
  <si>
    <t>INE710A01016</t>
  </si>
  <si>
    <t>Cigarettes &amp; Tobacco Products</t>
  </si>
  <si>
    <t>CPIL02</t>
  </si>
  <si>
    <t>CCL Products (India) Limited</t>
  </si>
  <si>
    <t>INE421D01022</t>
  </si>
  <si>
    <t>Agricultural Food &amp; other Products</t>
  </si>
  <si>
    <t>UTIB1271</t>
  </si>
  <si>
    <t>INE238AD6298</t>
  </si>
  <si>
    <t>Currency Futures</t>
  </si>
  <si>
    <t>NSE_FUTCUR_USDINR_27/07/2023</t>
  </si>
  <si>
    <t>BSE_FUTCUR_USDINR_27/07/2023</t>
  </si>
  <si>
    <t>Notes &amp; Symbols :-</t>
  </si>
  <si>
    <t>*Traded on US OTC Markets. Underlying shares are listed on Tokyo Stock Exchange</t>
  </si>
  <si>
    <t>^ The Name of the Industry is in accordance with Industry Classification as recommended by AMFI.</t>
  </si>
  <si>
    <t># The Name of the Industry is in accordance with Industry Classification for Foreign Securities is as per NASDAQ.</t>
  </si>
  <si>
    <t>Notes:</t>
  </si>
  <si>
    <t>1.  Total value provided for securities classified as below investment grade or default and its percentage to NAV - NIL</t>
  </si>
  <si>
    <t>Name of security</t>
  </si>
  <si>
    <t>ISIN Code</t>
  </si>
  <si>
    <t>Net receivable/ market value</t>
  </si>
  <si>
    <t>Total amount due (including principal and interest)</t>
  </si>
  <si>
    <t>(Rs. in Lakhs)</t>
  </si>
  <si>
    <t>(as % to NAV)</t>
  </si>
  <si>
    <t>Total  value  provided for securities classified as below investment grade or default and its percentage to NAV - NIL</t>
  </si>
  <si>
    <t>2.   Total value and percentage of Illiquid Equity Shares: Nil</t>
  </si>
  <si>
    <t>3.   Plan wise per unit Net Asset Value are as follows:</t>
  </si>
  <si>
    <t>Plan / Option</t>
  </si>
  <si>
    <t>May 31, 2023(Rs.)</t>
  </si>
  <si>
    <t>Direct Plan</t>
  </si>
  <si>
    <t>Regular Plan</t>
  </si>
  <si>
    <t xml:space="preserve">       (Gross exposure means sum of all long and short positions in derivatives)</t>
  </si>
  <si>
    <t>13.  Deviation from the valuation prices given by valuation agencies: NIL</t>
  </si>
  <si>
    <t>14.  Disclosure for investments in derivative instruments</t>
  </si>
  <si>
    <t>Underlying</t>
  </si>
  <si>
    <t>Series</t>
  </si>
  <si>
    <t>Long / Short</t>
  </si>
  <si>
    <t>Futures Price when purchased 
( Rs. Per unit)</t>
  </si>
  <si>
    <t>Current price of the contract
( Rs. Per unit)</t>
  </si>
  <si>
    <t>Margin maintained in Rs. Lakhs</t>
  </si>
  <si>
    <t>a. Equity Futures</t>
  </si>
  <si>
    <t>Short</t>
  </si>
  <si>
    <t>b. Currency Future</t>
  </si>
  <si>
    <t>Currency Derivatives-27-July-2023</t>
  </si>
  <si>
    <t>Total Number of contracts where futures were bought (opening balance)</t>
  </si>
  <si>
    <t>Total Number of contracts where futures were bought</t>
  </si>
  <si>
    <t>Total Number of contracts where futures were sold (opening balance)</t>
  </si>
  <si>
    <t>Total Number of contracts where futures were sold</t>
  </si>
  <si>
    <t>Gross Notional Value of contracts where futures were bought (opening balance) Rs.</t>
  </si>
  <si>
    <t>Gross Notional Value of contracts where futures were bought Rs.</t>
  </si>
  <si>
    <t>Gross Notional Value of contracts where futures were sold (opening balance) Rs.</t>
  </si>
  <si>
    <t>Gross Notional Value of contracts where futures were sold Rs.</t>
  </si>
  <si>
    <t>Net Profit/Loss value on all contracts combined Rs.</t>
  </si>
  <si>
    <t>Exposure created due to over hedging through futures (quantity of hedging position exceeding the quantity of existing position being hedged) is Nil.</t>
  </si>
  <si>
    <t>Call/Put</t>
  </si>
  <si>
    <t>Number of Contracts</t>
  </si>
  <si>
    <t>Option Price when purchased (Rs. Per unit)</t>
  </si>
  <si>
    <t>Current Option Price ( Rs. Per unit)</t>
  </si>
  <si>
    <t>Nil</t>
  </si>
  <si>
    <t>Total exposure through options as a % of net assets : Nil</t>
  </si>
  <si>
    <t>Total Number of contracts entered into</t>
  </si>
  <si>
    <t>Gross Notional Value of contracts entered into Rs.</t>
  </si>
  <si>
    <t>Net Profit/Loss value on all contracts (treat premium paid as loss) Rs.</t>
  </si>
  <si>
    <t>12.  Deviation from the valuation prices given by valuation agencies: NIL</t>
  </si>
  <si>
    <t>Jun 30, 2023(Rs.)</t>
  </si>
  <si>
    <t>4.   Total Dividend (Net) declared during the period ended   Jun 30, 2023  - Nil</t>
  </si>
  <si>
    <t>5.   Total Bonus declared during the period ended   Jun 30, 2023  - Nil</t>
  </si>
  <si>
    <t>12.  Repo transactions in corporate debt securities during the period ending   Jun 30, 2023  is Nil.</t>
  </si>
  <si>
    <t>6.    Total outstanding exposure in derivative instruments as on   Jun 30, 2023  - Nil</t>
  </si>
  <si>
    <t>7.    Total investment in Foreign Securities / ADRs / GDRs as on   Jun 30, 2023  - Nil</t>
  </si>
  <si>
    <t>11.  Repo transactions in corporate debt securities during the period ending   Jun 30, 2023  - Nil</t>
  </si>
  <si>
    <t>7.    Total investment in Foreign Securities / ADRs / GDRs as on   Jun 30, 2023 : Rs. 66,30,66,65,649.33</t>
  </si>
  <si>
    <t xml:space="preserve">For the period  01-Jun-2023 to 30-Jun-2023, the following details specified for hedging transactions through futures which have been squared off/expired : </t>
  </si>
  <si>
    <t>Total %age of existing assets hedged through futures: 14.39%</t>
  </si>
  <si>
    <t>For the period  01-Jun-2023 to 30-Jun-2023,  the following details specified for hedging transactions through options which have already been exercised/expired :</t>
  </si>
  <si>
    <t>B. Other than Hedging Positions through Futures as on  30-Jun-2023: Nil</t>
  </si>
  <si>
    <t>C. Hedging Position through Put Option as on  30-Jun-2023: Nil</t>
  </si>
  <si>
    <t>D. Other than Hedging Positions through Options as on  30-Jun-2023: NIL</t>
  </si>
  <si>
    <t>E. Hedging Positions through swaps as on 30-Jun-2023: Nil</t>
  </si>
  <si>
    <t>9.    Total Brokerage paid for Buying/ Selling of Investment for Jun  2023 is Rs. 2,27,360.23</t>
  </si>
  <si>
    <t>9.    Total Brokerage paid for Buying/ Selling of Investment for Jun 2023 is Rs. 1,27,22,637.49</t>
  </si>
  <si>
    <t>Industry / Rating</t>
  </si>
  <si>
    <t>Debt Instruments</t>
  </si>
  <si>
    <t>(a) Listed / awaiting listing on Stock Exchange</t>
  </si>
  <si>
    <t>GOI1057</t>
  </si>
  <si>
    <t>7.95% Tamil Nadu SDL (MD 03/07/2023)</t>
  </si>
  <si>
    <t>IN3120130064</t>
  </si>
  <si>
    <t>Sovereign</t>
  </si>
  <si>
    <t>(b) Privately placed / Unlisted</t>
  </si>
  <si>
    <t>KMBK794</t>
  </si>
  <si>
    <t>INE237A169P8</t>
  </si>
  <si>
    <t>CRISIL A1+</t>
  </si>
  <si>
    <t>UTIB1256</t>
  </si>
  <si>
    <t>INE238AD6025</t>
  </si>
  <si>
    <t>IBCL1137</t>
  </si>
  <si>
    <t>INE090A161Y3</t>
  </si>
  <si>
    <t>ICRA A1+</t>
  </si>
  <si>
    <t>SBAI215</t>
  </si>
  <si>
    <t>INE062A16465</t>
  </si>
  <si>
    <t>CARE A1+</t>
  </si>
  <si>
    <t>BKBA371</t>
  </si>
  <si>
    <t>INE028A16DA5</t>
  </si>
  <si>
    <t>HDFC1195</t>
  </si>
  <si>
    <t>INE001A14ZE2</t>
  </si>
  <si>
    <t>NBAR721</t>
  </si>
  <si>
    <t>INE261F14KA1</t>
  </si>
  <si>
    <t>Treasury Bill</t>
  </si>
  <si>
    <t>TBIL2148</t>
  </si>
  <si>
    <t>182 Days Tbill (MD 06/07/2023)</t>
  </si>
  <si>
    <t>IN002022Y419</t>
  </si>
  <si>
    <t>TBIL2154</t>
  </si>
  <si>
    <t>182 Days Tbill (MD 20/07/2023)</t>
  </si>
  <si>
    <t>IN002022Y435</t>
  </si>
  <si>
    <t>TBIL2195</t>
  </si>
  <si>
    <t>91 Days Tbill (MD 27/07/2023)</t>
  </si>
  <si>
    <t>IN002023X047</t>
  </si>
  <si>
    <t>TBIL2198</t>
  </si>
  <si>
    <t>91 Days Tbill (MD 03/08/2023)</t>
  </si>
  <si>
    <t>IN002023X054</t>
  </si>
  <si>
    <t>TBIL2200</t>
  </si>
  <si>
    <t>91 Days Tbill (MD 10/08/2023)</t>
  </si>
  <si>
    <t>IN002023X062</t>
  </si>
  <si>
    <t>TBIL2165</t>
  </si>
  <si>
    <t>182 Days Tbill (MD 17/08/2023)</t>
  </si>
  <si>
    <t>IN002022Y476</t>
  </si>
  <si>
    <t>TBIL2210</t>
  </si>
  <si>
    <t>91 Days Tbill (MD 31/08/2023)</t>
  </si>
  <si>
    <t>IN002023X096</t>
  </si>
  <si>
    <t>TBIL2214</t>
  </si>
  <si>
    <t>91 Days Tbill (MD 07/09/2023)</t>
  </si>
  <si>
    <t>IN002023X104</t>
  </si>
  <si>
    <t>TBIL2179</t>
  </si>
  <si>
    <t>182 Days Tbill (MD 14/09/2023)</t>
  </si>
  <si>
    <t>IN002022Y518</t>
  </si>
  <si>
    <t>TBIL2181</t>
  </si>
  <si>
    <t>182 Days Tbill (MD 22/09/2023)</t>
  </si>
  <si>
    <t>IN002022Y526</t>
  </si>
  <si>
    <t>TBIL2190</t>
  </si>
  <si>
    <t>91 Days Tbill (MD 13/07/2023)</t>
  </si>
  <si>
    <t>IN002023X021</t>
  </si>
  <si>
    <t>TBIL2150</t>
  </si>
  <si>
    <t>182 Days Tbill (MD 13/07/2023)</t>
  </si>
  <si>
    <t>IN002022Y427</t>
  </si>
  <si>
    <t>TBIL2104</t>
  </si>
  <si>
    <t>364 Days Tbill (MD 28/09/2023)</t>
  </si>
  <si>
    <t>IN002022Z267</t>
  </si>
  <si>
    <t>FDHD2029</t>
  </si>
  <si>
    <t>6.5% HDFC Bank Limited (19/12/2023)</t>
  </si>
  <si>
    <t>FDHD2023</t>
  </si>
  <si>
    <t>5.5% HDFC Bank Limited (09/10/2023)</t>
  </si>
  <si>
    <t>FDHD2022M</t>
  </si>
  <si>
    <t>6.05% HDFC Bank Limited (04/10/2023)</t>
  </si>
  <si>
    <t>FDHD2024</t>
  </si>
  <si>
    <t>5.5% HDFC Bank Limited (10/10/2023)</t>
  </si>
  <si>
    <t>FDHD2037</t>
  </si>
  <si>
    <t>6.6% HDFC Bank Limited (22/04/2024)</t>
  </si>
  <si>
    <t>FDHD2030</t>
  </si>
  <si>
    <t>6.6% HDFC Bank Limited (08/02/2024)</t>
  </si>
  <si>
    <t>2.   Plan wise per unit Net Asset Value are as follows:</t>
  </si>
  <si>
    <t>Options</t>
  </si>
  <si>
    <t>Parag Parikh Liquid Fund- Direct Plan Growth</t>
  </si>
  <si>
    <t>Parag Parikh Liquid Fund- Direct Plan- Daily Reinvestment of IDCW*</t>
  </si>
  <si>
    <t>Parag Parikh Liquid Fund- Direct Plan- Weekly Reinvestment of IDCW*</t>
  </si>
  <si>
    <t>Parag Parikh Liquid Fund- Direct Plan- Monthly IDCW*</t>
  </si>
  <si>
    <t>Parag Parikh Liquid Fund- Regular Plan Growth</t>
  </si>
  <si>
    <t>Parag Parikh Liquid Fund- Regular Plan- Daily Reinvestment of IDCW*</t>
  </si>
  <si>
    <t>Parag Parikh Liquid Fund- Regular Plan- Weekly Reinvestment of IDCW*</t>
  </si>
  <si>
    <t>Parag Parikh Liquid Fund- Regular Plan- Monthly IDCW*</t>
  </si>
  <si>
    <t>3.   Total Dividend (Net) declared during the period ended    June 30, 2023:</t>
  </si>
  <si>
    <t>Record Date</t>
  </si>
  <si>
    <t>Daily IDCW* (Direct)</t>
  </si>
  <si>
    <t>Dividend Per Unit
(Huf &amp; Individuals)</t>
  </si>
  <si>
    <t>Dividend Per Unit
(Others)</t>
  </si>
  <si>
    <t>Jun-23</t>
  </si>
  <si>
    <t>Direct Plan- Daily Reinvestment of IDCW*</t>
  </si>
  <si>
    <t>Daily IDCW* (Regular)</t>
  </si>
  <si>
    <t>Dividend Per Unit 
(Others)</t>
  </si>
  <si>
    <t>June-23</t>
  </si>
  <si>
    <t>Regular Plan- Daily Reinvestment of IDCW*</t>
  </si>
  <si>
    <t>Weekly IDCW* (Direct)</t>
  </si>
  <si>
    <t>Direct Plan- Weekly Reinvestment of IDCW*</t>
  </si>
  <si>
    <t>Weekly IDCW* (Regular)</t>
  </si>
  <si>
    <t>Regular Plan- Weekly Reinvestment of IDCW*</t>
  </si>
  <si>
    <t>Monthly IDCW* (Direct)</t>
  </si>
  <si>
    <t>Direct Plan- Monthly IDCW*</t>
  </si>
  <si>
    <t>Monthly IDCW* (Regular)</t>
  </si>
  <si>
    <t>Regular Plan- Monthly IDCW*</t>
  </si>
  <si>
    <t xml:space="preserve">* Pursuant to SEBI Circular vide reference no. SEBI/HO/IMD/DF3/CIR/P/2020/194 dated October 5, 2020 regarding ‘Review of Dividend Option(s) / Plan(s) in case of Mutual Fund Schemes, effective April 1st ,2021 Dividend Option(s) / Plan(s) is renamed as Income Distribution cum capital withdrawal (“IDCW”) Option(s) / Plan(s).
</t>
  </si>
  <si>
    <t>For more details on Dividend history visit our website on following path: https://amc.ppfas.com/schemes/parag-parikh-liquid-fund/dividend/</t>
  </si>
  <si>
    <t>Face Value per unit = Rs.1000/-</t>
  </si>
  <si>
    <t>4.   Total Bonus declared during the period ended    June 30, 2023- Nil</t>
  </si>
  <si>
    <t>5.    Total outstanding exposure in derivative instruments as on    June 30, 2023- Nil</t>
  </si>
  <si>
    <t>6.    Total investment in Foreign Securities / ADRs / GDRs as on    June 30, 2023- Nil</t>
  </si>
  <si>
    <t>7.    Details of transactions of "Credit Default Swap" for the month ended    June 30, 2023- Nil</t>
  </si>
  <si>
    <t>8.   Average Portfolio Maturity is 41 days.</t>
  </si>
  <si>
    <t>9.  Repo transactions in corporate debt securities during the period ending    June 30, 2023- Nil</t>
  </si>
  <si>
    <t>10.  Portfolio Classification by Asset Class(%) :</t>
  </si>
  <si>
    <t xml:space="preserve">        T Bills</t>
  </si>
  <si>
    <t xml:space="preserve">        Goverment Securities</t>
  </si>
  <si>
    <t xml:space="preserve">        Commercial Papers (CP) / Certificate Of Deposit (CD)</t>
  </si>
  <si>
    <t xml:space="preserve">        Cash,Cash Equivalents and Net Current Assets including TREPS</t>
  </si>
  <si>
    <t>11.  Portfolio Classification by Rating Class(%) :</t>
  </si>
  <si>
    <t xml:space="preserve">        Sovereign</t>
  </si>
  <si>
    <t xml:space="preserve">        CRISIL A1+</t>
  </si>
  <si>
    <t>IRLY01</t>
  </si>
  <si>
    <t>Indian Railway Finance Corporation Limited</t>
  </si>
  <si>
    <t>INE053F01010</t>
  </si>
  <si>
    <t>BALN01</t>
  </si>
  <si>
    <t>Bajaj Auto Limited</t>
  </si>
  <si>
    <t>INE917I01010</t>
  </si>
  <si>
    <t>PLNG01</t>
  </si>
  <si>
    <t>Petronet LNG Limited</t>
  </si>
  <si>
    <t>INE347G01014</t>
  </si>
  <si>
    <t>Gas</t>
  </si>
  <si>
    <t>(c) ReITs</t>
  </si>
  <si>
    <t>Brookfield India Real Estate Trust</t>
  </si>
  <si>
    <t>INE0FDU25010</t>
  </si>
  <si>
    <t>Realty</t>
  </si>
  <si>
    <t>Embassy Office Parks REIT</t>
  </si>
  <si>
    <t>INE041025011</t>
  </si>
  <si>
    <t>Mindspace Business Parks REIT</t>
  </si>
  <si>
    <t>INE0CCU25019</t>
  </si>
  <si>
    <t>IBCLAUG23</t>
  </si>
  <si>
    <t>ICICI Bank Limited August 2023 Future</t>
  </si>
  <si>
    <t>GOI2183</t>
  </si>
  <si>
    <t>8.08% Tamilnadu SDL (MD 26/12/2028)</t>
  </si>
  <si>
    <t>IN3120180200</t>
  </si>
  <si>
    <t>GOI2153</t>
  </si>
  <si>
    <t>8.37% Tamil Nadu SDL (MD 05/12/2028)</t>
  </si>
  <si>
    <t>IN3120180176</t>
  </si>
  <si>
    <t>GOI2159</t>
  </si>
  <si>
    <t>8.36% Tamil Nadu SDL (MD 12/12/2028)</t>
  </si>
  <si>
    <t>IN3120180184</t>
  </si>
  <si>
    <t>GOI4826</t>
  </si>
  <si>
    <t>7.78% Maharashtra SDL (MD 27/10/2030)</t>
  </si>
  <si>
    <t>IN2220220148</t>
  </si>
  <si>
    <t>GOI2490</t>
  </si>
  <si>
    <t>6.99% Telangana SDL (MD 10/06/2028)</t>
  </si>
  <si>
    <t>IN4520200093</t>
  </si>
  <si>
    <t>GOI2139</t>
  </si>
  <si>
    <t>8.57% Gujarat SDL (MD 06/11/2028)</t>
  </si>
  <si>
    <t>IN1520180184</t>
  </si>
  <si>
    <t>GOI2161</t>
  </si>
  <si>
    <t>8.18% Tamilnadu SDL (MD 19/12/2028)</t>
  </si>
  <si>
    <t>IN3120180192</t>
  </si>
  <si>
    <t>GOI4096</t>
  </si>
  <si>
    <t>8.16% Rajasthan SDL (MD 09/05/2028)</t>
  </si>
  <si>
    <t>IN2920180030</t>
  </si>
  <si>
    <t>GOI2039</t>
  </si>
  <si>
    <t>8% Kerala SDL (MD 11/04/2028)</t>
  </si>
  <si>
    <t>IN2020180013</t>
  </si>
  <si>
    <t>GOI4808</t>
  </si>
  <si>
    <t>7.76% Maharashtra SDL (MD 04/10/2030)</t>
  </si>
  <si>
    <t>IN2220220122</t>
  </si>
  <si>
    <t>GOI3221</t>
  </si>
  <si>
    <t>7.92% Uttar Pradesh SDL (MD 24/01/2028)</t>
  </si>
  <si>
    <t>IN3320170175</t>
  </si>
  <si>
    <t>GOI4986</t>
  </si>
  <si>
    <t>7.68% Gujarat SDL (MD 15/02/2030)</t>
  </si>
  <si>
    <t>IN1520220238</t>
  </si>
  <si>
    <t>GOI4993</t>
  </si>
  <si>
    <t>7.7% Andhra Pradesh SDL (MD 22/02/2030)</t>
  </si>
  <si>
    <t>IN1020220662</t>
  </si>
  <si>
    <t>IRLY322</t>
  </si>
  <si>
    <t>INE053F07BB3</t>
  </si>
  <si>
    <t>CRISIL AAA</t>
  </si>
  <si>
    <t>NHBA299</t>
  </si>
  <si>
    <t>INE557F08FG1</t>
  </si>
  <si>
    <t>NBAR587</t>
  </si>
  <si>
    <t>INE261F08CK9</t>
  </si>
  <si>
    <t>ICRA AAA</t>
  </si>
  <si>
    <t>ONGC38</t>
  </si>
  <si>
    <t>INE213A08040</t>
  </si>
  <si>
    <t>GOI2172</t>
  </si>
  <si>
    <t>8.34% Punjab SDL (MD 30/05/2028)</t>
  </si>
  <si>
    <t>IN2820180049</t>
  </si>
  <si>
    <t>GOI4640</t>
  </si>
  <si>
    <t>7.63% Haryana SDL (MD 01/06/2028)</t>
  </si>
  <si>
    <t>IN1620220070</t>
  </si>
  <si>
    <t>GOI4485</t>
  </si>
  <si>
    <t>7.38% GOI (MD 20/06/2027)</t>
  </si>
  <si>
    <t>IN0020220037</t>
  </si>
  <si>
    <t>GOI3375</t>
  </si>
  <si>
    <t>8.43% Punjab SDL (MD 05/12/2028)</t>
  </si>
  <si>
    <t>IN2820180114</t>
  </si>
  <si>
    <t>GOI2164</t>
  </si>
  <si>
    <t>8.42% Madhya Pradesh SDL (MD 08/08/2028)</t>
  </si>
  <si>
    <t>IN2120180053</t>
  </si>
  <si>
    <t>GOI2058</t>
  </si>
  <si>
    <t>8.33% Kerala SDL (MD 30/05/2028)</t>
  </si>
  <si>
    <t>IN2020180039</t>
  </si>
  <si>
    <t>GOI1993</t>
  </si>
  <si>
    <t>8.29% West Bengal SDL (MD 21/02/2028)</t>
  </si>
  <si>
    <t>IN3420170182</t>
  </si>
  <si>
    <t>GOI2167</t>
  </si>
  <si>
    <t>8.08% Maharashtra SDL (MD 26/12/2028)</t>
  </si>
  <si>
    <t>IN2220180052</t>
  </si>
  <si>
    <t>GOI2089</t>
  </si>
  <si>
    <t>8.15% Tamil Nadu SDL (MD 09/05/2028)</t>
  </si>
  <si>
    <t>IN3120180036</t>
  </si>
  <si>
    <t>GOI3648</t>
  </si>
  <si>
    <t>6.98% Telangana SDL (MD 22/04/2028)</t>
  </si>
  <si>
    <t>IN4520200044</t>
  </si>
  <si>
    <t>GOI3519</t>
  </si>
  <si>
    <t>6.79% West Bangal SDL (MD 30/06/2028)</t>
  </si>
  <si>
    <t>IN3420210046</t>
  </si>
  <si>
    <t>GOI2101</t>
  </si>
  <si>
    <t>8.48% Kerala SDL (MD 08/08/2030)</t>
  </si>
  <si>
    <t>IN2020180070</t>
  </si>
  <si>
    <t>GOI2147</t>
  </si>
  <si>
    <t>8.5% Gujarat SDL (MD 28/11/2028)</t>
  </si>
  <si>
    <t>IN1520180200</t>
  </si>
  <si>
    <t>GOI2206</t>
  </si>
  <si>
    <t>8.45% Uttar Pradesh SDL (MD 27/02/2029)</t>
  </si>
  <si>
    <t>IN3320180166</t>
  </si>
  <si>
    <t>GOI2228</t>
  </si>
  <si>
    <t>8.43% Goa SDL (MD 13/03/2029)</t>
  </si>
  <si>
    <t>IN1420180151</t>
  </si>
  <si>
    <t>GOI2076</t>
  </si>
  <si>
    <t>8.45% Uttar Pradesh SDL (MD 27/06/2028)</t>
  </si>
  <si>
    <t>IN3320180034</t>
  </si>
  <si>
    <t>GOI2197</t>
  </si>
  <si>
    <t>8.37% Madhya Pradesh SDL (MD 05/12/2028)</t>
  </si>
  <si>
    <t>IN2120180095</t>
  </si>
  <si>
    <t>GOI2066</t>
  </si>
  <si>
    <t>8.41% Kerala SDL (MD 06/06/2028)</t>
  </si>
  <si>
    <t>IN2020180047</t>
  </si>
  <si>
    <t>GOI4101</t>
  </si>
  <si>
    <t>8.2% Uttarakhand SDL (MD 09/05/2028)</t>
  </si>
  <si>
    <t>IN3620180023</t>
  </si>
  <si>
    <t>GOI2171</t>
  </si>
  <si>
    <t>8.08% Karnataka SDL (MD 26/12/2028)</t>
  </si>
  <si>
    <t>IN1920180115</t>
  </si>
  <si>
    <t>GOI2025</t>
  </si>
  <si>
    <t>8.15% Chhattisgarh SDL (MD 27/03/2028)</t>
  </si>
  <si>
    <t>IN3520170090</t>
  </si>
  <si>
    <t>GOI2035</t>
  </si>
  <si>
    <t>7.99% Punjab SDL (MD 11/04/2028)</t>
  </si>
  <si>
    <t>IN2820180015</t>
  </si>
  <si>
    <t>GOI4444</t>
  </si>
  <si>
    <t>7.63% Maharashtra SDL (MD 11/05/2030)</t>
  </si>
  <si>
    <t>IN2220220049</t>
  </si>
  <si>
    <t>GOI2452</t>
  </si>
  <si>
    <t>7.6% Maharashtra SDL (MD 15/04/2030)</t>
  </si>
  <si>
    <t>IN2220200025</t>
  </si>
  <si>
    <t>PGCI203</t>
  </si>
  <si>
    <t>INE752E07FR0</t>
  </si>
  <si>
    <t>GOI4103</t>
  </si>
  <si>
    <t>7.5% Telangana SDL (MD 15/04/2028)</t>
  </si>
  <si>
    <t>IN4520200010</t>
  </si>
  <si>
    <t>GOI5125</t>
  </si>
  <si>
    <t>7.41% Andhra Pradesh SDL (MD 26/04/2030)</t>
  </si>
  <si>
    <t>IN1020230042</t>
  </si>
  <si>
    <t>GOI2339</t>
  </si>
  <si>
    <t>7.15% Karnataka SDL (MD 09/10/2028)</t>
  </si>
  <si>
    <t>IN1920190056</t>
  </si>
  <si>
    <t>GOI3532</t>
  </si>
  <si>
    <t>6.82% Bihar SDL (MD 14/07/2028)</t>
  </si>
  <si>
    <t>IN1320210041</t>
  </si>
  <si>
    <t>GOI2627</t>
  </si>
  <si>
    <t>6.44% Maharashtra SDL (MD 12/08/2028)</t>
  </si>
  <si>
    <t>IN2220200124</t>
  </si>
  <si>
    <t>GOI2119</t>
  </si>
  <si>
    <t>8.84 % Rajasthan SDL 12/09/2028</t>
  </si>
  <si>
    <t>IN2920180196</t>
  </si>
  <si>
    <t>GOI2128</t>
  </si>
  <si>
    <t>8.73% Uttar Pradesh SDL (MD 10/10/2028)</t>
  </si>
  <si>
    <t>IN3320180042</t>
  </si>
  <si>
    <t>GOI2121</t>
  </si>
  <si>
    <t>8.7% Gujarat SDL (MD 19/09/2028)</t>
  </si>
  <si>
    <t>IN1520180119</t>
  </si>
  <si>
    <t>GOI2124</t>
  </si>
  <si>
    <t>8.65% Rajasthan SDL (MD 03/10/2028)</t>
  </si>
  <si>
    <t>IN2920180212</t>
  </si>
  <si>
    <t>GOI3409</t>
  </si>
  <si>
    <t>8.61% Punjab SDL (MD 14/11/2028)</t>
  </si>
  <si>
    <t>IN2820180106</t>
  </si>
  <si>
    <t>GOI2115</t>
  </si>
  <si>
    <t>8.63% Rajasthan SDL (MD 03/09/2028)</t>
  </si>
  <si>
    <t>IN2920180188</t>
  </si>
  <si>
    <t>GOI2143</t>
  </si>
  <si>
    <t>8.53% Gujarat SDL (MD 20/11/2028)</t>
  </si>
  <si>
    <t>IN1520180192</t>
  </si>
  <si>
    <t>GOI2087</t>
  </si>
  <si>
    <t>8.56% Maharashtra SDL (MD 11/07/2028)</t>
  </si>
  <si>
    <t>IN2220180037</t>
  </si>
  <si>
    <t>GOI2221</t>
  </si>
  <si>
    <t>8.43% Uttar Pradesh SDL (MD 06/03/2029)</t>
  </si>
  <si>
    <t>IN3320180174</t>
  </si>
  <si>
    <t>GOI4102</t>
  </si>
  <si>
    <t>8.49% Uttarakhand SDL (MD 21/08/2028)</t>
  </si>
  <si>
    <t>IN3620180106</t>
  </si>
  <si>
    <t>GOI2217</t>
  </si>
  <si>
    <t>8.39% Uttar Pradesh SDL (MD 13/03/2029)</t>
  </si>
  <si>
    <t>IN3320180182</t>
  </si>
  <si>
    <t>GOI4643</t>
  </si>
  <si>
    <t>8.44% West Bengal SDL (MD 27/06/2028)</t>
  </si>
  <si>
    <t>IN3420180017</t>
  </si>
  <si>
    <t>GOI1989</t>
  </si>
  <si>
    <t>8.5% Andhra Pradesh SDL (MD 28/03/2029)</t>
  </si>
  <si>
    <t>IN1020140134</t>
  </si>
  <si>
    <t>GOI4642</t>
  </si>
  <si>
    <t>8.4% Andhra Pradesh SDL (MD 20/06/2028)</t>
  </si>
  <si>
    <t>IN1020180130</t>
  </si>
  <si>
    <t>GOI4641</t>
  </si>
  <si>
    <t>8.4% Rajasthan SDL (MD 20/06/2028)</t>
  </si>
  <si>
    <t>IN2920180097</t>
  </si>
  <si>
    <t>GOI2205</t>
  </si>
  <si>
    <t>8.28% Gujarat SDL (MD 20/02/2029)</t>
  </si>
  <si>
    <t>IN1520180291</t>
  </si>
  <si>
    <t>GOI2055</t>
  </si>
  <si>
    <t>8.39% Andhra Pradesh SDL (MD 23/05/2028)</t>
  </si>
  <si>
    <t>IN1020180080</t>
  </si>
  <si>
    <t>GOI3190</t>
  </si>
  <si>
    <t>8.31% Jharkhand SDL (MD 13/02/2029)</t>
  </si>
  <si>
    <t>IN3720180063</t>
  </si>
  <si>
    <t>GOI4097</t>
  </si>
  <si>
    <t>8.25% Tamilnadu SDL (MD 02/01/2029)</t>
  </si>
  <si>
    <t>IN3120180218</t>
  </si>
  <si>
    <t>GOI2163</t>
  </si>
  <si>
    <t>8.17% Gujarat SDL (MD 19/12/2028)</t>
  </si>
  <si>
    <t>IN1520180226</t>
  </si>
  <si>
    <t>GOI4094</t>
  </si>
  <si>
    <t>8.29% Haryana SDL (MD 14/03/2028)</t>
  </si>
  <si>
    <t>IN1620170150</t>
  </si>
  <si>
    <t>GOI3344</t>
  </si>
  <si>
    <t>8.2% Jammu and Kashmir SDL (MD 30/01/2029)</t>
  </si>
  <si>
    <t>IN1820180108</t>
  </si>
  <si>
    <t>GOI3259</t>
  </si>
  <si>
    <t>8.21% West Bengal SDL (MD 23/01/2029)</t>
  </si>
  <si>
    <t>IN3420180124</t>
  </si>
  <si>
    <t>GOI2168</t>
  </si>
  <si>
    <t>8.08% Gujarat SDL (MD 26/12/2028)</t>
  </si>
  <si>
    <t>IN1520180234</t>
  </si>
  <si>
    <t>GOI3932</t>
  </si>
  <si>
    <t>8.19% Odisha SDL (MD 09/05/2028)</t>
  </si>
  <si>
    <t>IN2720180032</t>
  </si>
  <si>
    <t>GOI2032</t>
  </si>
  <si>
    <t>8.13% Rajasthan SDL (MD 27/03/2028)</t>
  </si>
  <si>
    <t>IN2920170205</t>
  </si>
  <si>
    <t>GOI3329</t>
  </si>
  <si>
    <t>8.09% West Bengal SDL (MD 27/03/2028)</t>
  </si>
  <si>
    <t>IN3420170216</t>
  </si>
  <si>
    <t>GOI2041</t>
  </si>
  <si>
    <t>8.05% Tamilnadu SDL (MD 18/04/2028)</t>
  </si>
  <si>
    <t>IN3120180010</t>
  </si>
  <si>
    <t>GOI2027</t>
  </si>
  <si>
    <t>8.11% Chattisgarh SDL (MD 31/01/2028)</t>
  </si>
  <si>
    <t>IN3520170041</t>
  </si>
  <si>
    <t>GOI2259</t>
  </si>
  <si>
    <t>7.98% Uttar Pradesh SDL (MD 11/04/2028)</t>
  </si>
  <si>
    <t>IN3320180018</t>
  </si>
  <si>
    <t>GOI2446</t>
  </si>
  <si>
    <t>7.83% Maharashtra SDL (MD 08/04/2030)</t>
  </si>
  <si>
    <t>IN2220200017</t>
  </si>
  <si>
    <t>GOI4092</t>
  </si>
  <si>
    <t>7.97% Assam SDL (MD 18/04/2028)</t>
  </si>
  <si>
    <t>IN1220180021</t>
  </si>
  <si>
    <t>GOI3220</t>
  </si>
  <si>
    <t>7.86% Haryana SDL (MD 27/12/2027)</t>
  </si>
  <si>
    <t>IN1620170101</t>
  </si>
  <si>
    <t>GOI5100</t>
  </si>
  <si>
    <t>7.7% Andhra Pradesh SDL (MD 23/03/2030)</t>
  </si>
  <si>
    <t>IN1020220738</t>
  </si>
  <si>
    <t>GOI3768</t>
  </si>
  <si>
    <t>7.77% Andhra Pradesh SDL (MD 10/01/2028)</t>
  </si>
  <si>
    <t>IN1020170131</t>
  </si>
  <si>
    <t>GOI4443</t>
  </si>
  <si>
    <t>7.61% Maharashtra SDL (MD 11/05/2029)</t>
  </si>
  <si>
    <t>IN2220220031</t>
  </si>
  <si>
    <t>GOI4964</t>
  </si>
  <si>
    <t>7.54% Andhra Pradesh SDL (MD 11/01/2029)</t>
  </si>
  <si>
    <t>IN1020220613</t>
  </si>
  <si>
    <t>GOI4099</t>
  </si>
  <si>
    <t>7.32% West Bengal SDL (MD 26/06/2029)</t>
  </si>
  <si>
    <t>IN3420190016</t>
  </si>
  <si>
    <t>GOI2438</t>
  </si>
  <si>
    <t>7.24% Haryana SDL (MD 18/03/2029)</t>
  </si>
  <si>
    <t>IN1620190190</t>
  </si>
  <si>
    <t>IGIF29</t>
  </si>
  <si>
    <t>INE219X07215</t>
  </si>
  <si>
    <t>GOI2458</t>
  </si>
  <si>
    <t>7.11% Tamilnadu SDL (MD 31/07/2029)</t>
  </si>
  <si>
    <t>IN3120190068</t>
  </si>
  <si>
    <t>GOI4095</t>
  </si>
  <si>
    <t>7.13% Kerala SDL (MD 10/07/2029)</t>
  </si>
  <si>
    <t>IN2020190103</t>
  </si>
  <si>
    <t>GOI4093</t>
  </si>
  <si>
    <t>7.09% Goa SDL (MD 28/08/2029)</t>
  </si>
  <si>
    <t>IN1420190085</t>
  </si>
  <si>
    <t>GOI4100</t>
  </si>
  <si>
    <t>6.83% West Bengal SDL (MD 07/07/2028)</t>
  </si>
  <si>
    <t>IN3420210053</t>
  </si>
  <si>
    <t>GOI3649</t>
  </si>
  <si>
    <t>6.53% Chattisgarh SDL (MD 15/09/2028)</t>
  </si>
  <si>
    <t>IN3520210037</t>
  </si>
  <si>
    <t>GOI3955</t>
  </si>
  <si>
    <t>6.46% Rajasthan SDL (MD 12/08/2030)</t>
  </si>
  <si>
    <t>IN2920200317</t>
  </si>
  <si>
    <t>HDFC1210</t>
  </si>
  <si>
    <t>INE001A14ZT0</t>
  </si>
  <si>
    <t>FDHD2038</t>
  </si>
  <si>
    <t>6% HDFC Bank Limited (28/05/2024)</t>
  </si>
  <si>
    <t>FDHD2039</t>
  </si>
  <si>
    <t>6% HDFC Bank Limited (29/05/2024)</t>
  </si>
  <si>
    <t>FDHD2040</t>
  </si>
  <si>
    <t>6.6% HDFC Bank Limited (01/06/2024)</t>
  </si>
  <si>
    <t>FDUT1003</t>
  </si>
  <si>
    <t>6.75% Axis Bank Limited (30/05/2024)</t>
  </si>
  <si>
    <t>FDUT998</t>
  </si>
  <si>
    <t>7.1% Axis Bank Limited (14/02/2024)</t>
  </si>
  <si>
    <t>392</t>
  </si>
  <si>
    <t>Parag Parikh Conservative Hybrid Fund - Direct Plan - Growth</t>
  </si>
  <si>
    <t>Parag Parikh Conservative Hybrid Fund - Direct Plan - Monthly IDCW</t>
  </si>
  <si>
    <t>Parag Parikh Conservative Hybrid Fund - Regular Plan - Growth</t>
  </si>
  <si>
    <t>Parag Parikh Conservative Hybrid Fund - Regular Plan - Monthly IDCW</t>
  </si>
  <si>
    <t>8.   Average Portfolio Maturity is 1350 days.</t>
  </si>
  <si>
    <t xml:space="preserve">        Equity &amp; Equity related</t>
  </si>
  <si>
    <t xml:space="preserve">        Debt Securities</t>
  </si>
  <si>
    <t xml:space="preserve">        CRISIL AAA</t>
  </si>
  <si>
    <t xml:space="preserve">        Others</t>
  </si>
  <si>
    <t>13.  Disclosure for investments in derivative instruments</t>
  </si>
  <si>
    <t>A. Hedging Positions through Futures as on    30-June-2023:</t>
  </si>
  <si>
    <t>Total exposure through futures as a % of net assets : 1.39%</t>
  </si>
  <si>
    <t>B. Other than Hedging Positions through Futures as on    30 Jun-2023 : Nil</t>
  </si>
  <si>
    <t>C. Hedging Position through Put Option as on    30-Jun-2023 : Nil</t>
  </si>
  <si>
    <t>D. Other than Hedging Positions through Options as on    30-Jun-2023 :- NIL</t>
  </si>
  <si>
    <t>E. Hedging Positions through swaps as on    30-Jun-2023: Nil</t>
  </si>
  <si>
    <t>3.   Total Dividend (Net) declared during the period ended    June 30, 2023 :-</t>
  </si>
  <si>
    <t>For the period 01-Jun-2023 to 30-Jun- 2023, the following details specified for non-hedging transactions through options which have already been exercised/expired :</t>
  </si>
  <si>
    <t xml:space="preserve">For the period  01-Jun-2023 to 30-Jun- 2023,, the following details specified for hedging transactions through futures which have been squared off/expired : </t>
  </si>
  <si>
    <t>Note: In addition to this, 17.59% of our Portfolio is in Foreign Securities (USD) and 0.0001 is in Foreign Currency (USD). 12.09% of total Foreign Portfolio (USD) is hedged through Currency Derivatives to avoid currency risk.</t>
  </si>
  <si>
    <t>8.    Total Commission paid in the month of  Jun  2023 : Rs.8,67,66,793.56</t>
  </si>
  <si>
    <t>8.    Total Commission paid in the month of Jun  2023 : 56,81,493.15</t>
  </si>
  <si>
    <t xml:space="preserve">Bank of Baroda (30/11/2023) </t>
  </si>
  <si>
    <t xml:space="preserve">National Bank For Agriculture and Rural Development (23/01/2024) </t>
  </si>
  <si>
    <t xml:space="preserve">State Bank of India (17/05/2024) </t>
  </si>
  <si>
    <t xml:space="preserve">Axis Bank Limited (17/05/2024) </t>
  </si>
  <si>
    <t xml:space="preserve">Kotak Mahindra Bank Limited (22/05/2024) </t>
  </si>
  <si>
    <t xml:space="preserve">ICICI Bank Limited (13/06/2024) </t>
  </si>
  <si>
    <t xml:space="preserve">Housing Development Finance Corporation Limited (22/04/2024) </t>
  </si>
  <si>
    <t>PPFCF</t>
  </si>
  <si>
    <t>PPLF</t>
  </si>
  <si>
    <t>PPTSF</t>
  </si>
  <si>
    <t>PPCHF</t>
  </si>
  <si>
    <t>Arbitrage</t>
  </si>
  <si>
    <t>Market value 
(Rs. in Lakhs)</t>
  </si>
  <si>
    <t>% to AUM</t>
  </si>
  <si>
    <t>Notes &amp; Symbols</t>
  </si>
  <si>
    <t>DERIVATIVES</t>
  </si>
  <si>
    <t>11.  Portfolio Turnover Ratio (Excluding Equity Arbitrage):  6.24</t>
  </si>
  <si>
    <t>10.  Portfolio Turnover Ratio (Including Equity Arbitrage):  42.95</t>
  </si>
  <si>
    <t>10.  Portfolio Turnover Ratio : 3.41</t>
  </si>
  <si>
    <t>6.    Total outstanding exposure in derivative instruments as on   Jun 30, 2023 : Rs.(54,26,10,55,297.5)</t>
  </si>
  <si>
    <t>IND A1+</t>
  </si>
  <si>
    <t xml:space="preserve">Kotak Mahindra Bank Limited (17/08/2023) </t>
  </si>
  <si>
    <t xml:space="preserve">Axis Bank Limited (07/09/2023) </t>
  </si>
  <si>
    <t xml:space="preserve">ICICI Bank Limited (11/09/2023) </t>
  </si>
  <si>
    <t xml:space="preserve">State Bank of India (12/09/2023) </t>
  </si>
  <si>
    <t xml:space="preserve">Bank of Baroda (12/09/2023) </t>
  </si>
  <si>
    <t>Housing Development Finance Corporation Limited (25/07/2023)</t>
  </si>
  <si>
    <t>National Bank For Agriculture and Rural Development (04/09/2023)</t>
  </si>
  <si>
    <t xml:space="preserve">Axis Bank Limited (10/01/2024) </t>
  </si>
  <si>
    <t>Housing Development Finance Corporation Limited (22/04/2024)</t>
  </si>
  <si>
    <t xml:space="preserve">8.25% Indian Railway Finance Corporation Limited (28/02/2024) </t>
  </si>
  <si>
    <t xml:space="preserve">7.05% National Housing Bank (18/12/2024) </t>
  </si>
  <si>
    <t xml:space="preserve">5.14% National Bank For Agriculture and Rural Development (31/01/2024) </t>
  </si>
  <si>
    <t xml:space="preserve">4.5% Oil &amp; Natural Gas Corporation Limited (09/02/2024) </t>
  </si>
  <si>
    <t xml:space="preserve">9.2% Power Grid Corporation of India Limited (12/03/2024) </t>
  </si>
  <si>
    <t xml:space="preserve">7.7% India Grid Trust InvIT Fund (06/05/2028) </t>
  </si>
  <si>
    <t xml:space="preserve">Housing Development Finance Corporation Limited (23/11/2023) </t>
  </si>
  <si>
    <t>Lumpsum Investment Performance (Compounded annual returns)</t>
  </si>
  <si>
    <t>Date</t>
  </si>
  <si>
    <t>Scheme</t>
  </si>
  <si>
    <t>Benchmark</t>
  </si>
  <si>
    <t>Index</t>
  </si>
  <si>
    <t>Value of Investment of Rs. 10,000/-</t>
  </si>
  <si>
    <t>Nifty 500 (TRI)</t>
  </si>
  <si>
    <t xml:space="preserve">Nifty 50 (TRI) </t>
  </si>
  <si>
    <t>Since Inception (24 May, 2013)</t>
  </si>
  <si>
    <t>June 30, 2022 to June 30, 2023 (Last 1 year)</t>
  </si>
  <si>
    <t>June 30, 2020 to June 30, 2023 (Last 3 year)</t>
  </si>
  <si>
    <t>June 29, 2018 to June 30, 2023 (Last 5 year)</t>
  </si>
  <si>
    <t>June 28, 2013 to June 30, 2023 (Last 10 year)</t>
  </si>
  <si>
    <t>SIP Investment Performance - Parag Parikh Flexi Cap Fund - Regular Plan</t>
  </si>
  <si>
    <t>Since Inception from May 24,2013</t>
  </si>
  <si>
    <t>Total Amount Invested</t>
  </si>
  <si>
    <t>Market value of Investment</t>
  </si>
  <si>
    <t>Returns (Annualised) (%)</t>
  </si>
  <si>
    <t>Nifty 500 (TRI) Returns (Annualised) (%)</t>
  </si>
  <si>
    <t>Nifty 50 (TRI) Returns (Annualised) (%)</t>
  </si>
  <si>
    <t>SIP Investment Performance - Parag Parikh Flexi Cap Fund - Direct Plan</t>
  </si>
  <si>
    <t>Quantitative indicators</t>
  </si>
  <si>
    <t>Standard Deviation</t>
  </si>
  <si>
    <t>Standard Deviation( Benchmark )</t>
  </si>
  <si>
    <t>Sharpe Ratio</t>
  </si>
  <si>
    <t>Beta</t>
  </si>
  <si>
    <t>Treynor Ratio</t>
  </si>
  <si>
    <t>VaR</t>
  </si>
  <si>
    <t>Information Ratio</t>
  </si>
  <si>
    <t>Risk free rate of return (FIMMDA MIBOR)</t>
  </si>
  <si>
    <t>Debt Quants as on  as on June 30, 2023</t>
  </si>
  <si>
    <t>Macaulay Duration (years)</t>
  </si>
  <si>
    <t>Net Asset Value (NAV) as on June 30, 2023</t>
  </si>
  <si>
    <t>Regular Plan : 55.5252</t>
  </si>
  <si>
    <t>Direct Plan : 59.632</t>
  </si>
  <si>
    <t>Since Inception (24 July, 2019)</t>
  </si>
  <si>
    <t>June 30, 2018 to June 30, 2023 (Last 5 year)</t>
  </si>
  <si>
    <t>NA</t>
  </si>
  <si>
    <t>SIP Investment Performance - Parag Parikh Tax Saver Fund - Regular Plan - Growth</t>
  </si>
  <si>
    <t>SIP Investment Performance - Parag Parikh Tax Saver Fund - Direct Plan - Growth</t>
  </si>
  <si>
    <t>Regular Plan : 21.6585</t>
  </si>
  <si>
    <t>Direct Plan : 22.7601</t>
  </si>
  <si>
    <t>CRISIL 1 year T-bill Index</t>
  </si>
  <si>
    <t>Since Inception (11 May, 2018)</t>
  </si>
  <si>
    <t>June 23, 2023 to June 30, 2023 (Last 7 Days)</t>
  </si>
  <si>
    <t>June 15, 2023 to June 30, 2023 (Last 15 days)</t>
  </si>
  <si>
    <t>May 31, 2023 to June 30, 2023 (Last 1 Month)</t>
  </si>
  <si>
    <t>Regular Plan : 1269.1247</t>
  </si>
  <si>
    <t>Direct Plan : 1275.7722</t>
  </si>
  <si>
    <t>Avg maturity of the fund (days)</t>
  </si>
  <si>
    <t>Modified duration (years)</t>
  </si>
  <si>
    <t>YTM</t>
  </si>
  <si>
    <t xml:space="preserve">Lumpsum Investment Performance </t>
  </si>
  <si>
    <t>CRISIL Hybrid 85+15 Conservative Index</t>
  </si>
  <si>
    <t>Crisil 10 year Gilt Index</t>
  </si>
  <si>
    <t>Since Inception (26 May, 2021)</t>
  </si>
  <si>
    <t>SIP Investment Performance - Parag Parikh Conservative Hybrid Fund - Regular Plan - Growth</t>
  </si>
  <si>
    <t>December 31, 2019 to June 30, 2023 (Last 3 year)</t>
  </si>
  <si>
    <t>December 29, 2017 to June 30, 2023 (Last 5 year)</t>
  </si>
  <si>
    <t>CRISIL Hybrid 85+15 - Conservative Index Returns (Annualised) (%)</t>
  </si>
  <si>
    <t>Crisil 10 year Gilt Index Returns (Annualised) (%)</t>
  </si>
  <si>
    <t>SIP Investment Performance - Parag Parikh Conservative Hybrid Fund - Direct Plan - Growth</t>
  </si>
  <si>
    <t>Regular Plan : 11.6863</t>
  </si>
  <si>
    <t>Direct Plan : 11.7598</t>
  </si>
  <si>
    <t xml:space="preserve">    Riskometer</t>
  </si>
  <si>
    <t>Product Labelling of the Scheme</t>
  </si>
  <si>
    <t>This product is suitable for investors who are seeking*</t>
  </si>
  <si>
    <t>The investment objective of the Scheme is to seek to generate long-term capital growth from an actively managed portfolio primarily of Equity and Equity Related Securities. Scheme shall invest in Indian equities, foreign equities and related instruments and debt securities.</t>
  </si>
  <si>
    <t>*Investors should consult their financial advisers if in doubt about whether this product is suitable for them.</t>
  </si>
  <si>
    <t>Benchmark's Riskometer</t>
  </si>
  <si>
    <t>NIFTY 500 TRI</t>
  </si>
  <si>
    <t>Riskometer</t>
  </si>
  <si>
    <t>1.Income over short term.</t>
  </si>
  <si>
    <t>2.Investments in Debt/Money Market instruments.</t>
  </si>
  <si>
    <t xml:space="preserve">             Riskometer</t>
  </si>
  <si>
    <t>1.Long Term Capital Appreciation.     </t>
  </si>
  <si>
    <t xml:space="preserve">2.Investment predominantly in equity and equity related securities.          </t>
  </si>
  <si>
    <t>•	To generate regular income through investments predominantly in debt and money market instruments</t>
  </si>
  <si>
    <t>•	Long term capital appreciation from the portion of equity investments under the scheme</t>
  </si>
  <si>
    <t xml:space="preserve">*Investors should consult their financial advisers if in doubt about whether this product is suitable for them.    </t>
  </si>
  <si>
    <t>CRISIL Hybrid 85+15 - Conservative Index TRI</t>
  </si>
  <si>
    <t>CRISIL Liquid Debt A-I Index</t>
  </si>
  <si>
    <t>Parag Parikh Flexi Cap Fund (An open-ended dynamic equity scheme investing across large cap, mid-cap, small-cap stocks)</t>
  </si>
  <si>
    <t>Internet and Technology #</t>
  </si>
  <si>
    <t>Consumer Services #</t>
  </si>
  <si>
    <t>A. Hedging Positions through Futures as on  30-June-2023</t>
  </si>
  <si>
    <t>Parag Parikh Liquid Fund (An Open Ended Liquid Scheme. A Relatively Low Interest Rate Risk and Relatively low Credit Risk)</t>
  </si>
  <si>
    <t>Parag Parikh Tax Saver Fund (An open ended equity linked saving scheme with a statutory lock in of 3 years and tax benefit)</t>
  </si>
  <si>
    <t>Parag Parikh Conservative Hybrid Fund (An open-ended hybrid scheme investing predominantly in debt instruments)</t>
  </si>
  <si>
    <t>5.    Total outstanding exposure in derivative instruments as on   June 30, 2023: Rs (20,13,48,675)</t>
  </si>
  <si>
    <t xml:space="preserve">           Riskometer</t>
  </si>
  <si>
    <t>PPFAS Mutual Fund</t>
  </si>
  <si>
    <t>PPFAS Asset Management Private Limited</t>
  </si>
  <si>
    <r>
      <t xml:space="preserve">Registered </t>
    </r>
    <r>
      <rPr>
        <b/>
        <sz val="10"/>
        <color indexed="8"/>
        <rFont val="Arial"/>
        <family val="2"/>
      </rPr>
      <t>Office:</t>
    </r>
    <r>
      <rPr>
        <b/>
        <sz val="10"/>
        <rFont val="Arial"/>
        <family val="2"/>
      </rPr>
      <t xml:space="preserve"> </t>
    </r>
    <r>
      <rPr>
        <sz val="10"/>
        <rFont val="Arial"/>
        <family val="2"/>
      </rPr>
      <t>81/82, 8</t>
    </r>
    <r>
      <rPr>
        <vertAlign val="superscript"/>
        <sz val="10"/>
        <rFont val="Arial"/>
        <family val="2"/>
      </rPr>
      <t>th</t>
    </r>
    <r>
      <rPr>
        <sz val="10"/>
        <rFont val="Arial"/>
        <family val="2"/>
      </rPr>
      <t xml:space="preserve"> Floor, Sakhar Bhavan, Ramnath Goenka Marg, 230, Nariman Point, Mumbai 400 021.</t>
    </r>
  </si>
  <si>
    <t>Tel No.: 91-22-61406555 | Fax No.: 91-22-61406590 | Email: mf@ppfas.com | Website : www.amc.ppfas.com</t>
  </si>
  <si>
    <t>1. Parag Parikh Flexi Cap Fund (PPFCF)</t>
  </si>
  <si>
    <t>2. Parag Parikh Tax Saver Fund (PPTSF)</t>
  </si>
  <si>
    <t>3. Parag Parikh Liquid Fund (PPLF)</t>
  </si>
  <si>
    <t>4. Parag Parikh Conservative Hybrid Fund (PPCHF)</t>
  </si>
  <si>
    <t>Scheme Dashboard as on June 30, 2023</t>
  </si>
  <si>
    <t xml:space="preserve">Parag Parikh Liquid Fund </t>
  </si>
  <si>
    <t>Scheme Category</t>
  </si>
  <si>
    <t>Flexi Cap Fund</t>
  </si>
  <si>
    <t>ELSS</t>
  </si>
  <si>
    <t>Liquid Fund</t>
  </si>
  <si>
    <t>Conservative Hybrid Fund</t>
  </si>
  <si>
    <t>Type of Scheme</t>
  </si>
  <si>
    <t>An open ended dynamic equity scheme investing across large cap, mid cap, small cap stocks</t>
  </si>
  <si>
    <t>An open-ended Equity linked saving scheme with a statutory lock in of 3 years and tax benefit</t>
  </si>
  <si>
    <t>An open-ended Liquid Scheme. A Relatively Low Interest Rate Risk and Relatively low Credit Risk</t>
  </si>
  <si>
    <t>An open-ended hybrid scheme investing predominantly in debt instruments</t>
  </si>
  <si>
    <t>Investment Objectives</t>
  </si>
  <si>
    <t>The investment objective of the Scheme is to generate long-term capital appreciation through a diversified portfolio of equity and equity related instruments. (80% of total assets in accordance with Equity Linked Saving Scheme, 2005 notified by Ministry of Finance)
However, there can be no assurance or guarantee that the investment objective of the Scheme would be achieved.</t>
  </si>
  <si>
    <t>The primary investment objective of the Scheme is to deliver reasonable market related returns with lower risk and high liquidity through judicious investments in money market and debt instruments. 
However, there is no assurance that the investment objective of the scheme will be realized and the scheme does not assure or guarantee any returns.</t>
  </si>
  <si>
    <t>The investment objective of the Scheme is to generate regular income through investments predominantly in debt and money market instruments. The Scheme also seeks to generate long term capital appreciation from the portion of equity investments under the scheme.
However, there is no assurance or guarantee that the investment objective of the Scheme will be realized.</t>
  </si>
  <si>
    <t>Date of Allotment</t>
  </si>
  <si>
    <t>AUM (INR in Crores)</t>
  </si>
  <si>
    <t>Portfolio Disclosure (please click on link)</t>
  </si>
  <si>
    <t>Scheme Performance</t>
  </si>
  <si>
    <t>Direct Plan
(Growth Option)</t>
  </si>
  <si>
    <t>Regular Plan
(Growth Option)</t>
  </si>
  <si>
    <t>Tier 1 Benchmark: 
NIFTY 500 (TRI)</t>
  </si>
  <si>
    <t>Additional Benchmark: NIFTY 50 (TRI)</t>
  </si>
  <si>
    <t>Tier 1 Benchmark: 
CRISIL Liquid Debt A-I Index</t>
  </si>
  <si>
    <t>Additional Benchmark: CRISIL 1 year
T-bill Index</t>
  </si>
  <si>
    <t>Tier 1 Benchmark: 
CRISIL Hybrid 85+15 - Conservative Index TRI</t>
  </si>
  <si>
    <t>Additional Benchmark : 
CRISIL 10 year GILT Index</t>
  </si>
  <si>
    <t>Since Inception #</t>
  </si>
  <si>
    <t xml:space="preserve">Since Inception # </t>
  </si>
  <si>
    <t>Last 1 Year</t>
  </si>
  <si>
    <t>Last 7 Days</t>
  </si>
  <si>
    <t>Last 1 year</t>
  </si>
  <si>
    <t>Last 3 Years</t>
  </si>
  <si>
    <t xml:space="preserve">  Last 15 Days</t>
  </si>
  <si>
    <t>Last 5 Years</t>
  </si>
  <si>
    <t xml:space="preserve">  Last 1 Month</t>
  </si>
  <si>
    <t>Net Asset Value (NAV) as on 30/06/2023</t>
  </si>
  <si>
    <t>Last 10 Years</t>
  </si>
  <si>
    <t>Last 3 year</t>
  </si>
  <si>
    <t>Growth</t>
  </si>
  <si>
    <t>Expense Ratio</t>
  </si>
  <si>
    <t>*Including additional expenses and GST on management fees</t>
  </si>
  <si>
    <t>Last 5 year</t>
  </si>
  <si>
    <t xml:space="preserve">Monthly Income Distribution cum Capital Withdrawal (IDCW) option </t>
  </si>
  <si>
    <t xml:space="preserve"> 0.78%*</t>
  </si>
  <si>
    <t xml:space="preserve"> 1.88%* </t>
  </si>
  <si>
    <t xml:space="preserve"> 0.69%*</t>
  </si>
  <si>
    <t>TER at Scheme level</t>
  </si>
  <si>
    <t xml:space="preserve"> 0.33%*</t>
  </si>
  <si>
    <t>1.49%*</t>
  </si>
  <si>
    <t xml:space="preserve">Daily Reinvestment of Income Distribution cum Capital Withdrawal option </t>
  </si>
  <si>
    <t xml:space="preserve"> 0.63%*</t>
  </si>
  <si>
    <t xml:space="preserve">Weekly Reinvestment of Income Distribution cum Capital Withdrawal option </t>
  </si>
  <si>
    <t xml:space="preserve">Monthly Income Distribution cum Capital Withdrawal option </t>
  </si>
  <si>
    <t>#Since inception returns are calculated on allotment price.</t>
  </si>
  <si>
    <t>Note : Past performance may or may not be sustained in future.</t>
  </si>
  <si>
    <t xml:space="preserve"> 0.16%* </t>
  </si>
  <si>
    <t xml:space="preserve"> 0.26%*</t>
  </si>
  <si>
    <t>Back to Scheme DashBoard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</si>
</sst>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_(* #,##0.00_);_(* \(#,##0.00\);_(* &quot;-&quot;??_);_(@_)"/>
    <numFmt numFmtId="165" formatCode="#,##0.00;\(#,##0.00\)"/>
    <numFmt numFmtId="166" formatCode="#,##0.00%;\(#,##0.00\)%"/>
    <numFmt numFmtId="167" formatCode="#,##0.00%"/>
    <numFmt numFmtId="168" formatCode="_-* #,##0.00_-;\-* #,##0.00_-;_-* &quot;-&quot;??_-;_-@_-"/>
    <numFmt numFmtId="169" formatCode="_(* #,##0_);_(* \(#,##0\);_(* &quot;-&quot;??_);_(@_)"/>
    <numFmt numFmtId="170" formatCode="dd/mm/yyyy;@"/>
    <numFmt numFmtId="171" formatCode="0.0000"/>
    <numFmt numFmtId="172" formatCode="#,##0.0000"/>
    <numFmt numFmtId="173" formatCode="[$-409]mmmm/yy;@"/>
    <numFmt numFmtId="174" formatCode="_(* #,##0.0000_);_(* \(#,##0.0000\);_(* &quot;-&quot;??_);_(@_)"/>
    <numFmt numFmtId="175" formatCode="0.0000%"/>
    <numFmt numFmtId="176" formatCode="_(* #,##0_);_(* \(#,##0\);_(* &quot;-&quot;_);_(* @_)"/>
    <numFmt numFmtId="177" formatCode="_(* #,##0.00_);_(* \(#,##0.00\);_(* &quot;-&quot;_);_(* @_)"/>
    <numFmt numFmtId="178" formatCode="_(* #,##0.00000_);_(* \(#,##0.00000\);_(* &quot;-&quot;??_);_(@_)"/>
    <numFmt numFmtId="179" formatCode="[$-409]d/mmm/yy;@"/>
    <numFmt numFmtId="180" formatCode="0.00000000"/>
    <numFmt numFmtId="181" formatCode="#,##0.000"/>
    <numFmt numFmtId="182" formatCode="_(* #,##0_);_(* \(#,##0\);_(* \-??_);_(@_)"/>
    <numFmt numFmtId="183" formatCode="[$-409]mmmm\ d\,\ yyyy;@"/>
  </numFmts>
  <fonts count="29">
    <font>
      <sz val="11"/>
      <color theme="1"/>
      <name val="Calibri"/>
      <family val="2"/>
      <scheme val="minor"/>
    </font>
    <font>
      <sz val="9"/>
      <color rgb="FF000000"/>
      <name val="Arial"/>
      <family val="2"/>
    </font>
    <font>
      <b/>
      <sz val="9"/>
      <color rgb="FF000000"/>
      <name val="Arial"/>
      <family val="2"/>
    </font>
    <font>
      <sz val="9"/>
      <color rgb="FFFFFFFF"/>
      <name val="Arial"/>
      <family val="2"/>
    </font>
    <font>
      <sz val="11"/>
      <color theme="1"/>
      <name val="Calibri"/>
      <family val="2"/>
      <scheme val="minor"/>
    </font>
    <font>
      <b/>
      <sz val="9"/>
      <name val="Arial"/>
      <family val="2"/>
    </font>
    <font>
      <sz val="9"/>
      <name val="Arial"/>
      <family val="2"/>
    </font>
    <font>
      <sz val="10"/>
      <name val="Arial"/>
      <family val="2"/>
    </font>
    <font>
      <b/>
      <sz val="9"/>
      <color theme="1"/>
      <name val="Arial"/>
      <family val="2"/>
    </font>
    <font>
      <sz val="9"/>
      <color theme="0"/>
      <name val="Arial"/>
      <family val="2"/>
    </font>
    <font>
      <sz val="9"/>
      <color theme="1"/>
      <name val="Arial"/>
      <family val="2"/>
    </font>
    <font>
      <b/>
      <sz val="9"/>
      <color rgb="FF333333"/>
      <name val="Arial"/>
      <family val="2"/>
    </font>
    <font>
      <sz val="9"/>
      <color rgb="FF333333"/>
      <name val="Arial"/>
      <family val="2"/>
    </font>
    <font>
      <b/>
      <sz val="9"/>
      <color indexed="8"/>
      <name val="Arial"/>
      <family val="2"/>
    </font>
    <font>
      <sz val="9"/>
      <color indexed="8"/>
      <name val="Arial"/>
      <family val="2"/>
    </font>
    <font>
      <b/>
      <sz val="9"/>
      <color indexed="63"/>
      <name val="Arial"/>
      <family val="2"/>
    </font>
    <font>
      <sz val="9"/>
      <color rgb="FFFF0000"/>
      <name val="Arial"/>
      <family val="2"/>
    </font>
    <font>
      <u/>
      <sz val="11"/>
      <color theme="10"/>
      <name val="Calibri"/>
      <family val="2"/>
      <scheme val="minor"/>
    </font>
    <font>
      <b/>
      <sz val="10"/>
      <name val="Arial"/>
      <family val="2"/>
    </font>
    <font>
      <sz val="10"/>
      <color theme="1"/>
      <name val="Arial"/>
      <family val="2"/>
    </font>
    <font>
      <b/>
      <sz val="10"/>
      <color indexed="8"/>
      <name val="Arial"/>
      <family val="2"/>
    </font>
    <font>
      <vertAlign val="superscript"/>
      <sz val="10"/>
      <name val="Arial"/>
      <family val="2"/>
    </font>
    <font>
      <sz val="10"/>
      <color indexed="8"/>
      <name val="Arial"/>
      <family val="2"/>
    </font>
    <font>
      <b/>
      <sz val="10"/>
      <color theme="1"/>
      <name val="Arial"/>
      <family val="2"/>
    </font>
    <font>
      <u/>
      <sz val="10"/>
      <color theme="10"/>
      <name val="Arial"/>
      <family val="2"/>
    </font>
    <font>
      <sz val="10"/>
      <color theme="0"/>
      <name val="Arial"/>
      <family val="2"/>
    </font>
    <font>
      <sz val="10"/>
      <name val="Arail"/>
    </font>
    <font>
      <sz val="10"/>
      <color theme="1"/>
      <name val="Arai"/>
    </font>
    <font>
      <sz val="11"/>
      <color theme="1"/>
      <name val="Arial"/>
      <family val="2"/>
    </font>
  </fonts>
  <fills count="41">
    <fill>
      <patternFill patternType="none"/>
    </fill>
    <fill>
      <patternFill patternType="gray125"/>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108">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medium">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bottom/>
      <diagonal/>
    </border>
    <border>
      <left style="medium">
        <color rgb="FF000000"/>
      </left>
      <right style="thin">
        <color rgb="FF000000"/>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top style="thin">
        <color indexed="8"/>
      </top>
      <bottom style="thin">
        <color indexed="8"/>
      </bottom>
      <diagonal/>
    </border>
    <border>
      <left/>
      <right/>
      <top/>
      <bottom style="thin">
        <color indexed="8"/>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theme="0" tint="-0.14993743705557422"/>
      </top>
      <bottom style="thin">
        <color theme="0" tint="-0.14993743705557422"/>
      </bottom>
      <diagonal/>
    </border>
    <border>
      <left style="medium">
        <color rgb="FF000000"/>
      </left>
      <right style="thin">
        <color indexed="64"/>
      </right>
      <top style="medium">
        <color rgb="FF000000"/>
      </top>
      <bottom style="thin">
        <color indexed="64"/>
      </bottom>
      <diagonal/>
    </border>
    <border>
      <left style="thin">
        <color indexed="64"/>
      </left>
      <right/>
      <top style="medium">
        <color rgb="FF000000"/>
      </top>
      <bottom style="thin">
        <color indexed="64"/>
      </bottom>
      <diagonal/>
    </border>
    <border>
      <left style="medium">
        <color indexed="64"/>
      </left>
      <right style="medium">
        <color indexed="64"/>
      </right>
      <top style="medium">
        <color rgb="FF000000"/>
      </top>
      <bottom style="medium">
        <color indexed="64"/>
      </bottom>
      <diagonal/>
    </border>
    <border>
      <left style="medium">
        <color indexed="64"/>
      </left>
      <right/>
      <top style="medium">
        <color rgb="FF000000"/>
      </top>
      <bottom style="medium">
        <color indexed="64"/>
      </bottom>
      <diagonal/>
    </border>
    <border>
      <left style="medium">
        <color rgb="FF000000"/>
      </left>
      <right/>
      <top/>
      <bottom/>
      <diagonal/>
    </border>
    <border>
      <left style="thin">
        <color rgb="FF000000"/>
      </left>
      <right/>
      <top/>
      <bottom/>
      <diagonal/>
    </border>
    <border>
      <left style="thin">
        <color indexed="64"/>
      </left>
      <right/>
      <top style="medium">
        <color indexed="64"/>
      </top>
      <bottom style="thin">
        <color indexed="64"/>
      </bottom>
      <diagonal/>
    </border>
    <border>
      <left style="medium">
        <color indexed="64"/>
      </left>
      <right style="thin">
        <color rgb="FF000000"/>
      </right>
      <top/>
      <bottom/>
      <diagonal/>
    </border>
    <border>
      <left style="thin">
        <color rgb="FF000000"/>
      </left>
      <right style="medium">
        <color indexed="64"/>
      </right>
      <top/>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hair">
        <color auto="1"/>
      </right>
      <top style="hair">
        <color auto="1"/>
      </top>
      <bottom style="hair">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rgb="FF000000"/>
      </left>
      <right/>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rgb="FF000000"/>
      </top>
      <bottom/>
      <diagonal/>
    </border>
    <border>
      <left style="medium">
        <color rgb="FF000000"/>
      </left>
      <right style="thin">
        <color rgb="FF000000"/>
      </right>
      <top style="thin">
        <color indexed="64"/>
      </top>
      <bottom/>
      <diagonal/>
    </border>
    <border>
      <left/>
      <right style="medium">
        <color rgb="FF000000"/>
      </right>
      <top style="thin">
        <color indexed="64"/>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right style="thin">
        <color rgb="FF000000"/>
      </right>
      <top/>
      <bottom style="medium">
        <color indexed="64"/>
      </bottom>
      <diagonal/>
    </border>
    <border>
      <left style="thin">
        <color rgb="FF000000"/>
      </left>
      <right style="medium">
        <color rgb="FF000000"/>
      </right>
      <top style="thin">
        <color rgb="FF000000"/>
      </top>
      <bottom style="medium">
        <color indexed="64"/>
      </bottom>
      <diagonal/>
    </border>
    <border>
      <left/>
      <right/>
      <top/>
      <bottom style="thin">
        <color rgb="FF000000"/>
      </bottom>
      <diagonal/>
    </border>
    <border>
      <left style="thin">
        <color rgb="FF000000"/>
      </left>
      <right style="thin">
        <color rgb="FF000000"/>
      </right>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s>
  <cellStyleXfs count="19">
    <xf numFmtId="0" fontId="0" fillId="0" borderId="0"/>
    <xf numFmtId="0" fontId="4" fillId="40" borderId="6"/>
    <xf numFmtId="168" fontId="4" fillId="40" borderId="6" applyFont="0" applyFill="0" applyBorder="0" applyAlignment="0" applyProtection="0"/>
    <xf numFmtId="164" fontId="7" fillId="40" borderId="6" applyFont="0" applyFill="0" applyBorder="0" applyAlignment="0" applyProtection="0"/>
    <xf numFmtId="0" fontId="4" fillId="40" borderId="6"/>
    <xf numFmtId="0" fontId="7" fillId="40" borderId="6"/>
    <xf numFmtId="9" fontId="4" fillId="40" borderId="6" applyFont="0" applyFill="0" applyBorder="0" applyAlignment="0" applyProtection="0"/>
    <xf numFmtId="164" fontId="4" fillId="40" borderId="6"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4" fillId="40" borderId="6"/>
    <xf numFmtId="0" fontId="4" fillId="40" borderId="6"/>
    <xf numFmtId="0" fontId="4" fillId="40" borderId="6"/>
    <xf numFmtId="0" fontId="4" fillId="40" borderId="6"/>
    <xf numFmtId="0" fontId="4" fillId="40" borderId="6"/>
    <xf numFmtId="0" fontId="4" fillId="40" borderId="6"/>
    <xf numFmtId="0" fontId="4" fillId="40" borderId="6"/>
    <xf numFmtId="0" fontId="4" fillId="40" borderId="6"/>
    <xf numFmtId="0" fontId="17" fillId="0" borderId="0" applyNumberFormat="0" applyFill="0" applyBorder="0" applyAlignment="0" applyProtection="0"/>
  </cellStyleXfs>
  <cellXfs count="658">
    <xf numFmtId="0" fontId="0" fillId="0" borderId="0" xfId="0"/>
    <xf numFmtId="0" fontId="1" fillId="2" borderId="1" xfId="0" applyFont="1" applyFill="1" applyBorder="1" applyAlignment="1">
      <alignment horizontal="left" vertical="top" wrapText="1"/>
    </xf>
    <xf numFmtId="0" fontId="2" fillId="4" borderId="2" xfId="0" applyFont="1" applyFill="1" applyBorder="1" applyAlignment="1">
      <alignment horizontal="left" vertical="top" wrapText="1"/>
    </xf>
    <xf numFmtId="0" fontId="1" fillId="5" borderId="2" xfId="0" applyFont="1" applyFill="1" applyBorder="1" applyAlignment="1">
      <alignment horizontal="left" vertical="top" wrapText="1"/>
    </xf>
    <xf numFmtId="0" fontId="2" fillId="7" borderId="3" xfId="0" applyFont="1" applyFill="1" applyBorder="1" applyAlignment="1">
      <alignment horizontal="left" vertical="center" wrapText="1"/>
    </xf>
    <xf numFmtId="0" fontId="2" fillId="8" borderId="4" xfId="0" applyFont="1" applyFill="1" applyBorder="1" applyAlignment="1">
      <alignment horizontal="left" vertical="center" wrapText="1"/>
    </xf>
    <xf numFmtId="0" fontId="2" fillId="9" borderId="4" xfId="0" applyFont="1" applyFill="1" applyBorder="1" applyAlignment="1">
      <alignment horizontal="center" vertical="center" wrapText="1"/>
    </xf>
    <xf numFmtId="0" fontId="2" fillId="10" borderId="5" xfId="0" applyFont="1" applyFill="1" applyBorder="1" applyAlignment="1">
      <alignment horizontal="center" vertical="center" wrapText="1"/>
    </xf>
    <xf numFmtId="0" fontId="2" fillId="12" borderId="7" xfId="0" applyFont="1" applyFill="1" applyBorder="1" applyAlignment="1">
      <alignment horizontal="left" vertical="top" wrapText="1"/>
    </xf>
    <xf numFmtId="0" fontId="1" fillId="13" borderId="8" xfId="0" applyFont="1" applyFill="1" applyBorder="1" applyAlignment="1">
      <alignment horizontal="left" vertical="top" wrapText="1"/>
    </xf>
    <xf numFmtId="0" fontId="3" fillId="16" borderId="6" xfId="0" applyFont="1" applyFill="1" applyBorder="1" applyAlignment="1">
      <alignment horizontal="left" vertical="top" wrapText="1"/>
    </xf>
    <xf numFmtId="0" fontId="1" fillId="17" borderId="7" xfId="0" applyFont="1" applyFill="1" applyBorder="1" applyAlignment="1">
      <alignment horizontal="left" vertical="top" wrapText="1"/>
    </xf>
    <xf numFmtId="3" fontId="1" fillId="18" borderId="8" xfId="0" applyNumberFormat="1" applyFont="1" applyFill="1" applyBorder="1" applyAlignment="1">
      <alignment horizontal="right" vertical="top" wrapText="1"/>
    </xf>
    <xf numFmtId="165" fontId="1" fillId="19" borderId="9" xfId="0" applyNumberFormat="1" applyFont="1" applyFill="1" applyBorder="1" applyAlignment="1">
      <alignment horizontal="right" vertical="top" wrapText="1"/>
    </xf>
    <xf numFmtId="166" fontId="1" fillId="20" borderId="8" xfId="0" applyNumberFormat="1" applyFont="1" applyFill="1" applyBorder="1" applyAlignment="1">
      <alignment horizontal="right" vertical="top" wrapText="1"/>
    </xf>
    <xf numFmtId="0" fontId="1" fillId="21" borderId="9" xfId="0" applyFont="1" applyFill="1" applyBorder="1" applyAlignment="1">
      <alignment horizontal="right" vertical="top" wrapText="1"/>
    </xf>
    <xf numFmtId="0" fontId="1" fillId="22" borderId="10" xfId="0" applyFont="1" applyFill="1" applyBorder="1" applyAlignment="1">
      <alignment horizontal="right" vertical="top" wrapText="1"/>
    </xf>
    <xf numFmtId="165" fontId="2" fillId="23" borderId="11" xfId="0" applyNumberFormat="1" applyFont="1" applyFill="1" applyBorder="1" applyAlignment="1">
      <alignment horizontal="right" vertical="top" wrapText="1"/>
    </xf>
    <xf numFmtId="166" fontId="2" fillId="24" borderId="1" xfId="0" applyNumberFormat="1" applyFont="1" applyFill="1" applyBorder="1" applyAlignment="1">
      <alignment horizontal="right" vertical="top" wrapText="1"/>
    </xf>
    <xf numFmtId="0" fontId="2" fillId="25" borderId="1" xfId="0" applyFont="1" applyFill="1" applyBorder="1" applyAlignment="1">
      <alignment horizontal="right" vertical="top" wrapText="1"/>
    </xf>
    <xf numFmtId="0" fontId="2" fillId="26" borderId="12" xfId="0" applyFont="1" applyFill="1" applyBorder="1" applyAlignment="1">
      <alignment horizontal="right" vertical="top" wrapText="1"/>
    </xf>
    <xf numFmtId="0" fontId="2" fillId="27" borderId="13" xfId="0" applyFont="1" applyFill="1" applyBorder="1" applyAlignment="1">
      <alignment horizontal="left" vertical="top" wrapText="1"/>
    </xf>
    <xf numFmtId="0" fontId="1" fillId="28" borderId="14" xfId="0" applyFont="1" applyFill="1" applyBorder="1" applyAlignment="1">
      <alignment horizontal="left" vertical="top" wrapText="1"/>
    </xf>
    <xf numFmtId="167" fontId="1" fillId="29" borderId="9" xfId="0" applyNumberFormat="1" applyFont="1" applyFill="1" applyBorder="1" applyAlignment="1">
      <alignment horizontal="right" vertical="top" wrapText="1"/>
    </xf>
    <xf numFmtId="0" fontId="2" fillId="30" borderId="9" xfId="0" applyFont="1" applyFill="1" applyBorder="1" applyAlignment="1">
      <alignment horizontal="left" vertical="top" wrapText="1"/>
    </xf>
    <xf numFmtId="0" fontId="1" fillId="31" borderId="9" xfId="0" applyFont="1" applyFill="1" applyBorder="1" applyAlignment="1">
      <alignment horizontal="left" vertical="top" wrapText="1"/>
    </xf>
    <xf numFmtId="165" fontId="2" fillId="33" borderId="1" xfId="0" applyNumberFormat="1" applyFont="1" applyFill="1" applyBorder="1" applyAlignment="1">
      <alignment horizontal="right" vertical="top" wrapText="1"/>
    </xf>
    <xf numFmtId="0" fontId="2" fillId="34" borderId="15" xfId="0" applyFont="1" applyFill="1" applyBorder="1" applyAlignment="1">
      <alignment horizontal="left" vertical="top" wrapText="1"/>
    </xf>
    <xf numFmtId="0" fontId="1" fillId="35" borderId="16" xfId="0" applyFont="1" applyFill="1" applyBorder="1" applyAlignment="1">
      <alignment horizontal="left" vertical="top" wrapText="1"/>
    </xf>
    <xf numFmtId="165" fontId="2" fillId="36" borderId="17" xfId="0" applyNumberFormat="1" applyFont="1" applyFill="1" applyBorder="1" applyAlignment="1">
      <alignment horizontal="right" vertical="top" wrapText="1"/>
    </xf>
    <xf numFmtId="167" fontId="2" fillId="37" borderId="17" xfId="0" applyNumberFormat="1" applyFont="1" applyFill="1" applyBorder="1" applyAlignment="1">
      <alignment horizontal="right" vertical="top" wrapText="1"/>
    </xf>
    <xf numFmtId="0" fontId="2" fillId="38" borderId="18" xfId="0" applyFont="1" applyFill="1" applyBorder="1" applyAlignment="1">
      <alignment horizontal="right" vertical="top" wrapText="1"/>
    </xf>
    <xf numFmtId="0" fontId="2" fillId="39" borderId="19" xfId="0" applyFont="1" applyFill="1" applyBorder="1" applyAlignment="1">
      <alignment horizontal="right" vertical="top" wrapText="1"/>
    </xf>
    <xf numFmtId="0" fontId="5" fillId="40" borderId="7" xfId="1" applyFont="1" applyBorder="1" applyAlignment="1">
      <alignment horizontal="left" vertical="top" wrapText="1"/>
    </xf>
    <xf numFmtId="0" fontId="6" fillId="40" borderId="8" xfId="0" applyFont="1" applyFill="1" applyBorder="1" applyAlignment="1">
      <alignment horizontal="left" vertical="top" wrapText="1"/>
    </xf>
    <xf numFmtId="0" fontId="6" fillId="40" borderId="7" xfId="1" applyFont="1" applyBorder="1" applyAlignment="1">
      <alignment horizontal="left" vertical="top" wrapText="1"/>
    </xf>
    <xf numFmtId="0" fontId="5" fillId="40" borderId="7" xfId="0" applyFont="1" applyFill="1" applyBorder="1" applyAlignment="1">
      <alignment horizontal="left" vertical="top" wrapText="1"/>
    </xf>
    <xf numFmtId="0" fontId="6" fillId="40" borderId="29" xfId="4" applyFont="1" applyBorder="1"/>
    <xf numFmtId="0" fontId="6" fillId="40" borderId="6" xfId="4" applyFont="1"/>
    <xf numFmtId="0" fontId="6" fillId="40" borderId="29" xfId="5" applyFont="1" applyBorder="1" applyAlignment="1">
      <alignment vertical="top"/>
    </xf>
    <xf numFmtId="0" fontId="2" fillId="40" borderId="6" xfId="4" applyFont="1" applyAlignment="1">
      <alignment horizontal="left" vertical="top" wrapText="1"/>
    </xf>
    <xf numFmtId="0" fontId="1" fillId="40" borderId="6" xfId="4" applyFont="1" applyAlignment="1">
      <alignment horizontal="left" vertical="top" wrapText="1"/>
    </xf>
    <xf numFmtId="0" fontId="2" fillId="40" borderId="3" xfId="4" applyFont="1" applyBorder="1" applyAlignment="1">
      <alignment horizontal="left" vertical="center" wrapText="1"/>
    </xf>
    <xf numFmtId="0" fontId="2" fillId="40" borderId="4" xfId="4" applyFont="1" applyBorder="1" applyAlignment="1">
      <alignment horizontal="left" vertical="center" wrapText="1"/>
    </xf>
    <xf numFmtId="0" fontId="2" fillId="40" borderId="4" xfId="4" applyFont="1" applyBorder="1" applyAlignment="1">
      <alignment horizontal="center" vertical="center" wrapText="1"/>
    </xf>
    <xf numFmtId="0" fontId="2" fillId="40" borderId="5" xfId="4" applyFont="1" applyBorder="1" applyAlignment="1">
      <alignment horizontal="center" vertical="center" wrapText="1"/>
    </xf>
    <xf numFmtId="0" fontId="2" fillId="40" borderId="7" xfId="4" applyFont="1" applyBorder="1" applyAlignment="1">
      <alignment horizontal="left" vertical="top" wrapText="1"/>
    </xf>
    <xf numFmtId="0" fontId="1" fillId="40" borderId="8" xfId="4" applyFont="1" applyBorder="1" applyAlignment="1">
      <alignment horizontal="left" vertical="top" wrapText="1"/>
    </xf>
    <xf numFmtId="0" fontId="3" fillId="40" borderId="6" xfId="4" applyFont="1" applyAlignment="1">
      <alignment horizontal="left" vertical="top" wrapText="1"/>
    </xf>
    <xf numFmtId="0" fontId="1" fillId="40" borderId="7" xfId="4" applyFont="1" applyBorder="1" applyAlignment="1">
      <alignment horizontal="left" vertical="top" wrapText="1"/>
    </xf>
    <xf numFmtId="3" fontId="1" fillId="40" borderId="8" xfId="4" applyNumberFormat="1" applyFont="1" applyBorder="1" applyAlignment="1">
      <alignment horizontal="right" vertical="top" wrapText="1"/>
    </xf>
    <xf numFmtId="165" fontId="1" fillId="40" borderId="9" xfId="4" applyNumberFormat="1" applyFont="1" applyBorder="1" applyAlignment="1">
      <alignment horizontal="right" vertical="top" wrapText="1"/>
    </xf>
    <xf numFmtId="166" fontId="1" fillId="40" borderId="8" xfId="4" applyNumberFormat="1" applyFont="1" applyBorder="1" applyAlignment="1">
      <alignment horizontal="right" vertical="top" wrapText="1"/>
    </xf>
    <xf numFmtId="167" fontId="1" fillId="40" borderId="9" xfId="4" applyNumberFormat="1" applyFont="1" applyBorder="1" applyAlignment="1">
      <alignment horizontal="right" vertical="top" wrapText="1"/>
    </xf>
    <xf numFmtId="0" fontId="1" fillId="40" borderId="10" xfId="4" applyFont="1" applyBorder="1" applyAlignment="1">
      <alignment horizontal="right" vertical="top" wrapText="1"/>
    </xf>
    <xf numFmtId="165" fontId="2" fillId="40" borderId="11" xfId="4" applyNumberFormat="1" applyFont="1" applyBorder="1" applyAlignment="1">
      <alignment horizontal="right" vertical="top" wrapText="1"/>
    </xf>
    <xf numFmtId="166" fontId="2" fillId="40" borderId="1" xfId="4" applyNumberFormat="1" applyFont="1" applyBorder="1" applyAlignment="1">
      <alignment horizontal="right" vertical="top" wrapText="1"/>
    </xf>
    <xf numFmtId="0" fontId="2" fillId="40" borderId="1" xfId="4" applyFont="1" applyBorder="1" applyAlignment="1">
      <alignment horizontal="right" vertical="top" wrapText="1"/>
    </xf>
    <xf numFmtId="0" fontId="2" fillId="40" borderId="12" xfId="4" applyFont="1" applyBorder="1" applyAlignment="1">
      <alignment horizontal="right" vertical="top" wrapText="1"/>
    </xf>
    <xf numFmtId="0" fontId="2" fillId="40" borderId="13" xfId="4" applyFont="1" applyBorder="1" applyAlignment="1">
      <alignment horizontal="left" vertical="top" wrapText="1"/>
    </xf>
    <xf numFmtId="0" fontId="1" fillId="40" borderId="1" xfId="4" applyFont="1" applyBorder="1" applyAlignment="1">
      <alignment horizontal="left" vertical="top" wrapText="1"/>
    </xf>
    <xf numFmtId="0" fontId="1" fillId="40" borderId="14" xfId="4" applyFont="1" applyBorder="1" applyAlignment="1">
      <alignment horizontal="left" vertical="top" wrapText="1"/>
    </xf>
    <xf numFmtId="0" fontId="2" fillId="40" borderId="9" xfId="4" applyFont="1" applyBorder="1" applyAlignment="1">
      <alignment horizontal="left" vertical="top" wrapText="1"/>
    </xf>
    <xf numFmtId="0" fontId="1" fillId="40" borderId="9" xfId="4" applyFont="1" applyBorder="1" applyAlignment="1">
      <alignment horizontal="left" vertical="top" wrapText="1"/>
    </xf>
    <xf numFmtId="165" fontId="2" fillId="40" borderId="1" xfId="4" applyNumberFormat="1" applyFont="1" applyBorder="1" applyAlignment="1">
      <alignment horizontal="right" vertical="top" wrapText="1"/>
    </xf>
    <xf numFmtId="0" fontId="2" fillId="40" borderId="15" xfId="4" applyFont="1" applyBorder="1" applyAlignment="1">
      <alignment horizontal="left" vertical="top" wrapText="1"/>
    </xf>
    <xf numFmtId="0" fontId="1" fillId="40" borderId="16" xfId="4" applyFont="1" applyBorder="1" applyAlignment="1">
      <alignment horizontal="left" vertical="top" wrapText="1"/>
    </xf>
    <xf numFmtId="165" fontId="2" fillId="40" borderId="17" xfId="4" applyNumberFormat="1" applyFont="1" applyBorder="1" applyAlignment="1">
      <alignment horizontal="right" vertical="top" wrapText="1"/>
    </xf>
    <xf numFmtId="167" fontId="2" fillId="40" borderId="17" xfId="4" applyNumberFormat="1" applyFont="1" applyBorder="1" applyAlignment="1">
      <alignment horizontal="right" vertical="top" wrapText="1"/>
    </xf>
    <xf numFmtId="0" fontId="2" fillId="40" borderId="18" xfId="4" applyFont="1" applyBorder="1" applyAlignment="1">
      <alignment horizontal="right" vertical="top" wrapText="1"/>
    </xf>
    <xf numFmtId="0" fontId="2" fillId="40" borderId="19" xfId="4" applyFont="1" applyBorder="1" applyAlignment="1">
      <alignment horizontal="right" vertical="top" wrapText="1"/>
    </xf>
    <xf numFmtId="0" fontId="5" fillId="40" borderId="20" xfId="4" applyFont="1" applyBorder="1"/>
    <xf numFmtId="0" fontId="5" fillId="40" borderId="21" xfId="4" applyFont="1" applyBorder="1"/>
    <xf numFmtId="169" fontId="5" fillId="40" borderId="21" xfId="3" applyNumberFormat="1" applyFont="1" applyFill="1" applyBorder="1"/>
    <xf numFmtId="169" fontId="6" fillId="40" borderId="21" xfId="2" applyNumberFormat="1" applyFont="1" applyFill="1" applyBorder="1"/>
    <xf numFmtId="168" fontId="5" fillId="40" borderId="21" xfId="2" applyFont="1" applyFill="1" applyBorder="1" applyAlignment="1">
      <alignment horizontal="right"/>
    </xf>
    <xf numFmtId="170" fontId="6" fillId="40" borderId="22" xfId="4" applyNumberFormat="1" applyFont="1" applyBorder="1"/>
    <xf numFmtId="0" fontId="6" fillId="40" borderId="23" xfId="4" applyFont="1" applyBorder="1"/>
    <xf numFmtId="164" fontId="6" fillId="40" borderId="6" xfId="3" applyFont="1" applyFill="1" applyBorder="1" applyAlignment="1">
      <alignment horizontal="right"/>
    </xf>
    <xf numFmtId="168" fontId="6" fillId="40" borderId="6" xfId="2" applyFont="1" applyFill="1" applyBorder="1"/>
    <xf numFmtId="170" fontId="6" fillId="40" borderId="24" xfId="4" applyNumberFormat="1" applyFont="1" applyBorder="1"/>
    <xf numFmtId="0" fontId="6" fillId="40" borderId="29" xfId="4" applyFont="1" applyBorder="1" applyAlignment="1">
      <alignment horizontal="center" vertical="center" wrapText="1"/>
    </xf>
    <xf numFmtId="0" fontId="6" fillId="40" borderId="23" xfId="4" applyFont="1" applyBorder="1" applyAlignment="1">
      <alignment horizontal="left" vertical="top"/>
    </xf>
    <xf numFmtId="0" fontId="6" fillId="40" borderId="6" xfId="4" applyFont="1" applyAlignment="1">
      <alignment vertical="center"/>
    </xf>
    <xf numFmtId="0" fontId="6" fillId="40" borderId="23" xfId="4" applyFont="1" applyBorder="1" applyAlignment="1">
      <alignment vertical="top"/>
    </xf>
    <xf numFmtId="0" fontId="6" fillId="40" borderId="28" xfId="4" applyFont="1" applyBorder="1"/>
    <xf numFmtId="171" fontId="6" fillId="40" borderId="29" xfId="4" applyNumberFormat="1" applyFont="1" applyBorder="1"/>
    <xf numFmtId="174" fontId="6" fillId="40" borderId="6" xfId="2" applyNumberFormat="1" applyFont="1" applyFill="1" applyBorder="1"/>
    <xf numFmtId="178" fontId="6" fillId="40" borderId="6" xfId="2" applyNumberFormat="1" applyFont="1" applyFill="1" applyBorder="1"/>
    <xf numFmtId="0" fontId="6" fillId="40" borderId="6" xfId="4" applyFont="1" applyAlignment="1">
      <alignment vertical="top"/>
    </xf>
    <xf numFmtId="0" fontId="6" fillId="40" borderId="28" xfId="4" applyFont="1" applyBorder="1" applyAlignment="1">
      <alignment horizontal="center" vertical="top"/>
    </xf>
    <xf numFmtId="0" fontId="6" fillId="40" borderId="29" xfId="4" applyFont="1" applyBorder="1" applyAlignment="1">
      <alignment horizontal="center" vertical="top" wrapText="1"/>
    </xf>
    <xf numFmtId="0" fontId="6" fillId="40" borderId="6" xfId="4" applyFont="1" applyAlignment="1">
      <alignment horizontal="center"/>
    </xf>
    <xf numFmtId="170" fontId="6" fillId="40" borderId="24" xfId="4" applyNumberFormat="1" applyFont="1" applyBorder="1" applyAlignment="1">
      <alignment horizontal="center"/>
    </xf>
    <xf numFmtId="179" fontId="6" fillId="40" borderId="28" xfId="4" quotePrefix="1" applyNumberFormat="1" applyFont="1" applyBorder="1" applyAlignment="1">
      <alignment horizontal="center" vertical="top"/>
    </xf>
    <xf numFmtId="0" fontId="6" fillId="40" borderId="29" xfId="4" applyFont="1" applyBorder="1" applyAlignment="1">
      <alignment vertical="top" wrapText="1"/>
    </xf>
    <xf numFmtId="180" fontId="6" fillId="40" borderId="29" xfId="4" applyNumberFormat="1" applyFont="1" applyBorder="1"/>
    <xf numFmtId="15" fontId="6" fillId="40" borderId="23" xfId="4" applyNumberFormat="1" applyFont="1" applyBorder="1" applyAlignment="1">
      <alignment horizontal="center" vertical="top"/>
    </xf>
    <xf numFmtId="15" fontId="6" fillId="40" borderId="28" xfId="4" applyNumberFormat="1" applyFont="1" applyBorder="1" applyAlignment="1">
      <alignment horizontal="center" vertical="top"/>
    </xf>
    <xf numFmtId="168" fontId="6" fillId="40" borderId="6" xfId="2" applyFont="1" applyFill="1" applyBorder="1" applyAlignment="1">
      <alignment horizontal="center"/>
    </xf>
    <xf numFmtId="179" fontId="6" fillId="40" borderId="23" xfId="4" quotePrefix="1" applyNumberFormat="1" applyFont="1" applyBorder="1" applyAlignment="1">
      <alignment horizontal="center" vertical="top"/>
    </xf>
    <xf numFmtId="0" fontId="6" fillId="40" borderId="6" xfId="4" applyFont="1" applyAlignment="1">
      <alignment vertical="top" wrapText="1"/>
    </xf>
    <xf numFmtId="0" fontId="6" fillId="40" borderId="41" xfId="4" applyFont="1" applyBorder="1" applyAlignment="1">
      <alignment vertical="top" wrapText="1"/>
    </xf>
    <xf numFmtId="180" fontId="6" fillId="40" borderId="41" xfId="4" applyNumberFormat="1" applyFont="1" applyBorder="1"/>
    <xf numFmtId="179" fontId="6" fillId="40" borderId="23" xfId="4" applyNumberFormat="1" applyFont="1" applyBorder="1" applyAlignment="1">
      <alignment horizontal="center" vertical="top"/>
    </xf>
    <xf numFmtId="0" fontId="6" fillId="40" borderId="23" xfId="5" applyFont="1" applyBorder="1" applyAlignment="1">
      <alignment vertical="top"/>
    </xf>
    <xf numFmtId="0" fontId="6" fillId="40" borderId="23" xfId="4" applyFont="1" applyBorder="1" applyAlignment="1">
      <alignment horizontal="left" vertical="top" indent="3"/>
    </xf>
    <xf numFmtId="0" fontId="6" fillId="40" borderId="35" xfId="4" applyFont="1" applyBorder="1" applyAlignment="1">
      <alignment vertical="top"/>
    </xf>
    <xf numFmtId="0" fontId="6" fillId="40" borderId="36" xfId="4" applyFont="1" applyBorder="1" applyAlignment="1">
      <alignment vertical="top"/>
    </xf>
    <xf numFmtId="4" fontId="6" fillId="40" borderId="29" xfId="6" applyNumberFormat="1" applyFont="1" applyFill="1" applyBorder="1"/>
    <xf numFmtId="164" fontId="6" fillId="40" borderId="29" xfId="7" applyFont="1" applyFill="1" applyBorder="1"/>
    <xf numFmtId="164" fontId="6" fillId="40" borderId="29" xfId="6" applyNumberFormat="1" applyFont="1" applyFill="1" applyBorder="1"/>
    <xf numFmtId="0" fontId="6" fillId="40" borderId="42" xfId="4" applyFont="1" applyBorder="1" applyAlignment="1">
      <alignment vertical="top"/>
    </xf>
    <xf numFmtId="0" fontId="6" fillId="40" borderId="43" xfId="4" applyFont="1" applyBorder="1" applyAlignment="1">
      <alignment vertical="top"/>
    </xf>
    <xf numFmtId="0" fontId="6" fillId="40" borderId="44" xfId="5" applyFont="1" applyBorder="1"/>
    <xf numFmtId="0" fontId="6" fillId="40" borderId="45" xfId="5" applyFont="1" applyBorder="1"/>
    <xf numFmtId="0" fontId="6" fillId="40" borderId="6" xfId="5" applyFont="1"/>
    <xf numFmtId="170" fontId="6" fillId="40" borderId="6" xfId="4" applyNumberFormat="1" applyFont="1"/>
    <xf numFmtId="10" fontId="6" fillId="40" borderId="6" xfId="6" applyNumberFormat="1" applyFont="1" applyFill="1" applyBorder="1"/>
    <xf numFmtId="0" fontId="6" fillId="40" borderId="25" xfId="5" applyFont="1" applyBorder="1"/>
    <xf numFmtId="0" fontId="6" fillId="40" borderId="26" xfId="5" applyFont="1" applyBorder="1"/>
    <xf numFmtId="4" fontId="6" fillId="40" borderId="26" xfId="5" applyNumberFormat="1" applyFont="1" applyBorder="1"/>
    <xf numFmtId="0" fontId="5" fillId="40" borderId="26" xfId="5" applyFont="1" applyBorder="1"/>
    <xf numFmtId="170" fontId="6" fillId="40" borderId="27" xfId="4" applyNumberFormat="1" applyFont="1" applyBorder="1"/>
    <xf numFmtId="0" fontId="1" fillId="40" borderId="9" xfId="4" applyFont="1" applyBorder="1" applyAlignment="1">
      <alignment horizontal="right" vertical="top" wrapText="1"/>
    </xf>
    <xf numFmtId="0" fontId="5" fillId="40" borderId="13" xfId="4" applyFont="1" applyBorder="1" applyAlignment="1">
      <alignment horizontal="left" vertical="top" wrapText="1"/>
    </xf>
    <xf numFmtId="0" fontId="6" fillId="40" borderId="14" xfId="4" applyFont="1" applyBorder="1" applyAlignment="1">
      <alignment horizontal="left" vertical="top" wrapText="1"/>
    </xf>
    <xf numFmtId="0" fontId="6" fillId="40" borderId="1" xfId="4" applyFont="1" applyBorder="1" applyAlignment="1">
      <alignment horizontal="left" vertical="top" wrapText="1"/>
    </xf>
    <xf numFmtId="0" fontId="2" fillId="40" borderId="11" xfId="4" applyFont="1" applyBorder="1" applyAlignment="1">
      <alignment horizontal="right" vertical="top" wrapText="1"/>
    </xf>
    <xf numFmtId="0" fontId="6" fillId="40" borderId="13" xfId="4" applyFont="1" applyBorder="1" applyAlignment="1">
      <alignment horizontal="left" vertical="top" wrapText="1"/>
    </xf>
    <xf numFmtId="0" fontId="6" fillId="40" borderId="48" xfId="4" applyFont="1" applyBorder="1" applyAlignment="1">
      <alignment horizontal="center" vertical="center" wrapText="1"/>
    </xf>
    <xf numFmtId="0" fontId="6" fillId="40" borderId="49" xfId="4" applyFont="1" applyBorder="1" applyAlignment="1">
      <alignment horizontal="center" vertical="center" wrapText="1"/>
    </xf>
    <xf numFmtId="0" fontId="6" fillId="40" borderId="31" xfId="4" applyFont="1" applyBorder="1" applyAlignment="1">
      <alignment horizontal="center" vertical="center" wrapText="1"/>
    </xf>
    <xf numFmtId="0" fontId="6" fillId="40" borderId="52" xfId="4" applyFont="1" applyBorder="1" applyAlignment="1">
      <alignment vertical="center"/>
    </xf>
    <xf numFmtId="0" fontId="6" fillId="40" borderId="53" xfId="4" applyFont="1" applyBorder="1" applyAlignment="1">
      <alignment horizontal="center" vertical="center"/>
    </xf>
    <xf numFmtId="0" fontId="6" fillId="40" borderId="54" xfId="4" applyFont="1" applyBorder="1" applyAlignment="1">
      <alignment horizontal="center" vertical="center"/>
    </xf>
    <xf numFmtId="0" fontId="6" fillId="40" borderId="55" xfId="4" applyFont="1" applyBorder="1"/>
    <xf numFmtId="0" fontId="6" fillId="40" borderId="31" xfId="4" applyFont="1" applyBorder="1"/>
    <xf numFmtId="171" fontId="6" fillId="40" borderId="31" xfId="4" applyNumberFormat="1" applyFont="1" applyBorder="1"/>
    <xf numFmtId="0" fontId="6" fillId="40" borderId="52" xfId="4" applyFont="1" applyBorder="1"/>
    <xf numFmtId="171" fontId="6" fillId="40" borderId="54" xfId="4" applyNumberFormat="1" applyFont="1" applyBorder="1"/>
    <xf numFmtId="179" fontId="6" fillId="40" borderId="28" xfId="4" applyNumberFormat="1" applyFont="1" applyBorder="1" applyAlignment="1">
      <alignment horizontal="center" vertical="top"/>
    </xf>
    <xf numFmtId="0" fontId="6" fillId="40" borderId="55" xfId="4" applyFont="1" applyBorder="1" applyAlignment="1">
      <alignment vertical="top"/>
    </xf>
    <xf numFmtId="0" fontId="6" fillId="40" borderId="48" xfId="4" applyFont="1" applyBorder="1" applyAlignment="1">
      <alignment vertical="top"/>
    </xf>
    <xf numFmtId="168" fontId="6" fillId="40" borderId="49" xfId="2" applyFont="1" applyFill="1" applyBorder="1"/>
    <xf numFmtId="0" fontId="6" fillId="40" borderId="28" xfId="4" applyFont="1" applyBorder="1" applyAlignment="1">
      <alignment vertical="top"/>
    </xf>
    <xf numFmtId="0" fontId="6" fillId="40" borderId="29" xfId="4" applyFont="1" applyBorder="1" applyAlignment="1">
      <alignment vertical="top"/>
    </xf>
    <xf numFmtId="168" fontId="6" fillId="40" borderId="31" xfId="2" applyFont="1" applyFill="1" applyBorder="1"/>
    <xf numFmtId="2" fontId="6" fillId="40" borderId="6" xfId="2" applyNumberFormat="1" applyFont="1" applyFill="1" applyBorder="1"/>
    <xf numFmtId="2" fontId="6" fillId="40" borderId="6" xfId="6" applyNumberFormat="1" applyFont="1" applyFill="1" applyBorder="1"/>
    <xf numFmtId="0" fontId="6" fillId="40" borderId="52" xfId="4" applyFont="1" applyBorder="1" applyAlignment="1">
      <alignment vertical="top"/>
    </xf>
    <xf numFmtId="0" fontId="6" fillId="40" borderId="53" xfId="4" applyFont="1" applyBorder="1" applyAlignment="1">
      <alignment vertical="top"/>
    </xf>
    <xf numFmtId="168" fontId="6" fillId="40" borderId="54" xfId="2" applyFont="1" applyFill="1" applyBorder="1"/>
    <xf numFmtId="164" fontId="6" fillId="40" borderId="6" xfId="6" applyNumberFormat="1" applyFont="1" applyFill="1" applyBorder="1"/>
    <xf numFmtId="0" fontId="6" fillId="40" borderId="29" xfId="5" applyFont="1" applyBorder="1"/>
    <xf numFmtId="168" fontId="6" fillId="40" borderId="29" xfId="2" applyFont="1" applyFill="1" applyBorder="1"/>
    <xf numFmtId="10" fontId="6" fillId="40" borderId="6" xfId="2" applyNumberFormat="1" applyFont="1" applyFill="1" applyBorder="1"/>
    <xf numFmtId="166" fontId="6" fillId="40" borderId="6" xfId="2" applyNumberFormat="1" applyFont="1" applyFill="1" applyBorder="1"/>
    <xf numFmtId="170" fontId="6" fillId="40" borderId="56" xfId="4" applyNumberFormat="1" applyFont="1" applyBorder="1"/>
    <xf numFmtId="0" fontId="6" fillId="40" borderId="20" xfId="4" applyFont="1" applyBorder="1" applyAlignment="1">
      <alignment vertical="top"/>
    </xf>
    <xf numFmtId="0" fontId="6" fillId="40" borderId="21" xfId="5" applyFont="1" applyBorder="1"/>
    <xf numFmtId="10" fontId="6" fillId="40" borderId="21" xfId="6" applyNumberFormat="1" applyFont="1" applyFill="1" applyBorder="1"/>
    <xf numFmtId="168" fontId="6" fillId="40" borderId="21" xfId="2" applyFont="1" applyFill="1" applyBorder="1"/>
    <xf numFmtId="0" fontId="5" fillId="40" borderId="23" xfId="5" applyFont="1" applyBorder="1" applyAlignment="1">
      <alignment vertical="top"/>
    </xf>
    <xf numFmtId="0" fontId="6" fillId="40" borderId="6" xfId="5" applyFont="1" applyAlignment="1">
      <alignment vertical="top"/>
    </xf>
    <xf numFmtId="172" fontId="5" fillId="40" borderId="6" xfId="5" applyNumberFormat="1" applyFont="1"/>
    <xf numFmtId="0" fontId="6" fillId="40" borderId="28" xfId="5" applyFont="1" applyBorder="1" applyAlignment="1">
      <alignment vertical="top"/>
    </xf>
    <xf numFmtId="176" fontId="6" fillId="40" borderId="29" xfId="3" applyNumberFormat="1" applyFont="1" applyFill="1" applyBorder="1"/>
    <xf numFmtId="169" fontId="6" fillId="40" borderId="29" xfId="3" applyNumberFormat="1" applyFont="1" applyFill="1" applyBorder="1"/>
    <xf numFmtId="176" fontId="6" fillId="40" borderId="6" xfId="3" applyNumberFormat="1" applyFont="1" applyFill="1" applyBorder="1"/>
    <xf numFmtId="169" fontId="6" fillId="40" borderId="6" xfId="3" applyNumberFormat="1" applyFont="1" applyFill="1" applyBorder="1"/>
    <xf numFmtId="0" fontId="5" fillId="40" borderId="23" xfId="4" applyFont="1" applyBorder="1"/>
    <xf numFmtId="0" fontId="5" fillId="40" borderId="6" xfId="4" applyFont="1"/>
    <xf numFmtId="4" fontId="6" fillId="40" borderId="6" xfId="4" applyNumberFormat="1" applyFont="1"/>
    <xf numFmtId="0" fontId="6" fillId="40" borderId="23" xfId="3" applyNumberFormat="1" applyFont="1" applyFill="1" applyBorder="1" applyAlignment="1">
      <alignment horizontal="left"/>
    </xf>
    <xf numFmtId="0" fontId="6" fillId="40" borderId="6" xfId="3" applyNumberFormat="1" applyFont="1" applyFill="1" applyBorder="1" applyAlignment="1">
      <alignment horizontal="left"/>
    </xf>
    <xf numFmtId="0" fontId="5" fillId="40" borderId="29" xfId="4" applyFont="1" applyBorder="1" applyAlignment="1">
      <alignment vertical="top" wrapText="1"/>
    </xf>
    <xf numFmtId="0" fontId="6" fillId="40" borderId="23" xfId="4" applyFont="1" applyBorder="1" applyAlignment="1">
      <alignment horizontal="left"/>
    </xf>
    <xf numFmtId="0" fontId="5" fillId="40" borderId="29" xfId="4" applyFont="1" applyBorder="1"/>
    <xf numFmtId="3" fontId="6" fillId="40" borderId="29" xfId="4" applyNumberFormat="1" applyFont="1" applyBorder="1"/>
    <xf numFmtId="0" fontId="5" fillId="40" borderId="25" xfId="4" applyFont="1" applyBorder="1"/>
    <xf numFmtId="0" fontId="6" fillId="40" borderId="26" xfId="4" applyFont="1" applyBorder="1"/>
    <xf numFmtId="0" fontId="6" fillId="40" borderId="29" xfId="4" applyFont="1" applyBorder="1" applyAlignment="1">
      <alignment horizontal="center" vertical="center"/>
    </xf>
    <xf numFmtId="0" fontId="2" fillId="4" borderId="20" xfId="0" applyFont="1" applyFill="1" applyBorder="1" applyAlignment="1">
      <alignment horizontal="left" vertical="top" wrapText="1"/>
    </xf>
    <xf numFmtId="0" fontId="2" fillId="4" borderId="23" xfId="0" applyFont="1" applyFill="1" applyBorder="1" applyAlignment="1">
      <alignment horizontal="left" vertical="top" wrapText="1"/>
    </xf>
    <xf numFmtId="0" fontId="1" fillId="5" borderId="6" xfId="0" applyFont="1" applyFill="1" applyBorder="1" applyAlignment="1">
      <alignment horizontal="left" vertical="top" wrapText="1"/>
    </xf>
    <xf numFmtId="0" fontId="8" fillId="0" borderId="60" xfId="0" applyFont="1" applyBorder="1" applyAlignment="1">
      <alignment vertical="center"/>
    </xf>
    <xf numFmtId="0" fontId="8" fillId="0" borderId="61" xfId="0" applyFont="1" applyBorder="1" applyAlignment="1">
      <alignment vertical="center"/>
    </xf>
    <xf numFmtId="0" fontId="8" fillId="0" borderId="62" xfId="0" applyFont="1" applyBorder="1" applyAlignment="1">
      <alignment vertical="center"/>
    </xf>
    <xf numFmtId="0" fontId="8" fillId="0" borderId="62" xfId="0" applyFont="1" applyBorder="1" applyAlignment="1">
      <alignment vertical="center" wrapText="1"/>
    </xf>
    <xf numFmtId="0" fontId="8" fillId="0" borderId="63" xfId="0" applyFont="1" applyBorder="1" applyAlignment="1">
      <alignment vertical="center"/>
    </xf>
    <xf numFmtId="0" fontId="1" fillId="22" borderId="64" xfId="0" applyFont="1" applyFill="1" applyBorder="1" applyAlignment="1">
      <alignment horizontal="right" vertical="top" wrapText="1"/>
    </xf>
    <xf numFmtId="0" fontId="2" fillId="26" borderId="64" xfId="0" applyFont="1" applyFill="1" applyBorder="1" applyAlignment="1">
      <alignment horizontal="right" vertical="top" wrapText="1"/>
    </xf>
    <xf numFmtId="0" fontId="5" fillId="40" borderId="64" xfId="0" applyFont="1" applyFill="1" applyBorder="1" applyAlignment="1">
      <alignment horizontal="right" vertical="top" wrapText="1"/>
    </xf>
    <xf numFmtId="0" fontId="8" fillId="0" borderId="0" xfId="0" applyFont="1"/>
    <xf numFmtId="0" fontId="1" fillId="0" borderId="8" xfId="0" applyFont="1" applyBorder="1" applyAlignment="1">
      <alignment horizontal="left" vertical="top" wrapText="1"/>
    </xf>
    <xf numFmtId="0" fontId="2" fillId="40" borderId="67" xfId="4" applyFont="1" applyBorder="1" applyAlignment="1">
      <alignment horizontal="left" vertical="top" wrapText="1"/>
    </xf>
    <xf numFmtId="0" fontId="1" fillId="40" borderId="67" xfId="4" applyFont="1" applyBorder="1" applyAlignment="1">
      <alignment horizontal="left" vertical="top" wrapText="1"/>
    </xf>
    <xf numFmtId="0" fontId="1" fillId="40" borderId="68" xfId="4" applyFont="1" applyBorder="1" applyAlignment="1">
      <alignment horizontal="right" vertical="top" wrapText="1"/>
    </xf>
    <xf numFmtId="0" fontId="2" fillId="40" borderId="69" xfId="4" applyFont="1" applyBorder="1" applyAlignment="1">
      <alignment horizontal="right" vertical="top" wrapText="1"/>
    </xf>
    <xf numFmtId="0" fontId="2" fillId="40" borderId="70" xfId="4" applyFont="1" applyBorder="1" applyAlignment="1">
      <alignment horizontal="left" vertical="top" wrapText="1"/>
    </xf>
    <xf numFmtId="0" fontId="1" fillId="40" borderId="71" xfId="4" applyFont="1" applyBorder="1" applyAlignment="1">
      <alignment horizontal="left" vertical="top" wrapText="1"/>
    </xf>
    <xf numFmtId="0" fontId="1" fillId="40" borderId="72" xfId="4" applyFont="1" applyBorder="1" applyAlignment="1">
      <alignment horizontal="left" vertical="top" wrapText="1"/>
    </xf>
    <xf numFmtId="165" fontId="2" fillId="40" borderId="73" xfId="4" applyNumberFormat="1" applyFont="1" applyBorder="1" applyAlignment="1">
      <alignment horizontal="right" vertical="top" wrapText="1"/>
    </xf>
    <xf numFmtId="166" fontId="2" fillId="40" borderId="72" xfId="4" applyNumberFormat="1" applyFont="1" applyBorder="1" applyAlignment="1">
      <alignment horizontal="right" vertical="top" wrapText="1"/>
    </xf>
    <xf numFmtId="0" fontId="2" fillId="40" borderId="74" xfId="4" applyFont="1" applyBorder="1" applyAlignment="1">
      <alignment horizontal="right" vertical="top" wrapText="1"/>
    </xf>
    <xf numFmtId="0" fontId="1" fillId="40" borderId="6" xfId="4" applyFont="1" applyAlignment="1">
      <alignment horizontal="right" vertical="top" wrapText="1"/>
    </xf>
    <xf numFmtId="0" fontId="2" fillId="40" borderId="6" xfId="4" applyFont="1" applyAlignment="1">
      <alignment horizontal="right" vertical="top" wrapText="1"/>
    </xf>
    <xf numFmtId="0" fontId="5" fillId="0" borderId="29" xfId="0" applyFont="1" applyBorder="1" applyAlignment="1">
      <alignment wrapText="1"/>
    </xf>
    <xf numFmtId="0" fontId="9" fillId="0" borderId="0" xfId="0" applyFont="1"/>
    <xf numFmtId="0" fontId="10" fillId="40" borderId="20" xfId="10" applyFont="1" applyBorder="1"/>
    <xf numFmtId="0" fontId="10" fillId="40" borderId="21" xfId="10" applyFont="1" applyBorder="1"/>
    <xf numFmtId="0" fontId="6" fillId="0" borderId="0" xfId="0" applyFont="1"/>
    <xf numFmtId="0" fontId="8" fillId="40" borderId="23" xfId="10" applyFont="1" applyBorder="1"/>
    <xf numFmtId="0" fontId="10" fillId="40" borderId="6" xfId="10" applyFont="1"/>
    <xf numFmtId="169" fontId="10" fillId="40" borderId="6" xfId="2" applyNumberFormat="1" applyFont="1" applyFill="1" applyBorder="1"/>
    <xf numFmtId="168" fontId="10" fillId="40" borderId="24" xfId="2" applyFont="1" applyFill="1" applyBorder="1"/>
    <xf numFmtId="0" fontId="10" fillId="40" borderId="23" xfId="10" applyFont="1" applyBorder="1"/>
    <xf numFmtId="0" fontId="11" fillId="40" borderId="23" xfId="10" applyFont="1" applyBorder="1"/>
    <xf numFmtId="0" fontId="10" fillId="40" borderId="25" xfId="10" applyFont="1" applyBorder="1"/>
    <xf numFmtId="0" fontId="10" fillId="40" borderId="26" xfId="10" applyFont="1" applyBorder="1"/>
    <xf numFmtId="169" fontId="10" fillId="40" borderId="26" xfId="2" applyNumberFormat="1" applyFont="1" applyFill="1" applyBorder="1"/>
    <xf numFmtId="168" fontId="10" fillId="40" borderId="27" xfId="2" applyFont="1" applyFill="1" applyBorder="1"/>
    <xf numFmtId="0" fontId="8" fillId="40" borderId="76" xfId="11" applyFont="1" applyBorder="1" applyAlignment="1">
      <alignment horizontal="center"/>
    </xf>
    <xf numFmtId="0" fontId="8" fillId="40" borderId="77" xfId="11" applyFont="1" applyBorder="1" applyAlignment="1">
      <alignment horizontal="center"/>
    </xf>
    <xf numFmtId="0" fontId="10" fillId="40" borderId="77" xfId="11" applyFont="1" applyBorder="1"/>
    <xf numFmtId="0" fontId="10" fillId="40" borderId="78" xfId="11" applyFont="1" applyBorder="1"/>
    <xf numFmtId="0" fontId="13" fillId="40" borderId="82" xfId="12" applyFont="1" applyBorder="1"/>
    <xf numFmtId="0" fontId="14" fillId="40" borderId="6" xfId="12" applyFont="1"/>
    <xf numFmtId="0" fontId="15" fillId="40" borderId="82" xfId="12" applyFont="1" applyBorder="1"/>
    <xf numFmtId="0" fontId="14" fillId="40" borderId="82" xfId="12" applyFont="1" applyBorder="1" applyAlignment="1">
      <alignment horizontal="left" vertical="top" indent="1"/>
    </xf>
    <xf numFmtId="0" fontId="14" fillId="40" borderId="82" xfId="12" applyFont="1" applyBorder="1"/>
    <xf numFmtId="0" fontId="8" fillId="40" borderId="23" xfId="14" applyFont="1" applyBorder="1"/>
    <xf numFmtId="0" fontId="10" fillId="40" borderId="6" xfId="14" applyFont="1"/>
    <xf numFmtId="169" fontId="10" fillId="40" borderId="6" xfId="2" applyNumberFormat="1" applyFont="1" applyBorder="1"/>
    <xf numFmtId="0" fontId="11" fillId="40" borderId="23" xfId="14" applyFont="1" applyBorder="1"/>
    <xf numFmtId="0" fontId="1" fillId="40" borderId="23" xfId="14" applyFont="1" applyBorder="1" applyAlignment="1">
      <alignment horizontal="left" vertical="center" indent="1"/>
    </xf>
    <xf numFmtId="0" fontId="10" fillId="40" borderId="23" xfId="14" applyFont="1" applyBorder="1"/>
    <xf numFmtId="0" fontId="11" fillId="40" borderId="25" xfId="14" applyFont="1" applyBorder="1"/>
    <xf numFmtId="0" fontId="10" fillId="40" borderId="26" xfId="14" applyFont="1" applyBorder="1"/>
    <xf numFmtId="169" fontId="10" fillId="40" borderId="26" xfId="2" applyNumberFormat="1" applyFont="1" applyBorder="1"/>
    <xf numFmtId="15" fontId="6" fillId="40" borderId="23" xfId="4" applyNumberFormat="1" applyFont="1" applyBorder="1" applyAlignment="1">
      <alignment horizontal="left" vertical="top" wrapText="1"/>
    </xf>
    <xf numFmtId="15" fontId="6" fillId="40" borderId="24" xfId="4" applyNumberFormat="1" applyFont="1" applyBorder="1" applyAlignment="1">
      <alignment horizontal="left" vertical="top" wrapText="1"/>
    </xf>
    <xf numFmtId="15" fontId="6" fillId="40" borderId="6" xfId="4" applyNumberFormat="1" applyFont="1" applyAlignment="1">
      <alignment horizontal="left" vertical="top" wrapText="1"/>
    </xf>
    <xf numFmtId="0" fontId="8" fillId="40" borderId="23" xfId="16" applyFont="1" applyBorder="1"/>
    <xf numFmtId="0" fontId="11" fillId="40" borderId="23" xfId="16" applyFont="1" applyBorder="1"/>
    <xf numFmtId="0" fontId="1" fillId="40" borderId="23" xfId="16" applyFont="1" applyBorder="1" applyAlignment="1">
      <alignment horizontal="left" vertical="center" indent="1"/>
    </xf>
    <xf numFmtId="0" fontId="6" fillId="0" borderId="29" xfId="0" applyFont="1" applyBorder="1" applyAlignment="1">
      <alignment horizontal="center"/>
    </xf>
    <xf numFmtId="0" fontId="1" fillId="13" borderId="6" xfId="0" applyFont="1" applyFill="1" applyBorder="1" applyAlignment="1">
      <alignment horizontal="left" vertical="top" wrapText="1"/>
    </xf>
    <xf numFmtId="0" fontId="1" fillId="21" borderId="6" xfId="0" applyFont="1" applyFill="1" applyBorder="1" applyAlignment="1">
      <alignment horizontal="right" vertical="top" wrapText="1"/>
    </xf>
    <xf numFmtId="3" fontId="1" fillId="18" borderId="29" xfId="0" applyNumberFormat="1" applyFont="1" applyFill="1" applyBorder="1" applyAlignment="1">
      <alignment horizontal="right" vertical="top" wrapText="1"/>
    </xf>
    <xf numFmtId="165" fontId="1" fillId="19" borderId="29" xfId="0" applyNumberFormat="1" applyFont="1" applyFill="1" applyBorder="1" applyAlignment="1">
      <alignment horizontal="right" vertical="top" wrapText="1"/>
    </xf>
    <xf numFmtId="166" fontId="1" fillId="20" borderId="29" xfId="0" applyNumberFormat="1" applyFont="1" applyFill="1" applyBorder="1" applyAlignment="1">
      <alignment horizontal="right" vertical="top" wrapText="1"/>
    </xf>
    <xf numFmtId="0" fontId="2" fillId="26" borderId="6" xfId="0" applyFont="1" applyFill="1" applyBorder="1" applyAlignment="1">
      <alignment horizontal="right" vertical="top" wrapText="1"/>
    </xf>
    <xf numFmtId="0" fontId="6" fillId="0" borderId="57" xfId="0" applyFont="1" applyBorder="1" applyAlignment="1">
      <alignment horizontal="center"/>
    </xf>
    <xf numFmtId="3" fontId="1" fillId="18" borderId="57" xfId="0" applyNumberFormat="1" applyFont="1" applyFill="1" applyBorder="1" applyAlignment="1">
      <alignment horizontal="right" vertical="top" wrapText="1"/>
    </xf>
    <xf numFmtId="165" fontId="1" fillId="19" borderId="57" xfId="0" applyNumberFormat="1" applyFont="1" applyFill="1" applyBorder="1" applyAlignment="1">
      <alignment horizontal="right" vertical="top" wrapText="1"/>
    </xf>
    <xf numFmtId="166" fontId="1" fillId="20" borderId="57" xfId="0" applyNumberFormat="1" applyFont="1" applyFill="1" applyBorder="1" applyAlignment="1">
      <alignment horizontal="right" vertical="top" wrapText="1"/>
    </xf>
    <xf numFmtId="0" fontId="5" fillId="40" borderId="87" xfId="0" applyFont="1" applyFill="1" applyBorder="1" applyAlignment="1">
      <alignment horizontal="right" vertical="top" wrapText="1"/>
    </xf>
    <xf numFmtId="0" fontId="1" fillId="13" borderId="88" xfId="0" applyFont="1" applyFill="1" applyBorder="1" applyAlignment="1">
      <alignment horizontal="left" vertical="top" wrapText="1"/>
    </xf>
    <xf numFmtId="0" fontId="1" fillId="13" borderId="89" xfId="0" applyFont="1" applyFill="1" applyBorder="1" applyAlignment="1">
      <alignment horizontal="left" vertical="top" wrapText="1"/>
    </xf>
    <xf numFmtId="165" fontId="2" fillId="23" borderId="89" xfId="0" applyNumberFormat="1" applyFont="1" applyFill="1" applyBorder="1" applyAlignment="1">
      <alignment horizontal="right" vertical="top" wrapText="1"/>
    </xf>
    <xf numFmtId="166" fontId="2" fillId="24" borderId="89" xfId="0" applyNumberFormat="1" applyFont="1" applyFill="1" applyBorder="1" applyAlignment="1">
      <alignment horizontal="right" vertical="top" wrapText="1"/>
    </xf>
    <xf numFmtId="0" fontId="2" fillId="25" borderId="90" xfId="0" applyFont="1" applyFill="1" applyBorder="1" applyAlignment="1">
      <alignment horizontal="right" vertical="top" wrapText="1"/>
    </xf>
    <xf numFmtId="0" fontId="6" fillId="40" borderId="6" xfId="0" applyFont="1" applyFill="1" applyBorder="1" applyAlignment="1">
      <alignment horizontal="left" vertical="top" wrapText="1"/>
    </xf>
    <xf numFmtId="165" fontId="5" fillId="40" borderId="6" xfId="0" applyNumberFormat="1" applyFont="1" applyFill="1" applyBorder="1" applyAlignment="1">
      <alignment horizontal="right" vertical="top" wrapText="1"/>
    </xf>
    <xf numFmtId="166" fontId="5" fillId="40" borderId="9" xfId="0" applyNumberFormat="1" applyFont="1" applyFill="1" applyBorder="1" applyAlignment="1">
      <alignment horizontal="right" vertical="top" wrapText="1"/>
    </xf>
    <xf numFmtId="0" fontId="6" fillId="40" borderId="29" xfId="0" applyFont="1" applyFill="1" applyBorder="1" applyAlignment="1">
      <alignment horizontal="left" vertical="top" wrapText="1"/>
    </xf>
    <xf numFmtId="3" fontId="6" fillId="40" borderId="29" xfId="0" applyNumberFormat="1" applyFont="1" applyFill="1" applyBorder="1" applyAlignment="1">
      <alignment horizontal="right" vertical="top" wrapText="1"/>
    </xf>
    <xf numFmtId="165" fontId="6" fillId="40" borderId="29" xfId="0" applyNumberFormat="1" applyFont="1" applyFill="1" applyBorder="1" applyAlignment="1">
      <alignment horizontal="right" vertical="top" wrapText="1"/>
    </xf>
    <xf numFmtId="166" fontId="6" fillId="40" borderId="29" xfId="0" applyNumberFormat="1" applyFont="1" applyFill="1" applyBorder="1" applyAlignment="1">
      <alignment horizontal="right" vertical="top" wrapText="1"/>
    </xf>
    <xf numFmtId="165" fontId="5" fillId="40" borderId="29" xfId="0" applyNumberFormat="1" applyFont="1" applyFill="1" applyBorder="1" applyAlignment="1">
      <alignment horizontal="right" vertical="top" wrapText="1"/>
    </xf>
    <xf numFmtId="166" fontId="5" fillId="40" borderId="29" xfId="0" applyNumberFormat="1" applyFont="1" applyFill="1" applyBorder="1" applyAlignment="1">
      <alignment horizontal="right" vertical="top" wrapText="1"/>
    </xf>
    <xf numFmtId="0" fontId="6" fillId="40" borderId="29" xfId="4" applyFont="1" applyBorder="1" applyAlignment="1">
      <alignment horizontal="center"/>
    </xf>
    <xf numFmtId="0" fontId="5" fillId="0" borderId="23" xfId="5" applyFont="1" applyFill="1" applyBorder="1" applyAlignment="1">
      <alignment vertical="top"/>
    </xf>
    <xf numFmtId="0" fontId="10" fillId="3" borderId="0" xfId="0" applyFont="1" applyFill="1" applyAlignment="1" applyProtection="1">
      <alignment wrapText="1"/>
      <protection locked="0"/>
    </xf>
    <xf numFmtId="0" fontId="10" fillId="0" borderId="0" xfId="0" applyFont="1"/>
    <xf numFmtId="0" fontId="2" fillId="6" borderId="2" xfId="0" applyFont="1" applyFill="1" applyBorder="1" applyAlignment="1">
      <alignment horizontal="left" vertical="top" wrapText="1"/>
    </xf>
    <xf numFmtId="0" fontId="3" fillId="11" borderId="6" xfId="0" applyFont="1" applyFill="1" applyBorder="1" applyAlignment="1">
      <alignment horizontal="justify" vertical="top" wrapText="1"/>
    </xf>
    <xf numFmtId="0" fontId="1" fillId="14" borderId="9" xfId="0" applyFont="1" applyFill="1" applyBorder="1" applyAlignment="1">
      <alignment horizontal="right" vertical="top" wrapText="1"/>
    </xf>
    <xf numFmtId="0" fontId="1" fillId="15" borderId="10" xfId="0" applyFont="1" applyFill="1" applyBorder="1" applyAlignment="1">
      <alignment horizontal="right" vertical="top" wrapText="1"/>
    </xf>
    <xf numFmtId="0" fontId="8" fillId="0" borderId="59" xfId="0" applyFont="1" applyBorder="1"/>
    <xf numFmtId="0" fontId="1" fillId="32" borderId="9" xfId="0" applyFont="1" applyFill="1" applyBorder="1" applyAlignment="1">
      <alignment horizontal="left" vertical="top" wrapText="1"/>
    </xf>
    <xf numFmtId="4" fontId="10" fillId="3" borderId="0" xfId="0" applyNumberFormat="1" applyFont="1" applyFill="1" applyAlignment="1" applyProtection="1">
      <alignment wrapText="1"/>
      <protection locked="0"/>
    </xf>
    <xf numFmtId="0" fontId="10" fillId="3" borderId="6" xfId="0" applyFont="1" applyFill="1" applyBorder="1" applyAlignment="1" applyProtection="1">
      <alignment wrapText="1"/>
      <protection locked="0"/>
    </xf>
    <xf numFmtId="0" fontId="1" fillId="15" borderId="64" xfId="0" applyFont="1" applyFill="1" applyBorder="1" applyAlignment="1">
      <alignment horizontal="right" vertical="top" wrapText="1"/>
    </xf>
    <xf numFmtId="0" fontId="1" fillId="14" borderId="65" xfId="0" applyFont="1" applyFill="1" applyBorder="1" applyAlignment="1">
      <alignment horizontal="right" vertical="top" wrapText="1"/>
    </xf>
    <xf numFmtId="0" fontId="9" fillId="40" borderId="6" xfId="0" applyFont="1" applyFill="1" applyBorder="1" applyAlignment="1" applyProtection="1">
      <alignment wrapText="1"/>
      <protection locked="0"/>
    </xf>
    <xf numFmtId="0" fontId="6" fillId="40" borderId="6" xfId="0" applyFont="1" applyFill="1" applyBorder="1" applyAlignment="1" applyProtection="1">
      <alignment wrapText="1"/>
      <protection locked="0"/>
    </xf>
    <xf numFmtId="0" fontId="10" fillId="3" borderId="21" xfId="0" applyFont="1" applyFill="1" applyBorder="1" applyAlignment="1" applyProtection="1">
      <alignment wrapText="1"/>
      <protection locked="0"/>
    </xf>
    <xf numFmtId="0" fontId="10" fillId="3" borderId="22" xfId="0" applyFont="1" applyFill="1" applyBorder="1" applyAlignment="1" applyProtection="1">
      <alignment wrapText="1"/>
      <protection locked="0"/>
    </xf>
    <xf numFmtId="0" fontId="10" fillId="3" borderId="24" xfId="0" applyFont="1" applyFill="1" applyBorder="1" applyAlignment="1" applyProtection="1">
      <alignment wrapText="1"/>
      <protection locked="0"/>
    </xf>
    <xf numFmtId="0" fontId="10" fillId="3" borderId="26" xfId="0" applyFont="1" applyFill="1" applyBorder="1" applyAlignment="1" applyProtection="1">
      <alignment wrapText="1"/>
      <protection locked="0"/>
    </xf>
    <xf numFmtId="0" fontId="10" fillId="3" borderId="27" xfId="0" applyFont="1" applyFill="1" applyBorder="1" applyAlignment="1" applyProtection="1">
      <alignment wrapText="1"/>
      <protection locked="0"/>
    </xf>
    <xf numFmtId="0" fontId="9" fillId="40" borderId="6" xfId="1" applyFont="1"/>
    <xf numFmtId="0" fontId="5" fillId="40" borderId="20" xfId="0" applyFont="1" applyFill="1" applyBorder="1"/>
    <xf numFmtId="0" fontId="6" fillId="40" borderId="21" xfId="0" applyFont="1" applyFill="1" applyBorder="1"/>
    <xf numFmtId="168" fontId="6" fillId="40" borderId="22" xfId="2" applyFont="1" applyFill="1" applyBorder="1"/>
    <xf numFmtId="0" fontId="6" fillId="40" borderId="6" xfId="1" applyFont="1"/>
    <xf numFmtId="170" fontId="6" fillId="40" borderId="24" xfId="0" applyNumberFormat="1" applyFont="1" applyFill="1" applyBorder="1"/>
    <xf numFmtId="0" fontId="6" fillId="40" borderId="23" xfId="0" applyFont="1" applyFill="1" applyBorder="1"/>
    <xf numFmtId="0" fontId="6" fillId="40" borderId="0" xfId="0" applyFont="1" applyFill="1"/>
    <xf numFmtId="168" fontId="6" fillId="40" borderId="24" xfId="2" applyFont="1" applyFill="1" applyBorder="1"/>
    <xf numFmtId="0" fontId="6" fillId="40" borderId="25" xfId="0" applyFont="1" applyFill="1" applyBorder="1"/>
    <xf numFmtId="0" fontId="6" fillId="40" borderId="26" xfId="0" applyFont="1" applyFill="1" applyBorder="1"/>
    <xf numFmtId="169" fontId="6" fillId="40" borderId="26" xfId="2" applyNumberFormat="1" applyFont="1" applyFill="1" applyBorder="1"/>
    <xf numFmtId="168" fontId="6" fillId="40" borderId="26" xfId="2" applyFont="1" applyFill="1" applyBorder="1"/>
    <xf numFmtId="168" fontId="6" fillId="40" borderId="27" xfId="2" applyFont="1" applyFill="1" applyBorder="1"/>
    <xf numFmtId="169" fontId="6" fillId="40" borderId="6" xfId="2" applyNumberFormat="1" applyFont="1" applyFill="1" applyBorder="1"/>
    <xf numFmtId="0" fontId="6" fillId="40" borderId="29" xfId="0" applyFont="1" applyFill="1" applyBorder="1" applyAlignment="1">
      <alignment vertical="center" wrapText="1"/>
    </xf>
    <xf numFmtId="0" fontId="6" fillId="40" borderId="28" xfId="0" applyFont="1" applyFill="1" applyBorder="1" applyAlignment="1">
      <alignment horizontal="center" vertical="center"/>
    </xf>
    <xf numFmtId="0" fontId="6" fillId="40" borderId="29" xfId="0" applyFont="1" applyFill="1" applyBorder="1" applyAlignment="1">
      <alignment horizontal="center" vertical="center"/>
    </xf>
    <xf numFmtId="0" fontId="6" fillId="40" borderId="23" xfId="0" applyFont="1" applyFill="1" applyBorder="1" applyAlignment="1">
      <alignment horizontal="left" vertical="top"/>
    </xf>
    <xf numFmtId="0" fontId="6" fillId="40" borderId="0" xfId="0" applyFont="1" applyFill="1" applyAlignment="1">
      <alignment vertical="center"/>
    </xf>
    <xf numFmtId="0" fontId="6" fillId="40" borderId="23" xfId="0" applyFont="1" applyFill="1" applyBorder="1" applyAlignment="1">
      <alignment vertical="top"/>
    </xf>
    <xf numFmtId="0" fontId="6" fillId="40" borderId="28" xfId="0" applyFont="1" applyFill="1" applyBorder="1" applyAlignment="1">
      <alignment horizontal="left" indent="5"/>
    </xf>
    <xf numFmtId="171" fontId="6" fillId="40" borderId="29" xfId="0" applyNumberFormat="1" applyFont="1" applyFill="1" applyBorder="1"/>
    <xf numFmtId="0" fontId="6" fillId="40" borderId="0" xfId="0" applyFont="1" applyFill="1" applyAlignment="1">
      <alignment vertical="top"/>
    </xf>
    <xf numFmtId="169" fontId="6" fillId="40" borderId="24" xfId="2" applyNumberFormat="1" applyFont="1" applyFill="1" applyBorder="1"/>
    <xf numFmtId="4" fontId="6" fillId="40" borderId="6" xfId="2" applyNumberFormat="1" applyFont="1" applyFill="1" applyBorder="1" applyAlignment="1">
      <alignment vertical="top"/>
    </xf>
    <xf numFmtId="2" fontId="6" fillId="40" borderId="0" xfId="0" applyNumberFormat="1" applyFont="1" applyFill="1" applyAlignment="1">
      <alignment horizontal="right"/>
    </xf>
    <xf numFmtId="4" fontId="6" fillId="40" borderId="6" xfId="1" applyNumberFormat="1" applyFont="1"/>
    <xf numFmtId="4" fontId="6" fillId="40" borderId="0" xfId="0" applyNumberFormat="1" applyFont="1" applyFill="1" applyAlignment="1">
      <alignment vertical="top"/>
    </xf>
    <xf numFmtId="0" fontId="6" fillId="40" borderId="23" xfId="0" applyFont="1" applyFill="1" applyBorder="1" applyAlignment="1">
      <alignment horizontal="left" vertical="top" indent="3"/>
    </xf>
    <xf numFmtId="168" fontId="6" fillId="40" borderId="23" xfId="2" applyFont="1" applyFill="1" applyBorder="1" applyAlignment="1">
      <alignment vertical="top"/>
    </xf>
    <xf numFmtId="168" fontId="6" fillId="40" borderId="6" xfId="2" applyFont="1" applyFill="1" applyAlignment="1">
      <alignment horizontal="right"/>
    </xf>
    <xf numFmtId="4" fontId="6" fillId="40" borderId="0" xfId="0" applyNumberFormat="1" applyFont="1" applyFill="1"/>
    <xf numFmtId="168" fontId="6" fillId="40" borderId="6" xfId="2" applyFont="1" applyFill="1"/>
    <xf numFmtId="2" fontId="6" fillId="40" borderId="0" xfId="0" applyNumberFormat="1" applyFont="1" applyFill="1" applyAlignment="1">
      <alignment vertical="top"/>
    </xf>
    <xf numFmtId="2" fontId="6" fillId="40" borderId="23" xfId="0" applyNumberFormat="1" applyFont="1" applyFill="1" applyBorder="1" applyAlignment="1">
      <alignment vertical="top"/>
    </xf>
    <xf numFmtId="0" fontId="6" fillId="40" borderId="20" xfId="0" applyFont="1" applyFill="1" applyBorder="1" applyAlignment="1">
      <alignment vertical="top"/>
    </xf>
    <xf numFmtId="0" fontId="6" fillId="40" borderId="21" xfId="5" applyFont="1" applyBorder="1" applyAlignment="1">
      <alignment vertical="top"/>
    </xf>
    <xf numFmtId="0" fontId="6" fillId="0" borderId="30" xfId="0" applyFont="1" applyBorder="1"/>
    <xf numFmtId="0" fontId="6" fillId="0" borderId="6" xfId="0" applyFont="1" applyBorder="1"/>
    <xf numFmtId="0" fontId="5" fillId="40" borderId="28" xfId="0" applyFont="1" applyFill="1" applyBorder="1" applyAlignment="1">
      <alignment vertical="top" wrapText="1"/>
    </xf>
    <xf numFmtId="0" fontId="5" fillId="40" borderId="29" xfId="0" applyFont="1" applyFill="1" applyBorder="1" applyAlignment="1">
      <alignment vertical="top" wrapText="1"/>
    </xf>
    <xf numFmtId="0" fontId="5" fillId="40" borderId="31" xfId="0" applyFont="1" applyFill="1" applyBorder="1" applyAlignment="1">
      <alignment vertical="top" wrapText="1"/>
    </xf>
    <xf numFmtId="0" fontId="5" fillId="40" borderId="28" xfId="0" applyFont="1" applyFill="1" applyBorder="1"/>
    <xf numFmtId="173" fontId="6" fillId="40" borderId="29" xfId="0" applyNumberFormat="1" applyFont="1" applyFill="1" applyBorder="1"/>
    <xf numFmtId="0" fontId="6" fillId="40" borderId="29" xfId="0" applyFont="1" applyFill="1" applyBorder="1" applyAlignment="1">
      <alignment horizontal="center"/>
    </xf>
    <xf numFmtId="0" fontId="6" fillId="40" borderId="28" xfId="0" applyFont="1" applyFill="1" applyBorder="1"/>
    <xf numFmtId="173" fontId="6" fillId="40" borderId="29" xfId="4" applyNumberFormat="1" applyFont="1" applyBorder="1"/>
    <xf numFmtId="174" fontId="6" fillId="40" borderId="29" xfId="2" applyNumberFormat="1" applyFont="1" applyFill="1" applyBorder="1"/>
    <xf numFmtId="175" fontId="6" fillId="40" borderId="6" xfId="6" applyNumberFormat="1" applyFont="1" applyFill="1" applyBorder="1"/>
    <xf numFmtId="0" fontId="5" fillId="40" borderId="38" xfId="0" applyFont="1" applyFill="1" applyBorder="1"/>
    <xf numFmtId="0" fontId="5" fillId="40" borderId="6" xfId="0" applyFont="1" applyFill="1" applyBorder="1"/>
    <xf numFmtId="0" fontId="6" fillId="40" borderId="6" xfId="0" applyFont="1" applyFill="1" applyBorder="1"/>
    <xf numFmtId="0" fontId="5" fillId="40" borderId="23" xfId="0" applyFont="1" applyFill="1" applyBorder="1"/>
    <xf numFmtId="0" fontId="6" fillId="40" borderId="29" xfId="0" applyFont="1" applyFill="1" applyBorder="1"/>
    <xf numFmtId="169" fontId="6" fillId="40" borderId="29" xfId="2" applyNumberFormat="1" applyFont="1" applyFill="1" applyBorder="1"/>
    <xf numFmtId="169" fontId="6" fillId="40" borderId="6" xfId="1" applyNumberFormat="1" applyFont="1"/>
    <xf numFmtId="4" fontId="6" fillId="40" borderId="6" xfId="3" applyNumberFormat="1" applyFont="1" applyFill="1" applyBorder="1"/>
    <xf numFmtId="168" fontId="6" fillId="40" borderId="6" xfId="1" applyNumberFormat="1" applyFont="1"/>
    <xf numFmtId="164" fontId="6" fillId="40" borderId="6" xfId="3" applyFont="1" applyFill="1" applyBorder="1"/>
    <xf numFmtId="4" fontId="6" fillId="40" borderId="6" xfId="0" applyNumberFormat="1" applyFont="1" applyFill="1" applyBorder="1"/>
    <xf numFmtId="177" fontId="6" fillId="40" borderId="6" xfId="0" applyNumberFormat="1" applyFont="1" applyFill="1" applyBorder="1"/>
    <xf numFmtId="164" fontId="6" fillId="40" borderId="6" xfId="0" applyNumberFormat="1" applyFont="1" applyFill="1" applyBorder="1"/>
    <xf numFmtId="169" fontId="6" fillId="40" borderId="6" xfId="0" applyNumberFormat="1" applyFont="1" applyFill="1" applyBorder="1"/>
    <xf numFmtId="0" fontId="5" fillId="40" borderId="25" xfId="0" applyFont="1" applyFill="1" applyBorder="1"/>
    <xf numFmtId="0" fontId="9" fillId="40" borderId="0" xfId="0" applyFont="1" applyFill="1"/>
    <xf numFmtId="0" fontId="6" fillId="0" borderId="29" xfId="0" applyFont="1" applyBorder="1" applyAlignment="1">
      <alignment wrapText="1"/>
    </xf>
    <xf numFmtId="10" fontId="6" fillId="0" borderId="29" xfId="9" applyNumberFormat="1" applyFont="1" applyFill="1" applyBorder="1" applyAlignment="1" applyProtection="1">
      <alignment vertical="top"/>
      <protection locked="0"/>
    </xf>
    <xf numFmtId="1" fontId="6" fillId="0" borderId="29" xfId="0" applyNumberFormat="1" applyFont="1" applyBorder="1" applyAlignment="1" applyProtection="1">
      <alignment vertical="top"/>
      <protection locked="0"/>
    </xf>
    <xf numFmtId="0" fontId="10" fillId="0" borderId="29" xfId="0" applyFont="1" applyBorder="1" applyAlignment="1">
      <alignment wrapText="1"/>
    </xf>
    <xf numFmtId="0" fontId="6" fillId="0" borderId="0" xfId="0" applyFont="1" applyAlignment="1">
      <alignment wrapText="1"/>
    </xf>
    <xf numFmtId="10" fontId="6" fillId="0" borderId="0" xfId="0" applyNumberFormat="1" applyFont="1" applyAlignment="1">
      <alignment wrapText="1"/>
    </xf>
    <xf numFmtId="1" fontId="6" fillId="0" borderId="0" xfId="0" applyNumberFormat="1" applyFont="1" applyAlignment="1">
      <alignment wrapText="1"/>
    </xf>
    <xf numFmtId="0" fontId="5" fillId="0" borderId="29" xfId="0" applyFont="1" applyBorder="1"/>
    <xf numFmtId="0" fontId="8" fillId="0" borderId="29" xfId="0" applyFont="1" applyBorder="1" applyAlignment="1">
      <alignment wrapText="1"/>
    </xf>
    <xf numFmtId="169" fontId="6" fillId="0" borderId="29" xfId="8" applyNumberFormat="1" applyFont="1" applyFill="1" applyBorder="1" applyAlignment="1">
      <alignment horizontal="right" vertical="center" wrapText="1"/>
    </xf>
    <xf numFmtId="10" fontId="6" fillId="0" borderId="29" xfId="0" applyNumberFormat="1" applyFont="1" applyBorder="1" applyAlignment="1">
      <alignment horizontal="right" vertical="center" wrapText="1"/>
    </xf>
    <xf numFmtId="10" fontId="6" fillId="0" borderId="75" xfId="0" applyNumberFormat="1" applyFont="1" applyBorder="1" applyAlignment="1">
      <alignment horizontal="right" vertical="center" wrapText="1"/>
    </xf>
    <xf numFmtId="0" fontId="6" fillId="0" borderId="29" xfId="0" applyFont="1" applyBorder="1"/>
    <xf numFmtId="10" fontId="10" fillId="0" borderId="29" xfId="0" applyNumberFormat="1" applyFont="1" applyBorder="1" applyAlignment="1">
      <alignment horizontal="right" vertical="center"/>
    </xf>
    <xf numFmtId="10" fontId="6" fillId="0" borderId="0" xfId="0" applyNumberFormat="1" applyFont="1" applyAlignment="1">
      <alignment horizontal="right" vertical="center"/>
    </xf>
    <xf numFmtId="4" fontId="10" fillId="0" borderId="29" xfId="0" applyNumberFormat="1" applyFont="1" applyBorder="1" applyAlignment="1">
      <alignment horizontal="right" vertical="center"/>
    </xf>
    <xf numFmtId="4" fontId="6" fillId="0" borderId="0" xfId="0" applyNumberFormat="1" applyFont="1" applyAlignment="1">
      <alignment horizontal="right" vertical="center"/>
    </xf>
    <xf numFmtId="10" fontId="6" fillId="0" borderId="29" xfId="9" applyNumberFormat="1" applyFont="1" applyFill="1" applyBorder="1" applyAlignment="1">
      <alignment horizontal="right" vertical="center"/>
    </xf>
    <xf numFmtId="0" fontId="10" fillId="0" borderId="29" xfId="0" applyFont="1" applyBorder="1"/>
    <xf numFmtId="181" fontId="10" fillId="0" borderId="29" xfId="0" applyNumberFormat="1" applyFont="1" applyBorder="1" applyAlignment="1">
      <alignment horizontal="right" vertical="center"/>
    </xf>
    <xf numFmtId="181" fontId="6" fillId="0" borderId="0" xfId="0" applyNumberFormat="1" applyFont="1" applyAlignment="1">
      <alignment horizontal="right" vertical="center"/>
    </xf>
    <xf numFmtId="10" fontId="6" fillId="0" borderId="29" xfId="0" applyNumberFormat="1" applyFont="1" applyBorder="1" applyAlignment="1">
      <alignment horizontal="right" vertical="center"/>
    </xf>
    <xf numFmtId="171" fontId="6" fillId="0" borderId="29" xfId="0" applyNumberFormat="1" applyFont="1" applyBorder="1"/>
    <xf numFmtId="0" fontId="2" fillId="40" borderId="20" xfId="4" applyFont="1" applyBorder="1" applyAlignment="1">
      <alignment horizontal="left" vertical="top" wrapText="1"/>
    </xf>
    <xf numFmtId="0" fontId="6" fillId="40" borderId="28" xfId="4" applyFont="1" applyBorder="1" applyAlignment="1">
      <alignment horizontal="center" vertical="center"/>
    </xf>
    <xf numFmtId="179" fontId="6" fillId="40" borderId="38" xfId="4" applyNumberFormat="1" applyFont="1" applyBorder="1" applyAlignment="1">
      <alignment horizontal="center" vertical="top"/>
    </xf>
    <xf numFmtId="179" fontId="6" fillId="40" borderId="35" xfId="4" applyNumberFormat="1" applyFont="1" applyBorder="1" applyAlignment="1">
      <alignment horizontal="center" vertical="top"/>
    </xf>
    <xf numFmtId="0" fontId="1" fillId="40" borderId="8" xfId="0" applyFont="1" applyFill="1" applyBorder="1" applyAlignment="1">
      <alignment horizontal="left" vertical="top" wrapText="1"/>
    </xf>
    <xf numFmtId="0" fontId="6" fillId="40" borderId="48" xfId="4" applyFont="1" applyBorder="1" applyAlignment="1">
      <alignment horizontal="center"/>
    </xf>
    <xf numFmtId="0" fontId="6" fillId="40" borderId="49" xfId="4" applyFont="1" applyBorder="1" applyAlignment="1">
      <alignment horizontal="center"/>
    </xf>
    <xf numFmtId="177" fontId="6" fillId="40" borderId="6" xfId="4" applyNumberFormat="1" applyFont="1"/>
    <xf numFmtId="0" fontId="5" fillId="40" borderId="28" xfId="4" applyFont="1" applyBorder="1" applyAlignment="1">
      <alignment vertical="top" wrapText="1"/>
    </xf>
    <xf numFmtId="0" fontId="6" fillId="40" borderId="6" xfId="4" applyFont="1" applyAlignment="1">
      <alignment horizontal="left"/>
    </xf>
    <xf numFmtId="0" fontId="5" fillId="40" borderId="28" xfId="4" applyFont="1" applyBorder="1"/>
    <xf numFmtId="0" fontId="10" fillId="40" borderId="6" xfId="4" applyFont="1" applyAlignment="1" applyProtection="1">
      <alignment wrapText="1"/>
      <protection locked="0"/>
    </xf>
    <xf numFmtId="0" fontId="10" fillId="40" borderId="6" xfId="4" applyFont="1"/>
    <xf numFmtId="0" fontId="3" fillId="40" borderId="6" xfId="4" applyFont="1" applyAlignment="1">
      <alignment horizontal="justify" vertical="top" wrapText="1"/>
    </xf>
    <xf numFmtId="0" fontId="10" fillId="40" borderId="21" xfId="4" applyFont="1" applyBorder="1" applyAlignment="1" applyProtection="1">
      <alignment wrapText="1"/>
      <protection locked="0"/>
    </xf>
    <xf numFmtId="0" fontId="10" fillId="40" borderId="22" xfId="4" applyFont="1" applyBorder="1" applyAlignment="1" applyProtection="1">
      <alignment wrapText="1"/>
      <protection locked="0"/>
    </xf>
    <xf numFmtId="0" fontId="10" fillId="40" borderId="26" xfId="4" applyFont="1" applyBorder="1" applyAlignment="1" applyProtection="1">
      <alignment wrapText="1"/>
      <protection locked="0"/>
    </xf>
    <xf numFmtId="0" fontId="10" fillId="40" borderId="27" xfId="4" applyFont="1" applyBorder="1" applyAlignment="1" applyProtection="1">
      <alignment wrapText="1"/>
      <protection locked="0"/>
    </xf>
    <xf numFmtId="0" fontId="9" fillId="40" borderId="6" xfId="4" applyFont="1"/>
    <xf numFmtId="171" fontId="6" fillId="40" borderId="6" xfId="4" applyNumberFormat="1" applyFont="1"/>
    <xf numFmtId="0" fontId="5" fillId="0" borderId="29" xfId="0" applyFont="1" applyBorder="1" applyAlignment="1">
      <alignment horizontal="center" vertical="center" wrapText="1"/>
    </xf>
    <xf numFmtId="0" fontId="5" fillId="0" borderId="29" xfId="0" applyFont="1" applyBorder="1" applyAlignment="1">
      <alignment vertical="center" wrapText="1"/>
    </xf>
    <xf numFmtId="0" fontId="16" fillId="0" borderId="0" xfId="0" applyFont="1"/>
    <xf numFmtId="10" fontId="6" fillId="0" borderId="0" xfId="9" applyNumberFormat="1" applyFont="1" applyFill="1"/>
    <xf numFmtId="2" fontId="6" fillId="0" borderId="29" xfId="0" applyNumberFormat="1" applyFont="1" applyBorder="1"/>
    <xf numFmtId="2" fontId="6" fillId="0" borderId="0" xfId="0" applyNumberFormat="1" applyFont="1"/>
    <xf numFmtId="10" fontId="6" fillId="0" borderId="29" xfId="9" applyNumberFormat="1" applyFont="1" applyFill="1" applyBorder="1"/>
    <xf numFmtId="0" fontId="14" fillId="40" borderId="79" xfId="12" applyFont="1" applyBorder="1"/>
    <xf numFmtId="0" fontId="14" fillId="40" borderId="80" xfId="12" applyFont="1" applyBorder="1"/>
    <xf numFmtId="182" fontId="14" fillId="40" borderId="6" xfId="3" applyNumberFormat="1" applyFont="1" applyFill="1" applyBorder="1" applyAlignment="1" applyProtection="1"/>
    <xf numFmtId="164" fontId="14" fillId="40" borderId="83" xfId="3" applyFont="1" applyFill="1" applyBorder="1" applyAlignment="1" applyProtection="1"/>
    <xf numFmtId="0" fontId="10" fillId="40" borderId="6" xfId="12" applyFont="1"/>
    <xf numFmtId="0" fontId="14" fillId="40" borderId="84" xfId="12" applyFont="1" applyBorder="1"/>
    <xf numFmtId="0" fontId="14" fillId="40" borderId="85" xfId="12" applyFont="1" applyBorder="1"/>
    <xf numFmtId="182" fontId="14" fillId="40" borderId="85" xfId="3" applyNumberFormat="1" applyFont="1" applyFill="1" applyBorder="1" applyAlignment="1" applyProtection="1"/>
    <xf numFmtId="164" fontId="14" fillId="40" borderId="86" xfId="3" applyFont="1" applyFill="1" applyBorder="1" applyAlignment="1" applyProtection="1"/>
    <xf numFmtId="0" fontId="8" fillId="40" borderId="76" xfId="13" applyFont="1" applyBorder="1" applyAlignment="1">
      <alignment horizontal="center"/>
    </xf>
    <xf numFmtId="0" fontId="10" fillId="40" borderId="77" xfId="13" applyFont="1" applyBorder="1"/>
    <xf numFmtId="0" fontId="10" fillId="40" borderId="78" xfId="13" applyFont="1" applyBorder="1"/>
    <xf numFmtId="170" fontId="6" fillId="40" borderId="22" xfId="0" applyNumberFormat="1" applyFont="1" applyFill="1" applyBorder="1"/>
    <xf numFmtId="172" fontId="6" fillId="40" borderId="29" xfId="0" applyNumberFormat="1" applyFont="1" applyFill="1" applyBorder="1"/>
    <xf numFmtId="170" fontId="6" fillId="40" borderId="27" xfId="0" applyNumberFormat="1" applyFont="1" applyFill="1" applyBorder="1"/>
    <xf numFmtId="10" fontId="6" fillId="0" borderId="0" xfId="0" applyNumberFormat="1" applyFont="1" applyAlignment="1">
      <alignment horizontal="right" vertical="center" wrapText="1"/>
    </xf>
    <xf numFmtId="0" fontId="10" fillId="40" borderId="20" xfId="14" applyFont="1" applyBorder="1"/>
    <xf numFmtId="0" fontId="10" fillId="40" borderId="21" xfId="14" applyFont="1" applyBorder="1"/>
    <xf numFmtId="169" fontId="8" fillId="40" borderId="21" xfId="2" applyNumberFormat="1" applyFont="1" applyBorder="1" applyAlignment="1">
      <alignment horizontal="center" vertical="top"/>
    </xf>
    <xf numFmtId="168" fontId="10" fillId="40" borderId="22" xfId="2" applyFont="1" applyBorder="1"/>
    <xf numFmtId="168" fontId="10" fillId="40" borderId="24" xfId="2" applyFont="1" applyBorder="1"/>
    <xf numFmtId="168" fontId="10" fillId="40" borderId="27" xfId="2" applyFont="1" applyBorder="1"/>
    <xf numFmtId="0" fontId="8" fillId="40" borderId="76" xfId="15" applyFont="1" applyBorder="1" applyAlignment="1">
      <alignment horizontal="center"/>
    </xf>
    <xf numFmtId="0" fontId="8" fillId="40" borderId="77" xfId="15" applyFont="1" applyBorder="1" applyAlignment="1">
      <alignment horizontal="center"/>
    </xf>
    <xf numFmtId="0" fontId="10" fillId="40" borderId="77" xfId="15" applyFont="1" applyBorder="1"/>
    <xf numFmtId="0" fontId="10" fillId="40" borderId="78" xfId="15" applyFont="1" applyBorder="1"/>
    <xf numFmtId="0" fontId="8" fillId="40" borderId="77" xfId="13" applyFont="1" applyBorder="1" applyAlignment="1">
      <alignment horizontal="center"/>
    </xf>
    <xf numFmtId="0" fontId="8" fillId="0" borderId="55" xfId="0" applyFont="1" applyBorder="1" applyAlignment="1">
      <alignment vertical="center"/>
    </xf>
    <xf numFmtId="0" fontId="8" fillId="0" borderId="48" xfId="0" applyFont="1" applyBorder="1" applyAlignment="1">
      <alignment vertical="center"/>
    </xf>
    <xf numFmtId="168" fontId="8" fillId="40" borderId="48" xfId="2" applyFont="1" applyFill="1" applyBorder="1" applyAlignment="1">
      <alignment vertical="center"/>
    </xf>
    <xf numFmtId="168" fontId="8" fillId="40" borderId="66" xfId="2" applyFont="1" applyFill="1" applyBorder="1" applyAlignment="1">
      <alignment vertical="center" wrapText="1"/>
    </xf>
    <xf numFmtId="0" fontId="8" fillId="0" borderId="49" xfId="0" applyFont="1" applyBorder="1" applyAlignment="1">
      <alignment vertical="center"/>
    </xf>
    <xf numFmtId="164" fontId="10" fillId="40" borderId="56" xfId="4" applyNumberFormat="1" applyFont="1" applyBorder="1"/>
    <xf numFmtId="0" fontId="10" fillId="40" borderId="6" xfId="1" applyFont="1"/>
    <xf numFmtId="0" fontId="8" fillId="40" borderId="6" xfId="4" applyFont="1"/>
    <xf numFmtId="164" fontId="6" fillId="40" borderId="29" xfId="8" applyFont="1" applyFill="1" applyBorder="1"/>
    <xf numFmtId="164" fontId="10" fillId="40" borderId="29" xfId="8" applyFont="1" applyFill="1" applyBorder="1"/>
    <xf numFmtId="169" fontId="10" fillId="40" borderId="6" xfId="1" applyNumberFormat="1" applyFont="1"/>
    <xf numFmtId="168" fontId="10" fillId="40" borderId="6" xfId="1" applyNumberFormat="1" applyFont="1"/>
    <xf numFmtId="1" fontId="10" fillId="0" borderId="29" xfId="0" applyNumberFormat="1" applyFont="1" applyBorder="1" applyAlignment="1" applyProtection="1">
      <alignment vertical="top"/>
      <protection locked="0"/>
    </xf>
    <xf numFmtId="10" fontId="10" fillId="0" borderId="29" xfId="9" applyNumberFormat="1" applyFont="1" applyFill="1" applyBorder="1"/>
    <xf numFmtId="0" fontId="10" fillId="40" borderId="20" xfId="16" applyFont="1" applyBorder="1"/>
    <xf numFmtId="0" fontId="10" fillId="40" borderId="21" xfId="16" applyFont="1" applyBorder="1"/>
    <xf numFmtId="0" fontId="8" fillId="40" borderId="21" xfId="16" applyFont="1" applyBorder="1"/>
    <xf numFmtId="0" fontId="10" fillId="40" borderId="6" xfId="16" applyFont="1"/>
    <xf numFmtId="0" fontId="10" fillId="40" borderId="23" xfId="16" applyFont="1" applyBorder="1"/>
    <xf numFmtId="0" fontId="10" fillId="40" borderId="25" xfId="16" applyFont="1" applyBorder="1"/>
    <xf numFmtId="0" fontId="10" fillId="40" borderId="26" xfId="16" applyFont="1" applyBorder="1"/>
    <xf numFmtId="0" fontId="8" fillId="40" borderId="76" xfId="17" applyFont="1" applyBorder="1" applyAlignment="1">
      <alignment horizontal="center"/>
    </xf>
    <xf numFmtId="0" fontId="8" fillId="40" borderId="77" xfId="17" applyFont="1" applyBorder="1" applyAlignment="1">
      <alignment horizontal="center"/>
    </xf>
    <xf numFmtId="0" fontId="10" fillId="40" borderId="77" xfId="17" applyFont="1" applyBorder="1"/>
    <xf numFmtId="0" fontId="10" fillId="40" borderId="78" xfId="17" applyFont="1" applyBorder="1"/>
    <xf numFmtId="0" fontId="6" fillId="40" borderId="57" xfId="0" applyFont="1" applyFill="1" applyBorder="1" applyAlignment="1">
      <alignment horizontal="left" vertical="top" wrapText="1"/>
    </xf>
    <xf numFmtId="3" fontId="6" fillId="40" borderId="57" xfId="0" applyNumberFormat="1" applyFont="1" applyFill="1" applyBorder="1" applyAlignment="1">
      <alignment horizontal="right" vertical="top" wrapText="1"/>
    </xf>
    <xf numFmtId="165" fontId="6" fillId="40" borderId="57" xfId="0" applyNumberFormat="1" applyFont="1" applyFill="1" applyBorder="1" applyAlignment="1">
      <alignment horizontal="right" vertical="top" wrapText="1"/>
    </xf>
    <xf numFmtId="166" fontId="6" fillId="40" borderId="57" xfId="0" applyNumberFormat="1" applyFont="1" applyFill="1" applyBorder="1" applyAlignment="1">
      <alignment horizontal="right" vertical="top" wrapText="1"/>
    </xf>
    <xf numFmtId="0" fontId="5" fillId="40" borderId="91" xfId="0" applyFont="1" applyFill="1" applyBorder="1" applyAlignment="1">
      <alignment horizontal="right" vertical="top" wrapText="1"/>
    </xf>
    <xf numFmtId="0" fontId="6" fillId="40" borderId="92" xfId="0" applyFont="1" applyFill="1" applyBorder="1" applyAlignment="1">
      <alignment horizontal="left" vertical="top" wrapText="1"/>
    </xf>
    <xf numFmtId="0" fontId="6" fillId="40" borderId="41" xfId="0" applyFont="1" applyFill="1" applyBorder="1" applyAlignment="1">
      <alignment horizontal="left" vertical="top" wrapText="1"/>
    </xf>
    <xf numFmtId="0" fontId="5" fillId="40" borderId="93" xfId="0" applyFont="1" applyFill="1" applyBorder="1" applyAlignment="1">
      <alignment horizontal="right" vertical="top" wrapText="1"/>
    </xf>
    <xf numFmtId="0" fontId="5" fillId="40" borderId="94" xfId="0" applyFont="1" applyFill="1" applyBorder="1" applyAlignment="1">
      <alignment horizontal="right" vertical="top" wrapText="1"/>
    </xf>
    <xf numFmtId="0" fontId="2" fillId="27" borderId="95" xfId="0" applyFont="1" applyFill="1" applyBorder="1" applyAlignment="1">
      <alignment horizontal="left" vertical="top" wrapText="1"/>
    </xf>
    <xf numFmtId="0" fontId="1" fillId="28" borderId="71" xfId="0" applyFont="1" applyFill="1" applyBorder="1" applyAlignment="1">
      <alignment horizontal="left" vertical="top" wrapText="1"/>
    </xf>
    <xf numFmtId="0" fontId="1" fillId="2" borderId="96" xfId="0" applyFont="1" applyFill="1" applyBorder="1" applyAlignment="1">
      <alignment horizontal="left" vertical="top" wrapText="1"/>
    </xf>
    <xf numFmtId="0" fontId="1" fillId="28" borderId="97" xfId="0" applyFont="1" applyFill="1" applyBorder="1" applyAlignment="1">
      <alignment horizontal="left" vertical="top" wrapText="1"/>
    </xf>
    <xf numFmtId="165" fontId="2" fillId="23" borderId="26" xfId="0" applyNumberFormat="1" applyFont="1" applyFill="1" applyBorder="1" applyAlignment="1">
      <alignment horizontal="right" vertical="top" wrapText="1"/>
    </xf>
    <xf numFmtId="166" fontId="2" fillId="24" borderId="96" xfId="0" applyNumberFormat="1" applyFont="1" applyFill="1" applyBorder="1" applyAlignment="1">
      <alignment horizontal="right" vertical="top" wrapText="1"/>
    </xf>
    <xf numFmtId="0" fontId="2" fillId="25" borderId="98" xfId="0" applyFont="1" applyFill="1" applyBorder="1" applyAlignment="1">
      <alignment horizontal="right" vertical="top" wrapText="1"/>
    </xf>
    <xf numFmtId="0" fontId="1" fillId="40" borderId="24" xfId="4" applyFont="1" applyBorder="1" applyAlignment="1">
      <alignment horizontal="right" vertical="top" wrapText="1"/>
    </xf>
    <xf numFmtId="165" fontId="2" fillId="40" borderId="99" xfId="4" applyNumberFormat="1" applyFont="1" applyBorder="1" applyAlignment="1">
      <alignment horizontal="right" vertical="top" wrapText="1"/>
    </xf>
    <xf numFmtId="166" fontId="2" fillId="40" borderId="100" xfId="4" applyNumberFormat="1" applyFont="1" applyBorder="1" applyAlignment="1">
      <alignment horizontal="right" vertical="top" wrapText="1"/>
    </xf>
    <xf numFmtId="3" fontId="1" fillId="40" borderId="29" xfId="4" applyNumberFormat="1" applyFont="1" applyBorder="1" applyAlignment="1">
      <alignment horizontal="right" vertical="top" wrapText="1"/>
    </xf>
    <xf numFmtId="165" fontId="1" fillId="40" borderId="29" xfId="4" applyNumberFormat="1" applyFont="1" applyBorder="1" applyAlignment="1">
      <alignment horizontal="right" vertical="top" wrapText="1"/>
    </xf>
    <xf numFmtId="166" fontId="1" fillId="40" borderId="29" xfId="4" applyNumberFormat="1" applyFont="1" applyBorder="1" applyAlignment="1">
      <alignment horizontal="right" vertical="top" wrapText="1"/>
    </xf>
    <xf numFmtId="0" fontId="19" fillId="0" borderId="0" xfId="0" applyFont="1"/>
    <xf numFmtId="0" fontId="19" fillId="0" borderId="0" xfId="0" applyFont="1" applyAlignment="1">
      <alignment horizontal="center"/>
    </xf>
    <xf numFmtId="0" fontId="7" fillId="0" borderId="28" xfId="0" applyFont="1" applyBorder="1" applyAlignment="1">
      <alignment horizontal="left" vertical="top"/>
    </xf>
    <xf numFmtId="0" fontId="7" fillId="0" borderId="31" xfId="0" applyFont="1" applyBorder="1" applyAlignment="1">
      <alignment horizontal="left" vertical="top" wrapText="1"/>
    </xf>
    <xf numFmtId="0" fontId="7" fillId="0" borderId="28" xfId="0" applyFont="1" applyBorder="1" applyAlignment="1">
      <alignment horizontal="left" vertical="top" wrapText="1"/>
    </xf>
    <xf numFmtId="0" fontId="25" fillId="0" borderId="28" xfId="0" applyFont="1" applyBorder="1"/>
    <xf numFmtId="0" fontId="25" fillId="0" borderId="29" xfId="0" applyFont="1" applyBorder="1" applyAlignment="1">
      <alignment wrapText="1"/>
    </xf>
    <xf numFmtId="0" fontId="19" fillId="0" borderId="29" xfId="0" applyFont="1" applyBorder="1"/>
    <xf numFmtId="0" fontId="19" fillId="0" borderId="31" xfId="0" applyFont="1" applyBorder="1"/>
    <xf numFmtId="0" fontId="23" fillId="0" borderId="28" xfId="0" applyFont="1" applyBorder="1" applyAlignment="1">
      <alignment horizontal="center" vertical="top" wrapText="1"/>
    </xf>
    <xf numFmtId="0" fontId="23" fillId="0" borderId="29" xfId="0" applyFont="1" applyBorder="1" applyAlignment="1">
      <alignment horizontal="center" vertical="top" wrapText="1"/>
    </xf>
    <xf numFmtId="0" fontId="23" fillId="0" borderId="31" xfId="0" applyFont="1" applyBorder="1" applyAlignment="1">
      <alignment horizontal="center" vertical="top" wrapText="1"/>
    </xf>
    <xf numFmtId="0" fontId="23" fillId="40" borderId="29" xfId="0" applyFont="1" applyFill="1" applyBorder="1" applyAlignment="1">
      <alignment horizontal="center" vertical="top" wrapText="1"/>
    </xf>
    <xf numFmtId="0" fontId="19" fillId="0" borderId="28" xfId="0" applyFont="1" applyBorder="1" applyAlignment="1">
      <alignment horizontal="center" vertical="top" wrapText="1"/>
    </xf>
    <xf numFmtId="10" fontId="7" fillId="40" borderId="29" xfId="6" applyNumberFormat="1" applyFont="1" applyFill="1" applyBorder="1" applyAlignment="1" applyProtection="1">
      <alignment horizontal="center" vertical="top"/>
      <protection locked="0"/>
    </xf>
    <xf numFmtId="10" fontId="26" fillId="40" borderId="29" xfId="6" applyNumberFormat="1" applyFont="1" applyFill="1" applyBorder="1" applyAlignment="1" applyProtection="1">
      <alignment horizontal="center" vertical="top"/>
      <protection locked="0"/>
    </xf>
    <xf numFmtId="0" fontId="19" fillId="0" borderId="28" xfId="0" applyFont="1" applyBorder="1" applyAlignment="1">
      <alignment horizontal="center" vertical="top"/>
    </xf>
    <xf numFmtId="0" fontId="23" fillId="0" borderId="35" xfId="0" applyFont="1" applyBorder="1" applyAlignment="1">
      <alignment horizontal="center" vertical="top" wrapText="1"/>
    </xf>
    <xf numFmtId="0" fontId="23" fillId="0" borderId="6" xfId="0" applyFont="1" applyBorder="1" applyAlignment="1">
      <alignment horizontal="center" vertical="top" wrapText="1"/>
    </xf>
    <xf numFmtId="0" fontId="23" fillId="0" borderId="36" xfId="0" applyFont="1" applyBorder="1" applyAlignment="1">
      <alignment horizontal="center" vertical="top" wrapText="1"/>
    </xf>
    <xf numFmtId="0" fontId="23" fillId="0" borderId="37" xfId="0" applyFont="1" applyBorder="1" applyAlignment="1">
      <alignment horizontal="center" vertical="top" wrapText="1"/>
    </xf>
    <xf numFmtId="0" fontId="19" fillId="0" borderId="29" xfId="0" applyFont="1" applyBorder="1" applyAlignment="1">
      <alignment horizontal="center"/>
    </xf>
    <xf numFmtId="0" fontId="19" fillId="0" borderId="31" xfId="0" applyFont="1" applyBorder="1" applyAlignment="1">
      <alignment horizontal="center"/>
    </xf>
    <xf numFmtId="0" fontId="27" fillId="0" borderId="29" xfId="0" applyFont="1" applyBorder="1" applyAlignment="1">
      <alignment horizontal="center"/>
    </xf>
    <xf numFmtId="183" fontId="19" fillId="0" borderId="29" xfId="0" applyNumberFormat="1" applyFont="1" applyBorder="1" applyAlignment="1">
      <alignment horizontal="center" wrapText="1"/>
    </xf>
    <xf numFmtId="0" fontId="19" fillId="0" borderId="28" xfId="0" applyFont="1" applyBorder="1" applyAlignment="1">
      <alignment horizontal="center"/>
    </xf>
    <xf numFmtId="0" fontId="19" fillId="0" borderId="29" xfId="0" quotePrefix="1" applyFont="1" applyBorder="1" applyAlignment="1">
      <alignment horizontal="center"/>
    </xf>
    <xf numFmtId="0" fontId="23" fillId="0" borderId="35" xfId="0" applyFont="1" applyBorder="1" applyAlignment="1">
      <alignment horizontal="center"/>
    </xf>
    <xf numFmtId="0" fontId="23" fillId="0" borderId="40" xfId="0" applyFont="1" applyBorder="1" applyAlignment="1">
      <alignment horizontal="center"/>
    </xf>
    <xf numFmtId="0" fontId="19" fillId="0" borderId="28" xfId="0" applyFont="1" applyBorder="1"/>
    <xf numFmtId="10" fontId="19" fillId="0" borderId="29" xfId="0" applyNumberFormat="1" applyFont="1" applyBorder="1" applyAlignment="1">
      <alignment horizontal="center" wrapText="1"/>
    </xf>
    <xf numFmtId="0" fontId="19" fillId="0" borderId="52" xfId="0" applyFont="1" applyBorder="1" applyAlignment="1">
      <alignment horizontal="left" vertical="top" wrapText="1"/>
    </xf>
    <xf numFmtId="10" fontId="7" fillId="40" borderId="53" xfId="6" applyNumberFormat="1" applyFont="1" applyFill="1" applyBorder="1" applyAlignment="1" applyProtection="1">
      <alignment horizontal="center" vertical="top"/>
      <protection locked="0"/>
    </xf>
    <xf numFmtId="0" fontId="19" fillId="0" borderId="28" xfId="0" applyFont="1" applyBorder="1" applyAlignment="1">
      <alignment vertical="top"/>
    </xf>
    <xf numFmtId="10" fontId="19" fillId="0" borderId="0" xfId="0" applyNumberFormat="1" applyFont="1" applyAlignment="1">
      <alignment horizontal="center" vertical="center"/>
    </xf>
    <xf numFmtId="171" fontId="19" fillId="0" borderId="29" xfId="0" applyNumberFormat="1" applyFont="1" applyBorder="1" applyAlignment="1">
      <alignment horizontal="center"/>
    </xf>
    <xf numFmtId="0" fontId="19" fillId="0" borderId="0" xfId="0" applyFont="1" applyAlignment="1">
      <alignment wrapText="1"/>
    </xf>
    <xf numFmtId="0" fontId="7" fillId="0" borderId="28" xfId="0" applyFont="1" applyBorder="1" applyAlignment="1">
      <alignment horizontal="center" vertical="top" wrapText="1"/>
    </xf>
    <xf numFmtId="0" fontId="7" fillId="0" borderId="29" xfId="0" applyFont="1" applyBorder="1" applyAlignment="1">
      <alignment horizontal="center"/>
    </xf>
    <xf numFmtId="0" fontId="7" fillId="0" borderId="31" xfId="0" applyFont="1" applyBorder="1" applyAlignment="1">
      <alignment horizontal="center"/>
    </xf>
    <xf numFmtId="0" fontId="7" fillId="0" borderId="29" xfId="0" applyFont="1" applyBorder="1" applyAlignment="1">
      <alignment horizontal="center" wrapText="1"/>
    </xf>
    <xf numFmtId="0" fontId="7" fillId="0" borderId="28" xfId="0" applyFont="1" applyBorder="1"/>
    <xf numFmtId="10" fontId="7" fillId="0" borderId="29" xfId="0" applyNumberFormat="1" applyFont="1" applyBorder="1" applyAlignment="1">
      <alignment horizontal="center" wrapText="1"/>
    </xf>
    <xf numFmtId="0" fontId="7" fillId="0" borderId="52" xfId="0" applyFont="1" applyBorder="1" applyAlignment="1">
      <alignment horizontal="left" vertical="top" wrapText="1"/>
    </xf>
    <xf numFmtId="0" fontId="28" fillId="0" borderId="0" xfId="0" applyFont="1" applyAlignment="1" applyProtection="1">
      <alignment wrapText="1"/>
      <protection locked="0"/>
    </xf>
    <xf numFmtId="0" fontId="2" fillId="0" borderId="0" xfId="0" applyFont="1" applyAlignment="1">
      <alignment horizontal="center" vertical="top" wrapText="1"/>
    </xf>
    <xf numFmtId="170" fontId="17" fillId="0" borderId="0" xfId="18" quotePrefix="1" applyNumberFormat="1" applyAlignment="1" applyProtection="1"/>
    <xf numFmtId="0" fontId="4" fillId="40" borderId="6" xfId="1" applyAlignment="1" applyProtection="1">
      <alignment wrapText="1"/>
      <protection locked="0"/>
    </xf>
    <xf numFmtId="0" fontId="4" fillId="40" borderId="6" xfId="1"/>
    <xf numFmtId="0" fontId="28" fillId="0" borderId="0" xfId="0" applyFont="1"/>
    <xf numFmtId="0" fontId="23" fillId="0" borderId="104" xfId="0" applyFont="1" applyBorder="1" applyAlignment="1">
      <alignment horizontal="center" vertical="center" wrapText="1"/>
    </xf>
    <xf numFmtId="0" fontId="23" fillId="0" borderId="41" xfId="0" applyFont="1" applyBorder="1" applyAlignment="1">
      <alignment horizontal="center" vertical="center" wrapText="1"/>
    </xf>
    <xf numFmtId="0" fontId="23" fillId="0" borderId="105" xfId="0" applyFont="1" applyBorder="1" applyAlignment="1">
      <alignment horizontal="center" vertical="center" wrapText="1"/>
    </xf>
    <xf numFmtId="0" fontId="23" fillId="0" borderId="106" xfId="0" applyFont="1" applyBorder="1" applyAlignment="1">
      <alignment horizontal="center" vertical="center" wrapText="1"/>
    </xf>
    <xf numFmtId="0" fontId="23" fillId="0" borderId="0" xfId="0" applyFont="1" applyAlignment="1">
      <alignment horizontal="center" vertical="center" wrapText="1"/>
    </xf>
    <xf numFmtId="0" fontId="23" fillId="0" borderId="24" xfId="0" applyFont="1" applyBorder="1" applyAlignment="1">
      <alignment horizontal="center" vertical="center" wrapText="1"/>
    </xf>
    <xf numFmtId="0" fontId="23" fillId="0" borderId="107"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35" xfId="0" applyFont="1" applyBorder="1" applyAlignment="1">
      <alignment horizontal="center"/>
    </xf>
    <xf numFmtId="0" fontId="23" fillId="0" borderId="40" xfId="0" applyFont="1" applyBorder="1" applyAlignment="1">
      <alignment horizontal="center"/>
    </xf>
    <xf numFmtId="0" fontId="18" fillId="0" borderId="35" xfId="0" applyFont="1" applyBorder="1" applyAlignment="1">
      <alignment horizontal="center"/>
    </xf>
    <xf numFmtId="0" fontId="18" fillId="0" borderId="40" xfId="0" applyFont="1" applyBorder="1" applyAlignment="1">
      <alignment horizontal="center"/>
    </xf>
    <xf numFmtId="0" fontId="18" fillId="0" borderId="104"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105" xfId="0" applyFont="1" applyBorder="1" applyAlignment="1">
      <alignment horizontal="center" vertical="center" wrapText="1"/>
    </xf>
    <xf numFmtId="0" fontId="18" fillId="0" borderId="106" xfId="0" applyFont="1" applyBorder="1" applyAlignment="1">
      <alignment horizontal="center" vertical="center" wrapText="1"/>
    </xf>
    <xf numFmtId="0" fontId="18" fillId="0" borderId="0" xfId="0" applyFont="1" applyAlignment="1">
      <alignment horizontal="center" vertical="center" wrapText="1"/>
    </xf>
    <xf numFmtId="0" fontId="18" fillId="0" borderId="24" xfId="0" applyFont="1" applyBorder="1" applyAlignment="1">
      <alignment horizontal="center" vertical="center" wrapText="1"/>
    </xf>
    <xf numFmtId="0" fontId="18" fillId="0" borderId="107"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4" fontId="24" fillId="40" borderId="39" xfId="18" applyNumberFormat="1" applyFont="1" applyFill="1" applyBorder="1" applyAlignment="1" applyProtection="1">
      <alignment horizontal="left" vertical="top" wrapText="1"/>
    </xf>
    <xf numFmtId="4" fontId="24" fillId="40" borderId="36" xfId="18" applyNumberFormat="1" applyFont="1" applyFill="1" applyBorder="1" applyAlignment="1" applyProtection="1">
      <alignment horizontal="left" vertical="top" wrapText="1"/>
    </xf>
    <xf numFmtId="4" fontId="24" fillId="40" borderId="37" xfId="18" applyNumberFormat="1" applyFont="1" applyFill="1" applyBorder="1" applyAlignment="1" applyProtection="1">
      <alignment horizontal="left" vertical="top" wrapText="1"/>
    </xf>
    <xf numFmtId="4" fontId="24" fillId="40" borderId="29" xfId="18" applyNumberFormat="1" applyFont="1" applyFill="1" applyBorder="1" applyAlignment="1" applyProtection="1">
      <alignment horizontal="left" vertical="top" wrapText="1"/>
    </xf>
    <xf numFmtId="4" fontId="24" fillId="40" borderId="31" xfId="18" applyNumberFormat="1" applyFont="1" applyFill="1" applyBorder="1" applyAlignment="1" applyProtection="1">
      <alignment horizontal="left" vertical="top" wrapText="1"/>
    </xf>
    <xf numFmtId="0" fontId="19" fillId="0" borderId="28" xfId="0" applyFont="1" applyBorder="1" applyAlignment="1">
      <alignment horizontal="center" vertical="top" wrapText="1"/>
    </xf>
    <xf numFmtId="0" fontId="19" fillId="0" borderId="29" xfId="0" applyFont="1" applyBorder="1" applyAlignment="1">
      <alignment horizontal="center" vertical="top" wrapText="1"/>
    </xf>
    <xf numFmtId="0" fontId="7" fillId="0" borderId="35" xfId="0" applyFont="1" applyBorder="1" applyAlignment="1">
      <alignment horizontal="left" vertical="top" wrapText="1"/>
    </xf>
    <xf numFmtId="0" fontId="7" fillId="0" borderId="36" xfId="0" applyFont="1" applyBorder="1" applyAlignment="1">
      <alignment horizontal="left" vertical="top" wrapText="1"/>
    </xf>
    <xf numFmtId="183" fontId="7" fillId="0" borderId="39" xfId="0" applyNumberFormat="1" applyFont="1" applyBorder="1" applyAlignment="1">
      <alignment horizontal="left" wrapText="1"/>
    </xf>
    <xf numFmtId="183" fontId="7" fillId="0" borderId="36" xfId="0" applyNumberFormat="1" applyFont="1" applyBorder="1" applyAlignment="1">
      <alignment horizontal="left" wrapText="1"/>
    </xf>
    <xf numFmtId="183" fontId="7" fillId="0" borderId="37" xfId="0" applyNumberFormat="1" applyFont="1" applyBorder="1" applyAlignment="1">
      <alignment horizontal="left" wrapText="1"/>
    </xf>
    <xf numFmtId="183" fontId="7" fillId="0" borderId="29" xfId="0" applyNumberFormat="1" applyFont="1" applyBorder="1" applyAlignment="1">
      <alignment horizontal="left" wrapText="1"/>
    </xf>
    <xf numFmtId="183" fontId="7" fillId="0" borderId="31" xfId="0" applyNumberFormat="1" applyFont="1" applyBorder="1" applyAlignment="1">
      <alignment horizontal="left" wrapText="1"/>
    </xf>
    <xf numFmtId="0" fontId="7" fillId="0" borderId="39" xfId="0" applyFont="1" applyBorder="1" applyAlignment="1">
      <alignment horizontal="left" vertical="top" wrapText="1"/>
    </xf>
    <xf numFmtId="0" fontId="7" fillId="0" borderId="37" xfId="0" applyFont="1" applyBorder="1" applyAlignment="1">
      <alignment horizontal="left" vertical="top" wrapText="1"/>
    </xf>
    <xf numFmtId="4" fontId="7" fillId="0" borderId="29" xfId="0" applyNumberFormat="1" applyFont="1" applyBorder="1" applyAlignment="1">
      <alignment horizontal="left" wrapText="1"/>
    </xf>
    <xf numFmtId="4" fontId="7" fillId="0" borderId="31" xfId="0" applyNumberFormat="1" applyFont="1" applyBorder="1" applyAlignment="1">
      <alignment horizontal="left" wrapText="1"/>
    </xf>
    <xf numFmtId="4" fontId="7" fillId="0" borderId="39" xfId="0" applyNumberFormat="1" applyFont="1" applyBorder="1" applyAlignment="1">
      <alignment horizontal="left" vertical="top" wrapText="1"/>
    </xf>
    <xf numFmtId="4" fontId="7" fillId="0" borderId="36" xfId="0" applyNumberFormat="1" applyFont="1" applyBorder="1" applyAlignment="1">
      <alignment horizontal="left" vertical="top" wrapText="1"/>
    </xf>
    <xf numFmtId="4" fontId="7" fillId="0" borderId="37" xfId="0" applyNumberFormat="1" applyFont="1" applyBorder="1" applyAlignment="1">
      <alignment horizontal="left" vertical="top" wrapText="1"/>
    </xf>
    <xf numFmtId="0" fontId="22" fillId="0" borderId="39" xfId="0" applyFont="1" applyBorder="1" applyAlignment="1">
      <alignment horizontal="left" vertical="top" wrapText="1"/>
    </xf>
    <xf numFmtId="0" fontId="22" fillId="0" borderId="36" xfId="0" applyFont="1" applyBorder="1" applyAlignment="1">
      <alignment horizontal="left" vertical="top" wrapText="1"/>
    </xf>
    <xf numFmtId="0" fontId="22" fillId="0" borderId="37" xfId="0" applyFont="1" applyBorder="1" applyAlignment="1">
      <alignment horizontal="left" vertical="top" wrapText="1"/>
    </xf>
    <xf numFmtId="0" fontId="19" fillId="0" borderId="29" xfId="0" applyFont="1" applyBorder="1" applyAlignment="1">
      <alignment horizontal="left" vertical="top" wrapText="1"/>
    </xf>
    <xf numFmtId="0" fontId="19" fillId="0" borderId="31" xfId="0" applyFont="1" applyBorder="1" applyAlignment="1">
      <alignment horizontal="left" vertical="top" wrapText="1"/>
    </xf>
    <xf numFmtId="0" fontId="19" fillId="0" borderId="39" xfId="0" applyFont="1" applyBorder="1" applyAlignment="1">
      <alignment horizontal="left" vertical="top" wrapText="1"/>
    </xf>
    <xf numFmtId="0" fontId="19" fillId="0" borderId="36" xfId="0" applyFont="1" applyBorder="1" applyAlignment="1">
      <alignment horizontal="left" vertical="top" wrapText="1"/>
    </xf>
    <xf numFmtId="0" fontId="19" fillId="0" borderId="37" xfId="0" applyFont="1" applyBorder="1" applyAlignment="1">
      <alignment horizontal="left" vertical="top" wrapText="1"/>
    </xf>
    <xf numFmtId="0" fontId="7" fillId="0" borderId="29" xfId="0" applyFont="1" applyBorder="1" applyAlignment="1">
      <alignment horizontal="left" vertical="top" wrapText="1"/>
    </xf>
    <xf numFmtId="0" fontId="7" fillId="0" borderId="31" xfId="0" applyFont="1" applyBorder="1" applyAlignment="1">
      <alignment horizontal="left" vertical="top" wrapText="1"/>
    </xf>
    <xf numFmtId="0" fontId="23" fillId="0" borderId="55" xfId="0" applyFont="1" applyBorder="1" applyAlignment="1">
      <alignment horizontal="center"/>
    </xf>
    <xf numFmtId="0" fontId="23" fillId="0" borderId="48" xfId="0" applyFont="1" applyBorder="1" applyAlignment="1">
      <alignment horizontal="center"/>
    </xf>
    <xf numFmtId="0" fontId="23" fillId="0" borderId="49" xfId="0" applyFont="1" applyBorder="1" applyAlignment="1">
      <alignment horizontal="center"/>
    </xf>
    <xf numFmtId="0" fontId="23" fillId="0" borderId="101" xfId="0" applyFont="1" applyBorder="1" applyAlignment="1">
      <alignment horizontal="center"/>
    </xf>
    <xf numFmtId="0" fontId="23" fillId="0" borderId="102" xfId="0" applyFont="1" applyBorder="1" applyAlignment="1">
      <alignment horizontal="center"/>
    </xf>
    <xf numFmtId="0" fontId="23" fillId="0" borderId="103" xfId="0" applyFont="1" applyBorder="1" applyAlignment="1">
      <alignment horizontal="center"/>
    </xf>
    <xf numFmtId="0" fontId="18" fillId="0" borderId="36" xfId="0" applyFont="1" applyBorder="1" applyAlignment="1">
      <alignment horizontal="center"/>
    </xf>
    <xf numFmtId="0" fontId="18" fillId="0" borderId="37" xfId="0" applyFont="1" applyBorder="1" applyAlignment="1">
      <alignment horizontal="center"/>
    </xf>
    <xf numFmtId="0" fontId="18" fillId="40" borderId="55" xfId="5" applyFont="1" applyBorder="1" applyAlignment="1">
      <alignment horizontal="center" vertical="center" wrapText="1"/>
    </xf>
    <xf numFmtId="0" fontId="18" fillId="40" borderId="48" xfId="5" applyFont="1" applyBorder="1" applyAlignment="1">
      <alignment horizontal="center" vertical="center" wrapText="1"/>
    </xf>
    <xf numFmtId="0" fontId="18" fillId="40" borderId="49" xfId="5" applyFont="1" applyBorder="1" applyAlignment="1">
      <alignment horizontal="center" vertical="center" wrapText="1"/>
    </xf>
    <xf numFmtId="0" fontId="18" fillId="40" borderId="28" xfId="5" applyFont="1" applyBorder="1" applyAlignment="1">
      <alignment horizontal="center" vertical="center" wrapText="1"/>
    </xf>
    <xf numFmtId="0" fontId="18" fillId="40" borderId="29" xfId="5" applyFont="1" applyBorder="1" applyAlignment="1">
      <alignment horizontal="center" vertical="center" wrapText="1"/>
    </xf>
    <xf numFmtId="0" fontId="18" fillId="40" borderId="31" xfId="5" applyFont="1" applyBorder="1" applyAlignment="1">
      <alignment horizontal="center" vertical="center" wrapText="1"/>
    </xf>
    <xf numFmtId="0" fontId="22" fillId="40" borderId="52" xfId="1" applyFont="1" applyBorder="1" applyAlignment="1">
      <alignment horizontal="center" vertical="center" wrapText="1"/>
    </xf>
    <xf numFmtId="0" fontId="22" fillId="40" borderId="53" xfId="1" applyFont="1" applyBorder="1" applyAlignment="1">
      <alignment horizontal="center" vertical="center" wrapText="1"/>
    </xf>
    <xf numFmtId="0" fontId="22" fillId="40" borderId="54" xfId="1" applyFont="1" applyBorder="1" applyAlignment="1">
      <alignment horizontal="center" vertical="center" wrapText="1"/>
    </xf>
    <xf numFmtId="0" fontId="19" fillId="0" borderId="0" xfId="0" applyFont="1" applyAlignment="1">
      <alignment horizontal="center"/>
    </xf>
    <xf numFmtId="169" fontId="8" fillId="40" borderId="21" xfId="2" applyNumberFormat="1" applyFont="1" applyFill="1" applyBorder="1" applyAlignment="1">
      <alignment horizontal="center"/>
    </xf>
    <xf numFmtId="169" fontId="8" fillId="40" borderId="22" xfId="2" applyNumberFormat="1" applyFont="1" applyFill="1" applyBorder="1" applyAlignment="1">
      <alignment horizontal="center"/>
    </xf>
    <xf numFmtId="0" fontId="12" fillId="40" borderId="23" xfId="10" applyFont="1" applyBorder="1" applyAlignment="1">
      <alignment horizontal="left" vertical="top" wrapText="1"/>
    </xf>
    <xf numFmtId="0" fontId="12" fillId="40" borderId="6" xfId="10" applyFont="1" applyAlignment="1">
      <alignment horizontal="left" vertical="top" wrapText="1"/>
    </xf>
    <xf numFmtId="0" fontId="6" fillId="0" borderId="29" xfId="0" applyFont="1" applyBorder="1" applyAlignment="1">
      <alignment wrapText="1"/>
    </xf>
    <xf numFmtId="0" fontId="5" fillId="0" borderId="29" xfId="0" applyFont="1" applyBorder="1" applyAlignment="1">
      <alignment wrapText="1"/>
    </xf>
    <xf numFmtId="0" fontId="5" fillId="0" borderId="29" xfId="0" applyFont="1" applyBorder="1" applyAlignment="1">
      <alignment horizontal="center" wrapText="1"/>
    </xf>
    <xf numFmtId="0" fontId="6" fillId="40" borderId="39" xfId="0" applyFont="1" applyFill="1" applyBorder="1" applyAlignment="1">
      <alignment horizontal="left"/>
    </xf>
    <xf numFmtId="0" fontId="6" fillId="40" borderId="36" xfId="0" applyFont="1" applyFill="1" applyBorder="1" applyAlignment="1">
      <alignment horizontal="left"/>
    </xf>
    <xf numFmtId="0" fontId="6" fillId="40" borderId="40" xfId="0" applyFont="1" applyFill="1" applyBorder="1" applyAlignment="1">
      <alignment horizontal="left"/>
    </xf>
    <xf numFmtId="0" fontId="2" fillId="4" borderId="25" xfId="0" applyFont="1" applyFill="1" applyBorder="1" applyAlignment="1">
      <alignment horizontal="left" vertical="top" wrapText="1"/>
    </xf>
    <xf numFmtId="0" fontId="2" fillId="4" borderId="26" xfId="0" applyFont="1" applyFill="1" applyBorder="1" applyAlignment="1">
      <alignment horizontal="left" vertical="top" wrapText="1"/>
    </xf>
    <xf numFmtId="0" fontId="6" fillId="40" borderId="23" xfId="0" applyFont="1" applyFill="1" applyBorder="1" applyAlignment="1">
      <alignment horizontal="left" wrapText="1"/>
    </xf>
    <xf numFmtId="0" fontId="6" fillId="40" borderId="0" xfId="0" applyFont="1" applyFill="1" applyAlignment="1">
      <alignment horizontal="left" wrapText="1"/>
    </xf>
    <xf numFmtId="0" fontId="6" fillId="40" borderId="28" xfId="0" applyFont="1" applyFill="1" applyBorder="1" applyAlignment="1">
      <alignment vertical="center"/>
    </xf>
    <xf numFmtId="0" fontId="6" fillId="40" borderId="29" xfId="0" applyFont="1" applyFill="1" applyBorder="1" applyAlignment="1">
      <alignment vertical="center"/>
    </xf>
    <xf numFmtId="168" fontId="6" fillId="40" borderId="32" xfId="2" applyFont="1" applyFill="1" applyBorder="1" applyAlignment="1">
      <alignment horizontal="center" vertical="center"/>
    </xf>
    <xf numFmtId="168" fontId="6" fillId="40" borderId="33" xfId="2" applyFont="1" applyFill="1" applyBorder="1" applyAlignment="1">
      <alignment horizontal="center" vertical="center"/>
    </xf>
    <xf numFmtId="0" fontId="2" fillId="0" borderId="6" xfId="0" applyFont="1" applyBorder="1" applyAlignment="1">
      <alignment horizontal="left" vertical="top" wrapText="1"/>
    </xf>
    <xf numFmtId="168" fontId="6" fillId="40" borderId="34" xfId="2" applyFont="1" applyFill="1" applyBorder="1" applyAlignment="1">
      <alignment horizontal="center" vertical="center"/>
    </xf>
    <xf numFmtId="0" fontId="6" fillId="40" borderId="35" xfId="0" applyFont="1" applyFill="1" applyBorder="1" applyAlignment="1">
      <alignment horizontal="left"/>
    </xf>
    <xf numFmtId="0" fontId="6" fillId="40" borderId="37" xfId="0" applyFont="1" applyFill="1" applyBorder="1" applyAlignment="1">
      <alignment horizontal="left"/>
    </xf>
    <xf numFmtId="0" fontId="10" fillId="40" borderId="35" xfId="0" applyFont="1" applyFill="1" applyBorder="1" applyAlignment="1">
      <alignment horizontal="left" wrapText="1"/>
    </xf>
    <xf numFmtId="0" fontId="10" fillId="40" borderId="36" xfId="0" applyFont="1" applyFill="1" applyBorder="1" applyAlignment="1">
      <alignment horizontal="left" wrapText="1"/>
    </xf>
    <xf numFmtId="0" fontId="10" fillId="40" borderId="37" xfId="0" applyFont="1" applyFill="1" applyBorder="1" applyAlignment="1">
      <alignment horizontal="left" wrapText="1"/>
    </xf>
    <xf numFmtId="0" fontId="6" fillId="40" borderId="39" xfId="0" applyFont="1" applyFill="1" applyBorder="1" applyAlignment="1">
      <alignment horizontal="center" vertical="top" wrapText="1"/>
    </xf>
    <xf numFmtId="0" fontId="6" fillId="40" borderId="36" xfId="0" applyFont="1" applyFill="1" applyBorder="1" applyAlignment="1">
      <alignment horizontal="center" vertical="top" wrapText="1"/>
    </xf>
    <xf numFmtId="0" fontId="6" fillId="40" borderId="40" xfId="0" applyFont="1" applyFill="1" applyBorder="1" applyAlignment="1">
      <alignment horizontal="center" vertical="top" wrapText="1"/>
    </xf>
    <xf numFmtId="182" fontId="13" fillId="40" borderId="80" xfId="3" applyNumberFormat="1" applyFont="1" applyFill="1" applyBorder="1" applyAlignment="1" applyProtection="1">
      <alignment horizontal="left"/>
    </xf>
    <xf numFmtId="182" fontId="13" fillId="40" borderId="81" xfId="3" applyNumberFormat="1" applyFont="1" applyFill="1" applyBorder="1" applyAlignment="1" applyProtection="1">
      <alignment horizontal="left"/>
    </xf>
    <xf numFmtId="0" fontId="2" fillId="40" borderId="25" xfId="4" applyFont="1" applyBorder="1" applyAlignment="1">
      <alignment horizontal="left" vertical="top" wrapText="1"/>
    </xf>
    <xf numFmtId="0" fontId="2" fillId="40" borderId="26" xfId="4" applyFont="1" applyBorder="1" applyAlignment="1">
      <alignment horizontal="left" vertical="top" wrapText="1"/>
    </xf>
    <xf numFmtId="0" fontId="6" fillId="40" borderId="28" xfId="4" applyFont="1" applyBorder="1" applyAlignment="1">
      <alignment vertical="center"/>
    </xf>
    <xf numFmtId="0" fontId="6" fillId="40" borderId="29" xfId="4" applyFont="1" applyBorder="1" applyAlignment="1">
      <alignment horizontal="center" vertical="center"/>
    </xf>
    <xf numFmtId="0" fontId="2" fillId="40" borderId="6" xfId="4" applyFont="1" applyAlignment="1">
      <alignment horizontal="left" vertical="top" wrapText="1"/>
    </xf>
    <xf numFmtId="0" fontId="5" fillId="40" borderId="6" xfId="4" applyFont="1" applyAlignment="1">
      <alignment horizontal="left" vertical="top" wrapText="1"/>
    </xf>
    <xf numFmtId="15" fontId="6" fillId="40" borderId="23" xfId="4" applyNumberFormat="1" applyFont="1" applyBorder="1" applyAlignment="1">
      <alignment horizontal="left" vertical="top" wrapText="1"/>
    </xf>
    <xf numFmtId="15" fontId="6" fillId="40" borderId="6" xfId="4" applyNumberFormat="1" applyFont="1" applyAlignment="1">
      <alignment horizontal="left" vertical="top" wrapText="1"/>
    </xf>
    <xf numFmtId="0" fontId="5" fillId="0" borderId="6" xfId="0" applyFont="1" applyBorder="1" applyAlignment="1">
      <alignment horizontal="left" vertical="top" wrapText="1"/>
    </xf>
    <xf numFmtId="0" fontId="6" fillId="40" borderId="35" xfId="4" applyFont="1" applyBorder="1" applyAlignment="1">
      <alignment horizontal="left"/>
    </xf>
    <xf numFmtId="0" fontId="6" fillId="40" borderId="36" xfId="4" applyFont="1" applyBorder="1" applyAlignment="1">
      <alignment horizontal="left"/>
    </xf>
    <xf numFmtId="0" fontId="6" fillId="40" borderId="40" xfId="4" applyFont="1" applyBorder="1" applyAlignment="1">
      <alignment horizontal="left"/>
    </xf>
    <xf numFmtId="15" fontId="6" fillId="40" borderId="24" xfId="4" applyNumberFormat="1" applyFont="1" applyBorder="1" applyAlignment="1">
      <alignment horizontal="left" vertical="top" wrapText="1"/>
    </xf>
    <xf numFmtId="0" fontId="8" fillId="40" borderId="21" xfId="16" applyFont="1" applyBorder="1" applyAlignment="1">
      <alignment horizontal="center"/>
    </xf>
    <xf numFmtId="0" fontId="8" fillId="40" borderId="22" xfId="16" applyFont="1" applyBorder="1" applyAlignment="1">
      <alignment horizontal="center"/>
    </xf>
    <xf numFmtId="168" fontId="6" fillId="40" borderId="57" xfId="2" applyFont="1" applyFill="1" applyBorder="1" applyAlignment="1">
      <alignment vertical="center"/>
    </xf>
    <xf numFmtId="168" fontId="6" fillId="40" borderId="58" xfId="2" applyFont="1" applyFill="1" applyBorder="1" applyAlignment="1">
      <alignment vertical="center"/>
    </xf>
    <xf numFmtId="0" fontId="2" fillId="40" borderId="6" xfId="1" applyFont="1" applyAlignment="1">
      <alignment horizontal="left" vertical="top" wrapText="1"/>
    </xf>
    <xf numFmtId="0" fontId="5" fillId="40" borderId="6" xfId="1" applyFont="1" applyAlignment="1">
      <alignment horizontal="left" vertical="top" wrapText="1"/>
    </xf>
    <xf numFmtId="0" fontId="6" fillId="40" borderId="46" xfId="4" applyFont="1" applyBorder="1" applyAlignment="1">
      <alignment vertical="center"/>
    </xf>
    <xf numFmtId="0" fontId="6" fillId="40" borderId="50" xfId="4" applyFont="1" applyBorder="1" applyAlignment="1">
      <alignment vertical="center"/>
    </xf>
    <xf numFmtId="0" fontId="6" fillId="40" borderId="47" xfId="4" applyFont="1" applyBorder="1" applyAlignment="1">
      <alignment horizontal="center" vertical="center"/>
    </xf>
    <xf numFmtId="0" fontId="6" fillId="40" borderId="51" xfId="4" applyFont="1" applyBorder="1" applyAlignment="1">
      <alignment horizontal="center" vertical="center"/>
    </xf>
  </cellXfs>
  <cellStyles count="19">
    <cellStyle name="Comma" xfId="8" builtinId="3"/>
    <cellStyle name="Comma 2" xfId="3" xr:uid="{B03EEADA-078D-49AC-977D-B82207D8515F}"/>
    <cellStyle name="Comma 3" xfId="2" xr:uid="{CBE49EFB-889F-4DCB-A9E4-53B83835145B}"/>
    <cellStyle name="Comma 4" xfId="7" xr:uid="{56D3EED5-0306-4FDD-BF24-18D27D1511C1}"/>
    <cellStyle name="Hyperlink" xfId="18" builtinId="8"/>
    <cellStyle name="Normal" xfId="0" builtinId="0"/>
    <cellStyle name="Normal 10" xfId="15" xr:uid="{2DF490FC-6FEC-4C7C-B605-FA87FC481F95}"/>
    <cellStyle name="Normal 11" xfId="16" xr:uid="{4238F737-E80F-42D2-B723-B239A43AF8E0}"/>
    <cellStyle name="Normal 12" xfId="17" xr:uid="{4FF8DAA3-16D4-4F48-97D1-31D6A217F127}"/>
    <cellStyle name="Normal 2" xfId="4" xr:uid="{68581181-A51E-4766-92F7-54D9E30567E2}"/>
    <cellStyle name="Normal 2 2" xfId="5" xr:uid="{26603625-EFD6-425F-997E-D0DF6FAFC06E}"/>
    <cellStyle name="Normal 3" xfId="1" xr:uid="{6149D3A3-4C1C-4D66-B589-EA51935043D2}"/>
    <cellStyle name="Normal 5" xfId="10" xr:uid="{9022F3A7-8987-46CE-B13F-6CF651DBA26B}"/>
    <cellStyle name="Normal 6" xfId="11" xr:uid="{3DA72E56-8EE1-4F64-B05D-8831EEBA2CDF}"/>
    <cellStyle name="Normal 7" xfId="12" xr:uid="{AA7001ED-EBD6-4D51-B576-DC0D486DEFDC}"/>
    <cellStyle name="Normal 8" xfId="13" xr:uid="{B5A3BE5C-F2BD-4523-8ED4-47A0EEAC4FD4}"/>
    <cellStyle name="Normal 9" xfId="14" xr:uid="{6B3BF21A-935A-4F01-9E9C-1E77E5D7C8BE}"/>
    <cellStyle name="Percent" xfId="9" builtinId="5"/>
    <cellStyle name="Percent 2" xfId="6" xr:uid="{38DA0F3C-0359-4211-9E53-BAA09F79696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4</xdr:col>
      <xdr:colOff>285750</xdr:colOff>
      <xdr:row>266</xdr:row>
      <xdr:rowOff>19049</xdr:rowOff>
    </xdr:from>
    <xdr:to>
      <xdr:col>5</xdr:col>
      <xdr:colOff>1028700</xdr:colOff>
      <xdr:row>275</xdr:row>
      <xdr:rowOff>85724</xdr:rowOff>
    </xdr:to>
    <xdr:pic>
      <xdr:nvPicPr>
        <xdr:cNvPr id="2" name="Picture 2" descr="riskometer">
          <a:extLst>
            <a:ext uri="{FF2B5EF4-FFF2-40B4-BE49-F238E27FC236}">
              <a16:creationId xmlns:a16="http://schemas.microsoft.com/office/drawing/2014/main" id="{8874BCFB-9C5D-4699-AB33-95688F199C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9525" y="43481624"/>
          <a:ext cx="219075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278</xdr:row>
      <xdr:rowOff>142875</xdr:rowOff>
    </xdr:from>
    <xdr:to>
      <xdr:col>1</xdr:col>
      <xdr:colOff>3533775</xdr:colOff>
      <xdr:row>288</xdr:row>
      <xdr:rowOff>133350</xdr:rowOff>
    </xdr:to>
    <xdr:pic>
      <xdr:nvPicPr>
        <xdr:cNvPr id="3" name="Picture 2" descr="riskometer">
          <a:extLst>
            <a:ext uri="{FF2B5EF4-FFF2-40B4-BE49-F238E27FC236}">
              <a16:creationId xmlns:a16="http://schemas.microsoft.com/office/drawing/2014/main" id="{97D8F964-5F63-4B32-8BF6-7D665B8D5FA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0525" y="45453300"/>
          <a:ext cx="3362325" cy="151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609600</xdr:colOff>
      <xdr:row>166</xdr:row>
      <xdr:rowOff>9525</xdr:rowOff>
    </xdr:from>
    <xdr:to>
      <xdr:col>5</xdr:col>
      <xdr:colOff>1114425</xdr:colOff>
      <xdr:row>175</xdr:row>
      <xdr:rowOff>123825</xdr:rowOff>
    </xdr:to>
    <xdr:pic>
      <xdr:nvPicPr>
        <xdr:cNvPr id="2" name="image4.png">
          <a:extLst>
            <a:ext uri="{FF2B5EF4-FFF2-40B4-BE49-F238E27FC236}">
              <a16:creationId xmlns:a16="http://schemas.microsoft.com/office/drawing/2014/main" id="{5ED0A183-3DA0-4C3C-BDA9-66550D57D3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48425" y="32861250"/>
          <a:ext cx="2428875"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180975</xdr:colOff>
      <xdr:row>179</xdr:row>
      <xdr:rowOff>9525</xdr:rowOff>
    </xdr:from>
    <xdr:to>
      <xdr:col>1</xdr:col>
      <xdr:colOff>3848100</xdr:colOff>
      <xdr:row>189</xdr:row>
      <xdr:rowOff>123825</xdr:rowOff>
    </xdr:to>
    <xdr:pic>
      <xdr:nvPicPr>
        <xdr:cNvPr id="3" name="Picture 2" descr="riskometer">
          <a:extLst>
            <a:ext uri="{FF2B5EF4-FFF2-40B4-BE49-F238E27FC236}">
              <a16:creationId xmlns:a16="http://schemas.microsoft.com/office/drawing/2014/main" id="{F241189A-34BD-4811-B46B-FDA8E921B3E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0050" y="34861500"/>
          <a:ext cx="3667125"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838200</xdr:colOff>
      <xdr:row>138</xdr:row>
      <xdr:rowOff>161924</xdr:rowOff>
    </xdr:from>
    <xdr:to>
      <xdr:col>5</xdr:col>
      <xdr:colOff>1085850</xdr:colOff>
      <xdr:row>147</xdr:row>
      <xdr:rowOff>114300</xdr:rowOff>
    </xdr:to>
    <xdr:pic>
      <xdr:nvPicPr>
        <xdr:cNvPr id="2" name="Picture 1" descr="riskometer">
          <a:extLst>
            <a:ext uri="{FF2B5EF4-FFF2-40B4-BE49-F238E27FC236}">
              <a16:creationId xmlns:a16="http://schemas.microsoft.com/office/drawing/2014/main" id="{D8504391-8C69-4635-98DF-E6A025A3BA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0" y="26336624"/>
          <a:ext cx="2771775" cy="1333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219075</xdr:colOff>
      <xdr:row>150</xdr:row>
      <xdr:rowOff>142874</xdr:rowOff>
    </xdr:from>
    <xdr:to>
      <xdr:col>1</xdr:col>
      <xdr:colOff>3419475</xdr:colOff>
      <xdr:row>161</xdr:row>
      <xdr:rowOff>114299</xdr:rowOff>
    </xdr:to>
    <xdr:pic>
      <xdr:nvPicPr>
        <xdr:cNvPr id="3" name="Picture 2" descr="riskometer">
          <a:extLst>
            <a:ext uri="{FF2B5EF4-FFF2-40B4-BE49-F238E27FC236}">
              <a16:creationId xmlns:a16="http://schemas.microsoft.com/office/drawing/2014/main" id="{D78FE6D0-300A-461A-BC44-072A567082E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8150" y="24917399"/>
          <a:ext cx="3200400"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1095375</xdr:colOff>
      <xdr:row>287</xdr:row>
      <xdr:rowOff>76200</xdr:rowOff>
    </xdr:from>
    <xdr:to>
      <xdr:col>5</xdr:col>
      <xdr:colOff>1143000</xdr:colOff>
      <xdr:row>296</xdr:row>
      <xdr:rowOff>95250</xdr:rowOff>
    </xdr:to>
    <xdr:pic>
      <xdr:nvPicPr>
        <xdr:cNvPr id="2" name="Picture 1">
          <a:extLst>
            <a:ext uri="{FF2B5EF4-FFF2-40B4-BE49-F238E27FC236}">
              <a16:creationId xmlns:a16="http://schemas.microsoft.com/office/drawing/2014/main" id="{B4D5A2A4-A461-4C99-BB12-D11247642A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48425" y="54721125"/>
          <a:ext cx="2152650"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266700</xdr:colOff>
      <xdr:row>300</xdr:row>
      <xdr:rowOff>66674</xdr:rowOff>
    </xdr:from>
    <xdr:to>
      <xdr:col>1</xdr:col>
      <xdr:colOff>3314700</xdr:colOff>
      <xdr:row>310</xdr:row>
      <xdr:rowOff>95249</xdr:rowOff>
    </xdr:to>
    <xdr:pic>
      <xdr:nvPicPr>
        <xdr:cNvPr id="3" name="Picture 9" descr="riskometer">
          <a:extLst>
            <a:ext uri="{FF2B5EF4-FFF2-40B4-BE49-F238E27FC236}">
              <a16:creationId xmlns:a16="http://schemas.microsoft.com/office/drawing/2014/main" id="{853CDCEF-0B49-4643-B7ED-84105D605E8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5775" y="54511574"/>
          <a:ext cx="3048000" cy="155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ummaryBelow="0"/>
  </sheetPr>
  <dimension ref="A1:W34"/>
  <sheetViews>
    <sheetView tabSelected="1" workbookViewId="0">
      <selection activeCell="T26" sqref="T26"/>
    </sheetView>
  </sheetViews>
  <sheetFormatPr defaultColWidth="9.28515625" defaultRowHeight="12.75"/>
  <cols>
    <col min="1" max="1" width="36.28515625" style="484" customWidth="1"/>
    <col min="2" max="2" width="28.7109375" style="520" customWidth="1"/>
    <col min="3" max="3" width="26.140625" style="484" customWidth="1"/>
    <col min="4" max="5" width="21.42578125" style="484" customWidth="1"/>
    <col min="6" max="6" width="6.42578125" style="484" customWidth="1"/>
    <col min="7" max="7" width="43.7109375" style="484" bestFit="1" customWidth="1"/>
    <col min="8" max="8" width="27" style="484" customWidth="1"/>
    <col min="9" max="9" width="25.140625" style="484" customWidth="1"/>
    <col min="10" max="11" width="21.28515625" style="484" customWidth="1"/>
    <col min="12" max="12" width="4.7109375" style="484" customWidth="1"/>
    <col min="13" max="13" width="43.42578125" style="484" customWidth="1"/>
    <col min="14" max="14" width="19.140625" style="484" customWidth="1"/>
    <col min="15" max="15" width="22" style="484" customWidth="1"/>
    <col min="16" max="17" width="21.5703125" style="484" customWidth="1"/>
    <col min="18" max="18" width="9.28515625" style="484"/>
    <col min="19" max="19" width="37.85546875" style="484" customWidth="1"/>
    <col min="20" max="20" width="23.7109375" style="484" customWidth="1"/>
    <col min="21" max="21" width="24.28515625" style="484" customWidth="1"/>
    <col min="22" max="22" width="23.28515625" style="484" customWidth="1"/>
    <col min="23" max="23" width="22.7109375" style="484" customWidth="1"/>
    <col min="24" max="256" width="9.28515625" style="484"/>
    <col min="257" max="257" width="36.28515625" style="484" customWidth="1"/>
    <col min="258" max="258" width="28.7109375" style="484" customWidth="1"/>
    <col min="259" max="259" width="26.140625" style="484" customWidth="1"/>
    <col min="260" max="261" width="21.42578125" style="484" customWidth="1"/>
    <col min="262" max="262" width="6.42578125" style="484" customWidth="1"/>
    <col min="263" max="263" width="43.7109375" style="484" bestFit="1" customWidth="1"/>
    <col min="264" max="264" width="27" style="484" customWidth="1"/>
    <col min="265" max="265" width="25.140625" style="484" customWidth="1"/>
    <col min="266" max="267" width="21.28515625" style="484" customWidth="1"/>
    <col min="268" max="268" width="4.7109375" style="484" customWidth="1"/>
    <col min="269" max="269" width="43.42578125" style="484" customWidth="1"/>
    <col min="270" max="270" width="19.140625" style="484" customWidth="1"/>
    <col min="271" max="271" width="22" style="484" customWidth="1"/>
    <col min="272" max="273" width="21.5703125" style="484" customWidth="1"/>
    <col min="274" max="274" width="9.28515625" style="484"/>
    <col min="275" max="275" width="37.85546875" style="484" customWidth="1"/>
    <col min="276" max="276" width="23.7109375" style="484" customWidth="1"/>
    <col min="277" max="277" width="24.28515625" style="484" customWidth="1"/>
    <col min="278" max="278" width="23.28515625" style="484" customWidth="1"/>
    <col min="279" max="279" width="22.7109375" style="484" customWidth="1"/>
    <col min="280" max="512" width="9.28515625" style="484"/>
    <col min="513" max="513" width="36.28515625" style="484" customWidth="1"/>
    <col min="514" max="514" width="28.7109375" style="484" customWidth="1"/>
    <col min="515" max="515" width="26.140625" style="484" customWidth="1"/>
    <col min="516" max="517" width="21.42578125" style="484" customWidth="1"/>
    <col min="518" max="518" width="6.42578125" style="484" customWidth="1"/>
    <col min="519" max="519" width="43.7109375" style="484" bestFit="1" customWidth="1"/>
    <col min="520" max="520" width="27" style="484" customWidth="1"/>
    <col min="521" max="521" width="25.140625" style="484" customWidth="1"/>
    <col min="522" max="523" width="21.28515625" style="484" customWidth="1"/>
    <col min="524" max="524" width="4.7109375" style="484" customWidth="1"/>
    <col min="525" max="525" width="43.42578125" style="484" customWidth="1"/>
    <col min="526" max="526" width="19.140625" style="484" customWidth="1"/>
    <col min="527" max="527" width="22" style="484" customWidth="1"/>
    <col min="528" max="529" width="21.5703125" style="484" customWidth="1"/>
    <col min="530" max="530" width="9.28515625" style="484"/>
    <col min="531" max="531" width="37.85546875" style="484" customWidth="1"/>
    <col min="532" max="532" width="23.7109375" style="484" customWidth="1"/>
    <col min="533" max="533" width="24.28515625" style="484" customWidth="1"/>
    <col min="534" max="534" width="23.28515625" style="484" customWidth="1"/>
    <col min="535" max="535" width="22.7109375" style="484" customWidth="1"/>
    <col min="536" max="768" width="9.28515625" style="484"/>
    <col min="769" max="769" width="36.28515625" style="484" customWidth="1"/>
    <col min="770" max="770" width="28.7109375" style="484" customWidth="1"/>
    <col min="771" max="771" width="26.140625" style="484" customWidth="1"/>
    <col min="772" max="773" width="21.42578125" style="484" customWidth="1"/>
    <col min="774" max="774" width="6.42578125" style="484" customWidth="1"/>
    <col min="775" max="775" width="43.7109375" style="484" bestFit="1" customWidth="1"/>
    <col min="776" max="776" width="27" style="484" customWidth="1"/>
    <col min="777" max="777" width="25.140625" style="484" customWidth="1"/>
    <col min="778" max="779" width="21.28515625" style="484" customWidth="1"/>
    <col min="780" max="780" width="4.7109375" style="484" customWidth="1"/>
    <col min="781" max="781" width="43.42578125" style="484" customWidth="1"/>
    <col min="782" max="782" width="19.140625" style="484" customWidth="1"/>
    <col min="783" max="783" width="22" style="484" customWidth="1"/>
    <col min="784" max="785" width="21.5703125" style="484" customWidth="1"/>
    <col min="786" max="786" width="9.28515625" style="484"/>
    <col min="787" max="787" width="37.85546875" style="484" customWidth="1"/>
    <col min="788" max="788" width="23.7109375" style="484" customWidth="1"/>
    <col min="789" max="789" width="24.28515625" style="484" customWidth="1"/>
    <col min="790" max="790" width="23.28515625" style="484" customWidth="1"/>
    <col min="791" max="791" width="22.7109375" style="484" customWidth="1"/>
    <col min="792" max="1024" width="9.28515625" style="484"/>
    <col min="1025" max="1025" width="36.28515625" style="484" customWidth="1"/>
    <col min="1026" max="1026" width="28.7109375" style="484" customWidth="1"/>
    <col min="1027" max="1027" width="26.140625" style="484" customWidth="1"/>
    <col min="1028" max="1029" width="21.42578125" style="484" customWidth="1"/>
    <col min="1030" max="1030" width="6.42578125" style="484" customWidth="1"/>
    <col min="1031" max="1031" width="43.7109375" style="484" bestFit="1" customWidth="1"/>
    <col min="1032" max="1032" width="27" style="484" customWidth="1"/>
    <col min="1033" max="1033" width="25.140625" style="484" customWidth="1"/>
    <col min="1034" max="1035" width="21.28515625" style="484" customWidth="1"/>
    <col min="1036" max="1036" width="4.7109375" style="484" customWidth="1"/>
    <col min="1037" max="1037" width="43.42578125" style="484" customWidth="1"/>
    <col min="1038" max="1038" width="19.140625" style="484" customWidth="1"/>
    <col min="1039" max="1039" width="22" style="484" customWidth="1"/>
    <col min="1040" max="1041" width="21.5703125" style="484" customWidth="1"/>
    <col min="1042" max="1042" width="9.28515625" style="484"/>
    <col min="1043" max="1043" width="37.85546875" style="484" customWidth="1"/>
    <col min="1044" max="1044" width="23.7109375" style="484" customWidth="1"/>
    <col min="1045" max="1045" width="24.28515625" style="484" customWidth="1"/>
    <col min="1046" max="1046" width="23.28515625" style="484" customWidth="1"/>
    <col min="1047" max="1047" width="22.7109375" style="484" customWidth="1"/>
    <col min="1048" max="1280" width="9.28515625" style="484"/>
    <col min="1281" max="1281" width="36.28515625" style="484" customWidth="1"/>
    <col min="1282" max="1282" width="28.7109375" style="484" customWidth="1"/>
    <col min="1283" max="1283" width="26.140625" style="484" customWidth="1"/>
    <col min="1284" max="1285" width="21.42578125" style="484" customWidth="1"/>
    <col min="1286" max="1286" width="6.42578125" style="484" customWidth="1"/>
    <col min="1287" max="1287" width="43.7109375" style="484" bestFit="1" customWidth="1"/>
    <col min="1288" max="1288" width="27" style="484" customWidth="1"/>
    <col min="1289" max="1289" width="25.140625" style="484" customWidth="1"/>
    <col min="1290" max="1291" width="21.28515625" style="484" customWidth="1"/>
    <col min="1292" max="1292" width="4.7109375" style="484" customWidth="1"/>
    <col min="1293" max="1293" width="43.42578125" style="484" customWidth="1"/>
    <col min="1294" max="1294" width="19.140625" style="484" customWidth="1"/>
    <col min="1295" max="1295" width="22" style="484" customWidth="1"/>
    <col min="1296" max="1297" width="21.5703125" style="484" customWidth="1"/>
    <col min="1298" max="1298" width="9.28515625" style="484"/>
    <col min="1299" max="1299" width="37.85546875" style="484" customWidth="1"/>
    <col min="1300" max="1300" width="23.7109375" style="484" customWidth="1"/>
    <col min="1301" max="1301" width="24.28515625" style="484" customWidth="1"/>
    <col min="1302" max="1302" width="23.28515625" style="484" customWidth="1"/>
    <col min="1303" max="1303" width="22.7109375" style="484" customWidth="1"/>
    <col min="1304" max="1536" width="9.28515625" style="484"/>
    <col min="1537" max="1537" width="36.28515625" style="484" customWidth="1"/>
    <col min="1538" max="1538" width="28.7109375" style="484" customWidth="1"/>
    <col min="1539" max="1539" width="26.140625" style="484" customWidth="1"/>
    <col min="1540" max="1541" width="21.42578125" style="484" customWidth="1"/>
    <col min="1542" max="1542" width="6.42578125" style="484" customWidth="1"/>
    <col min="1543" max="1543" width="43.7109375" style="484" bestFit="1" customWidth="1"/>
    <col min="1544" max="1544" width="27" style="484" customWidth="1"/>
    <col min="1545" max="1545" width="25.140625" style="484" customWidth="1"/>
    <col min="1546" max="1547" width="21.28515625" style="484" customWidth="1"/>
    <col min="1548" max="1548" width="4.7109375" style="484" customWidth="1"/>
    <col min="1549" max="1549" width="43.42578125" style="484" customWidth="1"/>
    <col min="1550" max="1550" width="19.140625" style="484" customWidth="1"/>
    <col min="1551" max="1551" width="22" style="484" customWidth="1"/>
    <col min="1552" max="1553" width="21.5703125" style="484" customWidth="1"/>
    <col min="1554" max="1554" width="9.28515625" style="484"/>
    <col min="1555" max="1555" width="37.85546875" style="484" customWidth="1"/>
    <col min="1556" max="1556" width="23.7109375" style="484" customWidth="1"/>
    <col min="1557" max="1557" width="24.28515625" style="484" customWidth="1"/>
    <col min="1558" max="1558" width="23.28515625" style="484" customWidth="1"/>
    <col min="1559" max="1559" width="22.7109375" style="484" customWidth="1"/>
    <col min="1560" max="1792" width="9.28515625" style="484"/>
    <col min="1793" max="1793" width="36.28515625" style="484" customWidth="1"/>
    <col min="1794" max="1794" width="28.7109375" style="484" customWidth="1"/>
    <col min="1795" max="1795" width="26.140625" style="484" customWidth="1"/>
    <col min="1796" max="1797" width="21.42578125" style="484" customWidth="1"/>
    <col min="1798" max="1798" width="6.42578125" style="484" customWidth="1"/>
    <col min="1799" max="1799" width="43.7109375" style="484" bestFit="1" customWidth="1"/>
    <col min="1800" max="1800" width="27" style="484" customWidth="1"/>
    <col min="1801" max="1801" width="25.140625" style="484" customWidth="1"/>
    <col min="1802" max="1803" width="21.28515625" style="484" customWidth="1"/>
    <col min="1804" max="1804" width="4.7109375" style="484" customWidth="1"/>
    <col min="1805" max="1805" width="43.42578125" style="484" customWidth="1"/>
    <col min="1806" max="1806" width="19.140625" style="484" customWidth="1"/>
    <col min="1807" max="1807" width="22" style="484" customWidth="1"/>
    <col min="1808" max="1809" width="21.5703125" style="484" customWidth="1"/>
    <col min="1810" max="1810" width="9.28515625" style="484"/>
    <col min="1811" max="1811" width="37.85546875" style="484" customWidth="1"/>
    <col min="1812" max="1812" width="23.7109375" style="484" customWidth="1"/>
    <col min="1813" max="1813" width="24.28515625" style="484" customWidth="1"/>
    <col min="1814" max="1814" width="23.28515625" style="484" customWidth="1"/>
    <col min="1815" max="1815" width="22.7109375" style="484" customWidth="1"/>
    <col min="1816" max="2048" width="9.28515625" style="484"/>
    <col min="2049" max="2049" width="36.28515625" style="484" customWidth="1"/>
    <col min="2050" max="2050" width="28.7109375" style="484" customWidth="1"/>
    <col min="2051" max="2051" width="26.140625" style="484" customWidth="1"/>
    <col min="2052" max="2053" width="21.42578125" style="484" customWidth="1"/>
    <col min="2054" max="2054" width="6.42578125" style="484" customWidth="1"/>
    <col min="2055" max="2055" width="43.7109375" style="484" bestFit="1" customWidth="1"/>
    <col min="2056" max="2056" width="27" style="484" customWidth="1"/>
    <col min="2057" max="2057" width="25.140625" style="484" customWidth="1"/>
    <col min="2058" max="2059" width="21.28515625" style="484" customWidth="1"/>
    <col min="2060" max="2060" width="4.7109375" style="484" customWidth="1"/>
    <col min="2061" max="2061" width="43.42578125" style="484" customWidth="1"/>
    <col min="2062" max="2062" width="19.140625" style="484" customWidth="1"/>
    <col min="2063" max="2063" width="22" style="484" customWidth="1"/>
    <col min="2064" max="2065" width="21.5703125" style="484" customWidth="1"/>
    <col min="2066" max="2066" width="9.28515625" style="484"/>
    <col min="2067" max="2067" width="37.85546875" style="484" customWidth="1"/>
    <col min="2068" max="2068" width="23.7109375" style="484" customWidth="1"/>
    <col min="2069" max="2069" width="24.28515625" style="484" customWidth="1"/>
    <col min="2070" max="2070" width="23.28515625" style="484" customWidth="1"/>
    <col min="2071" max="2071" width="22.7109375" style="484" customWidth="1"/>
    <col min="2072" max="2304" width="9.28515625" style="484"/>
    <col min="2305" max="2305" width="36.28515625" style="484" customWidth="1"/>
    <col min="2306" max="2306" width="28.7109375" style="484" customWidth="1"/>
    <col min="2307" max="2307" width="26.140625" style="484" customWidth="1"/>
    <col min="2308" max="2309" width="21.42578125" style="484" customWidth="1"/>
    <col min="2310" max="2310" width="6.42578125" style="484" customWidth="1"/>
    <col min="2311" max="2311" width="43.7109375" style="484" bestFit="1" customWidth="1"/>
    <col min="2312" max="2312" width="27" style="484" customWidth="1"/>
    <col min="2313" max="2313" width="25.140625" style="484" customWidth="1"/>
    <col min="2314" max="2315" width="21.28515625" style="484" customWidth="1"/>
    <col min="2316" max="2316" width="4.7109375" style="484" customWidth="1"/>
    <col min="2317" max="2317" width="43.42578125" style="484" customWidth="1"/>
    <col min="2318" max="2318" width="19.140625" style="484" customWidth="1"/>
    <col min="2319" max="2319" width="22" style="484" customWidth="1"/>
    <col min="2320" max="2321" width="21.5703125" style="484" customWidth="1"/>
    <col min="2322" max="2322" width="9.28515625" style="484"/>
    <col min="2323" max="2323" width="37.85546875" style="484" customWidth="1"/>
    <col min="2324" max="2324" width="23.7109375" style="484" customWidth="1"/>
    <col min="2325" max="2325" width="24.28515625" style="484" customWidth="1"/>
    <col min="2326" max="2326" width="23.28515625" style="484" customWidth="1"/>
    <col min="2327" max="2327" width="22.7109375" style="484" customWidth="1"/>
    <col min="2328" max="2560" width="9.28515625" style="484"/>
    <col min="2561" max="2561" width="36.28515625" style="484" customWidth="1"/>
    <col min="2562" max="2562" width="28.7109375" style="484" customWidth="1"/>
    <col min="2563" max="2563" width="26.140625" style="484" customWidth="1"/>
    <col min="2564" max="2565" width="21.42578125" style="484" customWidth="1"/>
    <col min="2566" max="2566" width="6.42578125" style="484" customWidth="1"/>
    <col min="2567" max="2567" width="43.7109375" style="484" bestFit="1" customWidth="1"/>
    <col min="2568" max="2568" width="27" style="484" customWidth="1"/>
    <col min="2569" max="2569" width="25.140625" style="484" customWidth="1"/>
    <col min="2570" max="2571" width="21.28515625" style="484" customWidth="1"/>
    <col min="2572" max="2572" width="4.7109375" style="484" customWidth="1"/>
    <col min="2573" max="2573" width="43.42578125" style="484" customWidth="1"/>
    <col min="2574" max="2574" width="19.140625" style="484" customWidth="1"/>
    <col min="2575" max="2575" width="22" style="484" customWidth="1"/>
    <col min="2576" max="2577" width="21.5703125" style="484" customWidth="1"/>
    <col min="2578" max="2578" width="9.28515625" style="484"/>
    <col min="2579" max="2579" width="37.85546875" style="484" customWidth="1"/>
    <col min="2580" max="2580" width="23.7109375" style="484" customWidth="1"/>
    <col min="2581" max="2581" width="24.28515625" style="484" customWidth="1"/>
    <col min="2582" max="2582" width="23.28515625" style="484" customWidth="1"/>
    <col min="2583" max="2583" width="22.7109375" style="484" customWidth="1"/>
    <col min="2584" max="2816" width="9.28515625" style="484"/>
    <col min="2817" max="2817" width="36.28515625" style="484" customWidth="1"/>
    <col min="2818" max="2818" width="28.7109375" style="484" customWidth="1"/>
    <col min="2819" max="2819" width="26.140625" style="484" customWidth="1"/>
    <col min="2820" max="2821" width="21.42578125" style="484" customWidth="1"/>
    <col min="2822" max="2822" width="6.42578125" style="484" customWidth="1"/>
    <col min="2823" max="2823" width="43.7109375" style="484" bestFit="1" customWidth="1"/>
    <col min="2824" max="2824" width="27" style="484" customWidth="1"/>
    <col min="2825" max="2825" width="25.140625" style="484" customWidth="1"/>
    <col min="2826" max="2827" width="21.28515625" style="484" customWidth="1"/>
    <col min="2828" max="2828" width="4.7109375" style="484" customWidth="1"/>
    <col min="2829" max="2829" width="43.42578125" style="484" customWidth="1"/>
    <col min="2830" max="2830" width="19.140625" style="484" customWidth="1"/>
    <col min="2831" max="2831" width="22" style="484" customWidth="1"/>
    <col min="2832" max="2833" width="21.5703125" style="484" customWidth="1"/>
    <col min="2834" max="2834" width="9.28515625" style="484"/>
    <col min="2835" max="2835" width="37.85546875" style="484" customWidth="1"/>
    <col min="2836" max="2836" width="23.7109375" style="484" customWidth="1"/>
    <col min="2837" max="2837" width="24.28515625" style="484" customWidth="1"/>
    <col min="2838" max="2838" width="23.28515625" style="484" customWidth="1"/>
    <col min="2839" max="2839" width="22.7109375" style="484" customWidth="1"/>
    <col min="2840" max="3072" width="9.28515625" style="484"/>
    <col min="3073" max="3073" width="36.28515625" style="484" customWidth="1"/>
    <col min="3074" max="3074" width="28.7109375" style="484" customWidth="1"/>
    <col min="3075" max="3075" width="26.140625" style="484" customWidth="1"/>
    <col min="3076" max="3077" width="21.42578125" style="484" customWidth="1"/>
    <col min="3078" max="3078" width="6.42578125" style="484" customWidth="1"/>
    <col min="3079" max="3079" width="43.7109375" style="484" bestFit="1" customWidth="1"/>
    <col min="3080" max="3080" width="27" style="484" customWidth="1"/>
    <col min="3081" max="3081" width="25.140625" style="484" customWidth="1"/>
    <col min="3082" max="3083" width="21.28515625" style="484" customWidth="1"/>
    <col min="3084" max="3084" width="4.7109375" style="484" customWidth="1"/>
    <col min="3085" max="3085" width="43.42578125" style="484" customWidth="1"/>
    <col min="3086" max="3086" width="19.140625" style="484" customWidth="1"/>
    <col min="3087" max="3087" width="22" style="484" customWidth="1"/>
    <col min="3088" max="3089" width="21.5703125" style="484" customWidth="1"/>
    <col min="3090" max="3090" width="9.28515625" style="484"/>
    <col min="3091" max="3091" width="37.85546875" style="484" customWidth="1"/>
    <col min="3092" max="3092" width="23.7109375" style="484" customWidth="1"/>
    <col min="3093" max="3093" width="24.28515625" style="484" customWidth="1"/>
    <col min="3094" max="3094" width="23.28515625" style="484" customWidth="1"/>
    <col min="3095" max="3095" width="22.7109375" style="484" customWidth="1"/>
    <col min="3096" max="3328" width="9.28515625" style="484"/>
    <col min="3329" max="3329" width="36.28515625" style="484" customWidth="1"/>
    <col min="3330" max="3330" width="28.7109375" style="484" customWidth="1"/>
    <col min="3331" max="3331" width="26.140625" style="484" customWidth="1"/>
    <col min="3332" max="3333" width="21.42578125" style="484" customWidth="1"/>
    <col min="3334" max="3334" width="6.42578125" style="484" customWidth="1"/>
    <col min="3335" max="3335" width="43.7109375" style="484" bestFit="1" customWidth="1"/>
    <col min="3336" max="3336" width="27" style="484" customWidth="1"/>
    <col min="3337" max="3337" width="25.140625" style="484" customWidth="1"/>
    <col min="3338" max="3339" width="21.28515625" style="484" customWidth="1"/>
    <col min="3340" max="3340" width="4.7109375" style="484" customWidth="1"/>
    <col min="3341" max="3341" width="43.42578125" style="484" customWidth="1"/>
    <col min="3342" max="3342" width="19.140625" style="484" customWidth="1"/>
    <col min="3343" max="3343" width="22" style="484" customWidth="1"/>
    <col min="3344" max="3345" width="21.5703125" style="484" customWidth="1"/>
    <col min="3346" max="3346" width="9.28515625" style="484"/>
    <col min="3347" max="3347" width="37.85546875" style="484" customWidth="1"/>
    <col min="3348" max="3348" width="23.7109375" style="484" customWidth="1"/>
    <col min="3349" max="3349" width="24.28515625" style="484" customWidth="1"/>
    <col min="3350" max="3350" width="23.28515625" style="484" customWidth="1"/>
    <col min="3351" max="3351" width="22.7109375" style="484" customWidth="1"/>
    <col min="3352" max="3584" width="9.28515625" style="484"/>
    <col min="3585" max="3585" width="36.28515625" style="484" customWidth="1"/>
    <col min="3586" max="3586" width="28.7109375" style="484" customWidth="1"/>
    <col min="3587" max="3587" width="26.140625" style="484" customWidth="1"/>
    <col min="3588" max="3589" width="21.42578125" style="484" customWidth="1"/>
    <col min="3590" max="3590" width="6.42578125" style="484" customWidth="1"/>
    <col min="3591" max="3591" width="43.7109375" style="484" bestFit="1" customWidth="1"/>
    <col min="3592" max="3592" width="27" style="484" customWidth="1"/>
    <col min="3593" max="3593" width="25.140625" style="484" customWidth="1"/>
    <col min="3594" max="3595" width="21.28515625" style="484" customWidth="1"/>
    <col min="3596" max="3596" width="4.7109375" style="484" customWidth="1"/>
    <col min="3597" max="3597" width="43.42578125" style="484" customWidth="1"/>
    <col min="3598" max="3598" width="19.140625" style="484" customWidth="1"/>
    <col min="3599" max="3599" width="22" style="484" customWidth="1"/>
    <col min="3600" max="3601" width="21.5703125" style="484" customWidth="1"/>
    <col min="3602" max="3602" width="9.28515625" style="484"/>
    <col min="3603" max="3603" width="37.85546875" style="484" customWidth="1"/>
    <col min="3604" max="3604" width="23.7109375" style="484" customWidth="1"/>
    <col min="3605" max="3605" width="24.28515625" style="484" customWidth="1"/>
    <col min="3606" max="3606" width="23.28515625" style="484" customWidth="1"/>
    <col min="3607" max="3607" width="22.7109375" style="484" customWidth="1"/>
    <col min="3608" max="3840" width="9.28515625" style="484"/>
    <col min="3841" max="3841" width="36.28515625" style="484" customWidth="1"/>
    <col min="3842" max="3842" width="28.7109375" style="484" customWidth="1"/>
    <col min="3843" max="3843" width="26.140625" style="484" customWidth="1"/>
    <col min="3844" max="3845" width="21.42578125" style="484" customWidth="1"/>
    <col min="3846" max="3846" width="6.42578125" style="484" customWidth="1"/>
    <col min="3847" max="3847" width="43.7109375" style="484" bestFit="1" customWidth="1"/>
    <col min="3848" max="3848" width="27" style="484" customWidth="1"/>
    <col min="3849" max="3849" width="25.140625" style="484" customWidth="1"/>
    <col min="3850" max="3851" width="21.28515625" style="484" customWidth="1"/>
    <col min="3852" max="3852" width="4.7109375" style="484" customWidth="1"/>
    <col min="3853" max="3853" width="43.42578125" style="484" customWidth="1"/>
    <col min="3854" max="3854" width="19.140625" style="484" customWidth="1"/>
    <col min="3855" max="3855" width="22" style="484" customWidth="1"/>
    <col min="3856" max="3857" width="21.5703125" style="484" customWidth="1"/>
    <col min="3858" max="3858" width="9.28515625" style="484"/>
    <col min="3859" max="3859" width="37.85546875" style="484" customWidth="1"/>
    <col min="3860" max="3860" width="23.7109375" style="484" customWidth="1"/>
    <col min="3861" max="3861" width="24.28515625" style="484" customWidth="1"/>
    <col min="3862" max="3862" width="23.28515625" style="484" customWidth="1"/>
    <col min="3863" max="3863" width="22.7109375" style="484" customWidth="1"/>
    <col min="3864" max="4096" width="9.28515625" style="484"/>
    <col min="4097" max="4097" width="36.28515625" style="484" customWidth="1"/>
    <col min="4098" max="4098" width="28.7109375" style="484" customWidth="1"/>
    <col min="4099" max="4099" width="26.140625" style="484" customWidth="1"/>
    <col min="4100" max="4101" width="21.42578125" style="484" customWidth="1"/>
    <col min="4102" max="4102" width="6.42578125" style="484" customWidth="1"/>
    <col min="4103" max="4103" width="43.7109375" style="484" bestFit="1" customWidth="1"/>
    <col min="4104" max="4104" width="27" style="484" customWidth="1"/>
    <col min="4105" max="4105" width="25.140625" style="484" customWidth="1"/>
    <col min="4106" max="4107" width="21.28515625" style="484" customWidth="1"/>
    <col min="4108" max="4108" width="4.7109375" style="484" customWidth="1"/>
    <col min="4109" max="4109" width="43.42578125" style="484" customWidth="1"/>
    <col min="4110" max="4110" width="19.140625" style="484" customWidth="1"/>
    <col min="4111" max="4111" width="22" style="484" customWidth="1"/>
    <col min="4112" max="4113" width="21.5703125" style="484" customWidth="1"/>
    <col min="4114" max="4114" width="9.28515625" style="484"/>
    <col min="4115" max="4115" width="37.85546875" style="484" customWidth="1"/>
    <col min="4116" max="4116" width="23.7109375" style="484" customWidth="1"/>
    <col min="4117" max="4117" width="24.28515625" style="484" customWidth="1"/>
    <col min="4118" max="4118" width="23.28515625" style="484" customWidth="1"/>
    <col min="4119" max="4119" width="22.7109375" style="484" customWidth="1"/>
    <col min="4120" max="4352" width="9.28515625" style="484"/>
    <col min="4353" max="4353" width="36.28515625" style="484" customWidth="1"/>
    <col min="4354" max="4354" width="28.7109375" style="484" customWidth="1"/>
    <col min="4355" max="4355" width="26.140625" style="484" customWidth="1"/>
    <col min="4356" max="4357" width="21.42578125" style="484" customWidth="1"/>
    <col min="4358" max="4358" width="6.42578125" style="484" customWidth="1"/>
    <col min="4359" max="4359" width="43.7109375" style="484" bestFit="1" customWidth="1"/>
    <col min="4360" max="4360" width="27" style="484" customWidth="1"/>
    <col min="4361" max="4361" width="25.140625" style="484" customWidth="1"/>
    <col min="4362" max="4363" width="21.28515625" style="484" customWidth="1"/>
    <col min="4364" max="4364" width="4.7109375" style="484" customWidth="1"/>
    <col min="4365" max="4365" width="43.42578125" style="484" customWidth="1"/>
    <col min="4366" max="4366" width="19.140625" style="484" customWidth="1"/>
    <col min="4367" max="4367" width="22" style="484" customWidth="1"/>
    <col min="4368" max="4369" width="21.5703125" style="484" customWidth="1"/>
    <col min="4370" max="4370" width="9.28515625" style="484"/>
    <col min="4371" max="4371" width="37.85546875" style="484" customWidth="1"/>
    <col min="4372" max="4372" width="23.7109375" style="484" customWidth="1"/>
    <col min="4373" max="4373" width="24.28515625" style="484" customWidth="1"/>
    <col min="4374" max="4374" width="23.28515625" style="484" customWidth="1"/>
    <col min="4375" max="4375" width="22.7109375" style="484" customWidth="1"/>
    <col min="4376" max="4608" width="9.28515625" style="484"/>
    <col min="4609" max="4609" width="36.28515625" style="484" customWidth="1"/>
    <col min="4610" max="4610" width="28.7109375" style="484" customWidth="1"/>
    <col min="4611" max="4611" width="26.140625" style="484" customWidth="1"/>
    <col min="4612" max="4613" width="21.42578125" style="484" customWidth="1"/>
    <col min="4614" max="4614" width="6.42578125" style="484" customWidth="1"/>
    <col min="4615" max="4615" width="43.7109375" style="484" bestFit="1" customWidth="1"/>
    <col min="4616" max="4616" width="27" style="484" customWidth="1"/>
    <col min="4617" max="4617" width="25.140625" style="484" customWidth="1"/>
    <col min="4618" max="4619" width="21.28515625" style="484" customWidth="1"/>
    <col min="4620" max="4620" width="4.7109375" style="484" customWidth="1"/>
    <col min="4621" max="4621" width="43.42578125" style="484" customWidth="1"/>
    <col min="4622" max="4622" width="19.140625" style="484" customWidth="1"/>
    <col min="4623" max="4623" width="22" style="484" customWidth="1"/>
    <col min="4624" max="4625" width="21.5703125" style="484" customWidth="1"/>
    <col min="4626" max="4626" width="9.28515625" style="484"/>
    <col min="4627" max="4627" width="37.85546875" style="484" customWidth="1"/>
    <col min="4628" max="4628" width="23.7109375" style="484" customWidth="1"/>
    <col min="4629" max="4629" width="24.28515625" style="484" customWidth="1"/>
    <col min="4630" max="4630" width="23.28515625" style="484" customWidth="1"/>
    <col min="4631" max="4631" width="22.7109375" style="484" customWidth="1"/>
    <col min="4632" max="4864" width="9.28515625" style="484"/>
    <col min="4865" max="4865" width="36.28515625" style="484" customWidth="1"/>
    <col min="4866" max="4866" width="28.7109375" style="484" customWidth="1"/>
    <col min="4867" max="4867" width="26.140625" style="484" customWidth="1"/>
    <col min="4868" max="4869" width="21.42578125" style="484" customWidth="1"/>
    <col min="4870" max="4870" width="6.42578125" style="484" customWidth="1"/>
    <col min="4871" max="4871" width="43.7109375" style="484" bestFit="1" customWidth="1"/>
    <col min="4872" max="4872" width="27" style="484" customWidth="1"/>
    <col min="4873" max="4873" width="25.140625" style="484" customWidth="1"/>
    <col min="4874" max="4875" width="21.28515625" style="484" customWidth="1"/>
    <col min="4876" max="4876" width="4.7109375" style="484" customWidth="1"/>
    <col min="4877" max="4877" width="43.42578125" style="484" customWidth="1"/>
    <col min="4878" max="4878" width="19.140625" style="484" customWidth="1"/>
    <col min="4879" max="4879" width="22" style="484" customWidth="1"/>
    <col min="4880" max="4881" width="21.5703125" style="484" customWidth="1"/>
    <col min="4882" max="4882" width="9.28515625" style="484"/>
    <col min="4883" max="4883" width="37.85546875" style="484" customWidth="1"/>
    <col min="4884" max="4884" width="23.7109375" style="484" customWidth="1"/>
    <col min="4885" max="4885" width="24.28515625" style="484" customWidth="1"/>
    <col min="4886" max="4886" width="23.28515625" style="484" customWidth="1"/>
    <col min="4887" max="4887" width="22.7109375" style="484" customWidth="1"/>
    <col min="4888" max="5120" width="9.28515625" style="484"/>
    <col min="5121" max="5121" width="36.28515625" style="484" customWidth="1"/>
    <col min="5122" max="5122" width="28.7109375" style="484" customWidth="1"/>
    <col min="5123" max="5123" width="26.140625" style="484" customWidth="1"/>
    <col min="5124" max="5125" width="21.42578125" style="484" customWidth="1"/>
    <col min="5126" max="5126" width="6.42578125" style="484" customWidth="1"/>
    <col min="5127" max="5127" width="43.7109375" style="484" bestFit="1" customWidth="1"/>
    <col min="5128" max="5128" width="27" style="484" customWidth="1"/>
    <col min="5129" max="5129" width="25.140625" style="484" customWidth="1"/>
    <col min="5130" max="5131" width="21.28515625" style="484" customWidth="1"/>
    <col min="5132" max="5132" width="4.7109375" style="484" customWidth="1"/>
    <col min="5133" max="5133" width="43.42578125" style="484" customWidth="1"/>
    <col min="5134" max="5134" width="19.140625" style="484" customWidth="1"/>
    <col min="5135" max="5135" width="22" style="484" customWidth="1"/>
    <col min="5136" max="5137" width="21.5703125" style="484" customWidth="1"/>
    <col min="5138" max="5138" width="9.28515625" style="484"/>
    <col min="5139" max="5139" width="37.85546875" style="484" customWidth="1"/>
    <col min="5140" max="5140" width="23.7109375" style="484" customWidth="1"/>
    <col min="5141" max="5141" width="24.28515625" style="484" customWidth="1"/>
    <col min="5142" max="5142" width="23.28515625" style="484" customWidth="1"/>
    <col min="5143" max="5143" width="22.7109375" style="484" customWidth="1"/>
    <col min="5144" max="5376" width="9.28515625" style="484"/>
    <col min="5377" max="5377" width="36.28515625" style="484" customWidth="1"/>
    <col min="5378" max="5378" width="28.7109375" style="484" customWidth="1"/>
    <col min="5379" max="5379" width="26.140625" style="484" customWidth="1"/>
    <col min="5380" max="5381" width="21.42578125" style="484" customWidth="1"/>
    <col min="5382" max="5382" width="6.42578125" style="484" customWidth="1"/>
    <col min="5383" max="5383" width="43.7109375" style="484" bestFit="1" customWidth="1"/>
    <col min="5384" max="5384" width="27" style="484" customWidth="1"/>
    <col min="5385" max="5385" width="25.140625" style="484" customWidth="1"/>
    <col min="5386" max="5387" width="21.28515625" style="484" customWidth="1"/>
    <col min="5388" max="5388" width="4.7109375" style="484" customWidth="1"/>
    <col min="5389" max="5389" width="43.42578125" style="484" customWidth="1"/>
    <col min="5390" max="5390" width="19.140625" style="484" customWidth="1"/>
    <col min="5391" max="5391" width="22" style="484" customWidth="1"/>
    <col min="5392" max="5393" width="21.5703125" style="484" customWidth="1"/>
    <col min="5394" max="5394" width="9.28515625" style="484"/>
    <col min="5395" max="5395" width="37.85546875" style="484" customWidth="1"/>
    <col min="5396" max="5396" width="23.7109375" style="484" customWidth="1"/>
    <col min="5397" max="5397" width="24.28515625" style="484" customWidth="1"/>
    <col min="5398" max="5398" width="23.28515625" style="484" customWidth="1"/>
    <col min="5399" max="5399" width="22.7109375" style="484" customWidth="1"/>
    <col min="5400" max="5632" width="9.28515625" style="484"/>
    <col min="5633" max="5633" width="36.28515625" style="484" customWidth="1"/>
    <col min="5634" max="5634" width="28.7109375" style="484" customWidth="1"/>
    <col min="5635" max="5635" width="26.140625" style="484" customWidth="1"/>
    <col min="5636" max="5637" width="21.42578125" style="484" customWidth="1"/>
    <col min="5638" max="5638" width="6.42578125" style="484" customWidth="1"/>
    <col min="5639" max="5639" width="43.7109375" style="484" bestFit="1" customWidth="1"/>
    <col min="5640" max="5640" width="27" style="484" customWidth="1"/>
    <col min="5641" max="5641" width="25.140625" style="484" customWidth="1"/>
    <col min="5642" max="5643" width="21.28515625" style="484" customWidth="1"/>
    <col min="5644" max="5644" width="4.7109375" style="484" customWidth="1"/>
    <col min="5645" max="5645" width="43.42578125" style="484" customWidth="1"/>
    <col min="5646" max="5646" width="19.140625" style="484" customWidth="1"/>
    <col min="5647" max="5647" width="22" style="484" customWidth="1"/>
    <col min="5648" max="5649" width="21.5703125" style="484" customWidth="1"/>
    <col min="5650" max="5650" width="9.28515625" style="484"/>
    <col min="5651" max="5651" width="37.85546875" style="484" customWidth="1"/>
    <col min="5652" max="5652" width="23.7109375" style="484" customWidth="1"/>
    <col min="5653" max="5653" width="24.28515625" style="484" customWidth="1"/>
    <col min="5654" max="5654" width="23.28515625" style="484" customWidth="1"/>
    <col min="5655" max="5655" width="22.7109375" style="484" customWidth="1"/>
    <col min="5656" max="5888" width="9.28515625" style="484"/>
    <col min="5889" max="5889" width="36.28515625" style="484" customWidth="1"/>
    <col min="5890" max="5890" width="28.7109375" style="484" customWidth="1"/>
    <col min="5891" max="5891" width="26.140625" style="484" customWidth="1"/>
    <col min="5892" max="5893" width="21.42578125" style="484" customWidth="1"/>
    <col min="5894" max="5894" width="6.42578125" style="484" customWidth="1"/>
    <col min="5895" max="5895" width="43.7109375" style="484" bestFit="1" customWidth="1"/>
    <col min="5896" max="5896" width="27" style="484" customWidth="1"/>
    <col min="5897" max="5897" width="25.140625" style="484" customWidth="1"/>
    <col min="5898" max="5899" width="21.28515625" style="484" customWidth="1"/>
    <col min="5900" max="5900" width="4.7109375" style="484" customWidth="1"/>
    <col min="5901" max="5901" width="43.42578125" style="484" customWidth="1"/>
    <col min="5902" max="5902" width="19.140625" style="484" customWidth="1"/>
    <col min="5903" max="5903" width="22" style="484" customWidth="1"/>
    <col min="5904" max="5905" width="21.5703125" style="484" customWidth="1"/>
    <col min="5906" max="5906" width="9.28515625" style="484"/>
    <col min="5907" max="5907" width="37.85546875" style="484" customWidth="1"/>
    <col min="5908" max="5908" width="23.7109375" style="484" customWidth="1"/>
    <col min="5909" max="5909" width="24.28515625" style="484" customWidth="1"/>
    <col min="5910" max="5910" width="23.28515625" style="484" customWidth="1"/>
    <col min="5911" max="5911" width="22.7109375" style="484" customWidth="1"/>
    <col min="5912" max="6144" width="9.28515625" style="484"/>
    <col min="6145" max="6145" width="36.28515625" style="484" customWidth="1"/>
    <col min="6146" max="6146" width="28.7109375" style="484" customWidth="1"/>
    <col min="6147" max="6147" width="26.140625" style="484" customWidth="1"/>
    <col min="6148" max="6149" width="21.42578125" style="484" customWidth="1"/>
    <col min="6150" max="6150" width="6.42578125" style="484" customWidth="1"/>
    <col min="6151" max="6151" width="43.7109375" style="484" bestFit="1" customWidth="1"/>
    <col min="6152" max="6152" width="27" style="484" customWidth="1"/>
    <col min="6153" max="6153" width="25.140625" style="484" customWidth="1"/>
    <col min="6154" max="6155" width="21.28515625" style="484" customWidth="1"/>
    <col min="6156" max="6156" width="4.7109375" style="484" customWidth="1"/>
    <col min="6157" max="6157" width="43.42578125" style="484" customWidth="1"/>
    <col min="6158" max="6158" width="19.140625" style="484" customWidth="1"/>
    <col min="6159" max="6159" width="22" style="484" customWidth="1"/>
    <col min="6160" max="6161" width="21.5703125" style="484" customWidth="1"/>
    <col min="6162" max="6162" width="9.28515625" style="484"/>
    <col min="6163" max="6163" width="37.85546875" style="484" customWidth="1"/>
    <col min="6164" max="6164" width="23.7109375" style="484" customWidth="1"/>
    <col min="6165" max="6165" width="24.28515625" style="484" customWidth="1"/>
    <col min="6166" max="6166" width="23.28515625" style="484" customWidth="1"/>
    <col min="6167" max="6167" width="22.7109375" style="484" customWidth="1"/>
    <col min="6168" max="6400" width="9.28515625" style="484"/>
    <col min="6401" max="6401" width="36.28515625" style="484" customWidth="1"/>
    <col min="6402" max="6402" width="28.7109375" style="484" customWidth="1"/>
    <col min="6403" max="6403" width="26.140625" style="484" customWidth="1"/>
    <col min="6404" max="6405" width="21.42578125" style="484" customWidth="1"/>
    <col min="6406" max="6406" width="6.42578125" style="484" customWidth="1"/>
    <col min="6407" max="6407" width="43.7109375" style="484" bestFit="1" customWidth="1"/>
    <col min="6408" max="6408" width="27" style="484" customWidth="1"/>
    <col min="6409" max="6409" width="25.140625" style="484" customWidth="1"/>
    <col min="6410" max="6411" width="21.28515625" style="484" customWidth="1"/>
    <col min="6412" max="6412" width="4.7109375" style="484" customWidth="1"/>
    <col min="6413" max="6413" width="43.42578125" style="484" customWidth="1"/>
    <col min="6414" max="6414" width="19.140625" style="484" customWidth="1"/>
    <col min="6415" max="6415" width="22" style="484" customWidth="1"/>
    <col min="6416" max="6417" width="21.5703125" style="484" customWidth="1"/>
    <col min="6418" max="6418" width="9.28515625" style="484"/>
    <col min="6419" max="6419" width="37.85546875" style="484" customWidth="1"/>
    <col min="6420" max="6420" width="23.7109375" style="484" customWidth="1"/>
    <col min="6421" max="6421" width="24.28515625" style="484" customWidth="1"/>
    <col min="6422" max="6422" width="23.28515625" style="484" customWidth="1"/>
    <col min="6423" max="6423" width="22.7109375" style="484" customWidth="1"/>
    <col min="6424" max="6656" width="9.28515625" style="484"/>
    <col min="6657" max="6657" width="36.28515625" style="484" customWidth="1"/>
    <col min="6658" max="6658" width="28.7109375" style="484" customWidth="1"/>
    <col min="6659" max="6659" width="26.140625" style="484" customWidth="1"/>
    <col min="6660" max="6661" width="21.42578125" style="484" customWidth="1"/>
    <col min="6662" max="6662" width="6.42578125" style="484" customWidth="1"/>
    <col min="6663" max="6663" width="43.7109375" style="484" bestFit="1" customWidth="1"/>
    <col min="6664" max="6664" width="27" style="484" customWidth="1"/>
    <col min="6665" max="6665" width="25.140625" style="484" customWidth="1"/>
    <col min="6666" max="6667" width="21.28515625" style="484" customWidth="1"/>
    <col min="6668" max="6668" width="4.7109375" style="484" customWidth="1"/>
    <col min="6669" max="6669" width="43.42578125" style="484" customWidth="1"/>
    <col min="6670" max="6670" width="19.140625" style="484" customWidth="1"/>
    <col min="6671" max="6671" width="22" style="484" customWidth="1"/>
    <col min="6672" max="6673" width="21.5703125" style="484" customWidth="1"/>
    <col min="6674" max="6674" width="9.28515625" style="484"/>
    <col min="6675" max="6675" width="37.85546875" style="484" customWidth="1"/>
    <col min="6676" max="6676" width="23.7109375" style="484" customWidth="1"/>
    <col min="6677" max="6677" width="24.28515625" style="484" customWidth="1"/>
    <col min="6678" max="6678" width="23.28515625" style="484" customWidth="1"/>
    <col min="6679" max="6679" width="22.7109375" style="484" customWidth="1"/>
    <col min="6680" max="6912" width="9.28515625" style="484"/>
    <col min="6913" max="6913" width="36.28515625" style="484" customWidth="1"/>
    <col min="6914" max="6914" width="28.7109375" style="484" customWidth="1"/>
    <col min="6915" max="6915" width="26.140625" style="484" customWidth="1"/>
    <col min="6916" max="6917" width="21.42578125" style="484" customWidth="1"/>
    <col min="6918" max="6918" width="6.42578125" style="484" customWidth="1"/>
    <col min="6919" max="6919" width="43.7109375" style="484" bestFit="1" customWidth="1"/>
    <col min="6920" max="6920" width="27" style="484" customWidth="1"/>
    <col min="6921" max="6921" width="25.140625" style="484" customWidth="1"/>
    <col min="6922" max="6923" width="21.28515625" style="484" customWidth="1"/>
    <col min="6924" max="6924" width="4.7109375" style="484" customWidth="1"/>
    <col min="6925" max="6925" width="43.42578125" style="484" customWidth="1"/>
    <col min="6926" max="6926" width="19.140625" style="484" customWidth="1"/>
    <col min="6927" max="6927" width="22" style="484" customWidth="1"/>
    <col min="6928" max="6929" width="21.5703125" style="484" customWidth="1"/>
    <col min="6930" max="6930" width="9.28515625" style="484"/>
    <col min="6931" max="6931" width="37.85546875" style="484" customWidth="1"/>
    <col min="6932" max="6932" width="23.7109375" style="484" customWidth="1"/>
    <col min="6933" max="6933" width="24.28515625" style="484" customWidth="1"/>
    <col min="6934" max="6934" width="23.28515625" style="484" customWidth="1"/>
    <col min="6935" max="6935" width="22.7109375" style="484" customWidth="1"/>
    <col min="6936" max="7168" width="9.28515625" style="484"/>
    <col min="7169" max="7169" width="36.28515625" style="484" customWidth="1"/>
    <col min="7170" max="7170" width="28.7109375" style="484" customWidth="1"/>
    <col min="7171" max="7171" width="26.140625" style="484" customWidth="1"/>
    <col min="7172" max="7173" width="21.42578125" style="484" customWidth="1"/>
    <col min="7174" max="7174" width="6.42578125" style="484" customWidth="1"/>
    <col min="7175" max="7175" width="43.7109375" style="484" bestFit="1" customWidth="1"/>
    <col min="7176" max="7176" width="27" style="484" customWidth="1"/>
    <col min="7177" max="7177" width="25.140625" style="484" customWidth="1"/>
    <col min="7178" max="7179" width="21.28515625" style="484" customWidth="1"/>
    <col min="7180" max="7180" width="4.7109375" style="484" customWidth="1"/>
    <col min="7181" max="7181" width="43.42578125" style="484" customWidth="1"/>
    <col min="7182" max="7182" width="19.140625" style="484" customWidth="1"/>
    <col min="7183" max="7183" width="22" style="484" customWidth="1"/>
    <col min="7184" max="7185" width="21.5703125" style="484" customWidth="1"/>
    <col min="7186" max="7186" width="9.28515625" style="484"/>
    <col min="7187" max="7187" width="37.85546875" style="484" customWidth="1"/>
    <col min="7188" max="7188" width="23.7109375" style="484" customWidth="1"/>
    <col min="7189" max="7189" width="24.28515625" style="484" customWidth="1"/>
    <col min="7190" max="7190" width="23.28515625" style="484" customWidth="1"/>
    <col min="7191" max="7191" width="22.7109375" style="484" customWidth="1"/>
    <col min="7192" max="7424" width="9.28515625" style="484"/>
    <col min="7425" max="7425" width="36.28515625" style="484" customWidth="1"/>
    <col min="7426" max="7426" width="28.7109375" style="484" customWidth="1"/>
    <col min="7427" max="7427" width="26.140625" style="484" customWidth="1"/>
    <col min="7428" max="7429" width="21.42578125" style="484" customWidth="1"/>
    <col min="7430" max="7430" width="6.42578125" style="484" customWidth="1"/>
    <col min="7431" max="7431" width="43.7109375" style="484" bestFit="1" customWidth="1"/>
    <col min="7432" max="7432" width="27" style="484" customWidth="1"/>
    <col min="7433" max="7433" width="25.140625" style="484" customWidth="1"/>
    <col min="7434" max="7435" width="21.28515625" style="484" customWidth="1"/>
    <col min="7436" max="7436" width="4.7109375" style="484" customWidth="1"/>
    <col min="7437" max="7437" width="43.42578125" style="484" customWidth="1"/>
    <col min="7438" max="7438" width="19.140625" style="484" customWidth="1"/>
    <col min="7439" max="7439" width="22" style="484" customWidth="1"/>
    <col min="7440" max="7441" width="21.5703125" style="484" customWidth="1"/>
    <col min="7442" max="7442" width="9.28515625" style="484"/>
    <col min="7443" max="7443" width="37.85546875" style="484" customWidth="1"/>
    <col min="7444" max="7444" width="23.7109375" style="484" customWidth="1"/>
    <col min="7445" max="7445" width="24.28515625" style="484" customWidth="1"/>
    <col min="7446" max="7446" width="23.28515625" style="484" customWidth="1"/>
    <col min="7447" max="7447" width="22.7109375" style="484" customWidth="1"/>
    <col min="7448" max="7680" width="9.28515625" style="484"/>
    <col min="7681" max="7681" width="36.28515625" style="484" customWidth="1"/>
    <col min="7682" max="7682" width="28.7109375" style="484" customWidth="1"/>
    <col min="7683" max="7683" width="26.140625" style="484" customWidth="1"/>
    <col min="7684" max="7685" width="21.42578125" style="484" customWidth="1"/>
    <col min="7686" max="7686" width="6.42578125" style="484" customWidth="1"/>
    <col min="7687" max="7687" width="43.7109375" style="484" bestFit="1" customWidth="1"/>
    <col min="7688" max="7688" width="27" style="484" customWidth="1"/>
    <col min="7689" max="7689" width="25.140625" style="484" customWidth="1"/>
    <col min="7690" max="7691" width="21.28515625" style="484" customWidth="1"/>
    <col min="7692" max="7692" width="4.7109375" style="484" customWidth="1"/>
    <col min="7693" max="7693" width="43.42578125" style="484" customWidth="1"/>
    <col min="7694" max="7694" width="19.140625" style="484" customWidth="1"/>
    <col min="7695" max="7695" width="22" style="484" customWidth="1"/>
    <col min="7696" max="7697" width="21.5703125" style="484" customWidth="1"/>
    <col min="7698" max="7698" width="9.28515625" style="484"/>
    <col min="7699" max="7699" width="37.85546875" style="484" customWidth="1"/>
    <col min="7700" max="7700" width="23.7109375" style="484" customWidth="1"/>
    <col min="7701" max="7701" width="24.28515625" style="484" customWidth="1"/>
    <col min="7702" max="7702" width="23.28515625" style="484" customWidth="1"/>
    <col min="7703" max="7703" width="22.7109375" style="484" customWidth="1"/>
    <col min="7704" max="7936" width="9.28515625" style="484"/>
    <col min="7937" max="7937" width="36.28515625" style="484" customWidth="1"/>
    <col min="7938" max="7938" width="28.7109375" style="484" customWidth="1"/>
    <col min="7939" max="7939" width="26.140625" style="484" customWidth="1"/>
    <col min="7940" max="7941" width="21.42578125" style="484" customWidth="1"/>
    <col min="7942" max="7942" width="6.42578125" style="484" customWidth="1"/>
    <col min="7943" max="7943" width="43.7109375" style="484" bestFit="1" customWidth="1"/>
    <col min="7944" max="7944" width="27" style="484" customWidth="1"/>
    <col min="7945" max="7945" width="25.140625" style="484" customWidth="1"/>
    <col min="7946" max="7947" width="21.28515625" style="484" customWidth="1"/>
    <col min="7948" max="7948" width="4.7109375" style="484" customWidth="1"/>
    <col min="7949" max="7949" width="43.42578125" style="484" customWidth="1"/>
    <col min="7950" max="7950" width="19.140625" style="484" customWidth="1"/>
    <col min="7951" max="7951" width="22" style="484" customWidth="1"/>
    <col min="7952" max="7953" width="21.5703125" style="484" customWidth="1"/>
    <col min="7954" max="7954" width="9.28515625" style="484"/>
    <col min="7955" max="7955" width="37.85546875" style="484" customWidth="1"/>
    <col min="7956" max="7956" width="23.7109375" style="484" customWidth="1"/>
    <col min="7957" max="7957" width="24.28515625" style="484" customWidth="1"/>
    <col min="7958" max="7958" width="23.28515625" style="484" customWidth="1"/>
    <col min="7959" max="7959" width="22.7109375" style="484" customWidth="1"/>
    <col min="7960" max="8192" width="9.28515625" style="484"/>
    <col min="8193" max="8193" width="36.28515625" style="484" customWidth="1"/>
    <col min="8194" max="8194" width="28.7109375" style="484" customWidth="1"/>
    <col min="8195" max="8195" width="26.140625" style="484" customWidth="1"/>
    <col min="8196" max="8197" width="21.42578125" style="484" customWidth="1"/>
    <col min="8198" max="8198" width="6.42578125" style="484" customWidth="1"/>
    <col min="8199" max="8199" width="43.7109375" style="484" bestFit="1" customWidth="1"/>
    <col min="8200" max="8200" width="27" style="484" customWidth="1"/>
    <col min="8201" max="8201" width="25.140625" style="484" customWidth="1"/>
    <col min="8202" max="8203" width="21.28515625" style="484" customWidth="1"/>
    <col min="8204" max="8204" width="4.7109375" style="484" customWidth="1"/>
    <col min="8205" max="8205" width="43.42578125" style="484" customWidth="1"/>
    <col min="8206" max="8206" width="19.140625" style="484" customWidth="1"/>
    <col min="8207" max="8207" width="22" style="484" customWidth="1"/>
    <col min="8208" max="8209" width="21.5703125" style="484" customWidth="1"/>
    <col min="8210" max="8210" width="9.28515625" style="484"/>
    <col min="8211" max="8211" width="37.85546875" style="484" customWidth="1"/>
    <col min="8212" max="8212" width="23.7109375" style="484" customWidth="1"/>
    <col min="8213" max="8213" width="24.28515625" style="484" customWidth="1"/>
    <col min="8214" max="8214" width="23.28515625" style="484" customWidth="1"/>
    <col min="8215" max="8215" width="22.7109375" style="484" customWidth="1"/>
    <col min="8216" max="8448" width="9.28515625" style="484"/>
    <col min="8449" max="8449" width="36.28515625" style="484" customWidth="1"/>
    <col min="8450" max="8450" width="28.7109375" style="484" customWidth="1"/>
    <col min="8451" max="8451" width="26.140625" style="484" customWidth="1"/>
    <col min="8452" max="8453" width="21.42578125" style="484" customWidth="1"/>
    <col min="8454" max="8454" width="6.42578125" style="484" customWidth="1"/>
    <col min="8455" max="8455" width="43.7109375" style="484" bestFit="1" customWidth="1"/>
    <col min="8456" max="8456" width="27" style="484" customWidth="1"/>
    <col min="8457" max="8457" width="25.140625" style="484" customWidth="1"/>
    <col min="8458" max="8459" width="21.28515625" style="484" customWidth="1"/>
    <col min="8460" max="8460" width="4.7109375" style="484" customWidth="1"/>
    <col min="8461" max="8461" width="43.42578125" style="484" customWidth="1"/>
    <col min="8462" max="8462" width="19.140625" style="484" customWidth="1"/>
    <col min="8463" max="8463" width="22" style="484" customWidth="1"/>
    <col min="8464" max="8465" width="21.5703125" style="484" customWidth="1"/>
    <col min="8466" max="8466" width="9.28515625" style="484"/>
    <col min="8467" max="8467" width="37.85546875" style="484" customWidth="1"/>
    <col min="8468" max="8468" width="23.7109375" style="484" customWidth="1"/>
    <col min="8469" max="8469" width="24.28515625" style="484" customWidth="1"/>
    <col min="8470" max="8470" width="23.28515625" style="484" customWidth="1"/>
    <col min="8471" max="8471" width="22.7109375" style="484" customWidth="1"/>
    <col min="8472" max="8704" width="9.28515625" style="484"/>
    <col min="8705" max="8705" width="36.28515625" style="484" customWidth="1"/>
    <col min="8706" max="8706" width="28.7109375" style="484" customWidth="1"/>
    <col min="8707" max="8707" width="26.140625" style="484" customWidth="1"/>
    <col min="8708" max="8709" width="21.42578125" style="484" customWidth="1"/>
    <col min="8710" max="8710" width="6.42578125" style="484" customWidth="1"/>
    <col min="8711" max="8711" width="43.7109375" style="484" bestFit="1" customWidth="1"/>
    <col min="8712" max="8712" width="27" style="484" customWidth="1"/>
    <col min="8713" max="8713" width="25.140625" style="484" customWidth="1"/>
    <col min="8714" max="8715" width="21.28515625" style="484" customWidth="1"/>
    <col min="8716" max="8716" width="4.7109375" style="484" customWidth="1"/>
    <col min="8717" max="8717" width="43.42578125" style="484" customWidth="1"/>
    <col min="8718" max="8718" width="19.140625" style="484" customWidth="1"/>
    <col min="8719" max="8719" width="22" style="484" customWidth="1"/>
    <col min="8720" max="8721" width="21.5703125" style="484" customWidth="1"/>
    <col min="8722" max="8722" width="9.28515625" style="484"/>
    <col min="8723" max="8723" width="37.85546875" style="484" customWidth="1"/>
    <col min="8724" max="8724" width="23.7109375" style="484" customWidth="1"/>
    <col min="8725" max="8725" width="24.28515625" style="484" customWidth="1"/>
    <col min="8726" max="8726" width="23.28515625" style="484" customWidth="1"/>
    <col min="8727" max="8727" width="22.7109375" style="484" customWidth="1"/>
    <col min="8728" max="8960" width="9.28515625" style="484"/>
    <col min="8961" max="8961" width="36.28515625" style="484" customWidth="1"/>
    <col min="8962" max="8962" width="28.7109375" style="484" customWidth="1"/>
    <col min="8963" max="8963" width="26.140625" style="484" customWidth="1"/>
    <col min="8964" max="8965" width="21.42578125" style="484" customWidth="1"/>
    <col min="8966" max="8966" width="6.42578125" style="484" customWidth="1"/>
    <col min="8967" max="8967" width="43.7109375" style="484" bestFit="1" customWidth="1"/>
    <col min="8968" max="8968" width="27" style="484" customWidth="1"/>
    <col min="8969" max="8969" width="25.140625" style="484" customWidth="1"/>
    <col min="8970" max="8971" width="21.28515625" style="484" customWidth="1"/>
    <col min="8972" max="8972" width="4.7109375" style="484" customWidth="1"/>
    <col min="8973" max="8973" width="43.42578125" style="484" customWidth="1"/>
    <col min="8974" max="8974" width="19.140625" style="484" customWidth="1"/>
    <col min="8975" max="8975" width="22" style="484" customWidth="1"/>
    <col min="8976" max="8977" width="21.5703125" style="484" customWidth="1"/>
    <col min="8978" max="8978" width="9.28515625" style="484"/>
    <col min="8979" max="8979" width="37.85546875" style="484" customWidth="1"/>
    <col min="8980" max="8980" width="23.7109375" style="484" customWidth="1"/>
    <col min="8981" max="8981" width="24.28515625" style="484" customWidth="1"/>
    <col min="8982" max="8982" width="23.28515625" style="484" customWidth="1"/>
    <col min="8983" max="8983" width="22.7109375" style="484" customWidth="1"/>
    <col min="8984" max="9216" width="9.28515625" style="484"/>
    <col min="9217" max="9217" width="36.28515625" style="484" customWidth="1"/>
    <col min="9218" max="9218" width="28.7109375" style="484" customWidth="1"/>
    <col min="9219" max="9219" width="26.140625" style="484" customWidth="1"/>
    <col min="9220" max="9221" width="21.42578125" style="484" customWidth="1"/>
    <col min="9222" max="9222" width="6.42578125" style="484" customWidth="1"/>
    <col min="9223" max="9223" width="43.7109375" style="484" bestFit="1" customWidth="1"/>
    <col min="9224" max="9224" width="27" style="484" customWidth="1"/>
    <col min="9225" max="9225" width="25.140625" style="484" customWidth="1"/>
    <col min="9226" max="9227" width="21.28515625" style="484" customWidth="1"/>
    <col min="9228" max="9228" width="4.7109375" style="484" customWidth="1"/>
    <col min="9229" max="9229" width="43.42578125" style="484" customWidth="1"/>
    <col min="9230" max="9230" width="19.140625" style="484" customWidth="1"/>
    <col min="9231" max="9231" width="22" style="484" customWidth="1"/>
    <col min="9232" max="9233" width="21.5703125" style="484" customWidth="1"/>
    <col min="9234" max="9234" width="9.28515625" style="484"/>
    <col min="9235" max="9235" width="37.85546875" style="484" customWidth="1"/>
    <col min="9236" max="9236" width="23.7109375" style="484" customWidth="1"/>
    <col min="9237" max="9237" width="24.28515625" style="484" customWidth="1"/>
    <col min="9238" max="9238" width="23.28515625" style="484" customWidth="1"/>
    <col min="9239" max="9239" width="22.7109375" style="484" customWidth="1"/>
    <col min="9240" max="9472" width="9.28515625" style="484"/>
    <col min="9473" max="9473" width="36.28515625" style="484" customWidth="1"/>
    <col min="9474" max="9474" width="28.7109375" style="484" customWidth="1"/>
    <col min="9475" max="9475" width="26.140625" style="484" customWidth="1"/>
    <col min="9476" max="9477" width="21.42578125" style="484" customWidth="1"/>
    <col min="9478" max="9478" width="6.42578125" style="484" customWidth="1"/>
    <col min="9479" max="9479" width="43.7109375" style="484" bestFit="1" customWidth="1"/>
    <col min="9480" max="9480" width="27" style="484" customWidth="1"/>
    <col min="9481" max="9481" width="25.140625" style="484" customWidth="1"/>
    <col min="9482" max="9483" width="21.28515625" style="484" customWidth="1"/>
    <col min="9484" max="9484" width="4.7109375" style="484" customWidth="1"/>
    <col min="9485" max="9485" width="43.42578125" style="484" customWidth="1"/>
    <col min="9486" max="9486" width="19.140625" style="484" customWidth="1"/>
    <col min="9487" max="9487" width="22" style="484" customWidth="1"/>
    <col min="9488" max="9489" width="21.5703125" style="484" customWidth="1"/>
    <col min="9490" max="9490" width="9.28515625" style="484"/>
    <col min="9491" max="9491" width="37.85546875" style="484" customWidth="1"/>
    <col min="9492" max="9492" width="23.7109375" style="484" customWidth="1"/>
    <col min="9493" max="9493" width="24.28515625" style="484" customWidth="1"/>
    <col min="9494" max="9494" width="23.28515625" style="484" customWidth="1"/>
    <col min="9495" max="9495" width="22.7109375" style="484" customWidth="1"/>
    <col min="9496" max="9728" width="9.28515625" style="484"/>
    <col min="9729" max="9729" width="36.28515625" style="484" customWidth="1"/>
    <col min="9730" max="9730" width="28.7109375" style="484" customWidth="1"/>
    <col min="9731" max="9731" width="26.140625" style="484" customWidth="1"/>
    <col min="9732" max="9733" width="21.42578125" style="484" customWidth="1"/>
    <col min="9734" max="9734" width="6.42578125" style="484" customWidth="1"/>
    <col min="9735" max="9735" width="43.7109375" style="484" bestFit="1" customWidth="1"/>
    <col min="9736" max="9736" width="27" style="484" customWidth="1"/>
    <col min="9737" max="9737" width="25.140625" style="484" customWidth="1"/>
    <col min="9738" max="9739" width="21.28515625" style="484" customWidth="1"/>
    <col min="9740" max="9740" width="4.7109375" style="484" customWidth="1"/>
    <col min="9741" max="9741" width="43.42578125" style="484" customWidth="1"/>
    <col min="9742" max="9742" width="19.140625" style="484" customWidth="1"/>
    <col min="9743" max="9743" width="22" style="484" customWidth="1"/>
    <col min="9744" max="9745" width="21.5703125" style="484" customWidth="1"/>
    <col min="9746" max="9746" width="9.28515625" style="484"/>
    <col min="9747" max="9747" width="37.85546875" style="484" customWidth="1"/>
    <col min="9748" max="9748" width="23.7109375" style="484" customWidth="1"/>
    <col min="9749" max="9749" width="24.28515625" style="484" customWidth="1"/>
    <col min="9750" max="9750" width="23.28515625" style="484" customWidth="1"/>
    <col min="9751" max="9751" width="22.7109375" style="484" customWidth="1"/>
    <col min="9752" max="9984" width="9.28515625" style="484"/>
    <col min="9985" max="9985" width="36.28515625" style="484" customWidth="1"/>
    <col min="9986" max="9986" width="28.7109375" style="484" customWidth="1"/>
    <col min="9987" max="9987" width="26.140625" style="484" customWidth="1"/>
    <col min="9988" max="9989" width="21.42578125" style="484" customWidth="1"/>
    <col min="9990" max="9990" width="6.42578125" style="484" customWidth="1"/>
    <col min="9991" max="9991" width="43.7109375" style="484" bestFit="1" customWidth="1"/>
    <col min="9992" max="9992" width="27" style="484" customWidth="1"/>
    <col min="9993" max="9993" width="25.140625" style="484" customWidth="1"/>
    <col min="9994" max="9995" width="21.28515625" style="484" customWidth="1"/>
    <col min="9996" max="9996" width="4.7109375" style="484" customWidth="1"/>
    <col min="9997" max="9997" width="43.42578125" style="484" customWidth="1"/>
    <col min="9998" max="9998" width="19.140625" style="484" customWidth="1"/>
    <col min="9999" max="9999" width="22" style="484" customWidth="1"/>
    <col min="10000" max="10001" width="21.5703125" style="484" customWidth="1"/>
    <col min="10002" max="10002" width="9.28515625" style="484"/>
    <col min="10003" max="10003" width="37.85546875" style="484" customWidth="1"/>
    <col min="10004" max="10004" width="23.7109375" style="484" customWidth="1"/>
    <col min="10005" max="10005" width="24.28515625" style="484" customWidth="1"/>
    <col min="10006" max="10006" width="23.28515625" style="484" customWidth="1"/>
    <col min="10007" max="10007" width="22.7109375" style="484" customWidth="1"/>
    <col min="10008" max="10240" width="9.28515625" style="484"/>
    <col min="10241" max="10241" width="36.28515625" style="484" customWidth="1"/>
    <col min="10242" max="10242" width="28.7109375" style="484" customWidth="1"/>
    <col min="10243" max="10243" width="26.140625" style="484" customWidth="1"/>
    <col min="10244" max="10245" width="21.42578125" style="484" customWidth="1"/>
    <col min="10246" max="10246" width="6.42578125" style="484" customWidth="1"/>
    <col min="10247" max="10247" width="43.7109375" style="484" bestFit="1" customWidth="1"/>
    <col min="10248" max="10248" width="27" style="484" customWidth="1"/>
    <col min="10249" max="10249" width="25.140625" style="484" customWidth="1"/>
    <col min="10250" max="10251" width="21.28515625" style="484" customWidth="1"/>
    <col min="10252" max="10252" width="4.7109375" style="484" customWidth="1"/>
    <col min="10253" max="10253" width="43.42578125" style="484" customWidth="1"/>
    <col min="10254" max="10254" width="19.140625" style="484" customWidth="1"/>
    <col min="10255" max="10255" width="22" style="484" customWidth="1"/>
    <col min="10256" max="10257" width="21.5703125" style="484" customWidth="1"/>
    <col min="10258" max="10258" width="9.28515625" style="484"/>
    <col min="10259" max="10259" width="37.85546875" style="484" customWidth="1"/>
    <col min="10260" max="10260" width="23.7109375" style="484" customWidth="1"/>
    <col min="10261" max="10261" width="24.28515625" style="484" customWidth="1"/>
    <col min="10262" max="10262" width="23.28515625" style="484" customWidth="1"/>
    <col min="10263" max="10263" width="22.7109375" style="484" customWidth="1"/>
    <col min="10264" max="10496" width="9.28515625" style="484"/>
    <col min="10497" max="10497" width="36.28515625" style="484" customWidth="1"/>
    <col min="10498" max="10498" width="28.7109375" style="484" customWidth="1"/>
    <col min="10499" max="10499" width="26.140625" style="484" customWidth="1"/>
    <col min="10500" max="10501" width="21.42578125" style="484" customWidth="1"/>
    <col min="10502" max="10502" width="6.42578125" style="484" customWidth="1"/>
    <col min="10503" max="10503" width="43.7109375" style="484" bestFit="1" customWidth="1"/>
    <col min="10504" max="10504" width="27" style="484" customWidth="1"/>
    <col min="10505" max="10505" width="25.140625" style="484" customWidth="1"/>
    <col min="10506" max="10507" width="21.28515625" style="484" customWidth="1"/>
    <col min="10508" max="10508" width="4.7109375" style="484" customWidth="1"/>
    <col min="10509" max="10509" width="43.42578125" style="484" customWidth="1"/>
    <col min="10510" max="10510" width="19.140625" style="484" customWidth="1"/>
    <col min="10511" max="10511" width="22" style="484" customWidth="1"/>
    <col min="10512" max="10513" width="21.5703125" style="484" customWidth="1"/>
    <col min="10514" max="10514" width="9.28515625" style="484"/>
    <col min="10515" max="10515" width="37.85546875" style="484" customWidth="1"/>
    <col min="10516" max="10516" width="23.7109375" style="484" customWidth="1"/>
    <col min="10517" max="10517" width="24.28515625" style="484" customWidth="1"/>
    <col min="10518" max="10518" width="23.28515625" style="484" customWidth="1"/>
    <col min="10519" max="10519" width="22.7109375" style="484" customWidth="1"/>
    <col min="10520" max="10752" width="9.28515625" style="484"/>
    <col min="10753" max="10753" width="36.28515625" style="484" customWidth="1"/>
    <col min="10754" max="10754" width="28.7109375" style="484" customWidth="1"/>
    <col min="10755" max="10755" width="26.140625" style="484" customWidth="1"/>
    <col min="10756" max="10757" width="21.42578125" style="484" customWidth="1"/>
    <col min="10758" max="10758" width="6.42578125" style="484" customWidth="1"/>
    <col min="10759" max="10759" width="43.7109375" style="484" bestFit="1" customWidth="1"/>
    <col min="10760" max="10760" width="27" style="484" customWidth="1"/>
    <col min="10761" max="10761" width="25.140625" style="484" customWidth="1"/>
    <col min="10762" max="10763" width="21.28515625" style="484" customWidth="1"/>
    <col min="10764" max="10764" width="4.7109375" style="484" customWidth="1"/>
    <col min="10765" max="10765" width="43.42578125" style="484" customWidth="1"/>
    <col min="10766" max="10766" width="19.140625" style="484" customWidth="1"/>
    <col min="10767" max="10767" width="22" style="484" customWidth="1"/>
    <col min="10768" max="10769" width="21.5703125" style="484" customWidth="1"/>
    <col min="10770" max="10770" width="9.28515625" style="484"/>
    <col min="10771" max="10771" width="37.85546875" style="484" customWidth="1"/>
    <col min="10772" max="10772" width="23.7109375" style="484" customWidth="1"/>
    <col min="10773" max="10773" width="24.28515625" style="484" customWidth="1"/>
    <col min="10774" max="10774" width="23.28515625" style="484" customWidth="1"/>
    <col min="10775" max="10775" width="22.7109375" style="484" customWidth="1"/>
    <col min="10776" max="11008" width="9.28515625" style="484"/>
    <col min="11009" max="11009" width="36.28515625" style="484" customWidth="1"/>
    <col min="11010" max="11010" width="28.7109375" style="484" customWidth="1"/>
    <col min="11011" max="11011" width="26.140625" style="484" customWidth="1"/>
    <col min="11012" max="11013" width="21.42578125" style="484" customWidth="1"/>
    <col min="11014" max="11014" width="6.42578125" style="484" customWidth="1"/>
    <col min="11015" max="11015" width="43.7109375" style="484" bestFit="1" customWidth="1"/>
    <col min="11016" max="11016" width="27" style="484" customWidth="1"/>
    <col min="11017" max="11017" width="25.140625" style="484" customWidth="1"/>
    <col min="11018" max="11019" width="21.28515625" style="484" customWidth="1"/>
    <col min="11020" max="11020" width="4.7109375" style="484" customWidth="1"/>
    <col min="11021" max="11021" width="43.42578125" style="484" customWidth="1"/>
    <col min="11022" max="11022" width="19.140625" style="484" customWidth="1"/>
    <col min="11023" max="11023" width="22" style="484" customWidth="1"/>
    <col min="11024" max="11025" width="21.5703125" style="484" customWidth="1"/>
    <col min="11026" max="11026" width="9.28515625" style="484"/>
    <col min="11027" max="11027" width="37.85546875" style="484" customWidth="1"/>
    <col min="11028" max="11028" width="23.7109375" style="484" customWidth="1"/>
    <col min="11029" max="11029" width="24.28515625" style="484" customWidth="1"/>
    <col min="11030" max="11030" width="23.28515625" style="484" customWidth="1"/>
    <col min="11031" max="11031" width="22.7109375" style="484" customWidth="1"/>
    <col min="11032" max="11264" width="9.28515625" style="484"/>
    <col min="11265" max="11265" width="36.28515625" style="484" customWidth="1"/>
    <col min="11266" max="11266" width="28.7109375" style="484" customWidth="1"/>
    <col min="11267" max="11267" width="26.140625" style="484" customWidth="1"/>
    <col min="11268" max="11269" width="21.42578125" style="484" customWidth="1"/>
    <col min="11270" max="11270" width="6.42578125" style="484" customWidth="1"/>
    <col min="11271" max="11271" width="43.7109375" style="484" bestFit="1" customWidth="1"/>
    <col min="11272" max="11272" width="27" style="484" customWidth="1"/>
    <col min="11273" max="11273" width="25.140625" style="484" customWidth="1"/>
    <col min="11274" max="11275" width="21.28515625" style="484" customWidth="1"/>
    <col min="11276" max="11276" width="4.7109375" style="484" customWidth="1"/>
    <col min="11277" max="11277" width="43.42578125" style="484" customWidth="1"/>
    <col min="11278" max="11278" width="19.140625" style="484" customWidth="1"/>
    <col min="11279" max="11279" width="22" style="484" customWidth="1"/>
    <col min="11280" max="11281" width="21.5703125" style="484" customWidth="1"/>
    <col min="11282" max="11282" width="9.28515625" style="484"/>
    <col min="11283" max="11283" width="37.85546875" style="484" customWidth="1"/>
    <col min="11284" max="11284" width="23.7109375" style="484" customWidth="1"/>
    <col min="11285" max="11285" width="24.28515625" style="484" customWidth="1"/>
    <col min="11286" max="11286" width="23.28515625" style="484" customWidth="1"/>
    <col min="11287" max="11287" width="22.7109375" style="484" customWidth="1"/>
    <col min="11288" max="11520" width="9.28515625" style="484"/>
    <col min="11521" max="11521" width="36.28515625" style="484" customWidth="1"/>
    <col min="11522" max="11522" width="28.7109375" style="484" customWidth="1"/>
    <col min="11523" max="11523" width="26.140625" style="484" customWidth="1"/>
    <col min="11524" max="11525" width="21.42578125" style="484" customWidth="1"/>
    <col min="11526" max="11526" width="6.42578125" style="484" customWidth="1"/>
    <col min="11527" max="11527" width="43.7109375" style="484" bestFit="1" customWidth="1"/>
    <col min="11528" max="11528" width="27" style="484" customWidth="1"/>
    <col min="11529" max="11529" width="25.140625" style="484" customWidth="1"/>
    <col min="11530" max="11531" width="21.28515625" style="484" customWidth="1"/>
    <col min="11532" max="11532" width="4.7109375" style="484" customWidth="1"/>
    <col min="11533" max="11533" width="43.42578125" style="484" customWidth="1"/>
    <col min="11534" max="11534" width="19.140625" style="484" customWidth="1"/>
    <col min="11535" max="11535" width="22" style="484" customWidth="1"/>
    <col min="11536" max="11537" width="21.5703125" style="484" customWidth="1"/>
    <col min="11538" max="11538" width="9.28515625" style="484"/>
    <col min="11539" max="11539" width="37.85546875" style="484" customWidth="1"/>
    <col min="11540" max="11540" width="23.7109375" style="484" customWidth="1"/>
    <col min="11541" max="11541" width="24.28515625" style="484" customWidth="1"/>
    <col min="11542" max="11542" width="23.28515625" style="484" customWidth="1"/>
    <col min="11543" max="11543" width="22.7109375" style="484" customWidth="1"/>
    <col min="11544" max="11776" width="9.28515625" style="484"/>
    <col min="11777" max="11777" width="36.28515625" style="484" customWidth="1"/>
    <col min="11778" max="11778" width="28.7109375" style="484" customWidth="1"/>
    <col min="11779" max="11779" width="26.140625" style="484" customWidth="1"/>
    <col min="11780" max="11781" width="21.42578125" style="484" customWidth="1"/>
    <col min="11782" max="11782" width="6.42578125" style="484" customWidth="1"/>
    <col min="11783" max="11783" width="43.7109375" style="484" bestFit="1" customWidth="1"/>
    <col min="11784" max="11784" width="27" style="484" customWidth="1"/>
    <col min="11785" max="11785" width="25.140625" style="484" customWidth="1"/>
    <col min="11786" max="11787" width="21.28515625" style="484" customWidth="1"/>
    <col min="11788" max="11788" width="4.7109375" style="484" customWidth="1"/>
    <col min="11789" max="11789" width="43.42578125" style="484" customWidth="1"/>
    <col min="11790" max="11790" width="19.140625" style="484" customWidth="1"/>
    <col min="11791" max="11791" width="22" style="484" customWidth="1"/>
    <col min="11792" max="11793" width="21.5703125" style="484" customWidth="1"/>
    <col min="11794" max="11794" width="9.28515625" style="484"/>
    <col min="11795" max="11795" width="37.85546875" style="484" customWidth="1"/>
    <col min="11796" max="11796" width="23.7109375" style="484" customWidth="1"/>
    <col min="11797" max="11797" width="24.28515625" style="484" customWidth="1"/>
    <col min="11798" max="11798" width="23.28515625" style="484" customWidth="1"/>
    <col min="11799" max="11799" width="22.7109375" style="484" customWidth="1"/>
    <col min="11800" max="12032" width="9.28515625" style="484"/>
    <col min="12033" max="12033" width="36.28515625" style="484" customWidth="1"/>
    <col min="12034" max="12034" width="28.7109375" style="484" customWidth="1"/>
    <col min="12035" max="12035" width="26.140625" style="484" customWidth="1"/>
    <col min="12036" max="12037" width="21.42578125" style="484" customWidth="1"/>
    <col min="12038" max="12038" width="6.42578125" style="484" customWidth="1"/>
    <col min="12039" max="12039" width="43.7109375" style="484" bestFit="1" customWidth="1"/>
    <col min="12040" max="12040" width="27" style="484" customWidth="1"/>
    <col min="12041" max="12041" width="25.140625" style="484" customWidth="1"/>
    <col min="12042" max="12043" width="21.28515625" style="484" customWidth="1"/>
    <col min="12044" max="12044" width="4.7109375" style="484" customWidth="1"/>
    <col min="12045" max="12045" width="43.42578125" style="484" customWidth="1"/>
    <col min="12046" max="12046" width="19.140625" style="484" customWidth="1"/>
    <col min="12047" max="12047" width="22" style="484" customWidth="1"/>
    <col min="12048" max="12049" width="21.5703125" style="484" customWidth="1"/>
    <col min="12050" max="12050" width="9.28515625" style="484"/>
    <col min="12051" max="12051" width="37.85546875" style="484" customWidth="1"/>
    <col min="12052" max="12052" width="23.7109375" style="484" customWidth="1"/>
    <col min="12053" max="12053" width="24.28515625" style="484" customWidth="1"/>
    <col min="12054" max="12054" width="23.28515625" style="484" customWidth="1"/>
    <col min="12055" max="12055" width="22.7109375" style="484" customWidth="1"/>
    <col min="12056" max="12288" width="9.28515625" style="484"/>
    <col min="12289" max="12289" width="36.28515625" style="484" customWidth="1"/>
    <col min="12290" max="12290" width="28.7109375" style="484" customWidth="1"/>
    <col min="12291" max="12291" width="26.140625" style="484" customWidth="1"/>
    <col min="12292" max="12293" width="21.42578125" style="484" customWidth="1"/>
    <col min="12294" max="12294" width="6.42578125" style="484" customWidth="1"/>
    <col min="12295" max="12295" width="43.7109375" style="484" bestFit="1" customWidth="1"/>
    <col min="12296" max="12296" width="27" style="484" customWidth="1"/>
    <col min="12297" max="12297" width="25.140625" style="484" customWidth="1"/>
    <col min="12298" max="12299" width="21.28515625" style="484" customWidth="1"/>
    <col min="12300" max="12300" width="4.7109375" style="484" customWidth="1"/>
    <col min="12301" max="12301" width="43.42578125" style="484" customWidth="1"/>
    <col min="12302" max="12302" width="19.140625" style="484" customWidth="1"/>
    <col min="12303" max="12303" width="22" style="484" customWidth="1"/>
    <col min="12304" max="12305" width="21.5703125" style="484" customWidth="1"/>
    <col min="12306" max="12306" width="9.28515625" style="484"/>
    <col min="12307" max="12307" width="37.85546875" style="484" customWidth="1"/>
    <col min="12308" max="12308" width="23.7109375" style="484" customWidth="1"/>
    <col min="12309" max="12309" width="24.28515625" style="484" customWidth="1"/>
    <col min="12310" max="12310" width="23.28515625" style="484" customWidth="1"/>
    <col min="12311" max="12311" width="22.7109375" style="484" customWidth="1"/>
    <col min="12312" max="12544" width="9.28515625" style="484"/>
    <col min="12545" max="12545" width="36.28515625" style="484" customWidth="1"/>
    <col min="12546" max="12546" width="28.7109375" style="484" customWidth="1"/>
    <col min="12547" max="12547" width="26.140625" style="484" customWidth="1"/>
    <col min="12548" max="12549" width="21.42578125" style="484" customWidth="1"/>
    <col min="12550" max="12550" width="6.42578125" style="484" customWidth="1"/>
    <col min="12551" max="12551" width="43.7109375" style="484" bestFit="1" customWidth="1"/>
    <col min="12552" max="12552" width="27" style="484" customWidth="1"/>
    <col min="12553" max="12553" width="25.140625" style="484" customWidth="1"/>
    <col min="12554" max="12555" width="21.28515625" style="484" customWidth="1"/>
    <col min="12556" max="12556" width="4.7109375" style="484" customWidth="1"/>
    <col min="12557" max="12557" width="43.42578125" style="484" customWidth="1"/>
    <col min="12558" max="12558" width="19.140625" style="484" customWidth="1"/>
    <col min="12559" max="12559" width="22" style="484" customWidth="1"/>
    <col min="12560" max="12561" width="21.5703125" style="484" customWidth="1"/>
    <col min="12562" max="12562" width="9.28515625" style="484"/>
    <col min="12563" max="12563" width="37.85546875" style="484" customWidth="1"/>
    <col min="12564" max="12564" width="23.7109375" style="484" customWidth="1"/>
    <col min="12565" max="12565" width="24.28515625" style="484" customWidth="1"/>
    <col min="12566" max="12566" width="23.28515625" style="484" customWidth="1"/>
    <col min="12567" max="12567" width="22.7109375" style="484" customWidth="1"/>
    <col min="12568" max="12800" width="9.28515625" style="484"/>
    <col min="12801" max="12801" width="36.28515625" style="484" customWidth="1"/>
    <col min="12802" max="12802" width="28.7109375" style="484" customWidth="1"/>
    <col min="12803" max="12803" width="26.140625" style="484" customWidth="1"/>
    <col min="12804" max="12805" width="21.42578125" style="484" customWidth="1"/>
    <col min="12806" max="12806" width="6.42578125" style="484" customWidth="1"/>
    <col min="12807" max="12807" width="43.7109375" style="484" bestFit="1" customWidth="1"/>
    <col min="12808" max="12808" width="27" style="484" customWidth="1"/>
    <col min="12809" max="12809" width="25.140625" style="484" customWidth="1"/>
    <col min="12810" max="12811" width="21.28515625" style="484" customWidth="1"/>
    <col min="12812" max="12812" width="4.7109375" style="484" customWidth="1"/>
    <col min="12813" max="12813" width="43.42578125" style="484" customWidth="1"/>
    <col min="12814" max="12814" width="19.140625" style="484" customWidth="1"/>
    <col min="12815" max="12815" width="22" style="484" customWidth="1"/>
    <col min="12816" max="12817" width="21.5703125" style="484" customWidth="1"/>
    <col min="12818" max="12818" width="9.28515625" style="484"/>
    <col min="12819" max="12819" width="37.85546875" style="484" customWidth="1"/>
    <col min="12820" max="12820" width="23.7109375" style="484" customWidth="1"/>
    <col min="12821" max="12821" width="24.28515625" style="484" customWidth="1"/>
    <col min="12822" max="12822" width="23.28515625" style="484" customWidth="1"/>
    <col min="12823" max="12823" width="22.7109375" style="484" customWidth="1"/>
    <col min="12824" max="13056" width="9.28515625" style="484"/>
    <col min="13057" max="13057" width="36.28515625" style="484" customWidth="1"/>
    <col min="13058" max="13058" width="28.7109375" style="484" customWidth="1"/>
    <col min="13059" max="13059" width="26.140625" style="484" customWidth="1"/>
    <col min="13060" max="13061" width="21.42578125" style="484" customWidth="1"/>
    <col min="13062" max="13062" width="6.42578125" style="484" customWidth="1"/>
    <col min="13063" max="13063" width="43.7109375" style="484" bestFit="1" customWidth="1"/>
    <col min="13064" max="13064" width="27" style="484" customWidth="1"/>
    <col min="13065" max="13065" width="25.140625" style="484" customWidth="1"/>
    <col min="13066" max="13067" width="21.28515625" style="484" customWidth="1"/>
    <col min="13068" max="13068" width="4.7109375" style="484" customWidth="1"/>
    <col min="13069" max="13069" width="43.42578125" style="484" customWidth="1"/>
    <col min="13070" max="13070" width="19.140625" style="484" customWidth="1"/>
    <col min="13071" max="13071" width="22" style="484" customWidth="1"/>
    <col min="13072" max="13073" width="21.5703125" style="484" customWidth="1"/>
    <col min="13074" max="13074" width="9.28515625" style="484"/>
    <col min="13075" max="13075" width="37.85546875" style="484" customWidth="1"/>
    <col min="13076" max="13076" width="23.7109375" style="484" customWidth="1"/>
    <col min="13077" max="13077" width="24.28515625" style="484" customWidth="1"/>
    <col min="13078" max="13078" width="23.28515625" style="484" customWidth="1"/>
    <col min="13079" max="13079" width="22.7109375" style="484" customWidth="1"/>
    <col min="13080" max="13312" width="9.28515625" style="484"/>
    <col min="13313" max="13313" width="36.28515625" style="484" customWidth="1"/>
    <col min="13314" max="13314" width="28.7109375" style="484" customWidth="1"/>
    <col min="13315" max="13315" width="26.140625" style="484" customWidth="1"/>
    <col min="13316" max="13317" width="21.42578125" style="484" customWidth="1"/>
    <col min="13318" max="13318" width="6.42578125" style="484" customWidth="1"/>
    <col min="13319" max="13319" width="43.7109375" style="484" bestFit="1" customWidth="1"/>
    <col min="13320" max="13320" width="27" style="484" customWidth="1"/>
    <col min="13321" max="13321" width="25.140625" style="484" customWidth="1"/>
    <col min="13322" max="13323" width="21.28515625" style="484" customWidth="1"/>
    <col min="13324" max="13324" width="4.7109375" style="484" customWidth="1"/>
    <col min="13325" max="13325" width="43.42578125" style="484" customWidth="1"/>
    <col min="13326" max="13326" width="19.140625" style="484" customWidth="1"/>
    <col min="13327" max="13327" width="22" style="484" customWidth="1"/>
    <col min="13328" max="13329" width="21.5703125" style="484" customWidth="1"/>
    <col min="13330" max="13330" width="9.28515625" style="484"/>
    <col min="13331" max="13331" width="37.85546875" style="484" customWidth="1"/>
    <col min="13332" max="13332" width="23.7109375" style="484" customWidth="1"/>
    <col min="13333" max="13333" width="24.28515625" style="484" customWidth="1"/>
    <col min="13334" max="13334" width="23.28515625" style="484" customWidth="1"/>
    <col min="13335" max="13335" width="22.7109375" style="484" customWidth="1"/>
    <col min="13336" max="13568" width="9.28515625" style="484"/>
    <col min="13569" max="13569" width="36.28515625" style="484" customWidth="1"/>
    <col min="13570" max="13570" width="28.7109375" style="484" customWidth="1"/>
    <col min="13571" max="13571" width="26.140625" style="484" customWidth="1"/>
    <col min="13572" max="13573" width="21.42578125" style="484" customWidth="1"/>
    <col min="13574" max="13574" width="6.42578125" style="484" customWidth="1"/>
    <col min="13575" max="13575" width="43.7109375" style="484" bestFit="1" customWidth="1"/>
    <col min="13576" max="13576" width="27" style="484" customWidth="1"/>
    <col min="13577" max="13577" width="25.140625" style="484" customWidth="1"/>
    <col min="13578" max="13579" width="21.28515625" style="484" customWidth="1"/>
    <col min="13580" max="13580" width="4.7109375" style="484" customWidth="1"/>
    <col min="13581" max="13581" width="43.42578125" style="484" customWidth="1"/>
    <col min="13582" max="13582" width="19.140625" style="484" customWidth="1"/>
    <col min="13583" max="13583" width="22" style="484" customWidth="1"/>
    <col min="13584" max="13585" width="21.5703125" style="484" customWidth="1"/>
    <col min="13586" max="13586" width="9.28515625" style="484"/>
    <col min="13587" max="13587" width="37.85546875" style="484" customWidth="1"/>
    <col min="13588" max="13588" width="23.7109375" style="484" customWidth="1"/>
    <col min="13589" max="13589" width="24.28515625" style="484" customWidth="1"/>
    <col min="13590" max="13590" width="23.28515625" style="484" customWidth="1"/>
    <col min="13591" max="13591" width="22.7109375" style="484" customWidth="1"/>
    <col min="13592" max="13824" width="9.28515625" style="484"/>
    <col min="13825" max="13825" width="36.28515625" style="484" customWidth="1"/>
    <col min="13826" max="13826" width="28.7109375" style="484" customWidth="1"/>
    <col min="13827" max="13827" width="26.140625" style="484" customWidth="1"/>
    <col min="13828" max="13829" width="21.42578125" style="484" customWidth="1"/>
    <col min="13830" max="13830" width="6.42578125" style="484" customWidth="1"/>
    <col min="13831" max="13831" width="43.7109375" style="484" bestFit="1" customWidth="1"/>
    <col min="13832" max="13832" width="27" style="484" customWidth="1"/>
    <col min="13833" max="13833" width="25.140625" style="484" customWidth="1"/>
    <col min="13834" max="13835" width="21.28515625" style="484" customWidth="1"/>
    <col min="13836" max="13836" width="4.7109375" style="484" customWidth="1"/>
    <col min="13837" max="13837" width="43.42578125" style="484" customWidth="1"/>
    <col min="13838" max="13838" width="19.140625" style="484" customWidth="1"/>
    <col min="13839" max="13839" width="22" style="484" customWidth="1"/>
    <col min="13840" max="13841" width="21.5703125" style="484" customWidth="1"/>
    <col min="13842" max="13842" width="9.28515625" style="484"/>
    <col min="13843" max="13843" width="37.85546875" style="484" customWidth="1"/>
    <col min="13844" max="13844" width="23.7109375" style="484" customWidth="1"/>
    <col min="13845" max="13845" width="24.28515625" style="484" customWidth="1"/>
    <col min="13846" max="13846" width="23.28515625" style="484" customWidth="1"/>
    <col min="13847" max="13847" width="22.7109375" style="484" customWidth="1"/>
    <col min="13848" max="14080" width="9.28515625" style="484"/>
    <col min="14081" max="14081" width="36.28515625" style="484" customWidth="1"/>
    <col min="14082" max="14082" width="28.7109375" style="484" customWidth="1"/>
    <col min="14083" max="14083" width="26.140625" style="484" customWidth="1"/>
    <col min="14084" max="14085" width="21.42578125" style="484" customWidth="1"/>
    <col min="14086" max="14086" width="6.42578125" style="484" customWidth="1"/>
    <col min="14087" max="14087" width="43.7109375" style="484" bestFit="1" customWidth="1"/>
    <col min="14088" max="14088" width="27" style="484" customWidth="1"/>
    <col min="14089" max="14089" width="25.140625" style="484" customWidth="1"/>
    <col min="14090" max="14091" width="21.28515625" style="484" customWidth="1"/>
    <col min="14092" max="14092" width="4.7109375" style="484" customWidth="1"/>
    <col min="14093" max="14093" width="43.42578125" style="484" customWidth="1"/>
    <col min="14094" max="14094" width="19.140625" style="484" customWidth="1"/>
    <col min="14095" max="14095" width="22" style="484" customWidth="1"/>
    <col min="14096" max="14097" width="21.5703125" style="484" customWidth="1"/>
    <col min="14098" max="14098" width="9.28515625" style="484"/>
    <col min="14099" max="14099" width="37.85546875" style="484" customWidth="1"/>
    <col min="14100" max="14100" width="23.7109375" style="484" customWidth="1"/>
    <col min="14101" max="14101" width="24.28515625" style="484" customWidth="1"/>
    <col min="14102" max="14102" width="23.28515625" style="484" customWidth="1"/>
    <col min="14103" max="14103" width="22.7109375" style="484" customWidth="1"/>
    <col min="14104" max="14336" width="9.28515625" style="484"/>
    <col min="14337" max="14337" width="36.28515625" style="484" customWidth="1"/>
    <col min="14338" max="14338" width="28.7109375" style="484" customWidth="1"/>
    <col min="14339" max="14339" width="26.140625" style="484" customWidth="1"/>
    <col min="14340" max="14341" width="21.42578125" style="484" customWidth="1"/>
    <col min="14342" max="14342" width="6.42578125" style="484" customWidth="1"/>
    <col min="14343" max="14343" width="43.7109375" style="484" bestFit="1" customWidth="1"/>
    <col min="14344" max="14344" width="27" style="484" customWidth="1"/>
    <col min="14345" max="14345" width="25.140625" style="484" customWidth="1"/>
    <col min="14346" max="14347" width="21.28515625" style="484" customWidth="1"/>
    <col min="14348" max="14348" width="4.7109375" style="484" customWidth="1"/>
    <col min="14349" max="14349" width="43.42578125" style="484" customWidth="1"/>
    <col min="14350" max="14350" width="19.140625" style="484" customWidth="1"/>
    <col min="14351" max="14351" width="22" style="484" customWidth="1"/>
    <col min="14352" max="14353" width="21.5703125" style="484" customWidth="1"/>
    <col min="14354" max="14354" width="9.28515625" style="484"/>
    <col min="14355" max="14355" width="37.85546875" style="484" customWidth="1"/>
    <col min="14356" max="14356" width="23.7109375" style="484" customWidth="1"/>
    <col min="14357" max="14357" width="24.28515625" style="484" customWidth="1"/>
    <col min="14358" max="14358" width="23.28515625" style="484" customWidth="1"/>
    <col min="14359" max="14359" width="22.7109375" style="484" customWidth="1"/>
    <col min="14360" max="14592" width="9.28515625" style="484"/>
    <col min="14593" max="14593" width="36.28515625" style="484" customWidth="1"/>
    <col min="14594" max="14594" width="28.7109375" style="484" customWidth="1"/>
    <col min="14595" max="14595" width="26.140625" style="484" customWidth="1"/>
    <col min="14596" max="14597" width="21.42578125" style="484" customWidth="1"/>
    <col min="14598" max="14598" width="6.42578125" style="484" customWidth="1"/>
    <col min="14599" max="14599" width="43.7109375" style="484" bestFit="1" customWidth="1"/>
    <col min="14600" max="14600" width="27" style="484" customWidth="1"/>
    <col min="14601" max="14601" width="25.140625" style="484" customWidth="1"/>
    <col min="14602" max="14603" width="21.28515625" style="484" customWidth="1"/>
    <col min="14604" max="14604" width="4.7109375" style="484" customWidth="1"/>
    <col min="14605" max="14605" width="43.42578125" style="484" customWidth="1"/>
    <col min="14606" max="14606" width="19.140625" style="484" customWidth="1"/>
    <col min="14607" max="14607" width="22" style="484" customWidth="1"/>
    <col min="14608" max="14609" width="21.5703125" style="484" customWidth="1"/>
    <col min="14610" max="14610" width="9.28515625" style="484"/>
    <col min="14611" max="14611" width="37.85546875" style="484" customWidth="1"/>
    <col min="14612" max="14612" width="23.7109375" style="484" customWidth="1"/>
    <col min="14613" max="14613" width="24.28515625" style="484" customWidth="1"/>
    <col min="14614" max="14614" width="23.28515625" style="484" customWidth="1"/>
    <col min="14615" max="14615" width="22.7109375" style="484" customWidth="1"/>
    <col min="14616" max="14848" width="9.28515625" style="484"/>
    <col min="14849" max="14849" width="36.28515625" style="484" customWidth="1"/>
    <col min="14850" max="14850" width="28.7109375" style="484" customWidth="1"/>
    <col min="14851" max="14851" width="26.140625" style="484" customWidth="1"/>
    <col min="14852" max="14853" width="21.42578125" style="484" customWidth="1"/>
    <col min="14854" max="14854" width="6.42578125" style="484" customWidth="1"/>
    <col min="14855" max="14855" width="43.7109375" style="484" bestFit="1" customWidth="1"/>
    <col min="14856" max="14856" width="27" style="484" customWidth="1"/>
    <col min="14857" max="14857" width="25.140625" style="484" customWidth="1"/>
    <col min="14858" max="14859" width="21.28515625" style="484" customWidth="1"/>
    <col min="14860" max="14860" width="4.7109375" style="484" customWidth="1"/>
    <col min="14861" max="14861" width="43.42578125" style="484" customWidth="1"/>
    <col min="14862" max="14862" width="19.140625" style="484" customWidth="1"/>
    <col min="14863" max="14863" width="22" style="484" customWidth="1"/>
    <col min="14864" max="14865" width="21.5703125" style="484" customWidth="1"/>
    <col min="14866" max="14866" width="9.28515625" style="484"/>
    <col min="14867" max="14867" width="37.85546875" style="484" customWidth="1"/>
    <col min="14868" max="14868" width="23.7109375" style="484" customWidth="1"/>
    <col min="14869" max="14869" width="24.28515625" style="484" customWidth="1"/>
    <col min="14870" max="14870" width="23.28515625" style="484" customWidth="1"/>
    <col min="14871" max="14871" width="22.7109375" style="484" customWidth="1"/>
    <col min="14872" max="15104" width="9.28515625" style="484"/>
    <col min="15105" max="15105" width="36.28515625" style="484" customWidth="1"/>
    <col min="15106" max="15106" width="28.7109375" style="484" customWidth="1"/>
    <col min="15107" max="15107" width="26.140625" style="484" customWidth="1"/>
    <col min="15108" max="15109" width="21.42578125" style="484" customWidth="1"/>
    <col min="15110" max="15110" width="6.42578125" style="484" customWidth="1"/>
    <col min="15111" max="15111" width="43.7109375" style="484" bestFit="1" customWidth="1"/>
    <col min="15112" max="15112" width="27" style="484" customWidth="1"/>
    <col min="15113" max="15113" width="25.140625" style="484" customWidth="1"/>
    <col min="15114" max="15115" width="21.28515625" style="484" customWidth="1"/>
    <col min="15116" max="15116" width="4.7109375" style="484" customWidth="1"/>
    <col min="15117" max="15117" width="43.42578125" style="484" customWidth="1"/>
    <col min="15118" max="15118" width="19.140625" style="484" customWidth="1"/>
    <col min="15119" max="15119" width="22" style="484" customWidth="1"/>
    <col min="15120" max="15121" width="21.5703125" style="484" customWidth="1"/>
    <col min="15122" max="15122" width="9.28515625" style="484"/>
    <col min="15123" max="15123" width="37.85546875" style="484" customWidth="1"/>
    <col min="15124" max="15124" width="23.7109375" style="484" customWidth="1"/>
    <col min="15125" max="15125" width="24.28515625" style="484" customWidth="1"/>
    <col min="15126" max="15126" width="23.28515625" style="484" customWidth="1"/>
    <col min="15127" max="15127" width="22.7109375" style="484" customWidth="1"/>
    <col min="15128" max="15360" width="9.28515625" style="484"/>
    <col min="15361" max="15361" width="36.28515625" style="484" customWidth="1"/>
    <col min="15362" max="15362" width="28.7109375" style="484" customWidth="1"/>
    <col min="15363" max="15363" width="26.140625" style="484" customWidth="1"/>
    <col min="15364" max="15365" width="21.42578125" style="484" customWidth="1"/>
    <col min="15366" max="15366" width="6.42578125" style="484" customWidth="1"/>
    <col min="15367" max="15367" width="43.7109375" style="484" bestFit="1" customWidth="1"/>
    <col min="15368" max="15368" width="27" style="484" customWidth="1"/>
    <col min="15369" max="15369" width="25.140625" style="484" customWidth="1"/>
    <col min="15370" max="15371" width="21.28515625" style="484" customWidth="1"/>
    <col min="15372" max="15372" width="4.7109375" style="484" customWidth="1"/>
    <col min="15373" max="15373" width="43.42578125" style="484" customWidth="1"/>
    <col min="15374" max="15374" width="19.140625" style="484" customWidth="1"/>
    <col min="15375" max="15375" width="22" style="484" customWidth="1"/>
    <col min="15376" max="15377" width="21.5703125" style="484" customWidth="1"/>
    <col min="15378" max="15378" width="9.28515625" style="484"/>
    <col min="15379" max="15379" width="37.85546875" style="484" customWidth="1"/>
    <col min="15380" max="15380" width="23.7109375" style="484" customWidth="1"/>
    <col min="15381" max="15381" width="24.28515625" style="484" customWidth="1"/>
    <col min="15382" max="15382" width="23.28515625" style="484" customWidth="1"/>
    <col min="15383" max="15383" width="22.7109375" style="484" customWidth="1"/>
    <col min="15384" max="15616" width="9.28515625" style="484"/>
    <col min="15617" max="15617" width="36.28515625" style="484" customWidth="1"/>
    <col min="15618" max="15618" width="28.7109375" style="484" customWidth="1"/>
    <col min="15619" max="15619" width="26.140625" style="484" customWidth="1"/>
    <col min="15620" max="15621" width="21.42578125" style="484" customWidth="1"/>
    <col min="15622" max="15622" width="6.42578125" style="484" customWidth="1"/>
    <col min="15623" max="15623" width="43.7109375" style="484" bestFit="1" customWidth="1"/>
    <col min="15624" max="15624" width="27" style="484" customWidth="1"/>
    <col min="15625" max="15625" width="25.140625" style="484" customWidth="1"/>
    <col min="15626" max="15627" width="21.28515625" style="484" customWidth="1"/>
    <col min="15628" max="15628" width="4.7109375" style="484" customWidth="1"/>
    <col min="15629" max="15629" width="43.42578125" style="484" customWidth="1"/>
    <col min="15630" max="15630" width="19.140625" style="484" customWidth="1"/>
    <col min="15631" max="15631" width="22" style="484" customWidth="1"/>
    <col min="15632" max="15633" width="21.5703125" style="484" customWidth="1"/>
    <col min="15634" max="15634" width="9.28515625" style="484"/>
    <col min="15635" max="15635" width="37.85546875" style="484" customWidth="1"/>
    <col min="15636" max="15636" width="23.7109375" style="484" customWidth="1"/>
    <col min="15637" max="15637" width="24.28515625" style="484" customWidth="1"/>
    <col min="15638" max="15638" width="23.28515625" style="484" customWidth="1"/>
    <col min="15639" max="15639" width="22.7109375" style="484" customWidth="1"/>
    <col min="15640" max="15872" width="9.28515625" style="484"/>
    <col min="15873" max="15873" width="36.28515625" style="484" customWidth="1"/>
    <col min="15874" max="15874" width="28.7109375" style="484" customWidth="1"/>
    <col min="15875" max="15875" width="26.140625" style="484" customWidth="1"/>
    <col min="15876" max="15877" width="21.42578125" style="484" customWidth="1"/>
    <col min="15878" max="15878" width="6.42578125" style="484" customWidth="1"/>
    <col min="15879" max="15879" width="43.7109375" style="484" bestFit="1" customWidth="1"/>
    <col min="15880" max="15880" width="27" style="484" customWidth="1"/>
    <col min="15881" max="15881" width="25.140625" style="484" customWidth="1"/>
    <col min="15882" max="15883" width="21.28515625" style="484" customWidth="1"/>
    <col min="15884" max="15884" width="4.7109375" style="484" customWidth="1"/>
    <col min="15885" max="15885" width="43.42578125" style="484" customWidth="1"/>
    <col min="15886" max="15886" width="19.140625" style="484" customWidth="1"/>
    <col min="15887" max="15887" width="22" style="484" customWidth="1"/>
    <col min="15888" max="15889" width="21.5703125" style="484" customWidth="1"/>
    <col min="15890" max="15890" width="9.28515625" style="484"/>
    <col min="15891" max="15891" width="37.85546875" style="484" customWidth="1"/>
    <col min="15892" max="15892" width="23.7109375" style="484" customWidth="1"/>
    <col min="15893" max="15893" width="24.28515625" style="484" customWidth="1"/>
    <col min="15894" max="15894" width="23.28515625" style="484" customWidth="1"/>
    <col min="15895" max="15895" width="22.7109375" style="484" customWidth="1"/>
    <col min="15896" max="16128" width="9.28515625" style="484"/>
    <col min="16129" max="16129" width="36.28515625" style="484" customWidth="1"/>
    <col min="16130" max="16130" width="28.7109375" style="484" customWidth="1"/>
    <col min="16131" max="16131" width="26.140625" style="484" customWidth="1"/>
    <col min="16132" max="16133" width="21.42578125" style="484" customWidth="1"/>
    <col min="16134" max="16134" width="6.42578125" style="484" customWidth="1"/>
    <col min="16135" max="16135" width="43.7109375" style="484" bestFit="1" customWidth="1"/>
    <col min="16136" max="16136" width="27" style="484" customWidth="1"/>
    <col min="16137" max="16137" width="25.140625" style="484" customWidth="1"/>
    <col min="16138" max="16139" width="21.28515625" style="484" customWidth="1"/>
    <col min="16140" max="16140" width="4.7109375" style="484" customWidth="1"/>
    <col min="16141" max="16141" width="43.42578125" style="484" customWidth="1"/>
    <col min="16142" max="16142" width="19.140625" style="484" customWidth="1"/>
    <col min="16143" max="16143" width="22" style="484" customWidth="1"/>
    <col min="16144" max="16145" width="21.5703125" style="484" customWidth="1"/>
    <col min="16146" max="16146" width="9.28515625" style="484"/>
    <col min="16147" max="16147" width="37.85546875" style="484" customWidth="1"/>
    <col min="16148" max="16148" width="23.7109375" style="484" customWidth="1"/>
    <col min="16149" max="16149" width="24.28515625" style="484" customWidth="1"/>
    <col min="16150" max="16150" width="23.28515625" style="484" customWidth="1"/>
    <col min="16151" max="16151" width="22.7109375" style="484" customWidth="1"/>
    <col min="16152" max="16384" width="9.28515625" style="484"/>
  </cols>
  <sheetData>
    <row r="1" spans="1:23">
      <c r="A1" s="595" t="s">
        <v>914</v>
      </c>
      <c r="B1" s="596"/>
      <c r="C1" s="596"/>
      <c r="D1" s="596"/>
      <c r="E1" s="597"/>
    </row>
    <row r="2" spans="1:23">
      <c r="A2" s="598" t="s">
        <v>915</v>
      </c>
      <c r="B2" s="599"/>
      <c r="C2" s="599"/>
      <c r="D2" s="599"/>
      <c r="E2" s="600"/>
    </row>
    <row r="3" spans="1:23">
      <c r="A3" s="598" t="s">
        <v>916</v>
      </c>
      <c r="B3" s="599"/>
      <c r="C3" s="599"/>
      <c r="D3" s="599"/>
      <c r="E3" s="600"/>
    </row>
    <row r="4" spans="1:23" ht="13.5" thickBot="1">
      <c r="A4" s="601" t="s">
        <v>917</v>
      </c>
      <c r="B4" s="602"/>
      <c r="C4" s="602"/>
      <c r="D4" s="602"/>
      <c r="E4" s="603"/>
    </row>
    <row r="5" spans="1:23" ht="13.5" thickBot="1">
      <c r="A5" s="604"/>
      <c r="B5" s="604"/>
      <c r="C5" s="604"/>
      <c r="D5" s="604"/>
      <c r="E5" s="485"/>
    </row>
    <row r="6" spans="1:23">
      <c r="A6" s="590" t="s">
        <v>918</v>
      </c>
      <c r="B6" s="591"/>
      <c r="C6" s="591"/>
      <c r="D6" s="591"/>
      <c r="E6" s="592"/>
      <c r="G6" s="587" t="s">
        <v>919</v>
      </c>
      <c r="H6" s="588"/>
      <c r="I6" s="588"/>
      <c r="J6" s="588"/>
      <c r="K6" s="589"/>
      <c r="M6" s="590" t="s">
        <v>920</v>
      </c>
      <c r="N6" s="591"/>
      <c r="O6" s="591"/>
      <c r="P6" s="591"/>
      <c r="Q6" s="592"/>
      <c r="S6" s="587" t="s">
        <v>921</v>
      </c>
      <c r="T6" s="588"/>
      <c r="U6" s="588"/>
      <c r="V6" s="588"/>
      <c r="W6" s="589"/>
    </row>
    <row r="7" spans="1:23">
      <c r="A7" s="545" t="s">
        <v>922</v>
      </c>
      <c r="B7" s="593"/>
      <c r="C7" s="593"/>
      <c r="D7" s="593"/>
      <c r="E7" s="594"/>
      <c r="G7" s="545" t="s">
        <v>922</v>
      </c>
      <c r="H7" s="593"/>
      <c r="I7" s="593"/>
      <c r="J7" s="593"/>
      <c r="K7" s="594"/>
      <c r="M7" s="545" t="s">
        <v>922</v>
      </c>
      <c r="N7" s="593"/>
      <c r="O7" s="593"/>
      <c r="P7" s="593"/>
      <c r="Q7" s="594"/>
      <c r="S7" s="545" t="s">
        <v>922</v>
      </c>
      <c r="T7" s="593"/>
      <c r="U7" s="593"/>
      <c r="V7" s="593"/>
      <c r="W7" s="594"/>
    </row>
    <row r="8" spans="1:23">
      <c r="A8" s="486" t="s">
        <v>0</v>
      </c>
      <c r="B8" s="570" t="s">
        <v>1</v>
      </c>
      <c r="C8" s="564"/>
      <c r="D8" s="564"/>
      <c r="E8" s="571"/>
      <c r="G8" s="486" t="s">
        <v>0</v>
      </c>
      <c r="H8" s="585" t="s">
        <v>2</v>
      </c>
      <c r="I8" s="585"/>
      <c r="J8" s="585"/>
      <c r="K8" s="586"/>
      <c r="M8" s="486" t="s">
        <v>0</v>
      </c>
      <c r="N8" s="570" t="s">
        <v>923</v>
      </c>
      <c r="O8" s="564"/>
      <c r="P8" s="564"/>
      <c r="Q8" s="571"/>
      <c r="S8" s="486" t="s">
        <v>0</v>
      </c>
      <c r="T8" s="585" t="s">
        <v>3</v>
      </c>
      <c r="U8" s="585"/>
      <c r="V8" s="585"/>
      <c r="W8" s="586"/>
    </row>
    <row r="9" spans="1:23">
      <c r="A9" s="486" t="s">
        <v>924</v>
      </c>
      <c r="B9" s="585" t="s">
        <v>925</v>
      </c>
      <c r="C9" s="585"/>
      <c r="D9" s="585"/>
      <c r="E9" s="586"/>
      <c r="G9" s="486" t="s">
        <v>924</v>
      </c>
      <c r="H9" s="585" t="s">
        <v>926</v>
      </c>
      <c r="I9" s="585"/>
      <c r="J9" s="585"/>
      <c r="K9" s="586"/>
      <c r="M9" s="486" t="s">
        <v>924</v>
      </c>
      <c r="N9" s="570" t="s">
        <v>927</v>
      </c>
      <c r="O9" s="564"/>
      <c r="P9" s="564"/>
      <c r="Q9" s="571"/>
      <c r="S9" s="486" t="s">
        <v>924</v>
      </c>
      <c r="T9" s="585" t="s">
        <v>928</v>
      </c>
      <c r="U9" s="585"/>
      <c r="V9" s="585"/>
      <c r="W9" s="586"/>
    </row>
    <row r="10" spans="1:23">
      <c r="A10" s="486" t="s">
        <v>929</v>
      </c>
      <c r="B10" s="577" t="s">
        <v>930</v>
      </c>
      <c r="C10" s="578"/>
      <c r="D10" s="578"/>
      <c r="E10" s="579"/>
      <c r="G10" s="486" t="s">
        <v>929</v>
      </c>
      <c r="H10" s="580" t="s">
        <v>931</v>
      </c>
      <c r="I10" s="580"/>
      <c r="J10" s="580"/>
      <c r="K10" s="581"/>
      <c r="M10" s="486" t="s">
        <v>929</v>
      </c>
      <c r="N10" s="582" t="s">
        <v>932</v>
      </c>
      <c r="O10" s="583"/>
      <c r="P10" s="583"/>
      <c r="Q10" s="584"/>
      <c r="S10" s="486" t="s">
        <v>929</v>
      </c>
      <c r="T10" s="580" t="s">
        <v>933</v>
      </c>
      <c r="U10" s="580"/>
      <c r="V10" s="580"/>
      <c r="W10" s="581"/>
    </row>
    <row r="11" spans="1:23">
      <c r="A11" s="488" t="s">
        <v>934</v>
      </c>
      <c r="B11" s="570" t="s">
        <v>890</v>
      </c>
      <c r="C11" s="564"/>
      <c r="D11" s="564"/>
      <c r="E11" s="571"/>
      <c r="G11" s="488" t="s">
        <v>934</v>
      </c>
      <c r="H11" s="585" t="s">
        <v>935</v>
      </c>
      <c r="I11" s="585"/>
      <c r="J11" s="585"/>
      <c r="K11" s="586"/>
      <c r="M11" s="488" t="s">
        <v>934</v>
      </c>
      <c r="N11" s="582" t="s">
        <v>936</v>
      </c>
      <c r="O11" s="583"/>
      <c r="P11" s="583"/>
      <c r="Q11" s="584"/>
      <c r="S11" s="488" t="s">
        <v>934</v>
      </c>
      <c r="T11" s="585" t="s">
        <v>937</v>
      </c>
      <c r="U11" s="585"/>
      <c r="V11" s="585"/>
      <c r="W11" s="586"/>
    </row>
    <row r="12" spans="1:23">
      <c r="A12" s="488" t="s">
        <v>938</v>
      </c>
      <c r="B12" s="565">
        <v>41418</v>
      </c>
      <c r="C12" s="566"/>
      <c r="D12" s="566"/>
      <c r="E12" s="567"/>
      <c r="G12" s="488" t="s">
        <v>938</v>
      </c>
      <c r="H12" s="568">
        <v>43670</v>
      </c>
      <c r="I12" s="568"/>
      <c r="J12" s="568"/>
      <c r="K12" s="569"/>
      <c r="M12" s="488" t="s">
        <v>938</v>
      </c>
      <c r="N12" s="565">
        <v>43231</v>
      </c>
      <c r="O12" s="566"/>
      <c r="P12" s="566"/>
      <c r="Q12" s="567"/>
      <c r="S12" s="488" t="s">
        <v>938</v>
      </c>
      <c r="T12" s="568">
        <v>44342</v>
      </c>
      <c r="U12" s="568"/>
      <c r="V12" s="568"/>
      <c r="W12" s="569"/>
    </row>
    <row r="13" spans="1:23">
      <c r="A13" s="488" t="s">
        <v>939</v>
      </c>
      <c r="B13" s="570">
        <v>37699.019999999997</v>
      </c>
      <c r="C13" s="564"/>
      <c r="D13" s="564"/>
      <c r="E13" s="571"/>
      <c r="G13" s="488" t="s">
        <v>939</v>
      </c>
      <c r="H13" s="572">
        <v>1741.72</v>
      </c>
      <c r="I13" s="572"/>
      <c r="J13" s="572"/>
      <c r="K13" s="573"/>
      <c r="M13" s="488" t="s">
        <v>939</v>
      </c>
      <c r="N13" s="574">
        <v>1646.25</v>
      </c>
      <c r="O13" s="575"/>
      <c r="P13" s="575"/>
      <c r="Q13" s="576"/>
      <c r="S13" s="488" t="s">
        <v>939</v>
      </c>
      <c r="T13" s="572">
        <v>1453.75</v>
      </c>
      <c r="U13" s="572"/>
      <c r="V13" s="572"/>
      <c r="W13" s="573"/>
    </row>
    <row r="14" spans="1:23">
      <c r="A14" s="488" t="s">
        <v>940</v>
      </c>
      <c r="B14" s="556" t="s">
        <v>793</v>
      </c>
      <c r="C14" s="557"/>
      <c r="D14" s="557"/>
      <c r="E14" s="558"/>
      <c r="G14" s="488" t="s">
        <v>940</v>
      </c>
      <c r="H14" s="559" t="s">
        <v>795</v>
      </c>
      <c r="I14" s="559"/>
      <c r="J14" s="559"/>
      <c r="K14" s="560"/>
      <c r="M14" s="488" t="s">
        <v>940</v>
      </c>
      <c r="N14" s="556" t="s">
        <v>794</v>
      </c>
      <c r="O14" s="557"/>
      <c r="P14" s="557"/>
      <c r="Q14" s="558"/>
      <c r="S14" s="488" t="s">
        <v>940</v>
      </c>
      <c r="T14" s="559" t="s">
        <v>796</v>
      </c>
      <c r="U14" s="559"/>
      <c r="V14" s="559"/>
      <c r="W14" s="560"/>
    </row>
    <row r="15" spans="1:23">
      <c r="A15" s="489"/>
      <c r="B15" s="490"/>
      <c r="C15" s="491"/>
      <c r="D15" s="491"/>
      <c r="E15" s="492"/>
      <c r="G15" s="489"/>
      <c r="H15" s="490"/>
      <c r="I15" s="491"/>
      <c r="J15" s="491"/>
      <c r="K15" s="492"/>
      <c r="M15" s="489"/>
      <c r="N15" s="490"/>
      <c r="O15" s="491"/>
      <c r="P15" s="491"/>
      <c r="Q15" s="492"/>
      <c r="S15" s="489"/>
      <c r="T15" s="490"/>
      <c r="U15" s="491"/>
      <c r="V15" s="491"/>
      <c r="W15" s="492"/>
    </row>
    <row r="16" spans="1:23" ht="51">
      <c r="A16" s="493" t="s">
        <v>941</v>
      </c>
      <c r="B16" s="494" t="s">
        <v>942</v>
      </c>
      <c r="C16" s="494" t="s">
        <v>943</v>
      </c>
      <c r="D16" s="494" t="s">
        <v>944</v>
      </c>
      <c r="E16" s="495" t="s">
        <v>945</v>
      </c>
      <c r="G16" s="493" t="s">
        <v>941</v>
      </c>
      <c r="H16" s="494" t="s">
        <v>942</v>
      </c>
      <c r="I16" s="494" t="s">
        <v>943</v>
      </c>
      <c r="J16" s="494" t="s">
        <v>944</v>
      </c>
      <c r="K16" s="495" t="s">
        <v>945</v>
      </c>
      <c r="M16" s="493" t="s">
        <v>941</v>
      </c>
      <c r="N16" s="494" t="s">
        <v>942</v>
      </c>
      <c r="O16" s="494" t="s">
        <v>943</v>
      </c>
      <c r="P16" s="496" t="s">
        <v>946</v>
      </c>
      <c r="Q16" s="495" t="s">
        <v>947</v>
      </c>
      <c r="S16" s="493" t="s">
        <v>941</v>
      </c>
      <c r="T16" s="494" t="s">
        <v>942</v>
      </c>
      <c r="U16" s="494" t="s">
        <v>943</v>
      </c>
      <c r="V16" s="494" t="s">
        <v>948</v>
      </c>
      <c r="W16" s="495" t="s">
        <v>949</v>
      </c>
    </row>
    <row r="17" spans="1:23">
      <c r="A17" s="497" t="s">
        <v>950</v>
      </c>
      <c r="B17" s="498">
        <v>0.19324082312370905</v>
      </c>
      <c r="C17" s="498">
        <v>0.18484609179312894</v>
      </c>
      <c r="D17" s="498">
        <v>0.14536712069466451</v>
      </c>
      <c r="E17" s="498">
        <v>0.13637408204328949</v>
      </c>
      <c r="G17" s="497" t="s">
        <v>950</v>
      </c>
      <c r="H17" s="498">
        <v>0.23231783865714961</v>
      </c>
      <c r="I17" s="498">
        <v>0.2168865038429646</v>
      </c>
      <c r="J17" s="498">
        <v>0.17240789881206475</v>
      </c>
      <c r="K17" s="498">
        <v>0.15799955163712487</v>
      </c>
      <c r="M17" s="497" t="s">
        <v>950</v>
      </c>
      <c r="N17" s="498">
        <v>4.8526781570954469E-2</v>
      </c>
      <c r="O17" s="498">
        <v>4.7461564794379907E-2</v>
      </c>
      <c r="P17" s="498">
        <v>5.3264042714294746E-2</v>
      </c>
      <c r="Q17" s="498">
        <v>5.6671603273335869E-2</v>
      </c>
      <c r="S17" s="497" t="s">
        <v>951</v>
      </c>
      <c r="T17" s="499">
        <v>8.0412280160051308E-2</v>
      </c>
      <c r="U17" s="499">
        <v>7.7185126344622157E-2</v>
      </c>
      <c r="V17" s="499">
        <v>5.6640507682869989E-2</v>
      </c>
      <c r="W17" s="499">
        <v>2.5031223081743548E-2</v>
      </c>
    </row>
    <row r="18" spans="1:23">
      <c r="A18" s="497" t="s">
        <v>952</v>
      </c>
      <c r="B18" s="498">
        <v>0.27344247171527791</v>
      </c>
      <c r="C18" s="498">
        <v>0.26209986293678944</v>
      </c>
      <c r="D18" s="498">
        <v>0.23895463696946906</v>
      </c>
      <c r="E18" s="498">
        <v>0.22912681409071745</v>
      </c>
      <c r="G18" s="497" t="s">
        <v>952</v>
      </c>
      <c r="H18" s="498">
        <v>0.25455297100650442</v>
      </c>
      <c r="I18" s="498">
        <v>0.23854863612969646</v>
      </c>
      <c r="J18" s="498">
        <v>0.23895463696946906</v>
      </c>
      <c r="K18" s="498">
        <v>0.22912681409071745</v>
      </c>
      <c r="M18" s="497" t="s">
        <v>953</v>
      </c>
      <c r="N18" s="498">
        <v>6.4226998016659875E-2</v>
      </c>
      <c r="O18" s="498">
        <v>6.3241741670520157E-2</v>
      </c>
      <c r="P18" s="498">
        <v>6.5341366567382986E-2</v>
      </c>
      <c r="Q18" s="498">
        <v>8.5029002966047526E-2</v>
      </c>
      <c r="S18" s="500" t="s">
        <v>954</v>
      </c>
      <c r="T18" s="499">
        <v>0.10304656136269852</v>
      </c>
      <c r="U18" s="499">
        <v>9.9783549783549752E-2</v>
      </c>
      <c r="V18" s="499">
        <v>0.10678289224297255</v>
      </c>
      <c r="W18" s="499">
        <v>9.2779367186750727E-2</v>
      </c>
    </row>
    <row r="19" spans="1:23">
      <c r="A19" s="497" t="s">
        <v>955</v>
      </c>
      <c r="B19" s="498">
        <v>0.28997667296221352</v>
      </c>
      <c r="C19" s="498">
        <v>0.27751794333672253</v>
      </c>
      <c r="D19" s="498">
        <v>0.26055987952212245</v>
      </c>
      <c r="E19" s="498">
        <v>0.24537547973581297</v>
      </c>
      <c r="G19" s="497" t="s">
        <v>955</v>
      </c>
      <c r="H19" s="498">
        <v>0.29884034395312065</v>
      </c>
      <c r="I19" s="498">
        <v>0.28247085761335344</v>
      </c>
      <c r="J19" s="498">
        <v>0.26055987952212245</v>
      </c>
      <c r="K19" s="498">
        <v>0.24537547973581297</v>
      </c>
      <c r="M19" s="497" t="s">
        <v>956</v>
      </c>
      <c r="N19" s="498">
        <v>6.5201235695673779E-2</v>
      </c>
      <c r="O19" s="498">
        <v>6.4213647547982713E-2</v>
      </c>
      <c r="P19" s="498">
        <v>6.7650401674667515E-2</v>
      </c>
      <c r="Q19" s="498">
        <v>5.4808117124115853E-2</v>
      </c>
      <c r="S19" s="561"/>
      <c r="T19" s="562"/>
      <c r="U19" s="562"/>
      <c r="V19" s="562"/>
      <c r="W19" s="499"/>
    </row>
    <row r="20" spans="1:23">
      <c r="A20" s="497" t="s">
        <v>957</v>
      </c>
      <c r="B20" s="498">
        <v>0.19458106409081966</v>
      </c>
      <c r="C20" s="498">
        <v>0.18398002727478957</v>
      </c>
      <c r="D20" s="498">
        <v>0.13636786015717384</v>
      </c>
      <c r="E20" s="498">
        <v>0.13703517956986966</v>
      </c>
      <c r="G20" s="501"/>
      <c r="H20" s="502"/>
      <c r="I20" s="502"/>
      <c r="J20" s="503"/>
      <c r="K20" s="504"/>
      <c r="M20" s="500" t="s">
        <v>958</v>
      </c>
      <c r="N20" s="498">
        <v>6.4506029565514211E-2</v>
      </c>
      <c r="O20" s="498">
        <v>6.3517469701463575E-2</v>
      </c>
      <c r="P20" s="498">
        <v>6.7883129264036168E-2</v>
      </c>
      <c r="Q20" s="498">
        <v>7.0429085859315621E-2</v>
      </c>
      <c r="S20" s="493" t="s">
        <v>959</v>
      </c>
      <c r="T20" s="494" t="s">
        <v>281</v>
      </c>
      <c r="U20" s="494" t="s">
        <v>282</v>
      </c>
      <c r="V20" s="505"/>
      <c r="W20" s="506"/>
    </row>
    <row r="21" spans="1:23">
      <c r="A21" s="497" t="s">
        <v>960</v>
      </c>
      <c r="B21" s="498">
        <v>0.19647204231741622</v>
      </c>
      <c r="C21" s="498">
        <v>0.18802579742686198</v>
      </c>
      <c r="D21" s="498">
        <v>0.15076528936082756</v>
      </c>
      <c r="E21" s="498">
        <v>0.13992132548873593</v>
      </c>
      <c r="G21" s="493" t="s">
        <v>959</v>
      </c>
      <c r="H21" s="507">
        <v>22.760100000000001</v>
      </c>
      <c r="I21" s="507">
        <v>21.6585</v>
      </c>
      <c r="J21" s="505"/>
      <c r="K21" s="506"/>
      <c r="M21" s="500" t="s">
        <v>954</v>
      </c>
      <c r="N21" s="498">
        <v>6.0806896010387801E-2</v>
      </c>
      <c r="O21" s="498">
        <v>5.9768051341510198E-2</v>
      </c>
      <c r="P21" s="498">
        <v>6.5137840878924713E-2</v>
      </c>
      <c r="Q21" s="498">
        <v>6.4532618398632779E-2</v>
      </c>
      <c r="S21" s="493"/>
      <c r="T21" s="494"/>
      <c r="U21" s="494"/>
      <c r="V21" s="505"/>
      <c r="W21" s="506"/>
    </row>
    <row r="22" spans="1:23">
      <c r="A22" s="563"/>
      <c r="B22" s="564"/>
      <c r="C22" s="564"/>
      <c r="D22" s="564"/>
      <c r="E22" s="487"/>
      <c r="G22" s="497"/>
      <c r="H22" s="508"/>
      <c r="I22" s="508"/>
      <c r="J22" s="505"/>
      <c r="K22" s="506"/>
      <c r="M22" s="500" t="s">
        <v>961</v>
      </c>
      <c r="N22" s="498">
        <v>4.212598329777073E-2</v>
      </c>
      <c r="O22" s="498">
        <v>4.1093977380003421E-2</v>
      </c>
      <c r="P22" s="498">
        <v>4.5528174774132735E-2</v>
      </c>
      <c r="Q22" s="498">
        <v>4.3254043521108176E-2</v>
      </c>
      <c r="S22" s="509" t="s">
        <v>962</v>
      </c>
      <c r="T22" s="505">
        <v>11.7598</v>
      </c>
      <c r="U22" s="510">
        <v>11.686299999999999</v>
      </c>
      <c r="V22" s="505"/>
      <c r="W22" s="506"/>
    </row>
    <row r="23" spans="1:23" ht="25.5">
      <c r="A23" s="493" t="s">
        <v>959</v>
      </c>
      <c r="B23" s="505">
        <v>59.631999999999998</v>
      </c>
      <c r="C23" s="505">
        <v>55.525199999999998</v>
      </c>
      <c r="D23" s="505"/>
      <c r="E23" s="506"/>
      <c r="G23" s="511" t="s">
        <v>963</v>
      </c>
      <c r="H23" s="512"/>
      <c r="I23" s="534" t="s">
        <v>964</v>
      </c>
      <c r="J23" s="535"/>
      <c r="K23" s="536"/>
      <c r="M23" s="500" t="s">
        <v>965</v>
      </c>
      <c r="N23" s="498">
        <v>4.8132890980157939E-2</v>
      </c>
      <c r="O23" s="498">
        <v>4.7075010520482019E-2</v>
      </c>
      <c r="P23" s="498">
        <v>5.2788586080734001E-2</v>
      </c>
      <c r="Q23" s="498">
        <v>5.7121988673348945E-2</v>
      </c>
      <c r="S23" s="488" t="s">
        <v>966</v>
      </c>
      <c r="T23" s="505">
        <v>10.2354</v>
      </c>
      <c r="U23" s="510">
        <v>10.319000000000001</v>
      </c>
      <c r="V23" s="505"/>
      <c r="W23" s="506"/>
    </row>
    <row r="24" spans="1:23">
      <c r="A24" s="493"/>
      <c r="B24" s="508"/>
      <c r="C24" s="508"/>
      <c r="D24" s="505"/>
      <c r="E24" s="506"/>
      <c r="G24" s="513" t="s">
        <v>281</v>
      </c>
      <c r="H24" s="514" t="s">
        <v>967</v>
      </c>
      <c r="I24" s="537"/>
      <c r="J24" s="538"/>
      <c r="K24" s="539"/>
      <c r="M24" s="500"/>
      <c r="N24" s="498"/>
      <c r="O24" s="498"/>
      <c r="P24" s="498"/>
      <c r="Q24" s="498"/>
      <c r="S24" s="497"/>
      <c r="T24" s="508"/>
      <c r="U24" s="508"/>
      <c r="V24" s="505"/>
      <c r="W24" s="506"/>
    </row>
    <row r="25" spans="1:23">
      <c r="A25" s="543" t="s">
        <v>963</v>
      </c>
      <c r="B25" s="544"/>
      <c r="C25" s="534" t="s">
        <v>964</v>
      </c>
      <c r="D25" s="535"/>
      <c r="E25" s="536"/>
      <c r="G25" s="513" t="s">
        <v>282</v>
      </c>
      <c r="H25" s="514" t="s">
        <v>968</v>
      </c>
      <c r="I25" s="537"/>
      <c r="J25" s="538"/>
      <c r="K25" s="539"/>
      <c r="M25" s="493" t="s">
        <v>959</v>
      </c>
      <c r="N25" s="494" t="s">
        <v>281</v>
      </c>
      <c r="O25" s="494" t="s">
        <v>282</v>
      </c>
      <c r="P25" s="505"/>
      <c r="Q25" s="506"/>
      <c r="S25" s="511" t="s">
        <v>963</v>
      </c>
      <c r="T25" s="512"/>
      <c r="U25" s="534" t="s">
        <v>964</v>
      </c>
      <c r="V25" s="535"/>
      <c r="W25" s="536"/>
    </row>
    <row r="26" spans="1:23" ht="13.5" thickBot="1">
      <c r="A26" s="513" t="s">
        <v>281</v>
      </c>
      <c r="B26" s="514" t="s">
        <v>969</v>
      </c>
      <c r="C26" s="537"/>
      <c r="D26" s="538"/>
      <c r="E26" s="539"/>
      <c r="G26" s="515" t="s">
        <v>970</v>
      </c>
      <c r="H26" s="516">
        <v>1.1980588247120399E-2</v>
      </c>
      <c r="I26" s="540"/>
      <c r="J26" s="541"/>
      <c r="K26" s="542"/>
      <c r="M26" s="509" t="s">
        <v>962</v>
      </c>
      <c r="N26" s="505">
        <v>1275.7722000000001</v>
      </c>
      <c r="O26" s="505">
        <v>1269.1247000000001</v>
      </c>
      <c r="P26" s="505"/>
      <c r="Q26" s="506"/>
      <c r="S26" s="513" t="s">
        <v>281</v>
      </c>
      <c r="T26" s="514" t="s">
        <v>971</v>
      </c>
      <c r="U26" s="537"/>
      <c r="V26" s="538"/>
      <c r="W26" s="539"/>
    </row>
    <row r="27" spans="1:23" ht="25.5">
      <c r="A27" s="517" t="s">
        <v>282</v>
      </c>
      <c r="B27" s="518" t="s">
        <v>972</v>
      </c>
      <c r="C27" s="537"/>
      <c r="D27" s="538"/>
      <c r="E27" s="539"/>
      <c r="M27" s="497" t="s">
        <v>973</v>
      </c>
      <c r="N27" s="505">
        <v>1000.5404</v>
      </c>
      <c r="O27" s="505">
        <v>1000.5404</v>
      </c>
      <c r="P27" s="505"/>
      <c r="Q27" s="506"/>
      <c r="S27" s="513" t="s">
        <v>282</v>
      </c>
      <c r="T27" s="514" t="s">
        <v>974</v>
      </c>
      <c r="U27" s="537"/>
      <c r="V27" s="538"/>
      <c r="W27" s="539"/>
    </row>
    <row r="28" spans="1:23" ht="26.25" thickBot="1">
      <c r="A28" s="515" t="s">
        <v>970</v>
      </c>
      <c r="B28" s="516">
        <v>9.9368585448318704E-3</v>
      </c>
      <c r="C28" s="540"/>
      <c r="D28" s="541"/>
      <c r="E28" s="542"/>
      <c r="M28" s="497" t="s">
        <v>975</v>
      </c>
      <c r="N28" s="505">
        <v>1001.7537</v>
      </c>
      <c r="O28" s="519">
        <v>1001.7426</v>
      </c>
      <c r="P28" s="505"/>
      <c r="Q28" s="506"/>
      <c r="S28" s="515" t="s">
        <v>970</v>
      </c>
      <c r="T28" s="516">
        <v>4.0459482101535401E-3</v>
      </c>
      <c r="U28" s="540"/>
      <c r="V28" s="541"/>
      <c r="W28" s="542"/>
    </row>
    <row r="29" spans="1:23" ht="25.5">
      <c r="M29" s="521" t="s">
        <v>976</v>
      </c>
      <c r="N29" s="510">
        <v>1003.7549</v>
      </c>
      <c r="O29" s="505">
        <v>1003.7435</v>
      </c>
      <c r="P29" s="522"/>
      <c r="Q29" s="523"/>
    </row>
    <row r="30" spans="1:23">
      <c r="A30" s="484" t="s">
        <v>977</v>
      </c>
      <c r="M30" s="521"/>
      <c r="N30" s="524"/>
      <c r="O30" s="522"/>
      <c r="P30" s="522"/>
      <c r="Q30" s="523"/>
    </row>
    <row r="31" spans="1:23">
      <c r="B31" s="484"/>
      <c r="M31" s="545" t="s">
        <v>963</v>
      </c>
      <c r="N31" s="546"/>
      <c r="O31" s="547" t="s">
        <v>964</v>
      </c>
      <c r="P31" s="548"/>
      <c r="Q31" s="549"/>
    </row>
    <row r="32" spans="1:23">
      <c r="A32" s="484" t="s">
        <v>978</v>
      </c>
      <c r="B32" s="484"/>
      <c r="M32" s="525" t="s">
        <v>281</v>
      </c>
      <c r="N32" s="526" t="s">
        <v>979</v>
      </c>
      <c r="O32" s="550"/>
      <c r="P32" s="551"/>
      <c r="Q32" s="552"/>
    </row>
    <row r="33" spans="2:17">
      <c r="B33" s="484"/>
      <c r="M33" s="525" t="s">
        <v>282</v>
      </c>
      <c r="N33" s="526" t="s">
        <v>980</v>
      </c>
      <c r="O33" s="550"/>
      <c r="P33" s="551"/>
      <c r="Q33" s="552"/>
    </row>
    <row r="34" spans="2:17" ht="13.5" thickBot="1">
      <c r="M34" s="527" t="s">
        <v>970</v>
      </c>
      <c r="N34" s="516">
        <v>1.94904606933461E-3</v>
      </c>
      <c r="O34" s="553"/>
      <c r="P34" s="554"/>
      <c r="Q34" s="555"/>
    </row>
  </sheetData>
  <mergeCells count="49">
    <mergeCell ref="A1:E1"/>
    <mergeCell ref="A2:E2"/>
    <mergeCell ref="A3:E3"/>
    <mergeCell ref="A4:E4"/>
    <mergeCell ref="A5:D5"/>
    <mergeCell ref="G6:K6"/>
    <mergeCell ref="M6:Q6"/>
    <mergeCell ref="S6:W6"/>
    <mergeCell ref="A7:E7"/>
    <mergeCell ref="G7:K7"/>
    <mergeCell ref="M7:Q7"/>
    <mergeCell ref="S7:W7"/>
    <mergeCell ref="A6:E6"/>
    <mergeCell ref="B8:E8"/>
    <mergeCell ref="H8:K8"/>
    <mergeCell ref="N8:Q8"/>
    <mergeCell ref="T8:W8"/>
    <mergeCell ref="B9:E9"/>
    <mergeCell ref="H9:K9"/>
    <mergeCell ref="N9:Q9"/>
    <mergeCell ref="T9:W9"/>
    <mergeCell ref="B10:E10"/>
    <mergeCell ref="H10:K10"/>
    <mergeCell ref="N10:Q10"/>
    <mergeCell ref="T10:W10"/>
    <mergeCell ref="B11:E11"/>
    <mergeCell ref="H11:K11"/>
    <mergeCell ref="N11:Q11"/>
    <mergeCell ref="T11:W11"/>
    <mergeCell ref="A22:D22"/>
    <mergeCell ref="B12:E12"/>
    <mergeCell ref="H12:K12"/>
    <mergeCell ref="N12:Q12"/>
    <mergeCell ref="T12:W12"/>
    <mergeCell ref="B13:E13"/>
    <mergeCell ref="H13:K13"/>
    <mergeCell ref="N13:Q13"/>
    <mergeCell ref="T13:W13"/>
    <mergeCell ref="B14:E14"/>
    <mergeCell ref="H14:K14"/>
    <mergeCell ref="N14:Q14"/>
    <mergeCell ref="T14:W14"/>
    <mergeCell ref="S19:V19"/>
    <mergeCell ref="I23:K26"/>
    <mergeCell ref="A25:B25"/>
    <mergeCell ref="C25:E28"/>
    <mergeCell ref="U25:W28"/>
    <mergeCell ref="M31:N31"/>
    <mergeCell ref="O31:Q34"/>
  </mergeCells>
  <hyperlinks>
    <hyperlink ref="N14:P14" location="PPLF!A1" display="PPLF" xr:uid="{8E4099F3-A8E6-441E-8D87-E1ADA20409A0}"/>
    <hyperlink ref="H14:J14" location="PPTSF!A1" display="PPTSF" xr:uid="{712610CD-EE6B-4017-9205-2F1F0F8E5D9B}"/>
    <hyperlink ref="T14:V14" location="PPCHF!A1" display="PPCHF" xr:uid="{49CF57B5-1317-42DD-9620-CBED1FD97260}"/>
    <hyperlink ref="B14" location="PPFCF!A1" display="PPFCF" xr:uid="{F98322EB-F43C-4C96-A25A-738763C2937C}"/>
  </hyperlinks>
  <pageMargins left="0" right="0" top="0" bottom="0" header="0" footer="0"/>
  <pageSetup orientation="landscape" r:id="rId1"/>
  <headerFooter>
    <oddFooter>&amp;C&amp;1#&amp;"Calibri"&amp;10&amp;K000000 For internal use only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outlinePr summaryBelow="0"/>
  </sheetPr>
  <dimension ref="A1:M289"/>
  <sheetViews>
    <sheetView zoomScaleNormal="100" workbookViewId="0"/>
  </sheetViews>
  <sheetFormatPr defaultRowHeight="12"/>
  <cols>
    <col min="1" max="1" width="3.28515625" style="276" customWidth="1"/>
    <col min="2" max="2" width="56.28515625" style="276" customWidth="1"/>
    <col min="3" max="3" width="16.7109375" style="276" customWidth="1"/>
    <col min="4" max="4" width="21" style="276" customWidth="1"/>
    <col min="5" max="5" width="21.7109375" style="276" customWidth="1"/>
    <col min="6" max="6" width="16.5703125" style="276" customWidth="1"/>
    <col min="7" max="7" width="12.28515625" style="276" customWidth="1"/>
    <col min="8" max="8" width="15" style="276" customWidth="1"/>
    <col min="9" max="9" width="11.28515625" style="276" customWidth="1"/>
    <col min="10" max="10" width="10.85546875" style="276" customWidth="1"/>
    <col min="11" max="16384" width="9.140625" style="276"/>
  </cols>
  <sheetData>
    <row r="1" spans="1:11" ht="15.95" customHeight="1">
      <c r="A1" s="275"/>
      <c r="B1" s="623" t="s">
        <v>905</v>
      </c>
      <c r="C1" s="623"/>
      <c r="D1" s="623"/>
      <c r="E1" s="623"/>
      <c r="F1" s="623"/>
      <c r="G1" s="623"/>
      <c r="H1" s="275"/>
      <c r="I1" s="275"/>
      <c r="J1" s="275"/>
    </row>
    <row r="2" spans="1:11" s="533" customFormat="1" ht="12.95" customHeight="1">
      <c r="A2" s="528"/>
      <c r="B2" s="529"/>
      <c r="C2" s="528"/>
      <c r="D2" s="528"/>
      <c r="E2" s="528"/>
      <c r="F2" s="528"/>
      <c r="G2" s="528"/>
      <c r="H2" s="528"/>
      <c r="I2" s="530" t="s">
        <v>981</v>
      </c>
      <c r="J2" s="531"/>
      <c r="K2" s="532"/>
    </row>
    <row r="3" spans="1:11" ht="12.95" customHeight="1" thickBot="1">
      <c r="A3" s="3" t="s">
        <v>4</v>
      </c>
      <c r="B3" s="277" t="s">
        <v>5</v>
      </c>
      <c r="C3" s="275"/>
      <c r="D3" s="275"/>
      <c r="E3" s="275"/>
      <c r="F3" s="275"/>
      <c r="G3" s="275"/>
      <c r="H3" s="275"/>
      <c r="I3" s="275"/>
      <c r="J3" s="275"/>
    </row>
    <row r="4" spans="1:11" ht="27.95" customHeight="1">
      <c r="A4" s="275"/>
      <c r="B4" s="4" t="s">
        <v>6</v>
      </c>
      <c r="C4" s="5" t="s">
        <v>7</v>
      </c>
      <c r="D4" s="6" t="s">
        <v>8</v>
      </c>
      <c r="E4" s="6" t="s">
        <v>9</v>
      </c>
      <c r="F4" s="6" t="s">
        <v>10</v>
      </c>
      <c r="G4" s="6" t="s">
        <v>11</v>
      </c>
      <c r="H4" s="6" t="s">
        <v>12</v>
      </c>
      <c r="I4" s="7" t="s">
        <v>13</v>
      </c>
      <c r="J4" s="278" t="s">
        <v>14</v>
      </c>
    </row>
    <row r="5" spans="1:11" ht="12.95" customHeight="1">
      <c r="A5" s="275"/>
      <c r="B5" s="8" t="s">
        <v>15</v>
      </c>
      <c r="C5" s="9"/>
      <c r="D5" s="9"/>
      <c r="E5" s="9"/>
      <c r="F5" s="9"/>
      <c r="G5" s="9"/>
      <c r="H5" s="279"/>
      <c r="I5" s="280"/>
      <c r="J5" s="275"/>
    </row>
    <row r="6" spans="1:11" ht="12.95" customHeight="1">
      <c r="A6" s="275"/>
      <c r="B6" s="8" t="s">
        <v>16</v>
      </c>
      <c r="C6" s="9"/>
      <c r="D6" s="9"/>
      <c r="E6" s="9"/>
      <c r="F6" s="275"/>
      <c r="G6" s="279"/>
      <c r="H6" s="279"/>
      <c r="I6" s="280"/>
      <c r="J6" s="275"/>
    </row>
    <row r="7" spans="1:11" ht="12.95" customHeight="1">
      <c r="A7" s="10" t="s">
        <v>17</v>
      </c>
      <c r="B7" s="11" t="s">
        <v>18</v>
      </c>
      <c r="C7" s="9" t="s">
        <v>19</v>
      </c>
      <c r="D7" s="9" t="s">
        <v>20</v>
      </c>
      <c r="E7" s="12">
        <v>11217525</v>
      </c>
      <c r="F7" s="13">
        <v>316552.95</v>
      </c>
      <c r="G7" s="14">
        <v>8.4000000000000005E-2</v>
      </c>
      <c r="H7" s="15"/>
      <c r="I7" s="16"/>
      <c r="J7" s="275"/>
    </row>
    <row r="8" spans="1:11" ht="12.95" customHeight="1">
      <c r="A8" s="10" t="s">
        <v>21</v>
      </c>
      <c r="B8" s="11" t="s">
        <v>22</v>
      </c>
      <c r="C8" s="9" t="s">
        <v>23</v>
      </c>
      <c r="D8" s="9" t="s">
        <v>24</v>
      </c>
      <c r="E8" s="12">
        <v>60698959</v>
      </c>
      <c r="F8" s="13">
        <v>274116.5</v>
      </c>
      <c r="G8" s="14">
        <v>7.2700000000000001E-2</v>
      </c>
      <c r="H8" s="15"/>
      <c r="I8" s="16"/>
      <c r="J8" s="275"/>
    </row>
    <row r="9" spans="1:11" ht="12.95" customHeight="1">
      <c r="A9" s="10" t="s">
        <v>25</v>
      </c>
      <c r="B9" s="11" t="s">
        <v>26</v>
      </c>
      <c r="C9" s="9" t="s">
        <v>27</v>
      </c>
      <c r="D9" s="9" t="s">
        <v>20</v>
      </c>
      <c r="E9" s="12">
        <v>3622674</v>
      </c>
      <c r="F9" s="13">
        <v>253752.01</v>
      </c>
      <c r="G9" s="14">
        <v>6.7299999999999999E-2</v>
      </c>
      <c r="H9" s="15"/>
      <c r="I9" s="16"/>
      <c r="J9" s="275"/>
    </row>
    <row r="10" spans="1:11" ht="12.95" customHeight="1">
      <c r="A10" s="10" t="s">
        <v>28</v>
      </c>
      <c r="B10" s="11" t="s">
        <v>29</v>
      </c>
      <c r="C10" s="9" t="s">
        <v>30</v>
      </c>
      <c r="D10" s="9" t="s">
        <v>31</v>
      </c>
      <c r="E10" s="12">
        <v>20979955</v>
      </c>
      <c r="F10" s="13">
        <v>207166.57</v>
      </c>
      <c r="G10" s="14">
        <v>5.5E-2</v>
      </c>
      <c r="H10" s="15"/>
      <c r="I10" s="16"/>
      <c r="J10" s="275"/>
    </row>
    <row r="11" spans="1:11" ht="12.95" customHeight="1">
      <c r="A11" s="10" t="s">
        <v>32</v>
      </c>
      <c r="B11" s="11" t="s">
        <v>33</v>
      </c>
      <c r="C11" s="9" t="s">
        <v>34</v>
      </c>
      <c r="D11" s="9" t="s">
        <v>31</v>
      </c>
      <c r="E11" s="12">
        <v>22090898</v>
      </c>
      <c r="F11" s="13">
        <v>206461.53</v>
      </c>
      <c r="G11" s="14">
        <v>5.4800000000000001E-2</v>
      </c>
      <c r="H11" s="15"/>
      <c r="I11" s="16"/>
      <c r="J11" s="275"/>
    </row>
    <row r="12" spans="1:11" ht="12.95" customHeight="1">
      <c r="A12" s="10" t="s">
        <v>35</v>
      </c>
      <c r="B12" s="11" t="s">
        <v>36</v>
      </c>
      <c r="C12" s="9" t="s">
        <v>37</v>
      </c>
      <c r="D12" s="9" t="s">
        <v>38</v>
      </c>
      <c r="E12" s="12">
        <v>16040620</v>
      </c>
      <c r="F12" s="13">
        <v>190554.55</v>
      </c>
      <c r="G12" s="14">
        <v>5.0500000000000003E-2</v>
      </c>
      <c r="H12" s="15"/>
      <c r="I12" s="16"/>
      <c r="J12" s="275"/>
    </row>
    <row r="13" spans="1:11" ht="12.95" customHeight="1">
      <c r="A13" s="10" t="s">
        <v>39</v>
      </c>
      <c r="B13" s="11" t="s">
        <v>40</v>
      </c>
      <c r="C13" s="9" t="s">
        <v>41</v>
      </c>
      <c r="D13" s="9" t="s">
        <v>42</v>
      </c>
      <c r="E13" s="12">
        <v>82450636</v>
      </c>
      <c r="F13" s="13">
        <v>190460.97</v>
      </c>
      <c r="G13" s="14">
        <v>5.0500000000000003E-2</v>
      </c>
      <c r="H13" s="15"/>
      <c r="I13" s="16"/>
      <c r="J13" s="275"/>
    </row>
    <row r="14" spans="1:11" ht="12.95" customHeight="1">
      <c r="A14" s="10" t="s">
        <v>43</v>
      </c>
      <c r="B14" s="11" t="s">
        <v>44</v>
      </c>
      <c r="C14" s="9" t="s">
        <v>45</v>
      </c>
      <c r="D14" s="9" t="s">
        <v>46</v>
      </c>
      <c r="E14" s="12">
        <v>72922237</v>
      </c>
      <c r="F14" s="13">
        <v>186061.09</v>
      </c>
      <c r="G14" s="14">
        <v>4.9399999999999999E-2</v>
      </c>
      <c r="H14" s="15"/>
      <c r="I14" s="16"/>
      <c r="J14" s="275"/>
    </row>
    <row r="15" spans="1:11" ht="12.95" customHeight="1">
      <c r="A15" s="10" t="s">
        <v>47</v>
      </c>
      <c r="B15" s="11" t="s">
        <v>48</v>
      </c>
      <c r="C15" s="9" t="s">
        <v>49</v>
      </c>
      <c r="D15" s="9" t="s">
        <v>50</v>
      </c>
      <c r="E15" s="12">
        <v>1402644</v>
      </c>
      <c r="F15" s="13">
        <v>137305.51999999999</v>
      </c>
      <c r="G15" s="14">
        <v>3.6400000000000002E-2</v>
      </c>
      <c r="H15" s="15"/>
      <c r="I15" s="16"/>
      <c r="J15" s="275"/>
    </row>
    <row r="16" spans="1:11" ht="12.95" customHeight="1">
      <c r="A16" s="10" t="s">
        <v>51</v>
      </c>
      <c r="B16" s="11" t="s">
        <v>52</v>
      </c>
      <c r="C16" s="9" t="s">
        <v>53</v>
      </c>
      <c r="D16" s="9" t="s">
        <v>38</v>
      </c>
      <c r="E16" s="12">
        <v>4277120</v>
      </c>
      <c r="F16" s="13">
        <v>57120.94</v>
      </c>
      <c r="G16" s="14">
        <v>1.52E-2</v>
      </c>
      <c r="H16" s="15"/>
      <c r="I16" s="16"/>
      <c r="J16" s="275"/>
    </row>
    <row r="17" spans="1:10" ht="12.95" customHeight="1">
      <c r="A17" s="10" t="s">
        <v>54</v>
      </c>
      <c r="B17" s="11" t="s">
        <v>55</v>
      </c>
      <c r="C17" s="9" t="s">
        <v>56</v>
      </c>
      <c r="D17" s="9" t="s">
        <v>57</v>
      </c>
      <c r="E17" s="12">
        <v>44206584</v>
      </c>
      <c r="F17" s="13">
        <v>56186.57</v>
      </c>
      <c r="G17" s="14">
        <v>1.49E-2</v>
      </c>
      <c r="H17" s="15"/>
      <c r="I17" s="16"/>
      <c r="J17" s="275"/>
    </row>
    <row r="18" spans="1:10" ht="12.95" customHeight="1">
      <c r="A18" s="10" t="s">
        <v>58</v>
      </c>
      <c r="B18" s="11" t="s">
        <v>59</v>
      </c>
      <c r="C18" s="9" t="s">
        <v>60</v>
      </c>
      <c r="D18" s="9" t="s">
        <v>57</v>
      </c>
      <c r="E18" s="12">
        <v>7618643</v>
      </c>
      <c r="F18" s="13">
        <v>55463.72</v>
      </c>
      <c r="G18" s="14">
        <v>1.47E-2</v>
      </c>
      <c r="H18" s="15"/>
      <c r="I18" s="16"/>
      <c r="J18" s="275"/>
    </row>
    <row r="19" spans="1:10" ht="12.95" customHeight="1">
      <c r="A19" s="10" t="s">
        <v>61</v>
      </c>
      <c r="B19" s="11" t="s">
        <v>62</v>
      </c>
      <c r="C19" s="9" t="s">
        <v>63</v>
      </c>
      <c r="D19" s="9" t="s">
        <v>64</v>
      </c>
      <c r="E19" s="12">
        <v>52340347</v>
      </c>
      <c r="F19" s="13">
        <v>54774.17</v>
      </c>
      <c r="G19" s="14">
        <v>1.4500000000000001E-2</v>
      </c>
      <c r="H19" s="15"/>
      <c r="I19" s="16"/>
      <c r="J19" s="275"/>
    </row>
    <row r="20" spans="1:10" ht="12.95" customHeight="1">
      <c r="A20" s="10" t="s">
        <v>65</v>
      </c>
      <c r="B20" s="11" t="s">
        <v>66</v>
      </c>
      <c r="C20" s="9" t="s">
        <v>67</v>
      </c>
      <c r="D20" s="9" t="s">
        <v>57</v>
      </c>
      <c r="E20" s="12">
        <v>4799727</v>
      </c>
      <c r="F20" s="13">
        <v>53312.97</v>
      </c>
      <c r="G20" s="14">
        <v>1.41E-2</v>
      </c>
      <c r="H20" s="15"/>
      <c r="I20" s="16"/>
      <c r="J20" s="275"/>
    </row>
    <row r="21" spans="1:10" ht="12.95" customHeight="1">
      <c r="A21" s="10" t="s">
        <v>68</v>
      </c>
      <c r="B21" s="11" t="s">
        <v>69</v>
      </c>
      <c r="C21" s="9" t="s">
        <v>70</v>
      </c>
      <c r="D21" s="9" t="s">
        <v>71</v>
      </c>
      <c r="E21" s="12">
        <v>7204805</v>
      </c>
      <c r="F21" s="13">
        <v>42007.62</v>
      </c>
      <c r="G21" s="14">
        <v>1.11E-2</v>
      </c>
      <c r="H21" s="15"/>
      <c r="I21" s="16"/>
      <c r="J21" s="275"/>
    </row>
    <row r="22" spans="1:10" ht="12.95" customHeight="1">
      <c r="A22" s="10" t="s">
        <v>72</v>
      </c>
      <c r="B22" s="11" t="s">
        <v>73</v>
      </c>
      <c r="C22" s="9" t="s">
        <v>74</v>
      </c>
      <c r="D22" s="9" t="s">
        <v>57</v>
      </c>
      <c r="E22" s="12">
        <v>2492885</v>
      </c>
      <c r="F22" s="13">
        <v>37403.25</v>
      </c>
      <c r="G22" s="14">
        <v>9.9000000000000008E-3</v>
      </c>
      <c r="H22" s="15"/>
      <c r="I22" s="16"/>
      <c r="J22" s="275"/>
    </row>
    <row r="23" spans="1:10" ht="12.95" customHeight="1">
      <c r="A23" s="10" t="s">
        <v>75</v>
      </c>
      <c r="B23" s="11" t="s">
        <v>76</v>
      </c>
      <c r="C23" s="9" t="s">
        <v>77</v>
      </c>
      <c r="D23" s="9" t="s">
        <v>71</v>
      </c>
      <c r="E23" s="12">
        <v>3618584</v>
      </c>
      <c r="F23" s="13">
        <v>36726.82</v>
      </c>
      <c r="G23" s="14">
        <v>9.7000000000000003E-3</v>
      </c>
      <c r="H23" s="15"/>
      <c r="I23" s="16"/>
      <c r="J23" s="275"/>
    </row>
    <row r="24" spans="1:10" ht="12.95" customHeight="1">
      <c r="A24" s="10" t="s">
        <v>78</v>
      </c>
      <c r="B24" s="11" t="s">
        <v>79</v>
      </c>
      <c r="C24" s="9" t="s">
        <v>80</v>
      </c>
      <c r="D24" s="9" t="s">
        <v>71</v>
      </c>
      <c r="E24" s="12">
        <v>665343</v>
      </c>
      <c r="F24" s="13">
        <v>34329.040000000001</v>
      </c>
      <c r="G24" s="14">
        <v>9.1000000000000004E-3</v>
      </c>
      <c r="H24" s="15"/>
      <c r="I24" s="16"/>
      <c r="J24" s="275"/>
    </row>
    <row r="25" spans="1:10" ht="12.95" customHeight="1">
      <c r="A25" s="10" t="s">
        <v>88</v>
      </c>
      <c r="B25" s="11" t="s">
        <v>89</v>
      </c>
      <c r="C25" s="9" t="s">
        <v>90</v>
      </c>
      <c r="D25" s="9" t="s">
        <v>91</v>
      </c>
      <c r="E25" s="12">
        <v>1226855</v>
      </c>
      <c r="F25" s="13">
        <v>29081.37</v>
      </c>
      <c r="G25" s="14">
        <v>7.7000000000000002E-3</v>
      </c>
      <c r="H25" s="15"/>
      <c r="I25" s="16"/>
      <c r="J25" s="275"/>
    </row>
    <row r="26" spans="1:10" ht="12.95" customHeight="1">
      <c r="A26" s="10" t="s">
        <v>92</v>
      </c>
      <c r="B26" s="11" t="s">
        <v>93</v>
      </c>
      <c r="C26" s="9" t="s">
        <v>94</v>
      </c>
      <c r="D26" s="9" t="s">
        <v>71</v>
      </c>
      <c r="E26" s="12">
        <v>3541831</v>
      </c>
      <c r="F26" s="13">
        <v>26310.49</v>
      </c>
      <c r="G26" s="14">
        <v>7.0000000000000001E-3</v>
      </c>
      <c r="H26" s="15"/>
      <c r="I26" s="16"/>
      <c r="J26" s="275"/>
    </row>
    <row r="27" spans="1:10" ht="12.95" customHeight="1">
      <c r="A27" s="10" t="s">
        <v>95</v>
      </c>
      <c r="B27" s="11" t="s">
        <v>96</v>
      </c>
      <c r="C27" s="9" t="s">
        <v>97</v>
      </c>
      <c r="D27" s="9" t="s">
        <v>57</v>
      </c>
      <c r="E27" s="12">
        <v>3035753</v>
      </c>
      <c r="F27" s="13">
        <v>23832.18</v>
      </c>
      <c r="G27" s="14">
        <v>6.3E-3</v>
      </c>
      <c r="H27" s="15"/>
      <c r="I27" s="16"/>
      <c r="J27" s="275"/>
    </row>
    <row r="28" spans="1:10" ht="12.95" customHeight="1">
      <c r="A28" s="10" t="s">
        <v>98</v>
      </c>
      <c r="B28" s="11" t="s">
        <v>99</v>
      </c>
      <c r="C28" s="9" t="s">
        <v>100</v>
      </c>
      <c r="D28" s="9" t="s">
        <v>57</v>
      </c>
      <c r="E28" s="12">
        <v>422587</v>
      </c>
      <c r="F28" s="13">
        <v>22573.119999999999</v>
      </c>
      <c r="G28" s="14">
        <v>6.0000000000000001E-3</v>
      </c>
      <c r="H28" s="15"/>
      <c r="I28" s="16"/>
      <c r="J28" s="275"/>
    </row>
    <row r="29" spans="1:10" ht="12.95" customHeight="1">
      <c r="A29" s="10" t="s">
        <v>101</v>
      </c>
      <c r="B29" s="11" t="s">
        <v>102</v>
      </c>
      <c r="C29" s="9" t="s">
        <v>103</v>
      </c>
      <c r="D29" s="9" t="s">
        <v>38</v>
      </c>
      <c r="E29" s="12">
        <v>417679</v>
      </c>
      <c r="F29" s="13">
        <v>16116.77</v>
      </c>
      <c r="G29" s="14">
        <v>4.3E-3</v>
      </c>
      <c r="H29" s="15"/>
      <c r="I29" s="16"/>
      <c r="J29" s="275"/>
    </row>
    <row r="30" spans="1:10" ht="12.95" customHeight="1">
      <c r="A30" s="10" t="s">
        <v>104</v>
      </c>
      <c r="B30" s="11" t="s">
        <v>105</v>
      </c>
      <c r="C30" s="9" t="s">
        <v>106</v>
      </c>
      <c r="D30" s="9" t="s">
        <v>107</v>
      </c>
      <c r="E30" s="12">
        <v>27087811</v>
      </c>
      <c r="F30" s="13">
        <v>11783.2</v>
      </c>
      <c r="G30" s="14">
        <v>3.0999999999999999E-3</v>
      </c>
      <c r="H30" s="15"/>
      <c r="I30" s="16"/>
      <c r="J30" s="275"/>
    </row>
    <row r="31" spans="1:10" ht="12.95" customHeight="1">
      <c r="A31" s="10" t="s">
        <v>114</v>
      </c>
      <c r="B31" s="11" t="s">
        <v>115</v>
      </c>
      <c r="C31" s="9" t="s">
        <v>116</v>
      </c>
      <c r="D31" s="9" t="s">
        <v>20</v>
      </c>
      <c r="E31" s="12">
        <v>80159</v>
      </c>
      <c r="F31" s="13">
        <v>4392.55</v>
      </c>
      <c r="G31" s="14">
        <v>1.1999999999999999E-3</v>
      </c>
      <c r="H31" s="15"/>
      <c r="I31" s="16"/>
      <c r="J31" s="275"/>
    </row>
    <row r="32" spans="1:10" ht="12.95" customHeight="1">
      <c r="A32" s="10"/>
      <c r="B32" s="11"/>
      <c r="C32" s="9"/>
      <c r="D32" s="9"/>
      <c r="E32" s="12"/>
      <c r="F32" s="13"/>
      <c r="G32" s="14"/>
      <c r="H32" s="15"/>
      <c r="I32" s="16"/>
      <c r="J32" s="275"/>
    </row>
    <row r="33" spans="1:10" ht="12.95" customHeight="1">
      <c r="A33" s="10"/>
      <c r="B33" s="281" t="s">
        <v>797</v>
      </c>
      <c r="C33" s="9"/>
      <c r="D33" s="9"/>
      <c r="E33" s="12"/>
      <c r="F33" s="13"/>
      <c r="G33" s="14"/>
      <c r="H33" s="15"/>
      <c r="I33" s="16"/>
      <c r="J33" s="275"/>
    </row>
    <row r="34" spans="1:10" ht="12.95" customHeight="1">
      <c r="A34" s="10" t="s">
        <v>81</v>
      </c>
      <c r="B34" s="11" t="s">
        <v>82</v>
      </c>
      <c r="C34" s="9" t="s">
        <v>83</v>
      </c>
      <c r="D34" s="9" t="s">
        <v>20</v>
      </c>
      <c r="E34" s="12">
        <v>461250</v>
      </c>
      <c r="F34" s="13">
        <v>33028.269999999997</v>
      </c>
      <c r="G34" s="14">
        <v>8.8000000000000005E-3</v>
      </c>
      <c r="H34" s="15"/>
      <c r="I34" s="16"/>
      <c r="J34" s="275"/>
    </row>
    <row r="35" spans="1:10" ht="12.95" customHeight="1">
      <c r="A35" s="10" t="s">
        <v>84</v>
      </c>
      <c r="B35" s="11" t="s">
        <v>85</v>
      </c>
      <c r="C35" s="9" t="s">
        <v>86</v>
      </c>
      <c r="D35" s="9" t="s">
        <v>87</v>
      </c>
      <c r="E35" s="12">
        <v>1273000</v>
      </c>
      <c r="F35" s="13">
        <v>32464.68</v>
      </c>
      <c r="G35" s="14">
        <v>8.6E-3</v>
      </c>
      <c r="H35" s="15"/>
      <c r="I35" s="16"/>
      <c r="J35" s="275"/>
    </row>
    <row r="36" spans="1:10" ht="12.95" customHeight="1">
      <c r="A36" s="10" t="s">
        <v>108</v>
      </c>
      <c r="B36" s="11" t="s">
        <v>109</v>
      </c>
      <c r="C36" s="9" t="s">
        <v>110</v>
      </c>
      <c r="D36" s="9" t="s">
        <v>31</v>
      </c>
      <c r="E36" s="12">
        <v>447500</v>
      </c>
      <c r="F36" s="13">
        <v>6151.56</v>
      </c>
      <c r="G36" s="14">
        <v>1.6000000000000001E-3</v>
      </c>
      <c r="H36" s="15"/>
      <c r="I36" s="16"/>
      <c r="J36" s="275"/>
    </row>
    <row r="37" spans="1:10" ht="12.95" customHeight="1">
      <c r="A37" s="10" t="s">
        <v>111</v>
      </c>
      <c r="B37" s="11" t="s">
        <v>112</v>
      </c>
      <c r="C37" s="9" t="s">
        <v>113</v>
      </c>
      <c r="D37" s="9" t="s">
        <v>38</v>
      </c>
      <c r="E37" s="12">
        <v>393600</v>
      </c>
      <c r="F37" s="13">
        <v>4451.03</v>
      </c>
      <c r="G37" s="14">
        <v>1.1999999999999999E-3</v>
      </c>
      <c r="H37" s="15"/>
      <c r="I37" s="16"/>
      <c r="J37" s="275"/>
    </row>
    <row r="38" spans="1:10" ht="12.95" customHeight="1">
      <c r="A38" s="10" t="s">
        <v>117</v>
      </c>
      <c r="B38" s="11" t="s">
        <v>118</v>
      </c>
      <c r="C38" s="9" t="s">
        <v>119</v>
      </c>
      <c r="D38" s="9" t="s">
        <v>24</v>
      </c>
      <c r="E38" s="12">
        <v>132600</v>
      </c>
      <c r="F38" s="13">
        <v>3551.23</v>
      </c>
      <c r="G38" s="14">
        <v>8.9999999999999998E-4</v>
      </c>
      <c r="H38" s="15"/>
      <c r="I38" s="16"/>
      <c r="J38" s="275"/>
    </row>
    <row r="39" spans="1:10" ht="12.95" customHeight="1">
      <c r="A39" s="10" t="s">
        <v>120</v>
      </c>
      <c r="B39" s="11" t="s">
        <v>121</v>
      </c>
      <c r="C39" s="9" t="s">
        <v>122</v>
      </c>
      <c r="D39" s="9" t="s">
        <v>50</v>
      </c>
      <c r="E39" s="12">
        <v>430350</v>
      </c>
      <c r="F39" s="13">
        <v>2562.9499999999998</v>
      </c>
      <c r="G39" s="14">
        <v>6.9999999999999999E-4</v>
      </c>
      <c r="H39" s="15"/>
      <c r="I39" s="16"/>
      <c r="J39" s="275"/>
    </row>
    <row r="40" spans="1:10" ht="12.95" customHeight="1">
      <c r="A40" s="10" t="s">
        <v>123</v>
      </c>
      <c r="B40" s="11" t="s">
        <v>124</v>
      </c>
      <c r="C40" s="9" t="s">
        <v>125</v>
      </c>
      <c r="D40" s="9" t="s">
        <v>38</v>
      </c>
      <c r="E40" s="12">
        <v>56525</v>
      </c>
      <c r="F40" s="13">
        <v>1866.6</v>
      </c>
      <c r="G40" s="14">
        <v>5.0000000000000001E-4</v>
      </c>
      <c r="H40" s="15"/>
      <c r="I40" s="16"/>
      <c r="J40" s="275"/>
    </row>
    <row r="41" spans="1:10" ht="12.95" customHeight="1">
      <c r="A41" s="10" t="s">
        <v>126</v>
      </c>
      <c r="B41" s="11" t="s">
        <v>127</v>
      </c>
      <c r="C41" s="9" t="s">
        <v>128</v>
      </c>
      <c r="D41" s="9" t="s">
        <v>129</v>
      </c>
      <c r="E41" s="12">
        <v>1035000</v>
      </c>
      <c r="F41" s="13">
        <v>1732.59</v>
      </c>
      <c r="G41" s="14">
        <v>5.0000000000000001E-4</v>
      </c>
      <c r="H41" s="15"/>
      <c r="I41" s="16"/>
      <c r="J41" s="275"/>
    </row>
    <row r="42" spans="1:10" ht="12.95" customHeight="1">
      <c r="A42" s="10" t="s">
        <v>130</v>
      </c>
      <c r="B42" s="11" t="s">
        <v>131</v>
      </c>
      <c r="C42" s="9" t="s">
        <v>132</v>
      </c>
      <c r="D42" s="9" t="s">
        <v>133</v>
      </c>
      <c r="E42" s="12">
        <v>58300</v>
      </c>
      <c r="F42" s="13">
        <v>379.65</v>
      </c>
      <c r="G42" s="14">
        <v>1E-4</v>
      </c>
      <c r="H42" s="15"/>
      <c r="I42" s="16"/>
      <c r="J42" s="275"/>
    </row>
    <row r="43" spans="1:10" ht="12.95" customHeight="1">
      <c r="A43" s="275"/>
      <c r="B43" s="8" t="s">
        <v>134</v>
      </c>
      <c r="C43" s="9"/>
      <c r="D43" s="9"/>
      <c r="E43" s="9"/>
      <c r="F43" s="17">
        <v>2610035.0299999998</v>
      </c>
      <c r="G43" s="18">
        <v>0.69230000000000003</v>
      </c>
      <c r="H43" s="19"/>
      <c r="I43" s="20"/>
      <c r="J43" s="275"/>
    </row>
    <row r="44" spans="1:10" ht="12.95" customHeight="1">
      <c r="A44" s="275"/>
      <c r="B44" s="21" t="s">
        <v>135</v>
      </c>
      <c r="C44" s="1"/>
      <c r="D44" s="1"/>
      <c r="E44" s="1"/>
      <c r="F44" s="19" t="s">
        <v>136</v>
      </c>
      <c r="G44" s="19" t="s">
        <v>136</v>
      </c>
      <c r="H44" s="19"/>
      <c r="I44" s="20"/>
      <c r="J44" s="275"/>
    </row>
    <row r="45" spans="1:10" ht="12.95" customHeight="1">
      <c r="A45" s="275"/>
      <c r="B45" s="21" t="s">
        <v>134</v>
      </c>
      <c r="C45" s="1"/>
      <c r="D45" s="1"/>
      <c r="E45" s="1"/>
      <c r="F45" s="19" t="s">
        <v>136</v>
      </c>
      <c r="G45" s="19" t="s">
        <v>136</v>
      </c>
      <c r="H45" s="19"/>
      <c r="I45" s="20"/>
      <c r="J45" s="275"/>
    </row>
    <row r="46" spans="1:10" ht="12.95" customHeight="1">
      <c r="A46" s="275"/>
      <c r="B46" s="21" t="s">
        <v>137</v>
      </c>
      <c r="C46" s="22"/>
      <c r="D46" s="1"/>
      <c r="E46" s="22"/>
      <c r="F46" s="17">
        <v>2610035.0299999998</v>
      </c>
      <c r="G46" s="18">
        <v>0.69230000000000003</v>
      </c>
      <c r="H46" s="19"/>
      <c r="I46" s="20"/>
      <c r="J46" s="275"/>
    </row>
    <row r="47" spans="1:10" ht="12.95" customHeight="1">
      <c r="A47" s="275"/>
      <c r="B47" s="8" t="s">
        <v>138</v>
      </c>
      <c r="C47" s="9"/>
      <c r="D47" s="9"/>
      <c r="E47" s="9"/>
      <c r="F47" s="9"/>
      <c r="G47" s="9"/>
      <c r="H47" s="279"/>
      <c r="I47" s="280"/>
      <c r="J47" s="275"/>
    </row>
    <row r="48" spans="1:10" ht="12.95" customHeight="1">
      <c r="A48" s="275"/>
      <c r="B48" s="8" t="s">
        <v>16</v>
      </c>
      <c r="C48" s="9"/>
      <c r="D48" s="9"/>
      <c r="E48" s="9"/>
      <c r="F48" s="275"/>
      <c r="G48" s="279"/>
      <c r="H48" s="279"/>
      <c r="I48" s="280"/>
      <c r="J48" s="275"/>
    </row>
    <row r="49" spans="1:10" ht="12.95" customHeight="1">
      <c r="A49" s="10" t="s">
        <v>139</v>
      </c>
      <c r="B49" s="11" t="s">
        <v>140</v>
      </c>
      <c r="C49" s="9" t="s">
        <v>141</v>
      </c>
      <c r="D49" s="195" t="s">
        <v>906</v>
      </c>
      <c r="E49" s="12">
        <v>732109</v>
      </c>
      <c r="F49" s="13">
        <v>201225.97</v>
      </c>
      <c r="G49" s="14">
        <v>5.3400000000000003E-2</v>
      </c>
      <c r="H49" s="15"/>
      <c r="I49" s="16"/>
      <c r="J49" s="275"/>
    </row>
    <row r="50" spans="1:10" ht="12.95" customHeight="1">
      <c r="A50" s="10" t="s">
        <v>142</v>
      </c>
      <c r="B50" s="11" t="s">
        <v>143</v>
      </c>
      <c r="C50" s="9" t="s">
        <v>144</v>
      </c>
      <c r="D50" s="195" t="s">
        <v>906</v>
      </c>
      <c r="E50" s="12">
        <v>1869527</v>
      </c>
      <c r="F50" s="13">
        <v>182659.45</v>
      </c>
      <c r="G50" s="14">
        <v>4.8500000000000001E-2</v>
      </c>
      <c r="H50" s="15"/>
      <c r="I50" s="16"/>
      <c r="J50" s="275"/>
    </row>
    <row r="51" spans="1:10" ht="12.95" customHeight="1">
      <c r="A51" s="10" t="s">
        <v>145</v>
      </c>
      <c r="B51" s="11" t="s">
        <v>146</v>
      </c>
      <c r="C51" s="9" t="s">
        <v>147</v>
      </c>
      <c r="D51" s="195" t="s">
        <v>907</v>
      </c>
      <c r="E51" s="12">
        <v>1359813</v>
      </c>
      <c r="F51" s="13">
        <v>142675.17000000001</v>
      </c>
      <c r="G51" s="14">
        <v>3.78E-2</v>
      </c>
      <c r="H51" s="15"/>
      <c r="I51" s="16"/>
      <c r="J51" s="275"/>
    </row>
    <row r="52" spans="1:10" ht="12.95" customHeight="1">
      <c r="A52" s="10" t="s">
        <v>148</v>
      </c>
      <c r="B52" s="11" t="s">
        <v>149</v>
      </c>
      <c r="C52" s="9" t="s">
        <v>150</v>
      </c>
      <c r="D52" s="195" t="s">
        <v>906</v>
      </c>
      <c r="E52" s="12">
        <v>591056</v>
      </c>
      <c r="F52" s="13">
        <v>136506.07</v>
      </c>
      <c r="G52" s="14">
        <v>3.6200000000000003E-2</v>
      </c>
      <c r="H52" s="15"/>
      <c r="I52" s="16"/>
      <c r="J52" s="275"/>
    </row>
    <row r="53" spans="1:10" ht="12.95" customHeight="1">
      <c r="A53" s="275"/>
      <c r="B53" s="8" t="s">
        <v>134</v>
      </c>
      <c r="C53" s="9"/>
      <c r="D53" s="9"/>
      <c r="E53" s="9"/>
      <c r="F53" s="17">
        <v>663066.66</v>
      </c>
      <c r="G53" s="18">
        <v>0.1759</v>
      </c>
      <c r="H53" s="19"/>
      <c r="I53" s="20"/>
      <c r="J53" s="275"/>
    </row>
    <row r="54" spans="1:10" ht="12.95" customHeight="1">
      <c r="A54" s="275"/>
      <c r="B54" s="21" t="s">
        <v>135</v>
      </c>
      <c r="C54" s="1"/>
      <c r="D54" s="1"/>
      <c r="E54" s="1"/>
      <c r="F54" s="19" t="s">
        <v>136</v>
      </c>
      <c r="G54" s="19" t="s">
        <v>136</v>
      </c>
      <c r="H54" s="19"/>
      <c r="I54" s="20"/>
      <c r="J54" s="275"/>
    </row>
    <row r="55" spans="1:10" ht="12.95" customHeight="1">
      <c r="A55" s="275"/>
      <c r="B55" s="21" t="s">
        <v>134</v>
      </c>
      <c r="C55" s="1"/>
      <c r="D55" s="1"/>
      <c r="E55" s="1"/>
      <c r="F55" s="19" t="s">
        <v>136</v>
      </c>
      <c r="G55" s="19" t="s">
        <v>136</v>
      </c>
      <c r="H55" s="19"/>
      <c r="I55" s="20"/>
      <c r="J55" s="275"/>
    </row>
    <row r="56" spans="1:10" ht="12.95" customHeight="1">
      <c r="A56" s="275"/>
      <c r="B56" s="21" t="s">
        <v>137</v>
      </c>
      <c r="C56" s="22"/>
      <c r="D56" s="1"/>
      <c r="E56" s="22"/>
      <c r="F56" s="17">
        <v>663066.66</v>
      </c>
      <c r="G56" s="18">
        <v>0.1759</v>
      </c>
      <c r="H56" s="19"/>
      <c r="I56" s="20"/>
      <c r="J56" s="275"/>
    </row>
    <row r="57" spans="1:10" ht="12.95" customHeight="1">
      <c r="A57" s="275"/>
      <c r="B57" s="8" t="s">
        <v>170</v>
      </c>
      <c r="C57" s="9"/>
      <c r="D57" s="9"/>
      <c r="E57" s="9"/>
      <c r="F57" s="9"/>
      <c r="G57" s="9"/>
      <c r="H57" s="279"/>
      <c r="I57" s="280"/>
      <c r="J57" s="275"/>
    </row>
    <row r="58" spans="1:10" ht="12.95" customHeight="1">
      <c r="A58" s="275"/>
      <c r="B58" s="8" t="s">
        <v>171</v>
      </c>
      <c r="C58" s="9"/>
      <c r="D58" s="9"/>
      <c r="E58" s="9"/>
      <c r="F58" s="275"/>
      <c r="G58" s="279"/>
      <c r="H58" s="279"/>
      <c r="I58" s="280"/>
      <c r="J58" s="275"/>
    </row>
    <row r="59" spans="1:10" ht="12.95" customHeight="1">
      <c r="A59" s="10" t="s">
        <v>172</v>
      </c>
      <c r="B59" s="11" t="s">
        <v>786</v>
      </c>
      <c r="C59" s="9" t="s">
        <v>173</v>
      </c>
      <c r="D59" s="195" t="s">
        <v>806</v>
      </c>
      <c r="E59" s="12">
        <v>500</v>
      </c>
      <c r="F59" s="13">
        <v>2428.11</v>
      </c>
      <c r="G59" s="14">
        <v>5.9999999999999995E-4</v>
      </c>
      <c r="H59" s="23">
        <v>7.1099999999999997E-2</v>
      </c>
      <c r="I59" s="16"/>
      <c r="J59" s="275"/>
    </row>
    <row r="60" spans="1:10" ht="12.95" customHeight="1">
      <c r="A60" s="10" t="s">
        <v>174</v>
      </c>
      <c r="B60" s="11" t="s">
        <v>787</v>
      </c>
      <c r="C60" s="9" t="s">
        <v>175</v>
      </c>
      <c r="D60" s="34" t="s">
        <v>343</v>
      </c>
      <c r="E60" s="12">
        <v>500</v>
      </c>
      <c r="F60" s="13">
        <v>2401.4699999999998</v>
      </c>
      <c r="G60" s="14">
        <v>5.9999999999999995E-4</v>
      </c>
      <c r="H60" s="23">
        <v>7.2701000000000002E-2</v>
      </c>
      <c r="I60" s="16"/>
      <c r="J60" s="275"/>
    </row>
    <row r="61" spans="1:10" ht="12.95" customHeight="1">
      <c r="A61" s="10" t="s">
        <v>176</v>
      </c>
      <c r="B61" s="11" t="s">
        <v>788</v>
      </c>
      <c r="C61" s="9" t="s">
        <v>177</v>
      </c>
      <c r="D61" s="34" t="s">
        <v>351</v>
      </c>
      <c r="E61" s="12">
        <v>500</v>
      </c>
      <c r="F61" s="13">
        <v>2349.67</v>
      </c>
      <c r="G61" s="14">
        <v>5.9999999999999995E-4</v>
      </c>
      <c r="H61" s="23">
        <v>7.2749999999999995E-2</v>
      </c>
      <c r="I61" s="16"/>
      <c r="J61" s="275"/>
    </row>
    <row r="62" spans="1:10" ht="12.95" customHeight="1">
      <c r="A62" s="10" t="s">
        <v>178</v>
      </c>
      <c r="B62" s="11" t="s">
        <v>789</v>
      </c>
      <c r="C62" s="9" t="s">
        <v>179</v>
      </c>
      <c r="D62" s="34" t="s">
        <v>343</v>
      </c>
      <c r="E62" s="12">
        <v>500</v>
      </c>
      <c r="F62" s="13">
        <v>2347.63</v>
      </c>
      <c r="G62" s="14">
        <v>5.9999999999999995E-4</v>
      </c>
      <c r="H62" s="23">
        <v>7.3800000000000004E-2</v>
      </c>
      <c r="I62" s="16"/>
      <c r="J62" s="275"/>
    </row>
    <row r="63" spans="1:10" ht="12.95" customHeight="1">
      <c r="A63" s="10" t="s">
        <v>180</v>
      </c>
      <c r="B63" s="11" t="s">
        <v>790</v>
      </c>
      <c r="C63" s="9" t="s">
        <v>181</v>
      </c>
      <c r="D63" s="34" t="s">
        <v>343</v>
      </c>
      <c r="E63" s="12">
        <v>500</v>
      </c>
      <c r="F63" s="13">
        <v>2346.14</v>
      </c>
      <c r="G63" s="14">
        <v>5.9999999999999995E-4</v>
      </c>
      <c r="H63" s="23">
        <v>7.3425000000000004E-2</v>
      </c>
      <c r="I63" s="16"/>
      <c r="J63" s="275"/>
    </row>
    <row r="64" spans="1:10" ht="12.95" customHeight="1">
      <c r="A64" s="10" t="s">
        <v>182</v>
      </c>
      <c r="B64" s="11" t="s">
        <v>791</v>
      </c>
      <c r="C64" s="9" t="s">
        <v>183</v>
      </c>
      <c r="D64" s="34" t="s">
        <v>348</v>
      </c>
      <c r="E64" s="12">
        <v>500</v>
      </c>
      <c r="F64" s="13">
        <v>2337.12</v>
      </c>
      <c r="G64" s="14">
        <v>5.9999999999999995E-4</v>
      </c>
      <c r="H64" s="23">
        <v>7.3099999999999998E-2</v>
      </c>
      <c r="I64" s="16"/>
      <c r="J64" s="275"/>
    </row>
    <row r="65" spans="1:10" ht="12.95" customHeight="1">
      <c r="A65" s="275"/>
      <c r="B65" s="8" t="s">
        <v>134</v>
      </c>
      <c r="C65" s="9"/>
      <c r="D65" s="9"/>
      <c r="E65" s="9"/>
      <c r="F65" s="17">
        <v>14210.14</v>
      </c>
      <c r="G65" s="18">
        <v>3.5999999999999999E-3</v>
      </c>
      <c r="H65" s="19"/>
      <c r="I65" s="20"/>
      <c r="J65" s="275"/>
    </row>
    <row r="66" spans="1:10" ht="12.95" customHeight="1">
      <c r="A66" s="275"/>
      <c r="B66" s="8" t="s">
        <v>184</v>
      </c>
      <c r="C66" s="9"/>
      <c r="D66" s="9"/>
      <c r="E66" s="9"/>
      <c r="F66" s="275"/>
      <c r="G66" s="279"/>
      <c r="H66" s="279"/>
      <c r="I66" s="280"/>
      <c r="J66" s="275"/>
    </row>
    <row r="67" spans="1:10" ht="12.95" customHeight="1">
      <c r="A67" s="10" t="s">
        <v>185</v>
      </c>
      <c r="B67" s="11" t="s">
        <v>792</v>
      </c>
      <c r="C67" s="9" t="s">
        <v>186</v>
      </c>
      <c r="D67" s="34" t="s">
        <v>343</v>
      </c>
      <c r="E67" s="12">
        <v>500</v>
      </c>
      <c r="F67" s="13">
        <v>2352.17</v>
      </c>
      <c r="G67" s="14">
        <v>5.9999999999999995E-4</v>
      </c>
      <c r="H67" s="23">
        <v>7.7499999999999999E-2</v>
      </c>
      <c r="I67" s="16"/>
      <c r="J67" s="275"/>
    </row>
    <row r="68" spans="1:10" ht="12.95" customHeight="1">
      <c r="A68" s="275"/>
      <c r="B68" s="8" t="s">
        <v>134</v>
      </c>
      <c r="C68" s="9"/>
      <c r="D68" s="9"/>
      <c r="E68" s="9"/>
      <c r="F68" s="17">
        <v>2352.17</v>
      </c>
      <c r="G68" s="18">
        <v>5.9999999999999995E-4</v>
      </c>
      <c r="H68" s="19"/>
      <c r="I68" s="20"/>
      <c r="J68" s="275"/>
    </row>
    <row r="69" spans="1:10" ht="12.95" customHeight="1">
      <c r="A69" s="275"/>
      <c r="B69" s="21" t="s">
        <v>137</v>
      </c>
      <c r="C69" s="22"/>
      <c r="D69" s="1"/>
      <c r="E69" s="22"/>
      <c r="F69" s="17">
        <v>16562.310000000001</v>
      </c>
      <c r="G69" s="18">
        <v>4.1999999999999997E-3</v>
      </c>
      <c r="H69" s="19"/>
      <c r="I69" s="20"/>
      <c r="J69" s="275"/>
    </row>
    <row r="70" spans="1:10" ht="12.95" customHeight="1">
      <c r="A70" s="275"/>
      <c r="B70" s="8" t="s">
        <v>187</v>
      </c>
      <c r="C70" s="9"/>
      <c r="D70" s="9"/>
      <c r="E70" s="9"/>
      <c r="F70" s="9"/>
      <c r="G70" s="9"/>
      <c r="H70" s="279"/>
      <c r="I70" s="280"/>
      <c r="J70" s="275"/>
    </row>
    <row r="71" spans="1:10" ht="12.95" customHeight="1">
      <c r="A71" s="275"/>
      <c r="B71" s="8" t="s">
        <v>188</v>
      </c>
      <c r="C71" s="9"/>
      <c r="D71" s="24" t="s">
        <v>189</v>
      </c>
      <c r="E71" s="9"/>
      <c r="F71" s="275"/>
      <c r="G71" s="279"/>
      <c r="H71" s="279"/>
      <c r="I71" s="280"/>
      <c r="J71" s="275"/>
    </row>
    <row r="72" spans="1:10" ht="12.95" customHeight="1">
      <c r="A72" s="10" t="s">
        <v>190</v>
      </c>
      <c r="B72" s="11" t="s">
        <v>191</v>
      </c>
      <c r="C72" s="9"/>
      <c r="D72" s="25" t="s">
        <v>192</v>
      </c>
      <c r="E72" s="282"/>
      <c r="F72" s="13">
        <v>4950</v>
      </c>
      <c r="G72" s="14">
        <v>1.2999999999999999E-3</v>
      </c>
      <c r="H72" s="23">
        <v>5.0212296199999999E-2</v>
      </c>
      <c r="I72" s="16"/>
      <c r="J72" s="275"/>
    </row>
    <row r="73" spans="1:10" ht="12.95" customHeight="1">
      <c r="A73" s="10" t="s">
        <v>193</v>
      </c>
      <c r="B73" s="11" t="s">
        <v>194</v>
      </c>
      <c r="C73" s="9"/>
      <c r="D73" s="25" t="s">
        <v>192</v>
      </c>
      <c r="E73" s="282"/>
      <c r="F73" s="13">
        <v>2475</v>
      </c>
      <c r="G73" s="14">
        <v>6.9999999999999999E-4</v>
      </c>
      <c r="H73" s="23">
        <v>4.6680408909999999E-2</v>
      </c>
      <c r="I73" s="16"/>
      <c r="J73" s="275"/>
    </row>
    <row r="74" spans="1:10" ht="12.95" customHeight="1">
      <c r="A74" s="10" t="s">
        <v>195</v>
      </c>
      <c r="B74" s="11" t="s">
        <v>196</v>
      </c>
      <c r="C74" s="9"/>
      <c r="D74" s="25" t="s">
        <v>192</v>
      </c>
      <c r="E74" s="282"/>
      <c r="F74" s="13">
        <v>2475</v>
      </c>
      <c r="G74" s="14">
        <v>6.9999999999999999E-4</v>
      </c>
      <c r="H74" s="23">
        <v>5.0212296199999999E-2</v>
      </c>
      <c r="I74" s="16"/>
      <c r="J74" s="275"/>
    </row>
    <row r="75" spans="1:10" ht="12.95" customHeight="1">
      <c r="A75" s="10" t="s">
        <v>197</v>
      </c>
      <c r="B75" s="11" t="s">
        <v>198</v>
      </c>
      <c r="C75" s="9"/>
      <c r="D75" s="25" t="s">
        <v>192</v>
      </c>
      <c r="E75" s="282"/>
      <c r="F75" s="13">
        <v>2475</v>
      </c>
      <c r="G75" s="14">
        <v>6.9999999999999999E-4</v>
      </c>
      <c r="H75" s="23">
        <v>4.6680408909999999E-2</v>
      </c>
      <c r="I75" s="16"/>
      <c r="J75" s="275"/>
    </row>
    <row r="76" spans="1:10" ht="12.95" customHeight="1">
      <c r="A76" s="10" t="s">
        <v>199</v>
      </c>
      <c r="B76" s="11" t="s">
        <v>200</v>
      </c>
      <c r="C76" s="9"/>
      <c r="D76" s="25" t="s">
        <v>192</v>
      </c>
      <c r="E76" s="282"/>
      <c r="F76" s="13">
        <v>2475</v>
      </c>
      <c r="G76" s="14">
        <v>6.9999999999999999E-4</v>
      </c>
      <c r="H76" s="23">
        <v>5.0212296199999999E-2</v>
      </c>
      <c r="I76" s="16"/>
      <c r="J76" s="275"/>
    </row>
    <row r="77" spans="1:10" ht="12.95" customHeight="1">
      <c r="A77" s="10" t="s">
        <v>201</v>
      </c>
      <c r="B77" s="11" t="s">
        <v>202</v>
      </c>
      <c r="C77" s="9"/>
      <c r="D77" s="25" t="s">
        <v>192</v>
      </c>
      <c r="E77" s="282"/>
      <c r="F77" s="13">
        <v>2475</v>
      </c>
      <c r="G77" s="14">
        <v>6.9999999999999999E-4</v>
      </c>
      <c r="H77" s="23">
        <v>4.6680408909999999E-2</v>
      </c>
      <c r="I77" s="16"/>
      <c r="J77" s="275"/>
    </row>
    <row r="78" spans="1:10" ht="12.95" customHeight="1">
      <c r="A78" s="10" t="s">
        <v>203</v>
      </c>
      <c r="B78" s="11" t="s">
        <v>204</v>
      </c>
      <c r="C78" s="9"/>
      <c r="D78" s="25" t="s">
        <v>192</v>
      </c>
      <c r="E78" s="282"/>
      <c r="F78" s="13">
        <v>491</v>
      </c>
      <c r="G78" s="14">
        <v>1E-4</v>
      </c>
      <c r="H78" s="23">
        <v>3.750926156E-2</v>
      </c>
      <c r="I78" s="16"/>
      <c r="J78" s="275"/>
    </row>
    <row r="79" spans="1:10" ht="12.95" customHeight="1">
      <c r="A79" s="10" t="s">
        <v>205</v>
      </c>
      <c r="B79" s="11" t="s">
        <v>206</v>
      </c>
      <c r="C79" s="9"/>
      <c r="D79" s="25" t="s">
        <v>192</v>
      </c>
      <c r="E79" s="282"/>
      <c r="F79" s="13">
        <v>491</v>
      </c>
      <c r="G79" s="14">
        <v>1E-4</v>
      </c>
      <c r="H79" s="23">
        <v>3.750926156E-2</v>
      </c>
      <c r="I79" s="16"/>
      <c r="J79" s="275"/>
    </row>
    <row r="80" spans="1:10" ht="12.95" customHeight="1">
      <c r="A80" s="10" t="s">
        <v>207</v>
      </c>
      <c r="B80" s="11" t="s">
        <v>208</v>
      </c>
      <c r="C80" s="9"/>
      <c r="D80" s="25" t="s">
        <v>192</v>
      </c>
      <c r="E80" s="282"/>
      <c r="F80" s="13">
        <v>491</v>
      </c>
      <c r="G80" s="14">
        <v>1E-4</v>
      </c>
      <c r="H80" s="23">
        <v>3.6499999999999998E-2</v>
      </c>
      <c r="I80" s="16"/>
      <c r="J80" s="275"/>
    </row>
    <row r="81" spans="1:10" ht="12.95" customHeight="1">
      <c r="A81" s="10" t="s">
        <v>209</v>
      </c>
      <c r="B81" s="11" t="s">
        <v>210</v>
      </c>
      <c r="C81" s="9"/>
      <c r="D81" s="25" t="s">
        <v>192</v>
      </c>
      <c r="E81" s="282"/>
      <c r="F81" s="13">
        <v>491</v>
      </c>
      <c r="G81" s="14">
        <v>1E-4</v>
      </c>
      <c r="H81" s="23">
        <v>3.6499999999999998E-2</v>
      </c>
      <c r="I81" s="16"/>
      <c r="J81" s="275"/>
    </row>
    <row r="82" spans="1:10" ht="12.95" customHeight="1">
      <c r="A82" s="10" t="s">
        <v>211</v>
      </c>
      <c r="B82" s="11" t="s">
        <v>212</v>
      </c>
      <c r="C82" s="9"/>
      <c r="D82" s="25" t="s">
        <v>192</v>
      </c>
      <c r="E82" s="282"/>
      <c r="F82" s="13">
        <v>491</v>
      </c>
      <c r="G82" s="14">
        <v>1E-4</v>
      </c>
      <c r="H82" s="23">
        <v>3.750926156E-2</v>
      </c>
      <c r="I82" s="16"/>
      <c r="J82" s="275"/>
    </row>
    <row r="83" spans="1:10" ht="12.95" customHeight="1">
      <c r="A83" s="10" t="s">
        <v>213</v>
      </c>
      <c r="B83" s="11" t="s">
        <v>214</v>
      </c>
      <c r="C83" s="9"/>
      <c r="D83" s="25" t="s">
        <v>192</v>
      </c>
      <c r="E83" s="282"/>
      <c r="F83" s="13">
        <v>491</v>
      </c>
      <c r="G83" s="14">
        <v>1E-4</v>
      </c>
      <c r="H83" s="23">
        <v>4.6680408909999999E-2</v>
      </c>
      <c r="I83" s="16"/>
      <c r="J83" s="275"/>
    </row>
    <row r="84" spans="1:10" ht="12.95" customHeight="1">
      <c r="A84" s="10" t="s">
        <v>215</v>
      </c>
      <c r="B84" s="11" t="s">
        <v>216</v>
      </c>
      <c r="C84" s="9"/>
      <c r="D84" s="25" t="s">
        <v>192</v>
      </c>
      <c r="E84" s="282"/>
      <c r="F84" s="13">
        <v>491</v>
      </c>
      <c r="G84" s="14">
        <v>1E-4</v>
      </c>
      <c r="H84" s="23">
        <v>4.6680408909999999E-2</v>
      </c>
      <c r="I84" s="16"/>
      <c r="J84" s="275"/>
    </row>
    <row r="85" spans="1:10" ht="12.95" customHeight="1">
      <c r="A85" s="10" t="s">
        <v>217</v>
      </c>
      <c r="B85" s="11" t="s">
        <v>218</v>
      </c>
      <c r="C85" s="9"/>
      <c r="D85" s="25" t="s">
        <v>219</v>
      </c>
      <c r="E85" s="282"/>
      <c r="F85" s="13">
        <v>491</v>
      </c>
      <c r="G85" s="14">
        <v>1E-4</v>
      </c>
      <c r="H85" s="23">
        <v>4.986338798E-2</v>
      </c>
      <c r="I85" s="16"/>
      <c r="J85" s="275"/>
    </row>
    <row r="86" spans="1:10" ht="12.95" customHeight="1">
      <c r="A86" s="10" t="s">
        <v>220</v>
      </c>
      <c r="B86" s="11" t="s">
        <v>221</v>
      </c>
      <c r="C86" s="9"/>
      <c r="D86" s="25" t="s">
        <v>219</v>
      </c>
      <c r="E86" s="282"/>
      <c r="F86" s="13">
        <v>491</v>
      </c>
      <c r="G86" s="14">
        <v>1E-4</v>
      </c>
      <c r="H86" s="23">
        <v>4.986338798E-2</v>
      </c>
      <c r="I86" s="16"/>
      <c r="J86" s="275"/>
    </row>
    <row r="87" spans="1:10" ht="12.95" customHeight="1">
      <c r="A87" s="10" t="s">
        <v>222</v>
      </c>
      <c r="B87" s="11" t="s">
        <v>223</v>
      </c>
      <c r="C87" s="9"/>
      <c r="D87" s="25" t="s">
        <v>219</v>
      </c>
      <c r="E87" s="282"/>
      <c r="F87" s="13">
        <v>491</v>
      </c>
      <c r="G87" s="14">
        <v>1E-4</v>
      </c>
      <c r="H87" s="23">
        <v>4.986338798E-2</v>
      </c>
      <c r="I87" s="16"/>
      <c r="J87" s="275"/>
    </row>
    <row r="88" spans="1:10" ht="12.95" customHeight="1">
      <c r="A88" s="10" t="s">
        <v>224</v>
      </c>
      <c r="B88" s="11" t="s">
        <v>225</v>
      </c>
      <c r="C88" s="9"/>
      <c r="D88" s="25" t="s">
        <v>226</v>
      </c>
      <c r="E88" s="282"/>
      <c r="F88" s="13">
        <v>491</v>
      </c>
      <c r="G88" s="14">
        <v>1E-4</v>
      </c>
      <c r="H88" s="23">
        <v>4.7193380430000001E-2</v>
      </c>
      <c r="I88" s="16"/>
      <c r="J88" s="275"/>
    </row>
    <row r="89" spans="1:10" ht="12.95" customHeight="1">
      <c r="A89" s="10" t="s">
        <v>227</v>
      </c>
      <c r="B89" s="11" t="s">
        <v>228</v>
      </c>
      <c r="C89" s="9"/>
      <c r="D89" s="25" t="s">
        <v>226</v>
      </c>
      <c r="E89" s="282"/>
      <c r="F89" s="13">
        <v>491</v>
      </c>
      <c r="G89" s="14">
        <v>1E-4</v>
      </c>
      <c r="H89" s="23">
        <v>4.6680408909999999E-2</v>
      </c>
      <c r="I89" s="16"/>
      <c r="J89" s="275"/>
    </row>
    <row r="90" spans="1:10" ht="12.95" customHeight="1">
      <c r="A90" s="10" t="s">
        <v>229</v>
      </c>
      <c r="B90" s="11" t="s">
        <v>230</v>
      </c>
      <c r="C90" s="9"/>
      <c r="D90" s="25" t="s">
        <v>231</v>
      </c>
      <c r="E90" s="282"/>
      <c r="F90" s="13">
        <v>491</v>
      </c>
      <c r="G90" s="14">
        <v>1E-4</v>
      </c>
      <c r="H90" s="23">
        <v>4.7672235899999998E-2</v>
      </c>
      <c r="I90" s="16"/>
      <c r="J90" s="275"/>
    </row>
    <row r="91" spans="1:10" ht="12.95" customHeight="1">
      <c r="A91" s="10" t="s">
        <v>232</v>
      </c>
      <c r="B91" s="11" t="s">
        <v>233</v>
      </c>
      <c r="C91" s="9"/>
      <c r="D91" s="25" t="s">
        <v>192</v>
      </c>
      <c r="E91" s="282"/>
      <c r="F91" s="13">
        <v>100</v>
      </c>
      <c r="G91" s="15" t="s">
        <v>234</v>
      </c>
      <c r="H91" s="23">
        <v>5.8631559149999998E-2</v>
      </c>
      <c r="I91" s="16"/>
      <c r="J91" s="275"/>
    </row>
    <row r="92" spans="1:10" ht="12.95" customHeight="1">
      <c r="A92" s="275"/>
      <c r="B92" s="8" t="s">
        <v>134</v>
      </c>
      <c r="C92" s="9"/>
      <c r="D92" s="9"/>
      <c r="E92" s="9"/>
      <c r="F92" s="17">
        <v>23808</v>
      </c>
      <c r="G92" s="18">
        <v>6.1000000000000004E-3</v>
      </c>
      <c r="H92" s="19"/>
      <c r="I92" s="20"/>
      <c r="J92" s="275"/>
    </row>
    <row r="93" spans="1:10" ht="12.95" customHeight="1">
      <c r="A93" s="275"/>
      <c r="B93" s="21" t="s">
        <v>137</v>
      </c>
      <c r="C93" s="22"/>
      <c r="D93" s="1"/>
      <c r="E93" s="22"/>
      <c r="F93" s="17">
        <v>23808</v>
      </c>
      <c r="G93" s="18">
        <v>6.1000000000000004E-3</v>
      </c>
      <c r="H93" s="19"/>
      <c r="I93" s="20"/>
      <c r="J93" s="275"/>
    </row>
    <row r="94" spans="1:10" ht="12.95" customHeight="1">
      <c r="A94" s="275"/>
      <c r="B94" s="8" t="s">
        <v>235</v>
      </c>
      <c r="C94" s="9"/>
      <c r="D94" s="9"/>
      <c r="E94" s="9"/>
      <c r="F94" s="9"/>
      <c r="G94" s="9"/>
      <c r="H94" s="279"/>
      <c r="I94" s="280"/>
      <c r="J94" s="275"/>
    </row>
    <row r="95" spans="1:10" ht="12.95" customHeight="1">
      <c r="A95" s="10" t="s">
        <v>236</v>
      </c>
      <c r="B95" s="11" t="s">
        <v>237</v>
      </c>
      <c r="C95" s="9"/>
      <c r="D95" s="9"/>
      <c r="E95" s="12"/>
      <c r="F95" s="13">
        <v>445165.57</v>
      </c>
      <c r="G95" s="14">
        <v>0.1181</v>
      </c>
      <c r="H95" s="23">
        <v>6.7409406565690416E-2</v>
      </c>
      <c r="I95" s="16"/>
      <c r="J95" s="275"/>
    </row>
    <row r="96" spans="1:10" ht="12.95" customHeight="1">
      <c r="A96" s="275"/>
      <c r="B96" s="8" t="s">
        <v>134</v>
      </c>
      <c r="C96" s="9"/>
      <c r="D96" s="9"/>
      <c r="E96" s="9"/>
      <c r="F96" s="17">
        <v>445165.57</v>
      </c>
      <c r="G96" s="18">
        <v>0.1181</v>
      </c>
      <c r="H96" s="19"/>
      <c r="I96" s="20"/>
      <c r="J96" s="275"/>
    </row>
    <row r="97" spans="1:10" ht="12.95" customHeight="1">
      <c r="A97" s="275"/>
      <c r="B97" s="21" t="s">
        <v>137</v>
      </c>
      <c r="C97" s="22"/>
      <c r="D97" s="1"/>
      <c r="E97" s="22"/>
      <c r="F97" s="17">
        <v>445165.57</v>
      </c>
      <c r="G97" s="18">
        <v>0.1181</v>
      </c>
      <c r="H97" s="19"/>
      <c r="I97" s="20"/>
      <c r="J97" s="275"/>
    </row>
    <row r="98" spans="1:10" ht="12.95" customHeight="1">
      <c r="A98" s="275"/>
      <c r="B98" s="21" t="s">
        <v>238</v>
      </c>
      <c r="C98" s="9"/>
      <c r="D98" s="1"/>
      <c r="E98" s="9"/>
      <c r="F98" s="26">
        <f>553874.83+F118</f>
        <v>11264.289999999921</v>
      </c>
      <c r="G98" s="18">
        <f>14.73%+G118</f>
        <v>3.3672100757172752E-3</v>
      </c>
      <c r="H98" s="19"/>
      <c r="I98" s="20"/>
      <c r="J98" s="275"/>
    </row>
    <row r="99" spans="1:10" ht="12.95" customHeight="1" thickBot="1">
      <c r="A99" s="275"/>
      <c r="B99" s="27" t="s">
        <v>239</v>
      </c>
      <c r="C99" s="28"/>
      <c r="D99" s="28"/>
      <c r="E99" s="28"/>
      <c r="F99" s="29">
        <v>3769901.86</v>
      </c>
      <c r="G99" s="30">
        <v>1</v>
      </c>
      <c r="H99" s="31"/>
      <c r="I99" s="32"/>
      <c r="J99" s="275"/>
    </row>
    <row r="100" spans="1:10" ht="12.95" customHeight="1">
      <c r="A100" s="275"/>
      <c r="B100" s="3"/>
      <c r="C100" s="275"/>
      <c r="D100" s="283"/>
      <c r="E100" s="275"/>
      <c r="F100" s="275"/>
      <c r="G100" s="275"/>
      <c r="H100" s="275"/>
      <c r="I100" s="275"/>
      <c r="J100" s="275"/>
    </row>
    <row r="101" spans="1:10" ht="12.95" customHeight="1" thickBot="1">
      <c r="A101" s="275"/>
      <c r="B101" s="194" t="s">
        <v>801</v>
      </c>
      <c r="C101" s="275"/>
      <c r="D101" s="275"/>
      <c r="E101" s="275"/>
      <c r="F101" s="283"/>
      <c r="G101" s="275"/>
      <c r="H101" s="275"/>
      <c r="I101" s="283"/>
      <c r="J101" s="284"/>
    </row>
    <row r="102" spans="1:10" ht="24.75" thickBot="1">
      <c r="A102" s="275"/>
      <c r="B102" s="186" t="s">
        <v>6</v>
      </c>
      <c r="C102" s="187"/>
      <c r="D102" s="188" t="s">
        <v>288</v>
      </c>
      <c r="E102" s="188" t="s">
        <v>9</v>
      </c>
      <c r="F102" s="189" t="s">
        <v>798</v>
      </c>
      <c r="G102" s="188" t="s">
        <v>799</v>
      </c>
      <c r="H102" s="190" t="s">
        <v>800</v>
      </c>
      <c r="I102" s="285"/>
      <c r="J102" s="284"/>
    </row>
    <row r="103" spans="1:10" ht="12.95" customHeight="1">
      <c r="A103" s="275"/>
      <c r="B103" s="8" t="s">
        <v>151</v>
      </c>
      <c r="C103" s="9"/>
      <c r="D103" s="9"/>
      <c r="E103" s="9"/>
      <c r="F103" s="275"/>
      <c r="G103" s="279"/>
      <c r="H103" s="286"/>
      <c r="I103" s="285"/>
      <c r="J103" s="284"/>
    </row>
    <row r="104" spans="1:10" ht="12.95" customHeight="1">
      <c r="A104" s="10" t="s">
        <v>152</v>
      </c>
      <c r="B104" s="11" t="s">
        <v>169</v>
      </c>
      <c r="C104" s="248"/>
      <c r="D104" s="247" t="s">
        <v>293</v>
      </c>
      <c r="E104" s="250">
        <v>-461250</v>
      </c>
      <c r="F104" s="251">
        <v>-33268.35</v>
      </c>
      <c r="G104" s="252">
        <v>-8.8000000000000005E-3</v>
      </c>
      <c r="H104" s="249"/>
      <c r="I104" s="191"/>
      <c r="J104" s="284"/>
    </row>
    <row r="105" spans="1:10" ht="12.95" customHeight="1">
      <c r="A105" s="10" t="s">
        <v>154</v>
      </c>
      <c r="B105" s="11" t="s">
        <v>167</v>
      </c>
      <c r="C105" s="248"/>
      <c r="D105" s="247" t="s">
        <v>293</v>
      </c>
      <c r="E105" s="250">
        <v>-1273000</v>
      </c>
      <c r="F105" s="251">
        <v>-32648.63</v>
      </c>
      <c r="G105" s="252">
        <v>-8.6999999999999994E-3</v>
      </c>
      <c r="H105" s="249"/>
      <c r="I105" s="191"/>
      <c r="J105" s="284"/>
    </row>
    <row r="106" spans="1:10" ht="12.95" customHeight="1">
      <c r="A106" s="10" t="s">
        <v>156</v>
      </c>
      <c r="B106" s="11" t="s">
        <v>165</v>
      </c>
      <c r="C106" s="248"/>
      <c r="D106" s="247" t="s">
        <v>293</v>
      </c>
      <c r="E106" s="250">
        <v>-447500</v>
      </c>
      <c r="F106" s="251">
        <v>-6181.09</v>
      </c>
      <c r="G106" s="252">
        <v>-1.6000000000000001E-3</v>
      </c>
      <c r="H106" s="249"/>
      <c r="I106" s="191"/>
      <c r="J106" s="284"/>
    </row>
    <row r="107" spans="1:10" ht="12.95" customHeight="1">
      <c r="A107" s="10" t="s">
        <v>158</v>
      </c>
      <c r="B107" s="11" t="s">
        <v>163</v>
      </c>
      <c r="C107" s="248"/>
      <c r="D107" s="247" t="s">
        <v>293</v>
      </c>
      <c r="E107" s="250">
        <v>-393600</v>
      </c>
      <c r="F107" s="251">
        <v>-4478.38</v>
      </c>
      <c r="G107" s="252">
        <v>-1.1999999999999999E-3</v>
      </c>
      <c r="H107" s="249"/>
      <c r="I107" s="191"/>
      <c r="J107" s="284"/>
    </row>
    <row r="108" spans="1:10" ht="12.95" customHeight="1">
      <c r="A108" s="10" t="s">
        <v>160</v>
      </c>
      <c r="B108" s="11" t="s">
        <v>161</v>
      </c>
      <c r="C108" s="248"/>
      <c r="D108" s="247" t="s">
        <v>293</v>
      </c>
      <c r="E108" s="250">
        <v>-132600</v>
      </c>
      <c r="F108" s="251">
        <v>-3573.5</v>
      </c>
      <c r="G108" s="252">
        <v>-8.9999999999999998E-4</v>
      </c>
      <c r="H108" s="249"/>
      <c r="I108" s="191"/>
      <c r="J108" s="284"/>
    </row>
    <row r="109" spans="1:10" ht="12.95" customHeight="1">
      <c r="A109" s="10" t="s">
        <v>162</v>
      </c>
      <c r="B109" s="11" t="s">
        <v>159</v>
      </c>
      <c r="C109" s="248"/>
      <c r="D109" s="247" t="s">
        <v>293</v>
      </c>
      <c r="E109" s="250">
        <v>-430350</v>
      </c>
      <c r="F109" s="251">
        <v>-2575.21</v>
      </c>
      <c r="G109" s="252">
        <v>-6.9999999999999999E-4</v>
      </c>
      <c r="H109" s="249"/>
      <c r="I109" s="191"/>
      <c r="J109" s="284"/>
    </row>
    <row r="110" spans="1:10" ht="12.95" customHeight="1">
      <c r="A110" s="10" t="s">
        <v>164</v>
      </c>
      <c r="B110" s="11" t="s">
        <v>155</v>
      </c>
      <c r="C110" s="248"/>
      <c r="D110" s="247" t="s">
        <v>293</v>
      </c>
      <c r="E110" s="250">
        <v>-1035000</v>
      </c>
      <c r="F110" s="251">
        <v>-1716.03</v>
      </c>
      <c r="G110" s="252">
        <v>-5.0000000000000001E-4</v>
      </c>
      <c r="H110" s="249"/>
      <c r="I110" s="191"/>
      <c r="J110" s="284"/>
    </row>
    <row r="111" spans="1:10" ht="12.95" customHeight="1">
      <c r="A111" s="10" t="s">
        <v>166</v>
      </c>
      <c r="B111" s="11" t="s">
        <v>157</v>
      </c>
      <c r="C111" s="248"/>
      <c r="D111" s="247" t="s">
        <v>293</v>
      </c>
      <c r="E111" s="250">
        <v>-56525</v>
      </c>
      <c r="F111" s="251">
        <v>-1884.54</v>
      </c>
      <c r="G111" s="252">
        <v>-5.0000000000000001E-4</v>
      </c>
      <c r="H111" s="249"/>
      <c r="I111" s="191"/>
      <c r="J111" s="284"/>
    </row>
    <row r="112" spans="1:10" ht="12.95" customHeight="1" thickBot="1">
      <c r="A112" s="10" t="s">
        <v>168</v>
      </c>
      <c r="B112" s="11" t="s">
        <v>153</v>
      </c>
      <c r="C112" s="248"/>
      <c r="D112" s="254" t="s">
        <v>293</v>
      </c>
      <c r="E112" s="255">
        <v>-58300</v>
      </c>
      <c r="F112" s="256">
        <v>-380.06</v>
      </c>
      <c r="G112" s="257">
        <v>-1E-4</v>
      </c>
      <c r="H112" s="249"/>
      <c r="I112" s="191"/>
      <c r="J112" s="284"/>
    </row>
    <row r="113" spans="1:10" ht="12.95" customHeight="1" thickBot="1">
      <c r="A113" s="275"/>
      <c r="B113" s="8" t="s">
        <v>134</v>
      </c>
      <c r="C113" s="248"/>
      <c r="D113" s="259"/>
      <c r="E113" s="260"/>
      <c r="F113" s="261">
        <v>-86705.79</v>
      </c>
      <c r="G113" s="262">
        <v>-2.3E-2</v>
      </c>
      <c r="H113" s="263"/>
      <c r="I113" s="253"/>
      <c r="J113" s="284"/>
    </row>
    <row r="114" spans="1:10" s="212" customFormat="1" ht="12.95" customHeight="1">
      <c r="A114" s="287"/>
      <c r="B114" s="33" t="s">
        <v>261</v>
      </c>
      <c r="C114" s="34"/>
      <c r="D114" s="34"/>
      <c r="E114" s="34"/>
      <c r="F114" s="265"/>
      <c r="G114" s="266"/>
      <c r="H114" s="258"/>
      <c r="I114" s="193"/>
      <c r="J114" s="288"/>
    </row>
    <row r="115" spans="1:10" s="212" customFormat="1" ht="12.95" customHeight="1">
      <c r="A115" s="287"/>
      <c r="B115" s="35" t="s">
        <v>263</v>
      </c>
      <c r="C115" s="264"/>
      <c r="D115" s="462"/>
      <c r="E115" s="463">
        <v>-25000000</v>
      </c>
      <c r="F115" s="464">
        <v>-20536.25</v>
      </c>
      <c r="G115" s="465">
        <v>-5.4474229695622859E-3</v>
      </c>
      <c r="H115" s="466"/>
      <c r="I115" s="193"/>
      <c r="J115" s="288"/>
    </row>
    <row r="116" spans="1:10" s="212" customFormat="1" ht="12.95" customHeight="1">
      <c r="A116" s="287"/>
      <c r="B116" s="467" t="s">
        <v>262</v>
      </c>
      <c r="C116" s="468"/>
      <c r="D116" s="267"/>
      <c r="E116" s="268">
        <v>-530000000</v>
      </c>
      <c r="F116" s="269">
        <v>-435368.5</v>
      </c>
      <c r="G116" s="270">
        <v>-0.11548536695472046</v>
      </c>
      <c r="H116" s="469"/>
      <c r="I116" s="193"/>
      <c r="J116" s="288"/>
    </row>
    <row r="117" spans="1:10" s="212" customFormat="1" ht="12.95" customHeight="1">
      <c r="A117" s="287"/>
      <c r="B117" s="36" t="s">
        <v>134</v>
      </c>
      <c r="C117" s="264"/>
      <c r="D117" s="267"/>
      <c r="E117" s="267"/>
      <c r="F117" s="271">
        <f>SUM(F115:F116)</f>
        <v>-455904.75</v>
      </c>
      <c r="G117" s="272">
        <f>SUM(G115:G116)</f>
        <v>-0.12093278992428275</v>
      </c>
      <c r="H117" s="470"/>
      <c r="I117" s="193"/>
      <c r="J117" s="288"/>
    </row>
    <row r="118" spans="1:10" ht="12.95" customHeight="1" thickBot="1">
      <c r="A118" s="275"/>
      <c r="B118" s="471" t="s">
        <v>137</v>
      </c>
      <c r="C118" s="472"/>
      <c r="D118" s="473"/>
      <c r="E118" s="474"/>
      <c r="F118" s="475">
        <f>F113+F117</f>
        <v>-542610.54</v>
      </c>
      <c r="G118" s="476">
        <f>G113+G117</f>
        <v>-0.14393278992428274</v>
      </c>
      <c r="H118" s="477"/>
      <c r="I118" s="192"/>
      <c r="J118" s="284"/>
    </row>
    <row r="119" spans="1:10" ht="12.95" customHeight="1">
      <c r="A119" s="275"/>
      <c r="B119" s="185"/>
      <c r="C119" s="275"/>
      <c r="D119" s="275"/>
      <c r="E119" s="275"/>
      <c r="F119" s="275"/>
      <c r="G119" s="275"/>
      <c r="H119" s="275"/>
      <c r="I119" s="275"/>
      <c r="J119" s="275"/>
    </row>
    <row r="120" spans="1:10" ht="12.95" customHeight="1" thickBot="1">
      <c r="A120" s="275"/>
      <c r="B120" s="2" t="s">
        <v>240</v>
      </c>
      <c r="C120" s="275"/>
      <c r="D120" s="275"/>
      <c r="E120" s="275"/>
      <c r="F120" s="275"/>
      <c r="G120" s="275"/>
      <c r="H120" s="275"/>
      <c r="I120" s="275"/>
      <c r="J120" s="275"/>
    </row>
    <row r="121" spans="1:10" ht="12.95" customHeight="1">
      <c r="A121" s="275"/>
      <c r="B121" s="183" t="s">
        <v>241</v>
      </c>
      <c r="C121" s="289"/>
      <c r="D121" s="289"/>
      <c r="E121" s="289"/>
      <c r="F121" s="289"/>
      <c r="G121" s="289"/>
      <c r="H121" s="290"/>
      <c r="I121" s="275"/>
      <c r="J121" s="275"/>
    </row>
    <row r="122" spans="1:10" ht="12.95" customHeight="1">
      <c r="A122" s="275"/>
      <c r="B122" s="184" t="s">
        <v>242</v>
      </c>
      <c r="C122" s="284"/>
      <c r="D122" s="284"/>
      <c r="E122" s="284"/>
      <c r="F122" s="284"/>
      <c r="G122" s="284"/>
      <c r="H122" s="291"/>
      <c r="I122" s="275"/>
      <c r="J122" s="275"/>
    </row>
    <row r="123" spans="1:10" ht="12.95" customHeight="1" thickBot="1">
      <c r="A123" s="275"/>
      <c r="B123" s="615" t="s">
        <v>243</v>
      </c>
      <c r="C123" s="616"/>
      <c r="D123" s="616"/>
      <c r="E123" s="292"/>
      <c r="F123" s="292"/>
      <c r="G123" s="292"/>
      <c r="H123" s="293"/>
      <c r="I123" s="275"/>
      <c r="J123" s="275"/>
    </row>
    <row r="124" spans="1:10" ht="12.95" customHeight="1" thickBot="1">
      <c r="A124" s="275"/>
      <c r="B124" s="2"/>
      <c r="C124" s="275"/>
      <c r="D124" s="275"/>
      <c r="E124" s="275"/>
      <c r="F124" s="275"/>
      <c r="G124" s="275"/>
      <c r="H124" s="275"/>
      <c r="I124" s="275"/>
      <c r="J124" s="275"/>
    </row>
    <row r="125" spans="1:10" s="298" customFormat="1">
      <c r="A125" s="294"/>
      <c r="B125" s="295" t="s">
        <v>264</v>
      </c>
      <c r="C125" s="296"/>
      <c r="D125" s="296"/>
      <c r="E125" s="74"/>
      <c r="F125" s="162"/>
      <c r="G125" s="162"/>
      <c r="H125" s="297"/>
    </row>
    <row r="126" spans="1:10" s="298" customFormat="1">
      <c r="A126" s="294"/>
      <c r="B126" s="617" t="s">
        <v>265</v>
      </c>
      <c r="C126" s="618"/>
      <c r="D126" s="618"/>
      <c r="E126" s="618"/>
      <c r="F126" s="618"/>
      <c r="G126" s="618"/>
      <c r="H126" s="299"/>
    </row>
    <row r="127" spans="1:10" s="298" customFormat="1">
      <c r="A127" s="294"/>
      <c r="B127" s="300" t="s">
        <v>266</v>
      </c>
      <c r="C127" s="301"/>
      <c r="D127" s="301"/>
      <c r="E127" s="301"/>
      <c r="F127" s="301"/>
      <c r="G127" s="79"/>
      <c r="H127" s="302"/>
    </row>
    <row r="128" spans="1:10" s="298" customFormat="1">
      <c r="A128" s="294"/>
      <c r="B128" s="300" t="s">
        <v>267</v>
      </c>
      <c r="C128" s="301"/>
      <c r="D128" s="301"/>
      <c r="E128" s="301"/>
      <c r="F128" s="301"/>
      <c r="G128" s="79"/>
      <c r="H128" s="302"/>
    </row>
    <row r="129" spans="1:8" s="298" customFormat="1" ht="12.75" thickBot="1">
      <c r="A129" s="294"/>
      <c r="B129" s="303"/>
      <c r="C129" s="304"/>
      <c r="D129" s="304"/>
      <c r="E129" s="305"/>
      <c r="F129" s="306"/>
      <c r="G129" s="306"/>
      <c r="H129" s="307"/>
    </row>
    <row r="130" spans="1:8" s="298" customFormat="1" ht="12.75" thickBot="1">
      <c r="A130" s="294"/>
      <c r="B130" s="300"/>
      <c r="C130" s="301"/>
      <c r="D130" s="301"/>
      <c r="E130" s="308"/>
      <c r="F130" s="79"/>
      <c r="G130" s="79"/>
      <c r="H130" s="302"/>
    </row>
    <row r="131" spans="1:8" s="298" customFormat="1">
      <c r="A131" s="294"/>
      <c r="B131" s="295" t="s">
        <v>268</v>
      </c>
      <c r="C131" s="296"/>
      <c r="D131" s="296"/>
      <c r="E131" s="296"/>
      <c r="F131" s="296"/>
      <c r="G131" s="162"/>
      <c r="H131" s="297"/>
    </row>
    <row r="132" spans="1:8" s="298" customFormat="1">
      <c r="A132" s="294"/>
      <c r="B132" s="300" t="s">
        <v>269</v>
      </c>
      <c r="C132" s="301"/>
      <c r="D132" s="78"/>
      <c r="E132" s="78"/>
      <c r="F132" s="301"/>
      <c r="G132" s="79"/>
      <c r="H132" s="302"/>
    </row>
    <row r="133" spans="1:8" s="298" customFormat="1" ht="36">
      <c r="A133" s="294"/>
      <c r="B133" s="619" t="s">
        <v>270</v>
      </c>
      <c r="C133" s="620" t="s">
        <v>271</v>
      </c>
      <c r="D133" s="309" t="s">
        <v>272</v>
      </c>
      <c r="E133" s="309" t="s">
        <v>272</v>
      </c>
      <c r="F133" s="309" t="s">
        <v>273</v>
      </c>
      <c r="G133" s="79"/>
      <c r="H133" s="302"/>
    </row>
    <row r="134" spans="1:8" s="298" customFormat="1">
      <c r="A134" s="294"/>
      <c r="B134" s="619"/>
      <c r="C134" s="620"/>
      <c r="D134" s="309" t="s">
        <v>274</v>
      </c>
      <c r="E134" s="309" t="s">
        <v>275</v>
      </c>
      <c r="F134" s="309" t="s">
        <v>274</v>
      </c>
      <c r="G134" s="79"/>
      <c r="H134" s="302"/>
    </row>
    <row r="135" spans="1:8" s="298" customFormat="1">
      <c r="A135" s="294"/>
      <c r="B135" s="310" t="s">
        <v>136</v>
      </c>
      <c r="C135" s="311" t="s">
        <v>136</v>
      </c>
      <c r="D135" s="311" t="s">
        <v>136</v>
      </c>
      <c r="E135" s="311" t="s">
        <v>136</v>
      </c>
      <c r="F135" s="311" t="s">
        <v>136</v>
      </c>
      <c r="G135" s="79"/>
      <c r="H135" s="302"/>
    </row>
    <row r="136" spans="1:8" s="298" customFormat="1">
      <c r="A136" s="294"/>
      <c r="B136" s="312" t="s">
        <v>276</v>
      </c>
      <c r="C136" s="313"/>
      <c r="D136" s="313"/>
      <c r="E136" s="313"/>
      <c r="F136" s="313"/>
      <c r="G136" s="79"/>
      <c r="H136" s="302"/>
    </row>
    <row r="137" spans="1:8" s="298" customFormat="1">
      <c r="A137" s="294"/>
      <c r="B137" s="314"/>
      <c r="C137" s="301"/>
      <c r="D137" s="301"/>
      <c r="E137" s="301"/>
      <c r="F137" s="301"/>
      <c r="G137" s="79"/>
      <c r="H137" s="302"/>
    </row>
    <row r="138" spans="1:8" s="298" customFormat="1">
      <c r="A138" s="294"/>
      <c r="B138" s="314" t="s">
        <v>277</v>
      </c>
      <c r="C138" s="301"/>
      <c r="D138" s="301"/>
      <c r="E138" s="301"/>
      <c r="F138" s="301"/>
      <c r="G138" s="79"/>
      <c r="H138" s="302"/>
    </row>
    <row r="139" spans="1:8" s="298" customFormat="1">
      <c r="A139" s="294"/>
      <c r="B139" s="300"/>
      <c r="C139" s="301"/>
      <c r="D139" s="301"/>
      <c r="E139" s="301"/>
      <c r="F139" s="301"/>
      <c r="G139" s="79"/>
      <c r="H139" s="302"/>
    </row>
    <row r="140" spans="1:8" s="298" customFormat="1">
      <c r="A140" s="294"/>
      <c r="B140" s="314" t="s">
        <v>278</v>
      </c>
      <c r="C140" s="301"/>
      <c r="D140" s="301"/>
      <c r="E140" s="301"/>
      <c r="F140" s="301"/>
      <c r="G140" s="79"/>
      <c r="H140" s="302"/>
    </row>
    <row r="141" spans="1:8" s="298" customFormat="1">
      <c r="A141" s="294"/>
      <c r="B141" s="315" t="s">
        <v>279</v>
      </c>
      <c r="C141" s="273" t="s">
        <v>280</v>
      </c>
      <c r="D141" s="273" t="s">
        <v>316</v>
      </c>
      <c r="E141" s="301"/>
      <c r="F141" s="38"/>
      <c r="G141" s="79"/>
      <c r="H141" s="302"/>
    </row>
    <row r="142" spans="1:8" s="298" customFormat="1">
      <c r="A142" s="294"/>
      <c r="B142" s="315" t="s">
        <v>281</v>
      </c>
      <c r="C142" s="316">
        <v>58.336199999999998</v>
      </c>
      <c r="D142" s="316">
        <v>59.631999999999998</v>
      </c>
      <c r="E142" s="301"/>
      <c r="F142" s="38"/>
      <c r="G142" s="79"/>
      <c r="H142" s="302"/>
    </row>
    <row r="143" spans="1:8" s="298" customFormat="1">
      <c r="A143" s="294"/>
      <c r="B143" s="315" t="s">
        <v>282</v>
      </c>
      <c r="C143" s="316">
        <v>54.353700000000003</v>
      </c>
      <c r="D143" s="316">
        <v>55.525199999999998</v>
      </c>
      <c r="E143" s="301"/>
      <c r="F143" s="38"/>
      <c r="G143" s="79"/>
      <c r="H143" s="302"/>
    </row>
    <row r="144" spans="1:8" s="298" customFormat="1">
      <c r="A144" s="294"/>
      <c r="B144" s="300"/>
      <c r="C144" s="301"/>
      <c r="D144" s="301"/>
      <c r="E144" s="301"/>
      <c r="F144" s="301"/>
      <c r="G144" s="79"/>
      <c r="H144" s="302"/>
    </row>
    <row r="145" spans="1:10" s="298" customFormat="1">
      <c r="A145" s="294"/>
      <c r="B145" s="314" t="s">
        <v>317</v>
      </c>
      <c r="C145" s="317"/>
      <c r="D145" s="317"/>
      <c r="E145" s="317"/>
      <c r="F145" s="301"/>
      <c r="G145" s="79"/>
      <c r="H145" s="302"/>
    </row>
    <row r="146" spans="1:10" s="298" customFormat="1">
      <c r="A146" s="294"/>
      <c r="B146" s="314"/>
      <c r="C146" s="317"/>
      <c r="D146" s="317"/>
      <c r="E146" s="317"/>
      <c r="F146" s="301"/>
      <c r="G146" s="79"/>
      <c r="H146" s="302"/>
    </row>
    <row r="147" spans="1:10" s="298" customFormat="1">
      <c r="A147" s="294"/>
      <c r="B147" s="314" t="s">
        <v>318</v>
      </c>
      <c r="C147" s="317"/>
      <c r="D147" s="317"/>
      <c r="E147" s="317"/>
      <c r="F147" s="301"/>
      <c r="G147" s="79"/>
      <c r="H147" s="302"/>
    </row>
    <row r="148" spans="1:10" s="298" customFormat="1">
      <c r="A148" s="294"/>
      <c r="B148" s="314"/>
      <c r="C148" s="317"/>
      <c r="D148" s="317"/>
      <c r="E148" s="317"/>
      <c r="F148" s="301"/>
      <c r="G148" s="308"/>
      <c r="H148" s="318"/>
    </row>
    <row r="149" spans="1:10" s="298" customFormat="1">
      <c r="A149" s="294"/>
      <c r="B149" s="314" t="s">
        <v>805</v>
      </c>
      <c r="C149" s="317"/>
      <c r="D149" s="317"/>
      <c r="E149" s="319"/>
      <c r="F149" s="320"/>
      <c r="G149" s="79"/>
      <c r="H149" s="302"/>
      <c r="J149" s="321"/>
    </row>
    <row r="150" spans="1:10" s="298" customFormat="1">
      <c r="A150" s="294"/>
      <c r="B150" s="105" t="s">
        <v>283</v>
      </c>
      <c r="C150" s="317"/>
      <c r="D150" s="317"/>
      <c r="E150" s="322"/>
      <c r="F150" s="301"/>
      <c r="G150" s="79"/>
      <c r="H150" s="302"/>
    </row>
    <row r="151" spans="1:10" s="298" customFormat="1">
      <c r="A151" s="294"/>
      <c r="B151" s="323"/>
      <c r="C151" s="317"/>
      <c r="D151" s="317"/>
      <c r="E151" s="317"/>
      <c r="F151" s="301"/>
      <c r="G151" s="79"/>
      <c r="H151" s="302"/>
    </row>
    <row r="152" spans="1:10" s="298" customFormat="1">
      <c r="A152" s="294"/>
      <c r="B152" s="324" t="s">
        <v>323</v>
      </c>
      <c r="C152" s="317"/>
      <c r="D152" s="317"/>
      <c r="E152" s="322"/>
      <c r="F152" s="325"/>
      <c r="G152" s="79"/>
      <c r="H152" s="302"/>
    </row>
    <row r="153" spans="1:10" s="298" customFormat="1">
      <c r="A153" s="294"/>
      <c r="B153" s="314"/>
      <c r="C153" s="317"/>
      <c r="D153" s="317"/>
      <c r="E153" s="317"/>
      <c r="F153" s="313"/>
      <c r="G153" s="79"/>
      <c r="H153" s="302"/>
    </row>
    <row r="154" spans="1:10" s="298" customFormat="1">
      <c r="A154" s="294"/>
      <c r="B154" s="314" t="s">
        <v>784</v>
      </c>
      <c r="C154" s="317"/>
      <c r="D154" s="322"/>
      <c r="E154" s="326"/>
      <c r="F154" s="326"/>
      <c r="G154" s="79"/>
      <c r="H154" s="302"/>
    </row>
    <row r="155" spans="1:10" s="298" customFormat="1">
      <c r="A155" s="294"/>
      <c r="B155" s="314"/>
      <c r="C155" s="317"/>
      <c r="D155" s="317"/>
      <c r="E155" s="317"/>
      <c r="F155" s="313"/>
      <c r="G155" s="79"/>
      <c r="H155" s="302"/>
    </row>
    <row r="156" spans="1:10" s="298" customFormat="1">
      <c r="A156" s="294"/>
      <c r="B156" s="314" t="s">
        <v>332</v>
      </c>
      <c r="C156" s="317"/>
      <c r="D156" s="317"/>
      <c r="E156" s="327"/>
      <c r="F156" s="301"/>
      <c r="G156" s="79"/>
      <c r="H156" s="302"/>
    </row>
    <row r="157" spans="1:10" s="298" customFormat="1">
      <c r="A157" s="294"/>
      <c r="B157" s="314"/>
      <c r="C157" s="322"/>
      <c r="D157" s="317"/>
      <c r="E157" s="328"/>
      <c r="F157" s="79"/>
      <c r="G157" s="79"/>
      <c r="H157" s="302"/>
    </row>
    <row r="158" spans="1:10" s="298" customFormat="1">
      <c r="A158" s="294"/>
      <c r="B158" s="329" t="s">
        <v>803</v>
      </c>
      <c r="C158" s="317"/>
      <c r="D158" s="317"/>
      <c r="E158" s="317"/>
      <c r="F158" s="301"/>
      <c r="G158" s="79"/>
      <c r="H158" s="302"/>
    </row>
    <row r="159" spans="1:10" s="298" customFormat="1">
      <c r="A159" s="294"/>
      <c r="B159" s="329"/>
      <c r="C159" s="317"/>
      <c r="D159" s="317"/>
      <c r="E159" s="79"/>
      <c r="F159" s="79"/>
      <c r="G159" s="79"/>
      <c r="H159" s="302"/>
    </row>
    <row r="160" spans="1:10" s="298" customFormat="1">
      <c r="A160" s="294"/>
      <c r="B160" s="329" t="s">
        <v>802</v>
      </c>
      <c r="C160" s="317"/>
      <c r="D160" s="317"/>
      <c r="E160" s="79"/>
      <c r="F160" s="79"/>
      <c r="G160" s="79"/>
      <c r="H160" s="302"/>
    </row>
    <row r="161" spans="1:8" s="298" customFormat="1">
      <c r="A161" s="294"/>
      <c r="B161" s="314"/>
      <c r="C161" s="317"/>
      <c r="D161" s="317"/>
      <c r="E161" s="317"/>
      <c r="F161" s="79"/>
      <c r="G161" s="79"/>
      <c r="H161" s="302"/>
    </row>
    <row r="162" spans="1:8" s="298" customFormat="1">
      <c r="A162" s="294"/>
      <c r="B162" s="314" t="s">
        <v>319</v>
      </c>
      <c r="C162" s="317"/>
      <c r="D162" s="317"/>
      <c r="E162" s="317"/>
      <c r="F162" s="301"/>
      <c r="G162" s="79"/>
      <c r="H162" s="302"/>
    </row>
    <row r="163" spans="1:8" s="298" customFormat="1">
      <c r="A163" s="294"/>
      <c r="B163" s="105"/>
      <c r="C163" s="164"/>
      <c r="D163" s="164"/>
      <c r="E163" s="164"/>
      <c r="F163" s="165"/>
      <c r="G163" s="79"/>
      <c r="H163" s="302"/>
    </row>
    <row r="164" spans="1:8" s="298" customFormat="1">
      <c r="A164" s="294"/>
      <c r="B164" s="105" t="s">
        <v>284</v>
      </c>
      <c r="C164" s="164"/>
      <c r="D164" s="164"/>
      <c r="E164" s="164"/>
      <c r="F164" s="165"/>
      <c r="G164" s="79"/>
      <c r="H164" s="302"/>
    </row>
    <row r="165" spans="1:8" s="298" customFormat="1" ht="12.75" thickBot="1">
      <c r="A165" s="294"/>
      <c r="B165" s="105"/>
      <c r="C165" s="164"/>
      <c r="D165" s="164"/>
      <c r="E165" s="164"/>
      <c r="F165" s="165"/>
      <c r="G165" s="79"/>
      <c r="H165" s="302"/>
    </row>
    <row r="166" spans="1:8" s="298" customFormat="1" ht="12.75" thickBot="1">
      <c r="A166" s="294"/>
      <c r="B166" s="330" t="s">
        <v>285</v>
      </c>
      <c r="C166" s="331"/>
      <c r="D166" s="331"/>
      <c r="E166" s="331"/>
      <c r="F166" s="332"/>
      <c r="G166" s="162"/>
      <c r="H166" s="297"/>
    </row>
    <row r="167" spans="1:8" s="298" customFormat="1">
      <c r="A167" s="294"/>
      <c r="B167" s="314"/>
      <c r="C167" s="164"/>
      <c r="D167" s="164"/>
      <c r="E167" s="164"/>
      <c r="F167" s="333"/>
      <c r="G167" s="79"/>
      <c r="H167" s="302"/>
    </row>
    <row r="168" spans="1:8" s="298" customFormat="1">
      <c r="A168" s="294"/>
      <c r="B168" s="274" t="s">
        <v>908</v>
      </c>
      <c r="C168" s="164"/>
      <c r="D168" s="164"/>
      <c r="E168" s="164"/>
      <c r="F168" s="165"/>
      <c r="G168" s="165"/>
      <c r="H168" s="302"/>
    </row>
    <row r="169" spans="1:8" s="298" customFormat="1" ht="36">
      <c r="A169" s="294"/>
      <c r="B169" s="334" t="s">
        <v>286</v>
      </c>
      <c r="C169" s="335" t="s">
        <v>287</v>
      </c>
      <c r="D169" s="335" t="s">
        <v>288</v>
      </c>
      <c r="E169" s="335" t="s">
        <v>289</v>
      </c>
      <c r="F169" s="335" t="s">
        <v>290</v>
      </c>
      <c r="G169" s="336" t="s">
        <v>291</v>
      </c>
      <c r="H169" s="302"/>
    </row>
    <row r="170" spans="1:8" s="298" customFormat="1">
      <c r="A170" s="294"/>
      <c r="B170" s="337" t="s">
        <v>292</v>
      </c>
      <c r="C170" s="338"/>
      <c r="D170" s="339"/>
      <c r="E170" s="155"/>
      <c r="F170" s="155"/>
      <c r="G170" s="147"/>
      <c r="H170" s="302"/>
    </row>
    <row r="171" spans="1:8" s="298" customFormat="1">
      <c r="A171" s="294"/>
      <c r="B171" s="340" t="s">
        <v>127</v>
      </c>
      <c r="C171" s="341">
        <v>45134</v>
      </c>
      <c r="D171" s="39" t="s">
        <v>293</v>
      </c>
      <c r="E171" s="155">
        <v>161.91371159420291</v>
      </c>
      <c r="F171" s="155">
        <v>165.8</v>
      </c>
      <c r="G171" s="621">
        <v>17155.7</v>
      </c>
      <c r="H171" s="302"/>
    </row>
    <row r="172" spans="1:8" s="298" customFormat="1">
      <c r="A172" s="294"/>
      <c r="B172" s="340" t="s">
        <v>82</v>
      </c>
      <c r="C172" s="341">
        <v>45134</v>
      </c>
      <c r="D172" s="39" t="s">
        <v>293</v>
      </c>
      <c r="E172" s="155">
        <v>7047.3848587967477</v>
      </c>
      <c r="F172" s="155">
        <v>7212.65</v>
      </c>
      <c r="G172" s="622"/>
      <c r="H172" s="302"/>
    </row>
    <row r="173" spans="1:8" s="298" customFormat="1">
      <c r="A173" s="294"/>
      <c r="B173" s="340" t="s">
        <v>131</v>
      </c>
      <c r="C173" s="341">
        <v>45134</v>
      </c>
      <c r="D173" s="39" t="s">
        <v>293</v>
      </c>
      <c r="E173" s="155">
        <v>647.09240377358492</v>
      </c>
      <c r="F173" s="155">
        <v>651.9</v>
      </c>
      <c r="G173" s="622"/>
      <c r="H173" s="302"/>
    </row>
    <row r="174" spans="1:8" s="298" customFormat="1">
      <c r="A174" s="294"/>
      <c r="B174" s="340" t="s">
        <v>118</v>
      </c>
      <c r="C174" s="341">
        <v>45134</v>
      </c>
      <c r="D174" s="39" t="s">
        <v>293</v>
      </c>
      <c r="E174" s="155">
        <v>2669.2740377828054</v>
      </c>
      <c r="F174" s="155">
        <v>2694.95</v>
      </c>
      <c r="G174" s="622"/>
      <c r="H174" s="302"/>
    </row>
    <row r="175" spans="1:8" s="298" customFormat="1">
      <c r="A175" s="294"/>
      <c r="B175" s="340" t="s">
        <v>109</v>
      </c>
      <c r="C175" s="341">
        <v>45134</v>
      </c>
      <c r="D175" s="39" t="s">
        <v>293</v>
      </c>
      <c r="E175" s="155">
        <v>1323.7644732960894</v>
      </c>
      <c r="F175" s="155">
        <v>1381.25</v>
      </c>
      <c r="G175" s="622"/>
      <c r="H175" s="302"/>
    </row>
    <row r="176" spans="1:8" s="298" customFormat="1">
      <c r="A176" s="294"/>
      <c r="B176" s="340" t="s">
        <v>85</v>
      </c>
      <c r="C176" s="341">
        <v>45134</v>
      </c>
      <c r="D176" s="39" t="s">
        <v>293</v>
      </c>
      <c r="E176" s="155">
        <v>2521.660919128044</v>
      </c>
      <c r="F176" s="155">
        <v>2564.6999999999998</v>
      </c>
      <c r="G176" s="622"/>
      <c r="H176" s="302"/>
    </row>
    <row r="177" spans="1:11" s="298" customFormat="1">
      <c r="A177" s="294"/>
      <c r="B177" s="340" t="s">
        <v>124</v>
      </c>
      <c r="C177" s="341">
        <v>45169</v>
      </c>
      <c r="D177" s="39" t="s">
        <v>293</v>
      </c>
      <c r="E177" s="155">
        <v>3232.8821473684211</v>
      </c>
      <c r="F177" s="155">
        <v>3334</v>
      </c>
      <c r="G177" s="622"/>
      <c r="H177" s="302"/>
    </row>
    <row r="178" spans="1:11" s="298" customFormat="1">
      <c r="A178" s="294"/>
      <c r="B178" s="340" t="s">
        <v>121</v>
      </c>
      <c r="C178" s="341">
        <v>45134</v>
      </c>
      <c r="D178" s="39" t="s">
        <v>293</v>
      </c>
      <c r="E178" s="155">
        <v>572.34698577901713</v>
      </c>
      <c r="F178" s="155">
        <v>598.4</v>
      </c>
      <c r="G178" s="622"/>
      <c r="H178" s="302"/>
    </row>
    <row r="179" spans="1:11" s="298" customFormat="1">
      <c r="A179" s="294"/>
      <c r="B179" s="340" t="s">
        <v>112</v>
      </c>
      <c r="C179" s="341">
        <v>45134</v>
      </c>
      <c r="D179" s="39" t="s">
        <v>293</v>
      </c>
      <c r="E179" s="155">
        <v>1116.7638974085366</v>
      </c>
      <c r="F179" s="155">
        <v>1137.8</v>
      </c>
      <c r="G179" s="622"/>
      <c r="H179" s="302"/>
    </row>
    <row r="180" spans="1:11" s="298" customFormat="1">
      <c r="A180" s="294"/>
      <c r="B180" s="340"/>
      <c r="C180" s="341"/>
      <c r="D180" s="39"/>
      <c r="E180" s="155"/>
      <c r="F180" s="155"/>
      <c r="G180" s="622"/>
      <c r="H180" s="302"/>
    </row>
    <row r="181" spans="1:11" s="298" customFormat="1">
      <c r="A181" s="294"/>
      <c r="B181" s="340"/>
      <c r="C181" s="338"/>
      <c r="D181" s="339"/>
      <c r="E181" s="155"/>
      <c r="F181" s="155"/>
      <c r="G181" s="622"/>
      <c r="H181" s="302"/>
    </row>
    <row r="182" spans="1:11" s="298" customFormat="1">
      <c r="A182" s="294"/>
      <c r="B182" s="337" t="s">
        <v>294</v>
      </c>
      <c r="C182" s="338"/>
      <c r="D182" s="339"/>
      <c r="E182" s="155"/>
      <c r="F182" s="155"/>
      <c r="G182" s="147"/>
      <c r="H182" s="302"/>
    </row>
    <row r="183" spans="1:11" s="298" customFormat="1">
      <c r="A183" s="294"/>
      <c r="B183" s="340" t="s">
        <v>295</v>
      </c>
      <c r="C183" s="341">
        <v>45134</v>
      </c>
      <c r="D183" s="39" t="s">
        <v>293</v>
      </c>
      <c r="E183" s="342">
        <v>82.043999999999997</v>
      </c>
      <c r="F183" s="342">
        <v>82.144999999999996</v>
      </c>
      <c r="G183" s="621">
        <v>10068.370000000001</v>
      </c>
      <c r="H183" s="302"/>
      <c r="I183" s="321"/>
    </row>
    <row r="184" spans="1:11" s="298" customFormat="1">
      <c r="A184" s="294"/>
      <c r="B184" s="340" t="s">
        <v>295</v>
      </c>
      <c r="C184" s="341">
        <v>45134</v>
      </c>
      <c r="D184" s="39" t="s">
        <v>293</v>
      </c>
      <c r="E184" s="342">
        <v>82.087472452830184</v>
      </c>
      <c r="F184" s="342">
        <v>82.144999999999996</v>
      </c>
      <c r="G184" s="622"/>
      <c r="H184" s="302"/>
      <c r="I184" s="321"/>
    </row>
    <row r="185" spans="1:11" s="298" customFormat="1">
      <c r="A185" s="294"/>
      <c r="B185" s="340"/>
      <c r="C185" s="341"/>
      <c r="D185" s="39"/>
      <c r="E185" s="342"/>
      <c r="F185" s="342"/>
      <c r="G185" s="624"/>
      <c r="H185" s="302"/>
      <c r="I185" s="321"/>
    </row>
    <row r="186" spans="1:11" s="298" customFormat="1">
      <c r="A186" s="294"/>
      <c r="B186" s="625" t="s">
        <v>325</v>
      </c>
      <c r="C186" s="613"/>
      <c r="D186" s="613"/>
      <c r="E186" s="613"/>
      <c r="F186" s="613"/>
      <c r="G186" s="626"/>
      <c r="H186" s="302"/>
      <c r="J186" s="343"/>
    </row>
    <row r="187" spans="1:11" s="298" customFormat="1" ht="30" customHeight="1">
      <c r="A187" s="294"/>
      <c r="B187" s="627" t="s">
        <v>783</v>
      </c>
      <c r="C187" s="628"/>
      <c r="D187" s="628"/>
      <c r="E187" s="628"/>
      <c r="F187" s="628"/>
      <c r="G187" s="629"/>
      <c r="H187" s="302"/>
      <c r="J187" s="118"/>
    </row>
    <row r="188" spans="1:11" s="298" customFormat="1">
      <c r="A188" s="294"/>
      <c r="B188" s="344"/>
      <c r="C188" s="345"/>
      <c r="D188" s="345"/>
      <c r="E188" s="346"/>
      <c r="F188" s="346"/>
      <c r="G188" s="346"/>
      <c r="H188" s="302"/>
      <c r="J188" s="321"/>
      <c r="K188" s="343"/>
    </row>
    <row r="189" spans="1:11" s="298" customFormat="1">
      <c r="A189" s="294"/>
      <c r="B189" s="347" t="s">
        <v>324</v>
      </c>
      <c r="C189" s="345"/>
      <c r="D189" s="345"/>
      <c r="E189" s="346"/>
      <c r="F189" s="346"/>
      <c r="G189" s="346"/>
      <c r="H189" s="302"/>
    </row>
    <row r="190" spans="1:11" s="298" customFormat="1">
      <c r="A190" s="294"/>
      <c r="B190" s="625" t="s">
        <v>296</v>
      </c>
      <c r="C190" s="613"/>
      <c r="D190" s="614"/>
      <c r="E190" s="349">
        <v>0</v>
      </c>
      <c r="F190" s="346"/>
      <c r="G190" s="346"/>
      <c r="H190" s="302"/>
    </row>
    <row r="191" spans="1:11" s="298" customFormat="1">
      <c r="A191" s="294"/>
      <c r="B191" s="625" t="s">
        <v>297</v>
      </c>
      <c r="C191" s="613"/>
      <c r="D191" s="614"/>
      <c r="E191" s="349">
        <v>539683</v>
      </c>
      <c r="F191" s="170"/>
      <c r="G191" s="170"/>
      <c r="H191" s="302"/>
    </row>
    <row r="192" spans="1:11" s="298" customFormat="1">
      <c r="A192" s="294"/>
      <c r="B192" s="625" t="s">
        <v>298</v>
      </c>
      <c r="C192" s="613"/>
      <c r="D192" s="614"/>
      <c r="E192" s="349">
        <v>539683</v>
      </c>
      <c r="F192" s="170"/>
      <c r="G192" s="170"/>
      <c r="H192" s="302"/>
    </row>
    <row r="193" spans="1:10" s="298" customFormat="1">
      <c r="A193" s="294"/>
      <c r="B193" s="625" t="s">
        <v>299</v>
      </c>
      <c r="C193" s="613"/>
      <c r="D193" s="614"/>
      <c r="E193" s="349">
        <v>539660</v>
      </c>
      <c r="F193" s="170"/>
      <c r="G193" s="170"/>
      <c r="H193" s="302"/>
    </row>
    <row r="194" spans="1:10" s="298" customFormat="1">
      <c r="A194" s="294"/>
      <c r="B194" s="625" t="s">
        <v>300</v>
      </c>
      <c r="C194" s="613"/>
      <c r="D194" s="614"/>
      <c r="E194" s="349">
        <v>0</v>
      </c>
      <c r="F194" s="170"/>
      <c r="G194" s="170"/>
      <c r="H194" s="302"/>
    </row>
    <row r="195" spans="1:10" s="298" customFormat="1">
      <c r="A195" s="294"/>
      <c r="B195" s="625" t="s">
        <v>301</v>
      </c>
      <c r="C195" s="613"/>
      <c r="D195" s="614"/>
      <c r="E195" s="349">
        <v>51671967512.739998</v>
      </c>
      <c r="F195" s="170"/>
      <c r="G195" s="170"/>
      <c r="H195" s="302"/>
    </row>
    <row r="196" spans="1:10" s="298" customFormat="1">
      <c r="A196" s="294"/>
      <c r="B196" s="625" t="s">
        <v>302</v>
      </c>
      <c r="C196" s="613"/>
      <c r="D196" s="614"/>
      <c r="E196" s="349">
        <v>51867539643.749992</v>
      </c>
      <c r="F196" s="170"/>
      <c r="G196" s="170"/>
      <c r="H196" s="302"/>
      <c r="J196" s="350"/>
    </row>
    <row r="197" spans="1:10" s="298" customFormat="1">
      <c r="A197" s="294"/>
      <c r="B197" s="625" t="s">
        <v>303</v>
      </c>
      <c r="C197" s="613"/>
      <c r="D197" s="614"/>
      <c r="E197" s="349">
        <v>51801323292.749992</v>
      </c>
      <c r="F197" s="170"/>
      <c r="G197" s="351"/>
      <c r="H197" s="302"/>
      <c r="J197" s="352"/>
    </row>
    <row r="198" spans="1:10" s="298" customFormat="1">
      <c r="A198" s="294"/>
      <c r="B198" s="625" t="s">
        <v>304</v>
      </c>
      <c r="C198" s="613"/>
      <c r="D198" s="614"/>
      <c r="E198" s="349">
        <v>195572131.01000002</v>
      </c>
      <c r="F198" s="170"/>
      <c r="G198" s="353"/>
      <c r="H198" s="302"/>
      <c r="J198" s="352"/>
    </row>
    <row r="199" spans="1:10" s="298" customFormat="1">
      <c r="A199" s="294"/>
      <c r="B199" s="174" t="s">
        <v>305</v>
      </c>
      <c r="C199" s="175"/>
      <c r="D199" s="175"/>
      <c r="E199" s="169"/>
      <c r="F199" s="170"/>
      <c r="G199" s="170"/>
      <c r="H199" s="302"/>
    </row>
    <row r="200" spans="1:10" s="298" customFormat="1">
      <c r="A200" s="294"/>
      <c r="B200" s="300"/>
      <c r="C200" s="346"/>
      <c r="D200" s="346"/>
      <c r="E200" s="169"/>
      <c r="F200" s="169"/>
      <c r="G200" s="170"/>
      <c r="H200" s="302"/>
    </row>
    <row r="201" spans="1:10" s="298" customFormat="1">
      <c r="A201" s="294"/>
      <c r="B201" s="347" t="s">
        <v>327</v>
      </c>
      <c r="C201" s="345"/>
      <c r="D201" s="345"/>
      <c r="E201" s="346"/>
      <c r="F201" s="346"/>
      <c r="G201" s="346"/>
      <c r="H201" s="302"/>
    </row>
    <row r="202" spans="1:10" s="298" customFormat="1">
      <c r="A202" s="294"/>
      <c r="B202" s="300"/>
      <c r="C202" s="346"/>
      <c r="D202" s="346"/>
      <c r="E202" s="346"/>
      <c r="F202" s="354"/>
      <c r="G202" s="354"/>
      <c r="H202" s="302"/>
    </row>
    <row r="203" spans="1:10" s="298" customFormat="1">
      <c r="A203" s="294"/>
      <c r="B203" s="347" t="s">
        <v>328</v>
      </c>
      <c r="C203" s="345"/>
      <c r="D203" s="345"/>
      <c r="E203" s="346"/>
      <c r="F203" s="355"/>
      <c r="G203" s="346"/>
      <c r="H203" s="302"/>
    </row>
    <row r="204" spans="1:10" s="298" customFormat="1">
      <c r="A204" s="294"/>
      <c r="B204" s="174"/>
      <c r="C204" s="175"/>
      <c r="D204" s="175"/>
      <c r="E204" s="346"/>
      <c r="F204" s="346"/>
      <c r="G204" s="346"/>
      <c r="H204" s="302"/>
    </row>
    <row r="205" spans="1:10" s="298" customFormat="1">
      <c r="A205" s="294"/>
      <c r="B205" s="347" t="s">
        <v>329</v>
      </c>
      <c r="C205" s="345"/>
      <c r="D205" s="345"/>
      <c r="E205" s="346"/>
      <c r="F205" s="355"/>
      <c r="G205" s="346"/>
      <c r="H205" s="302"/>
    </row>
    <row r="206" spans="1:10" s="298" customFormat="1" ht="36" hidden="1">
      <c r="A206" s="294"/>
      <c r="B206" s="335" t="s">
        <v>286</v>
      </c>
      <c r="C206" s="335" t="s">
        <v>306</v>
      </c>
      <c r="D206" s="335" t="s">
        <v>307</v>
      </c>
      <c r="E206" s="335" t="s">
        <v>308</v>
      </c>
      <c r="F206" s="335" t="s">
        <v>309</v>
      </c>
      <c r="G206" s="346"/>
      <c r="H206" s="302"/>
    </row>
    <row r="207" spans="1:10" s="298" customFormat="1" hidden="1">
      <c r="A207" s="294"/>
      <c r="B207" s="630" t="s">
        <v>310</v>
      </c>
      <c r="C207" s="631"/>
      <c r="D207" s="631"/>
      <c r="E207" s="631"/>
      <c r="F207" s="632"/>
      <c r="G207" s="346"/>
      <c r="H207" s="302"/>
    </row>
    <row r="208" spans="1:10" s="298" customFormat="1" hidden="1">
      <c r="A208" s="294"/>
      <c r="B208" s="612" t="s">
        <v>311</v>
      </c>
      <c r="C208" s="613"/>
      <c r="D208" s="613"/>
      <c r="E208" s="613"/>
      <c r="F208" s="614"/>
      <c r="G208" s="346"/>
      <c r="H208" s="302"/>
    </row>
    <row r="209" spans="1:13" s="298" customFormat="1" hidden="1">
      <c r="A209" s="294"/>
      <c r="B209" s="347"/>
      <c r="C209" s="345"/>
      <c r="D209" s="345"/>
      <c r="E209" s="346"/>
      <c r="F209" s="355"/>
      <c r="G209" s="346"/>
      <c r="H209" s="302"/>
    </row>
    <row r="210" spans="1:13" s="298" customFormat="1">
      <c r="A210" s="294"/>
      <c r="B210" s="347"/>
      <c r="C210" s="345"/>
      <c r="D210" s="345"/>
      <c r="E210" s="346"/>
      <c r="F210" s="355"/>
      <c r="G210" s="346"/>
      <c r="H210" s="302"/>
    </row>
    <row r="211" spans="1:13" s="298" customFormat="1">
      <c r="A211" s="294"/>
      <c r="B211" s="347" t="s">
        <v>326</v>
      </c>
      <c r="C211" s="345"/>
      <c r="D211" s="345"/>
      <c r="E211" s="346"/>
      <c r="F211" s="346"/>
      <c r="G211" s="346"/>
      <c r="H211" s="302"/>
    </row>
    <row r="212" spans="1:13" s="298" customFormat="1">
      <c r="A212" s="294"/>
      <c r="B212" s="340" t="s">
        <v>312</v>
      </c>
      <c r="C212" s="348"/>
      <c r="D212" s="348"/>
      <c r="E212" s="349">
        <v>5484</v>
      </c>
      <c r="F212" s="346"/>
      <c r="G212" s="346"/>
      <c r="H212" s="302"/>
    </row>
    <row r="213" spans="1:13" s="298" customFormat="1">
      <c r="A213" s="294"/>
      <c r="B213" s="340" t="s">
        <v>313</v>
      </c>
      <c r="C213" s="348"/>
      <c r="D213" s="348"/>
      <c r="E213" s="349">
        <v>4566993000</v>
      </c>
      <c r="F213" s="354"/>
      <c r="G213" s="356"/>
      <c r="H213" s="302"/>
    </row>
    <row r="214" spans="1:13" s="298" customFormat="1">
      <c r="A214" s="294"/>
      <c r="B214" s="340" t="s">
        <v>314</v>
      </c>
      <c r="C214" s="348"/>
      <c r="D214" s="348"/>
      <c r="E214" s="349">
        <v>21180014.25</v>
      </c>
      <c r="F214" s="346"/>
      <c r="G214" s="357"/>
      <c r="H214" s="302"/>
    </row>
    <row r="215" spans="1:13" s="298" customFormat="1">
      <c r="A215" s="294"/>
      <c r="B215" s="300"/>
      <c r="C215" s="346"/>
      <c r="D215" s="346"/>
      <c r="E215" s="346"/>
      <c r="F215" s="346"/>
      <c r="G215" s="346"/>
      <c r="H215" s="302"/>
    </row>
    <row r="216" spans="1:13" s="298" customFormat="1" ht="12.75" thickBot="1">
      <c r="A216" s="294"/>
      <c r="B216" s="358" t="s">
        <v>330</v>
      </c>
      <c r="C216" s="304"/>
      <c r="D216" s="304"/>
      <c r="E216" s="304"/>
      <c r="F216" s="304"/>
      <c r="G216" s="304"/>
      <c r="H216" s="307"/>
    </row>
    <row r="217" spans="1:13" s="298" customFormat="1">
      <c r="A217" s="294"/>
    </row>
    <row r="218" spans="1:13" s="301" customFormat="1">
      <c r="A218" s="359"/>
    </row>
    <row r="219" spans="1:13" s="301" customFormat="1" ht="12.75" customHeight="1">
      <c r="A219" s="359"/>
      <c r="B219" s="609" t="s">
        <v>823</v>
      </c>
      <c r="C219" s="609"/>
      <c r="D219" s="609"/>
      <c r="E219" s="609"/>
      <c r="F219" s="609"/>
      <c r="G219" s="609"/>
      <c r="H219" s="609"/>
      <c r="I219" s="609"/>
      <c r="J219" s="609"/>
      <c r="K219" s="212"/>
      <c r="L219" s="212"/>
      <c r="M219" s="212"/>
    </row>
    <row r="220" spans="1:13">
      <c r="B220" s="610" t="s">
        <v>824</v>
      </c>
      <c r="C220" s="611" t="s">
        <v>825</v>
      </c>
      <c r="D220" s="611"/>
      <c r="E220" s="208" t="s">
        <v>826</v>
      </c>
      <c r="F220" s="208" t="s">
        <v>827</v>
      </c>
      <c r="G220" s="611" t="s">
        <v>828</v>
      </c>
      <c r="H220" s="611"/>
      <c r="I220" s="611"/>
      <c r="J220" s="611"/>
      <c r="K220" s="212"/>
      <c r="L220" s="212"/>
    </row>
    <row r="221" spans="1:13" ht="24">
      <c r="B221" s="610"/>
      <c r="C221" s="208" t="s">
        <v>282</v>
      </c>
      <c r="D221" s="208" t="s">
        <v>281</v>
      </c>
      <c r="E221" s="208" t="s">
        <v>829</v>
      </c>
      <c r="F221" s="208" t="s">
        <v>830</v>
      </c>
      <c r="G221" s="208" t="s">
        <v>282</v>
      </c>
      <c r="H221" s="208" t="s">
        <v>281</v>
      </c>
      <c r="I221" s="208" t="s">
        <v>829</v>
      </c>
      <c r="J221" s="208" t="s">
        <v>830</v>
      </c>
      <c r="K221" s="212"/>
    </row>
    <row r="222" spans="1:13">
      <c r="B222" s="360" t="s">
        <v>831</v>
      </c>
      <c r="C222" s="361">
        <v>0.18484609179312894</v>
      </c>
      <c r="D222" s="361">
        <v>0.19324082312370905</v>
      </c>
      <c r="E222" s="361">
        <v>0.14536712069466451</v>
      </c>
      <c r="F222" s="361">
        <v>0.13637408204328949</v>
      </c>
      <c r="G222" s="362">
        <v>55525.2</v>
      </c>
      <c r="H222" s="362">
        <v>59631.999999999993</v>
      </c>
      <c r="I222" s="362">
        <v>39422.605273732494</v>
      </c>
      <c r="J222" s="362">
        <v>36403.707360360982</v>
      </c>
      <c r="K222" s="212"/>
    </row>
    <row r="223" spans="1:13">
      <c r="B223" s="363" t="s">
        <v>832</v>
      </c>
      <c r="C223" s="361">
        <v>0.26209986293678944</v>
      </c>
      <c r="D223" s="361">
        <v>0.27344247171527791</v>
      </c>
      <c r="E223" s="361">
        <v>0.23895463696946906</v>
      </c>
      <c r="F223" s="361">
        <v>0.22912681409071745</v>
      </c>
      <c r="G223" s="362">
        <v>12620.998629367894</v>
      </c>
      <c r="H223" s="362">
        <v>12734.424717152779</v>
      </c>
      <c r="I223" s="362">
        <v>12389.54636969469</v>
      </c>
      <c r="J223" s="362">
        <v>12291.268140907174</v>
      </c>
      <c r="K223" s="212"/>
    </row>
    <row r="224" spans="1:13">
      <c r="B224" s="363" t="s">
        <v>833</v>
      </c>
      <c r="C224" s="361">
        <v>0.27751794333672253</v>
      </c>
      <c r="D224" s="361">
        <v>0.28997667296221352</v>
      </c>
      <c r="E224" s="361">
        <v>0.26055987952212245</v>
      </c>
      <c r="F224" s="361">
        <v>0.24537547973581297</v>
      </c>
      <c r="G224" s="362">
        <v>20849.758365219612</v>
      </c>
      <c r="H224" s="362">
        <v>21465.725465351094</v>
      </c>
      <c r="I224" s="362">
        <v>20030.43779261467</v>
      </c>
      <c r="J224" s="362">
        <v>19315.27660564542</v>
      </c>
      <c r="K224" s="212"/>
    </row>
    <row r="225" spans="2:13">
      <c r="B225" s="363" t="s">
        <v>834</v>
      </c>
      <c r="C225" s="361">
        <v>0.18398002727478957</v>
      </c>
      <c r="D225" s="361">
        <v>0.19458106409081966</v>
      </c>
      <c r="E225" s="361">
        <v>0.13636786015717384</v>
      </c>
      <c r="F225" s="361">
        <v>0.13703517956986966</v>
      </c>
      <c r="G225" s="362">
        <v>23287.548284004315</v>
      </c>
      <c r="H225" s="362">
        <v>24350.126993719732</v>
      </c>
      <c r="I225" s="362">
        <v>18962.645399750727</v>
      </c>
      <c r="J225" s="362">
        <v>19018.450024434202</v>
      </c>
      <c r="K225" s="212"/>
    </row>
    <row r="226" spans="2:13">
      <c r="B226" s="363" t="s">
        <v>835</v>
      </c>
      <c r="C226" s="361">
        <v>0.18802579742686198</v>
      </c>
      <c r="D226" s="361">
        <v>0.19647204231741622</v>
      </c>
      <c r="E226" s="361">
        <v>0.15076528936082756</v>
      </c>
      <c r="F226" s="361">
        <v>0.13992132548873593</v>
      </c>
      <c r="G226" s="362">
        <v>56114.968317011801</v>
      </c>
      <c r="H226" s="362">
        <v>60239.211249393884</v>
      </c>
      <c r="I226" s="362">
        <v>40788.326353634198</v>
      </c>
      <c r="J226" s="362">
        <v>37099.842925291676</v>
      </c>
      <c r="K226" s="212"/>
    </row>
    <row r="227" spans="2:13">
      <c r="B227" s="364"/>
      <c r="C227" s="365"/>
      <c r="D227" s="365"/>
      <c r="E227" s="365"/>
      <c r="F227" s="365"/>
      <c r="G227" s="365"/>
      <c r="H227" s="366"/>
      <c r="I227" s="366"/>
      <c r="J227" s="366"/>
      <c r="K227" s="366"/>
      <c r="L227" s="212"/>
      <c r="M227" s="212"/>
    </row>
    <row r="228" spans="2:13">
      <c r="B228" s="212"/>
      <c r="C228" s="212"/>
      <c r="D228" s="212"/>
      <c r="E228" s="212"/>
      <c r="F228" s="212"/>
      <c r="G228" s="212"/>
      <c r="H228" s="212"/>
      <c r="I228" s="212"/>
      <c r="J228" s="212"/>
      <c r="K228" s="212"/>
      <c r="L228" s="212"/>
      <c r="M228" s="212"/>
    </row>
    <row r="229" spans="2:13">
      <c r="B229" s="609" t="s">
        <v>836</v>
      </c>
      <c r="C229" s="609"/>
      <c r="D229" s="609"/>
      <c r="E229" s="609"/>
      <c r="F229" s="609"/>
      <c r="G229" s="360"/>
      <c r="H229" s="333"/>
      <c r="I229" s="212"/>
      <c r="J229" s="212"/>
      <c r="K229" s="212"/>
      <c r="L229" s="212"/>
      <c r="M229" s="212"/>
    </row>
    <row r="230" spans="2:13" ht="48">
      <c r="B230" s="367"/>
      <c r="C230" s="368" t="s">
        <v>837</v>
      </c>
      <c r="D230" s="368" t="s">
        <v>832</v>
      </c>
      <c r="E230" s="368" t="s">
        <v>833</v>
      </c>
      <c r="F230" s="368" t="s">
        <v>834</v>
      </c>
      <c r="G230" s="368" t="s">
        <v>835</v>
      </c>
      <c r="H230" s="333"/>
      <c r="I230" s="212"/>
      <c r="J230" s="212"/>
      <c r="K230" s="212"/>
      <c r="L230" s="212"/>
      <c r="M230" s="212"/>
    </row>
    <row r="231" spans="2:13">
      <c r="B231" s="360" t="s">
        <v>838</v>
      </c>
      <c r="C231" s="369">
        <v>1220000</v>
      </c>
      <c r="D231" s="369">
        <v>120000</v>
      </c>
      <c r="E231" s="369">
        <v>360000</v>
      </c>
      <c r="F231" s="369">
        <v>600000</v>
      </c>
      <c r="G231" s="369">
        <v>1200000</v>
      </c>
      <c r="H231" s="333"/>
      <c r="I231" s="212"/>
      <c r="J231" s="212"/>
      <c r="K231" s="212"/>
      <c r="L231" s="212"/>
      <c r="M231" s="212"/>
    </row>
    <row r="232" spans="2:13">
      <c r="B232" s="360" t="s">
        <v>839</v>
      </c>
      <c r="C232" s="369">
        <v>3213261.7161917202</v>
      </c>
      <c r="D232" s="369">
        <v>136825.371917465</v>
      </c>
      <c r="E232" s="369">
        <v>472183.25868967001</v>
      </c>
      <c r="F232" s="369">
        <v>1012888.7125797</v>
      </c>
      <c r="G232" s="369">
        <v>3102521.62388648</v>
      </c>
      <c r="H232" s="333"/>
      <c r="I232" s="212"/>
      <c r="J232" s="212"/>
      <c r="K232" s="212"/>
      <c r="L232" s="212"/>
      <c r="M232" s="212"/>
    </row>
    <row r="233" spans="2:13">
      <c r="B233" s="360" t="s">
        <v>840</v>
      </c>
      <c r="C233" s="370">
        <v>0.18099590660745399</v>
      </c>
      <c r="D233" s="370">
        <v>0.27189262098800199</v>
      </c>
      <c r="E233" s="370">
        <v>0.18486003569623199</v>
      </c>
      <c r="F233" s="370">
        <v>0.21105125948714198</v>
      </c>
      <c r="G233" s="370">
        <v>0.18078508502037</v>
      </c>
      <c r="H233" s="371"/>
      <c r="I233" s="212"/>
      <c r="J233" s="212"/>
      <c r="K233" s="212"/>
      <c r="L233" s="212"/>
      <c r="M233" s="212"/>
    </row>
    <row r="234" spans="2:13">
      <c r="B234" s="360" t="s">
        <v>841</v>
      </c>
      <c r="C234" s="370">
        <v>0.14314511682032902</v>
      </c>
      <c r="D234" s="370">
        <v>0.193896066009451</v>
      </c>
      <c r="E234" s="370">
        <v>0.165887536990211</v>
      </c>
      <c r="F234" s="370">
        <v>0.16859574891512299</v>
      </c>
      <c r="G234" s="370">
        <v>0.14301119487226299</v>
      </c>
      <c r="H234" s="333"/>
      <c r="I234" s="212"/>
      <c r="J234" s="212"/>
      <c r="K234" s="212"/>
      <c r="L234" s="212"/>
      <c r="M234" s="212"/>
    </row>
    <row r="235" spans="2:13">
      <c r="B235" s="360" t="s">
        <v>842</v>
      </c>
      <c r="C235" s="370">
        <v>0.137983294351325</v>
      </c>
      <c r="D235" s="370">
        <v>0.18428497912622099</v>
      </c>
      <c r="E235" s="370">
        <v>0.15753080103134798</v>
      </c>
      <c r="F235" s="370">
        <v>0.16003965455248101</v>
      </c>
      <c r="G235" s="370">
        <v>0.138040632009019</v>
      </c>
      <c r="H235" s="333"/>
      <c r="I235" s="212"/>
      <c r="J235" s="212"/>
      <c r="K235" s="212"/>
      <c r="L235" s="212"/>
      <c r="M235" s="212"/>
    </row>
    <row r="236" spans="2:13">
      <c r="B236" s="212"/>
      <c r="C236" s="212"/>
      <c r="D236" s="212"/>
      <c r="E236" s="212"/>
      <c r="F236" s="212"/>
      <c r="G236" s="212"/>
      <c r="H236" s="212"/>
      <c r="I236" s="212"/>
      <c r="J236" s="212"/>
      <c r="K236" s="212"/>
      <c r="L236" s="212"/>
      <c r="M236" s="212"/>
    </row>
    <row r="237" spans="2:13">
      <c r="B237" s="609" t="s">
        <v>843</v>
      </c>
      <c r="C237" s="609"/>
      <c r="D237" s="609"/>
      <c r="E237" s="609"/>
      <c r="F237" s="609"/>
      <c r="G237" s="360"/>
      <c r="H237" s="212"/>
      <c r="I237" s="212"/>
      <c r="J237" s="212"/>
      <c r="K237" s="212"/>
      <c r="L237" s="212"/>
      <c r="M237" s="212"/>
    </row>
    <row r="238" spans="2:13" ht="48">
      <c r="B238" s="367"/>
      <c r="C238" s="368" t="s">
        <v>837</v>
      </c>
      <c r="D238" s="368" t="s">
        <v>832</v>
      </c>
      <c r="E238" s="368" t="s">
        <v>833</v>
      </c>
      <c r="F238" s="368" t="s">
        <v>834</v>
      </c>
      <c r="G238" s="368" t="s">
        <v>835</v>
      </c>
      <c r="H238" s="212"/>
      <c r="I238" s="212"/>
      <c r="J238" s="212"/>
      <c r="K238" s="212"/>
      <c r="L238" s="212"/>
      <c r="M238" s="212"/>
    </row>
    <row r="239" spans="2:13">
      <c r="B239" s="360" t="s">
        <v>838</v>
      </c>
      <c r="C239" s="369">
        <v>1220000</v>
      </c>
      <c r="D239" s="369">
        <v>120000</v>
      </c>
      <c r="E239" s="369">
        <v>360000</v>
      </c>
      <c r="F239" s="369">
        <v>600000</v>
      </c>
      <c r="G239" s="369">
        <v>1200000</v>
      </c>
      <c r="H239" s="212"/>
      <c r="I239" s="212"/>
      <c r="J239" s="212"/>
      <c r="K239" s="212"/>
      <c r="L239" s="212"/>
      <c r="M239" s="212"/>
    </row>
    <row r="240" spans="2:13">
      <c r="B240" s="360" t="s">
        <v>839</v>
      </c>
      <c r="C240" s="369">
        <v>3379994.8557215398</v>
      </c>
      <c r="D240" s="369">
        <v>137457.276957736</v>
      </c>
      <c r="E240" s="369">
        <v>479813.47438393999</v>
      </c>
      <c r="F240" s="369">
        <v>1041324.66378183</v>
      </c>
      <c r="G240" s="369">
        <v>3261070.0107945199</v>
      </c>
      <c r="H240" s="212"/>
      <c r="I240" s="212"/>
      <c r="J240" s="212"/>
      <c r="K240" s="212"/>
      <c r="L240" s="212"/>
      <c r="M240" s="212"/>
    </row>
    <row r="241" spans="2:13">
      <c r="B241" s="360" t="s">
        <v>840</v>
      </c>
      <c r="C241" s="370">
        <v>0.19019558199946801</v>
      </c>
      <c r="D241" s="370">
        <v>0.28247944027993299</v>
      </c>
      <c r="E241" s="370">
        <v>0.19631642241769398</v>
      </c>
      <c r="F241" s="370">
        <v>0.22251370291317102</v>
      </c>
      <c r="G241" s="370">
        <v>0.190026416079697</v>
      </c>
      <c r="H241" s="212"/>
      <c r="I241" s="212"/>
      <c r="J241" s="212"/>
      <c r="K241" s="212"/>
      <c r="L241" s="212"/>
      <c r="M241" s="212"/>
    </row>
    <row r="242" spans="2:13">
      <c r="B242" s="360" t="s">
        <v>841</v>
      </c>
      <c r="C242" s="370">
        <v>0.14314511682032902</v>
      </c>
      <c r="D242" s="370">
        <v>0.193896066009451</v>
      </c>
      <c r="E242" s="370">
        <v>0.165887536990211</v>
      </c>
      <c r="F242" s="370">
        <v>0.16859574891512299</v>
      </c>
      <c r="G242" s="370">
        <v>0.14301119487226299</v>
      </c>
      <c r="H242" s="212"/>
      <c r="I242" s="212"/>
      <c r="J242" s="212"/>
      <c r="K242" s="212"/>
      <c r="L242" s="212"/>
      <c r="M242" s="212"/>
    </row>
    <row r="243" spans="2:13">
      <c r="B243" s="360" t="s">
        <v>842</v>
      </c>
      <c r="C243" s="370">
        <v>0.137983294351325</v>
      </c>
      <c r="D243" s="370">
        <v>0.18428497912622099</v>
      </c>
      <c r="E243" s="370">
        <v>0.15753080103134798</v>
      </c>
      <c r="F243" s="370">
        <v>0.16003965455248101</v>
      </c>
      <c r="G243" s="370">
        <v>0.138040632009019</v>
      </c>
      <c r="H243" s="212"/>
      <c r="I243" s="212"/>
      <c r="J243" s="212"/>
      <c r="K243" s="212"/>
      <c r="L243" s="212"/>
      <c r="M243" s="212"/>
    </row>
    <row r="244" spans="2:13">
      <c r="B244" s="212"/>
      <c r="C244" s="212"/>
      <c r="D244" s="212"/>
      <c r="E244" s="212"/>
      <c r="F244" s="212"/>
      <c r="G244" s="212"/>
      <c r="H244" s="212"/>
      <c r="I244" s="212"/>
      <c r="J244" s="212"/>
      <c r="K244" s="212"/>
      <c r="L244" s="212"/>
      <c r="M244" s="212"/>
    </row>
    <row r="245" spans="2:13">
      <c r="B245" s="212"/>
      <c r="C245" s="212"/>
      <c r="D245" s="212"/>
      <c r="E245" s="212"/>
      <c r="F245" s="212"/>
      <c r="G245" s="212"/>
      <c r="H245" s="212"/>
      <c r="I245" s="212"/>
      <c r="J245" s="212"/>
      <c r="K245" s="212"/>
      <c r="L245" s="212"/>
      <c r="M245" s="212"/>
    </row>
    <row r="246" spans="2:13">
      <c r="B246" s="212"/>
      <c r="C246" s="212"/>
      <c r="D246" s="212"/>
      <c r="E246" s="212"/>
      <c r="F246" s="212"/>
      <c r="G246" s="212"/>
      <c r="H246" s="212"/>
      <c r="I246" s="212"/>
      <c r="J246" s="212"/>
      <c r="K246" s="212"/>
      <c r="L246" s="212"/>
      <c r="M246" s="212"/>
    </row>
    <row r="247" spans="2:13">
      <c r="B247" s="367" t="s">
        <v>844</v>
      </c>
      <c r="C247" s="367"/>
      <c r="D247" s="212"/>
      <c r="E247" s="212"/>
      <c r="F247" s="212"/>
      <c r="G247" s="212"/>
      <c r="H247" s="212"/>
      <c r="I247" s="212"/>
      <c r="J247" s="212"/>
      <c r="K247" s="212"/>
      <c r="L247" s="212"/>
      <c r="M247" s="212"/>
    </row>
    <row r="248" spans="2:13">
      <c r="B248" s="372" t="s">
        <v>845</v>
      </c>
      <c r="C248" s="373">
        <v>0.12690078387714476</v>
      </c>
      <c r="E248" s="374"/>
      <c r="F248" s="212"/>
      <c r="G248" s="212"/>
      <c r="H248" s="212"/>
      <c r="I248" s="212"/>
      <c r="J248" s="212"/>
      <c r="K248" s="212"/>
      <c r="L248" s="212"/>
      <c r="M248" s="212"/>
    </row>
    <row r="249" spans="2:13">
      <c r="B249" s="372" t="s">
        <v>846</v>
      </c>
      <c r="C249" s="373">
        <v>0.1466259378789109</v>
      </c>
      <c r="E249" s="374"/>
      <c r="F249" s="212"/>
      <c r="G249" s="212"/>
      <c r="H249" s="212"/>
      <c r="I249" s="212"/>
      <c r="J249" s="212"/>
      <c r="K249" s="212"/>
      <c r="L249" s="212"/>
      <c r="M249" s="212"/>
    </row>
    <row r="250" spans="2:13">
      <c r="B250" s="372" t="s">
        <v>847</v>
      </c>
      <c r="C250" s="375">
        <v>1.4669158229621571</v>
      </c>
      <c r="E250" s="376"/>
      <c r="F250" s="212"/>
      <c r="G250" s="212"/>
      <c r="H250" s="212"/>
      <c r="I250" s="212"/>
      <c r="J250" s="212"/>
      <c r="K250" s="212"/>
      <c r="L250" s="212"/>
      <c r="M250" s="212"/>
    </row>
    <row r="251" spans="2:13">
      <c r="B251" s="372" t="s">
        <v>848</v>
      </c>
      <c r="C251" s="375">
        <v>0.68496825717664944</v>
      </c>
      <c r="E251" s="376"/>
      <c r="F251" s="212"/>
      <c r="G251" s="212"/>
      <c r="H251" s="212"/>
      <c r="I251" s="212"/>
      <c r="J251" s="212"/>
      <c r="K251" s="212"/>
      <c r="L251" s="212"/>
      <c r="M251" s="212"/>
    </row>
    <row r="252" spans="2:13">
      <c r="B252" s="372" t="s">
        <v>849</v>
      </c>
      <c r="C252" s="375">
        <v>0.27176845914434378</v>
      </c>
      <c r="E252" s="376"/>
      <c r="F252" s="212"/>
      <c r="G252" s="212"/>
      <c r="H252" s="212"/>
      <c r="I252" s="212"/>
      <c r="J252" s="212"/>
      <c r="K252" s="212"/>
      <c r="L252" s="212"/>
      <c r="M252" s="212"/>
    </row>
    <row r="253" spans="2:13">
      <c r="B253" s="372" t="s">
        <v>850</v>
      </c>
      <c r="C253" s="377">
        <v>-3.8181090125100015E-2</v>
      </c>
      <c r="E253" s="376"/>
      <c r="F253" s="212"/>
      <c r="G253" s="212"/>
      <c r="H253" s="212"/>
      <c r="I253" s="212"/>
      <c r="J253" s="212"/>
      <c r="K253" s="212"/>
      <c r="L253" s="212"/>
      <c r="M253" s="212"/>
    </row>
    <row r="254" spans="2:13">
      <c r="B254" s="378" t="s">
        <v>851</v>
      </c>
      <c r="C254" s="379">
        <v>0.12357153388508964</v>
      </c>
      <c r="E254" s="380"/>
      <c r="F254" s="212"/>
      <c r="G254" s="212"/>
      <c r="H254" s="212"/>
      <c r="I254" s="212"/>
      <c r="J254" s="212"/>
      <c r="K254" s="212"/>
      <c r="L254" s="212"/>
      <c r="M254" s="212"/>
    </row>
    <row r="255" spans="2:13">
      <c r="B255" s="360" t="s">
        <v>852</v>
      </c>
      <c r="C255" s="381">
        <v>6.9000000000000006E-2</v>
      </c>
      <c r="E255" s="374"/>
      <c r="F255" s="212"/>
      <c r="G255" s="212"/>
      <c r="H255" s="212"/>
      <c r="I255" s="212"/>
      <c r="J255" s="212"/>
      <c r="K255" s="212"/>
      <c r="L255" s="212"/>
      <c r="M255" s="212"/>
    </row>
    <row r="256" spans="2:13">
      <c r="B256" s="364"/>
      <c r="C256" s="374"/>
      <c r="E256" s="374"/>
      <c r="F256" s="212"/>
      <c r="G256" s="212"/>
      <c r="H256" s="212"/>
      <c r="I256" s="212"/>
      <c r="J256" s="212"/>
      <c r="K256" s="212"/>
      <c r="L256" s="212"/>
      <c r="M256" s="212"/>
    </row>
    <row r="257" spans="1:13">
      <c r="B257" s="364"/>
      <c r="C257" s="374"/>
      <c r="E257" s="374"/>
      <c r="F257" s="212"/>
      <c r="G257" s="212"/>
      <c r="H257" s="212"/>
      <c r="I257" s="212"/>
      <c r="J257" s="212"/>
      <c r="K257" s="212"/>
      <c r="L257" s="212"/>
      <c r="M257" s="212"/>
    </row>
    <row r="258" spans="1:13">
      <c r="B258" s="208" t="s">
        <v>853</v>
      </c>
      <c r="C258" s="367"/>
      <c r="E258" s="374"/>
      <c r="F258" s="212"/>
      <c r="G258" s="212"/>
      <c r="H258" s="212"/>
      <c r="I258" s="212"/>
      <c r="J258" s="212"/>
      <c r="K258" s="212"/>
      <c r="L258" s="212"/>
      <c r="M258" s="212"/>
    </row>
    <row r="259" spans="1:13">
      <c r="B259" s="372" t="s">
        <v>854</v>
      </c>
      <c r="C259" s="382">
        <v>5.7385478393286407E-2</v>
      </c>
      <c r="E259" s="374"/>
      <c r="F259" s="212"/>
      <c r="G259" s="212"/>
      <c r="H259" s="212"/>
      <c r="I259" s="212"/>
      <c r="J259" s="212"/>
      <c r="K259" s="212"/>
      <c r="L259" s="212"/>
      <c r="M259" s="212"/>
    </row>
    <row r="260" spans="1:13">
      <c r="B260" s="212"/>
      <c r="C260" s="212"/>
      <c r="D260" s="212"/>
      <c r="E260" s="212"/>
      <c r="F260" s="212"/>
      <c r="G260" s="212"/>
      <c r="H260" s="212"/>
      <c r="I260" s="212"/>
      <c r="J260" s="212"/>
      <c r="K260" s="212"/>
      <c r="L260" s="212"/>
      <c r="M260" s="212"/>
    </row>
    <row r="261" spans="1:13">
      <c r="B261" s="212"/>
      <c r="C261" s="212"/>
      <c r="D261" s="212"/>
      <c r="E261" s="212"/>
      <c r="F261" s="212"/>
      <c r="G261" s="212"/>
      <c r="H261" s="212"/>
      <c r="I261" s="212"/>
      <c r="J261" s="212"/>
      <c r="K261" s="212"/>
      <c r="L261" s="212"/>
      <c r="M261" s="212"/>
    </row>
    <row r="262" spans="1:13">
      <c r="B262" s="208" t="s">
        <v>855</v>
      </c>
      <c r="C262" s="212"/>
      <c r="D262" s="212"/>
      <c r="E262" s="212"/>
      <c r="F262" s="212"/>
      <c r="G262" s="212"/>
      <c r="H262" s="212"/>
      <c r="I262" s="212"/>
      <c r="J262" s="212"/>
      <c r="K262" s="212"/>
      <c r="L262" s="212"/>
      <c r="M262" s="212"/>
    </row>
    <row r="263" spans="1:13">
      <c r="B263" s="360" t="s">
        <v>856</v>
      </c>
      <c r="C263" s="364"/>
      <c r="D263" s="212"/>
      <c r="E263" s="212"/>
      <c r="F263" s="212"/>
      <c r="G263" s="212"/>
      <c r="H263" s="212"/>
      <c r="I263" s="212"/>
      <c r="J263" s="212"/>
      <c r="K263" s="212"/>
      <c r="L263" s="212"/>
      <c r="M263" s="212"/>
    </row>
    <row r="264" spans="1:13">
      <c r="B264" s="360" t="s">
        <v>857</v>
      </c>
      <c r="C264" s="364"/>
      <c r="D264" s="212"/>
      <c r="E264" s="212"/>
      <c r="F264" s="212"/>
      <c r="G264" s="212"/>
      <c r="H264" s="212"/>
      <c r="I264" s="212"/>
      <c r="J264" s="212"/>
      <c r="K264" s="212"/>
      <c r="L264" s="212"/>
      <c r="M264" s="212"/>
    </row>
    <row r="265" spans="1:13" ht="12.75" thickBot="1"/>
    <row r="266" spans="1:13" s="212" customFormat="1">
      <c r="A266" s="209"/>
      <c r="B266" s="210"/>
      <c r="C266" s="211"/>
      <c r="D266" s="211"/>
      <c r="E266" s="605" t="s">
        <v>887</v>
      </c>
      <c r="F266" s="606"/>
    </row>
    <row r="267" spans="1:13" s="212" customFormat="1">
      <c r="A267" s="209"/>
      <c r="B267" s="213" t="s">
        <v>888</v>
      </c>
      <c r="C267" s="214"/>
      <c r="D267" s="214"/>
      <c r="E267" s="215"/>
      <c r="F267" s="216"/>
    </row>
    <row r="268" spans="1:13" s="212" customFormat="1">
      <c r="A268" s="209"/>
      <c r="B268" s="217"/>
      <c r="C268" s="214"/>
      <c r="D268" s="214"/>
      <c r="E268" s="214"/>
      <c r="F268" s="216"/>
    </row>
    <row r="269" spans="1:13" s="212" customFormat="1">
      <c r="A269" s="209"/>
      <c r="B269" s="217"/>
      <c r="C269" s="214"/>
      <c r="D269" s="214"/>
      <c r="E269" s="215"/>
      <c r="F269" s="216"/>
    </row>
    <row r="270" spans="1:13" s="212" customFormat="1">
      <c r="A270" s="209"/>
      <c r="B270" s="218" t="s">
        <v>889</v>
      </c>
      <c r="C270" s="214"/>
      <c r="D270" s="214"/>
      <c r="E270" s="215"/>
      <c r="F270" s="216"/>
    </row>
    <row r="271" spans="1:13" s="212" customFormat="1">
      <c r="A271" s="209"/>
      <c r="B271" s="607" t="s">
        <v>890</v>
      </c>
      <c r="C271" s="608"/>
      <c r="D271" s="608"/>
      <c r="E271" s="215"/>
      <c r="F271" s="216"/>
    </row>
    <row r="272" spans="1:13" s="212" customFormat="1">
      <c r="A272" s="209"/>
      <c r="B272" s="607"/>
      <c r="C272" s="608"/>
      <c r="D272" s="608"/>
      <c r="E272" s="215"/>
      <c r="F272" s="216"/>
    </row>
    <row r="273" spans="1:6" s="212" customFormat="1">
      <c r="A273" s="209"/>
      <c r="B273" s="218" t="s">
        <v>891</v>
      </c>
      <c r="C273" s="214"/>
      <c r="D273" s="214"/>
      <c r="E273" s="215"/>
      <c r="F273" s="216"/>
    </row>
    <row r="274" spans="1:6" s="212" customFormat="1">
      <c r="A274" s="209"/>
      <c r="B274" s="218"/>
      <c r="C274" s="214"/>
      <c r="D274" s="214"/>
      <c r="E274" s="215"/>
      <c r="F274" s="216"/>
    </row>
    <row r="275" spans="1:6" s="212" customFormat="1">
      <c r="A275" s="209"/>
      <c r="B275" s="217"/>
      <c r="C275" s="214"/>
      <c r="D275" s="214"/>
      <c r="E275" s="215"/>
      <c r="F275" s="216"/>
    </row>
    <row r="276" spans="1:6" s="212" customFormat="1" ht="12.75" thickBot="1">
      <c r="A276" s="209"/>
      <c r="B276" s="219"/>
      <c r="C276" s="220"/>
      <c r="D276" s="220"/>
      <c r="E276" s="221"/>
      <c r="F276" s="222"/>
    </row>
    <row r="277" spans="1:6" s="212" customFormat="1" ht="12.75" thickBot="1">
      <c r="A277" s="209"/>
    </row>
    <row r="278" spans="1:6" s="212" customFormat="1">
      <c r="A278" s="209"/>
      <c r="B278" s="223" t="s">
        <v>892</v>
      </c>
    </row>
    <row r="279" spans="1:6" s="212" customFormat="1">
      <c r="A279" s="209"/>
      <c r="B279" s="224" t="s">
        <v>893</v>
      </c>
    </row>
    <row r="280" spans="1:6" s="212" customFormat="1">
      <c r="A280" s="209"/>
      <c r="B280" s="225"/>
    </row>
    <row r="281" spans="1:6" s="212" customFormat="1">
      <c r="A281" s="209"/>
      <c r="B281" s="225"/>
    </row>
    <row r="282" spans="1:6" s="212" customFormat="1">
      <c r="A282" s="209"/>
      <c r="B282" s="225"/>
    </row>
    <row r="283" spans="1:6" s="212" customFormat="1">
      <c r="A283" s="209"/>
      <c r="B283" s="225"/>
    </row>
    <row r="284" spans="1:6" s="212" customFormat="1">
      <c r="A284" s="209"/>
      <c r="B284" s="225"/>
    </row>
    <row r="285" spans="1:6" s="212" customFormat="1">
      <c r="A285" s="209"/>
      <c r="B285" s="225"/>
    </row>
    <row r="286" spans="1:6" s="212" customFormat="1">
      <c r="A286" s="209"/>
      <c r="B286" s="225"/>
    </row>
    <row r="287" spans="1:6" s="212" customFormat="1">
      <c r="A287" s="209"/>
      <c r="B287" s="225"/>
    </row>
    <row r="288" spans="1:6" s="212" customFormat="1">
      <c r="A288" s="209"/>
      <c r="B288" s="225"/>
    </row>
    <row r="289" spans="1:2" s="212" customFormat="1" ht="12.75" thickBot="1">
      <c r="A289" s="209"/>
      <c r="B289" s="226"/>
    </row>
  </sheetData>
  <sortState xmlns:xlrd2="http://schemas.microsoft.com/office/spreadsheetml/2017/richdata2" ref="B34:G42">
    <sortCondition descending="1" ref="F34:F42"/>
  </sortState>
  <mergeCells count="28">
    <mergeCell ref="B1:G1"/>
    <mergeCell ref="G183:G185"/>
    <mergeCell ref="B186:G186"/>
    <mergeCell ref="B187:G187"/>
    <mergeCell ref="B207:F207"/>
    <mergeCell ref="B190:D190"/>
    <mergeCell ref="B191:D191"/>
    <mergeCell ref="B192:D192"/>
    <mergeCell ref="B193:D193"/>
    <mergeCell ref="B194:D194"/>
    <mergeCell ref="B195:D195"/>
    <mergeCell ref="B196:D196"/>
    <mergeCell ref="B197:D197"/>
    <mergeCell ref="B198:D198"/>
    <mergeCell ref="B208:F208"/>
    <mergeCell ref="B123:D123"/>
    <mergeCell ref="B126:G126"/>
    <mergeCell ref="B133:B134"/>
    <mergeCell ref="C133:C134"/>
    <mergeCell ref="G171:G181"/>
    <mergeCell ref="E266:F266"/>
    <mergeCell ref="B271:D272"/>
    <mergeCell ref="B219:J219"/>
    <mergeCell ref="B220:B221"/>
    <mergeCell ref="C220:D220"/>
    <mergeCell ref="G220:J220"/>
    <mergeCell ref="B229:F229"/>
    <mergeCell ref="B237:F237"/>
  </mergeCells>
  <hyperlinks>
    <hyperlink ref="I2" location="'Scheme Dash Board'!A1" display="Back to Scheme DashBoard" xr:uid="{7A939799-B83B-4D8C-9FC3-5540E157F73C}"/>
  </hyperlinks>
  <pageMargins left="0" right="0" top="0" bottom="0" header="0" footer="0"/>
  <pageSetup orientation="landscape" r:id="rId1"/>
  <headerFooter>
    <oddFooter>&amp;C&amp;1#&amp;"Calibri"&amp;10&amp;K000000 For internal use only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51A77-63C4-42BB-9B03-F16F0BC313BC}">
  <sheetPr codeName="Sheet4">
    <outlinePr summaryBelow="0"/>
  </sheetPr>
  <dimension ref="A1:K190"/>
  <sheetViews>
    <sheetView zoomScaleNormal="100" workbookViewId="0">
      <selection activeCell="A2" sqref="A2:XFD2"/>
    </sheetView>
  </sheetViews>
  <sheetFormatPr defaultRowHeight="12"/>
  <cols>
    <col min="1" max="1" width="3.28515625" style="395" customWidth="1"/>
    <col min="2" max="2" width="60.7109375" style="395" customWidth="1"/>
    <col min="3" max="3" width="16.7109375" style="395" customWidth="1"/>
    <col min="4" max="4" width="15.7109375" style="395" customWidth="1"/>
    <col min="5" max="5" width="13.140625" style="395" customWidth="1"/>
    <col min="6" max="6" width="17.5703125" style="395" customWidth="1"/>
    <col min="7" max="7" width="15.85546875" style="395" customWidth="1"/>
    <col min="8" max="8" width="13.28515625" style="395" customWidth="1"/>
    <col min="9" max="9" width="9.7109375" style="395" customWidth="1"/>
    <col min="10" max="10" width="10.85546875" style="395" customWidth="1"/>
    <col min="11" max="16384" width="9.140625" style="395"/>
  </cols>
  <sheetData>
    <row r="1" spans="1:11" ht="15.95" customHeight="1">
      <c r="A1" s="394"/>
      <c r="B1" s="639" t="s">
        <v>909</v>
      </c>
      <c r="C1" s="640"/>
      <c r="D1" s="640"/>
      <c r="E1" s="640"/>
      <c r="F1" s="394"/>
      <c r="G1" s="394"/>
      <c r="H1" s="394"/>
      <c r="I1" s="394"/>
      <c r="J1" s="394"/>
    </row>
    <row r="2" spans="1:11" s="533" customFormat="1" ht="12.95" customHeight="1">
      <c r="A2" s="528"/>
      <c r="B2" s="529"/>
      <c r="C2" s="528"/>
      <c r="D2" s="528"/>
      <c r="E2" s="528"/>
      <c r="F2" s="528"/>
      <c r="G2" s="528"/>
      <c r="H2" s="528"/>
      <c r="I2" s="530" t="s">
        <v>981</v>
      </c>
      <c r="J2" s="531"/>
      <c r="K2" s="532"/>
    </row>
    <row r="3" spans="1:11" ht="12.95" customHeight="1" thickBot="1">
      <c r="A3" s="41" t="s">
        <v>4</v>
      </c>
      <c r="B3" s="277" t="s">
        <v>5</v>
      </c>
      <c r="C3" s="394"/>
      <c r="D3" s="394"/>
      <c r="E3" s="394"/>
      <c r="F3" s="394"/>
      <c r="G3" s="394"/>
      <c r="H3" s="394"/>
      <c r="I3" s="394"/>
      <c r="J3" s="394"/>
    </row>
    <row r="4" spans="1:11" ht="27.95" customHeight="1">
      <c r="A4" s="394"/>
      <c r="B4" s="42" t="s">
        <v>6</v>
      </c>
      <c r="C4" s="43" t="s">
        <v>7</v>
      </c>
      <c r="D4" s="44" t="s">
        <v>333</v>
      </c>
      <c r="E4" s="44" t="s">
        <v>9</v>
      </c>
      <c r="F4" s="44" t="s">
        <v>10</v>
      </c>
      <c r="G4" s="44" t="s">
        <v>11</v>
      </c>
      <c r="H4" s="44" t="s">
        <v>12</v>
      </c>
      <c r="I4" s="45" t="s">
        <v>13</v>
      </c>
      <c r="J4" s="396" t="s">
        <v>14</v>
      </c>
    </row>
    <row r="5" spans="1:11" ht="12.95" customHeight="1">
      <c r="A5" s="394"/>
      <c r="B5" s="46" t="s">
        <v>334</v>
      </c>
      <c r="C5" s="47"/>
      <c r="D5" s="47"/>
      <c r="E5" s="47"/>
      <c r="F5" s="47"/>
      <c r="G5" s="47"/>
      <c r="H5" s="124"/>
      <c r="I5" s="54"/>
      <c r="J5" s="394"/>
    </row>
    <row r="6" spans="1:11" ht="12.95" customHeight="1">
      <c r="A6" s="394"/>
      <c r="B6" s="46" t="s">
        <v>335</v>
      </c>
      <c r="C6" s="47"/>
      <c r="D6" s="47"/>
      <c r="E6" s="47"/>
      <c r="F6" s="394"/>
      <c r="G6" s="124"/>
      <c r="H6" s="124"/>
      <c r="I6" s="54"/>
      <c r="J6" s="394"/>
    </row>
    <row r="7" spans="1:11" ht="12.95" customHeight="1">
      <c r="A7" s="48" t="s">
        <v>336</v>
      </c>
      <c r="B7" s="49" t="s">
        <v>337</v>
      </c>
      <c r="C7" s="47" t="s">
        <v>338</v>
      </c>
      <c r="D7" s="47" t="s">
        <v>339</v>
      </c>
      <c r="E7" s="50">
        <v>6500000</v>
      </c>
      <c r="F7" s="51">
        <v>6500.4</v>
      </c>
      <c r="G7" s="52">
        <v>3.95E-2</v>
      </c>
      <c r="H7" s="53">
        <v>6.6954E-2</v>
      </c>
      <c r="I7" s="54"/>
      <c r="J7" s="394"/>
    </row>
    <row r="8" spans="1:11" ht="12.95" customHeight="1">
      <c r="A8" s="394"/>
      <c r="B8" s="46" t="s">
        <v>134</v>
      </c>
      <c r="C8" s="47"/>
      <c r="D8" s="47"/>
      <c r="E8" s="47"/>
      <c r="F8" s="55">
        <v>6500.4</v>
      </c>
      <c r="G8" s="56">
        <v>3.95E-2</v>
      </c>
      <c r="H8" s="57"/>
      <c r="I8" s="58"/>
      <c r="J8" s="394"/>
    </row>
    <row r="9" spans="1:11" ht="12.95" customHeight="1">
      <c r="A9" s="394"/>
      <c r="B9" s="59" t="s">
        <v>340</v>
      </c>
      <c r="C9" s="60"/>
      <c r="D9" s="60"/>
      <c r="E9" s="60"/>
      <c r="F9" s="57" t="s">
        <v>136</v>
      </c>
      <c r="G9" s="57" t="s">
        <v>136</v>
      </c>
      <c r="H9" s="57"/>
      <c r="I9" s="58"/>
      <c r="J9" s="394"/>
    </row>
    <row r="10" spans="1:11" ht="12.95" customHeight="1">
      <c r="A10" s="394"/>
      <c r="B10" s="59" t="s">
        <v>134</v>
      </c>
      <c r="C10" s="60"/>
      <c r="D10" s="60"/>
      <c r="E10" s="60"/>
      <c r="F10" s="57" t="s">
        <v>136</v>
      </c>
      <c r="G10" s="57" t="s">
        <v>136</v>
      </c>
      <c r="H10" s="57"/>
      <c r="I10" s="58"/>
      <c r="J10" s="394"/>
    </row>
    <row r="11" spans="1:11" ht="12.95" customHeight="1">
      <c r="A11" s="394"/>
      <c r="B11" s="59" t="s">
        <v>137</v>
      </c>
      <c r="C11" s="61"/>
      <c r="D11" s="60"/>
      <c r="E11" s="61"/>
      <c r="F11" s="55">
        <v>6500.4</v>
      </c>
      <c r="G11" s="56">
        <v>3.95E-2</v>
      </c>
      <c r="H11" s="57"/>
      <c r="I11" s="58"/>
      <c r="J11" s="394"/>
    </row>
    <row r="12" spans="1:11" ht="12.95" customHeight="1">
      <c r="A12" s="394"/>
      <c r="B12" s="46" t="s">
        <v>170</v>
      </c>
      <c r="C12" s="47"/>
      <c r="D12" s="47"/>
      <c r="E12" s="47"/>
      <c r="F12" s="47"/>
      <c r="G12" s="47"/>
      <c r="H12" s="124"/>
      <c r="I12" s="54"/>
      <c r="J12" s="394"/>
    </row>
    <row r="13" spans="1:11" ht="12.95" customHeight="1">
      <c r="A13" s="394"/>
      <c r="B13" s="46" t="s">
        <v>171</v>
      </c>
      <c r="C13" s="47"/>
      <c r="D13" s="47"/>
      <c r="E13" s="47"/>
      <c r="F13" s="394"/>
      <c r="G13" s="124"/>
      <c r="H13" s="124"/>
      <c r="I13" s="54"/>
      <c r="J13" s="394"/>
    </row>
    <row r="14" spans="1:11" ht="12.95" customHeight="1">
      <c r="A14" s="48" t="s">
        <v>341</v>
      </c>
      <c r="B14" s="49" t="s">
        <v>807</v>
      </c>
      <c r="C14" s="47" t="s">
        <v>342</v>
      </c>
      <c r="D14" s="47" t="s">
        <v>343</v>
      </c>
      <c r="E14" s="50">
        <v>500</v>
      </c>
      <c r="F14" s="51">
        <v>2477.9499999999998</v>
      </c>
      <c r="G14" s="52">
        <v>1.5100000000000001E-2</v>
      </c>
      <c r="H14" s="53">
        <v>6.9100999999999996E-2</v>
      </c>
      <c r="I14" s="54"/>
      <c r="J14" s="394"/>
    </row>
    <row r="15" spans="1:11" ht="12.95" customHeight="1">
      <c r="A15" s="48" t="s">
        <v>344</v>
      </c>
      <c r="B15" s="49" t="s">
        <v>808</v>
      </c>
      <c r="C15" s="47" t="s">
        <v>345</v>
      </c>
      <c r="D15" s="47" t="s">
        <v>343</v>
      </c>
      <c r="E15" s="50">
        <v>500</v>
      </c>
      <c r="F15" s="51">
        <v>2468.1799999999998</v>
      </c>
      <c r="G15" s="52">
        <v>1.4999999999999999E-2</v>
      </c>
      <c r="H15" s="53">
        <v>6.9199999999999998E-2</v>
      </c>
      <c r="I15" s="54"/>
      <c r="J15" s="394"/>
    </row>
    <row r="16" spans="1:11" ht="12.95" customHeight="1">
      <c r="A16" s="48" t="s">
        <v>346</v>
      </c>
      <c r="B16" s="49" t="s">
        <v>809</v>
      </c>
      <c r="C16" s="47" t="s">
        <v>347</v>
      </c>
      <c r="D16" s="47" t="s">
        <v>348</v>
      </c>
      <c r="E16" s="50">
        <v>500</v>
      </c>
      <c r="F16" s="51">
        <v>2466.4299999999998</v>
      </c>
      <c r="G16" s="52">
        <v>1.4999999999999999E-2</v>
      </c>
      <c r="H16" s="53">
        <v>6.8999000000000005E-2</v>
      </c>
      <c r="I16" s="54"/>
      <c r="J16" s="394"/>
    </row>
    <row r="17" spans="1:10" ht="12.95" customHeight="1">
      <c r="A17" s="48" t="s">
        <v>349</v>
      </c>
      <c r="B17" s="49" t="s">
        <v>810</v>
      </c>
      <c r="C17" s="47" t="s">
        <v>350</v>
      </c>
      <c r="D17" s="47" t="s">
        <v>351</v>
      </c>
      <c r="E17" s="50">
        <v>500</v>
      </c>
      <c r="F17" s="51">
        <v>2466.2199999999998</v>
      </c>
      <c r="G17" s="52">
        <v>1.4999999999999999E-2</v>
      </c>
      <c r="H17" s="53">
        <v>6.8498000000000003E-2</v>
      </c>
      <c r="I17" s="54"/>
      <c r="J17" s="394"/>
    </row>
    <row r="18" spans="1:10" ht="12.95" customHeight="1">
      <c r="A18" s="48" t="s">
        <v>352</v>
      </c>
      <c r="B18" s="49" t="s">
        <v>811</v>
      </c>
      <c r="C18" s="47" t="s">
        <v>353</v>
      </c>
      <c r="D18" s="195" t="s">
        <v>806</v>
      </c>
      <c r="E18" s="50">
        <v>500</v>
      </c>
      <c r="F18" s="51">
        <v>2465.9699999999998</v>
      </c>
      <c r="G18" s="52">
        <v>1.4999999999999999E-2</v>
      </c>
      <c r="H18" s="53">
        <v>6.9000000000000006E-2</v>
      </c>
      <c r="I18" s="54"/>
      <c r="J18" s="394"/>
    </row>
    <row r="19" spans="1:10" ht="12.95" customHeight="1">
      <c r="A19" s="394"/>
      <c r="B19" s="46" t="s">
        <v>134</v>
      </c>
      <c r="C19" s="47"/>
      <c r="D19" s="47"/>
      <c r="E19" s="47"/>
      <c r="F19" s="55">
        <v>12344.75</v>
      </c>
      <c r="G19" s="56">
        <v>7.51E-2</v>
      </c>
      <c r="H19" s="57"/>
      <c r="I19" s="58"/>
      <c r="J19" s="394"/>
    </row>
    <row r="20" spans="1:10" ht="12.95" customHeight="1">
      <c r="A20" s="394"/>
      <c r="B20" s="46" t="s">
        <v>184</v>
      </c>
      <c r="C20" s="47"/>
      <c r="D20" s="47"/>
      <c r="E20" s="47"/>
      <c r="F20" s="394"/>
      <c r="G20" s="124"/>
      <c r="H20" s="124"/>
      <c r="I20" s="54"/>
      <c r="J20" s="394"/>
    </row>
    <row r="21" spans="1:10" ht="12.95" customHeight="1">
      <c r="A21" s="48" t="s">
        <v>354</v>
      </c>
      <c r="B21" s="49" t="s">
        <v>812</v>
      </c>
      <c r="C21" s="47" t="s">
        <v>355</v>
      </c>
      <c r="D21" s="47" t="s">
        <v>343</v>
      </c>
      <c r="E21" s="50">
        <v>500</v>
      </c>
      <c r="F21" s="51">
        <v>2488.39</v>
      </c>
      <c r="G21" s="52">
        <v>1.5100000000000001E-2</v>
      </c>
      <c r="H21" s="53">
        <v>7.0948999999999998E-2</v>
      </c>
      <c r="I21" s="54"/>
      <c r="J21" s="394"/>
    </row>
    <row r="22" spans="1:10" ht="12.95" customHeight="1">
      <c r="A22" s="48" t="s">
        <v>356</v>
      </c>
      <c r="B22" s="49" t="s">
        <v>813</v>
      </c>
      <c r="C22" s="47" t="s">
        <v>357</v>
      </c>
      <c r="D22" s="47" t="s">
        <v>348</v>
      </c>
      <c r="E22" s="50">
        <v>500</v>
      </c>
      <c r="F22" s="51">
        <v>2469.2199999999998</v>
      </c>
      <c r="G22" s="52">
        <v>1.4999999999999999E-2</v>
      </c>
      <c r="H22" s="53">
        <v>6.9998000000000005E-2</v>
      </c>
      <c r="I22" s="54"/>
      <c r="J22" s="394"/>
    </row>
    <row r="23" spans="1:10" ht="12.95" customHeight="1">
      <c r="A23" s="394"/>
      <c r="B23" s="46" t="s">
        <v>134</v>
      </c>
      <c r="C23" s="47"/>
      <c r="D23" s="47"/>
      <c r="E23" s="47"/>
      <c r="F23" s="55">
        <v>4957.6099999999997</v>
      </c>
      <c r="G23" s="56">
        <v>3.0099999999999998E-2</v>
      </c>
      <c r="H23" s="57"/>
      <c r="I23" s="58"/>
      <c r="J23" s="394"/>
    </row>
    <row r="24" spans="1:10" ht="12.95" customHeight="1">
      <c r="A24" s="394"/>
      <c r="B24" s="46" t="s">
        <v>358</v>
      </c>
      <c r="C24" s="47"/>
      <c r="D24" s="47"/>
      <c r="E24" s="47"/>
      <c r="F24" s="394"/>
      <c r="G24" s="124"/>
      <c r="H24" s="124"/>
      <c r="I24" s="54"/>
      <c r="J24" s="394"/>
    </row>
    <row r="25" spans="1:10" ht="12.95" customHeight="1">
      <c r="A25" s="48" t="s">
        <v>359</v>
      </c>
      <c r="B25" s="49" t="s">
        <v>360</v>
      </c>
      <c r="C25" s="47" t="s">
        <v>361</v>
      </c>
      <c r="D25" s="47" t="s">
        <v>339</v>
      </c>
      <c r="E25" s="50">
        <v>12500000</v>
      </c>
      <c r="F25" s="51">
        <v>12488.59</v>
      </c>
      <c r="G25" s="52">
        <v>7.5899999999999995E-2</v>
      </c>
      <c r="H25" s="53">
        <v>6.6710000000000005E-2</v>
      </c>
      <c r="I25" s="54"/>
      <c r="J25" s="394"/>
    </row>
    <row r="26" spans="1:10" ht="12.95" customHeight="1">
      <c r="A26" s="48" t="s">
        <v>362</v>
      </c>
      <c r="B26" s="49" t="s">
        <v>363</v>
      </c>
      <c r="C26" s="47" t="s">
        <v>364</v>
      </c>
      <c r="D26" s="47" t="s">
        <v>339</v>
      </c>
      <c r="E26" s="50">
        <v>12500000</v>
      </c>
      <c r="F26" s="51">
        <v>12457.2</v>
      </c>
      <c r="G26" s="52">
        <v>7.5700000000000003E-2</v>
      </c>
      <c r="H26" s="53">
        <v>6.6000000000000003E-2</v>
      </c>
      <c r="I26" s="54"/>
      <c r="J26" s="394"/>
    </row>
    <row r="27" spans="1:10" ht="12.95" customHeight="1">
      <c r="A27" s="48" t="s">
        <v>365</v>
      </c>
      <c r="B27" s="49" t="s">
        <v>366</v>
      </c>
      <c r="C27" s="47" t="s">
        <v>367</v>
      </c>
      <c r="D27" s="47" t="s">
        <v>339</v>
      </c>
      <c r="E27" s="50">
        <v>12500000</v>
      </c>
      <c r="F27" s="51">
        <v>12441.5</v>
      </c>
      <c r="G27" s="52">
        <v>7.5600000000000001E-2</v>
      </c>
      <c r="H27" s="53">
        <v>6.6008999999999998E-2</v>
      </c>
      <c r="I27" s="54"/>
      <c r="J27" s="394"/>
    </row>
    <row r="28" spans="1:10" ht="12.95" customHeight="1">
      <c r="A28" s="48" t="s">
        <v>368</v>
      </c>
      <c r="B28" s="49" t="s">
        <v>369</v>
      </c>
      <c r="C28" s="47" t="s">
        <v>370</v>
      </c>
      <c r="D28" s="47" t="s">
        <v>339</v>
      </c>
      <c r="E28" s="50">
        <v>12500000</v>
      </c>
      <c r="F28" s="51">
        <v>12424.25</v>
      </c>
      <c r="G28" s="52">
        <v>7.5499999999999998E-2</v>
      </c>
      <c r="H28" s="53">
        <v>6.7442000000000002E-2</v>
      </c>
      <c r="I28" s="54"/>
      <c r="J28" s="394"/>
    </row>
    <row r="29" spans="1:10" ht="12.95" customHeight="1">
      <c r="A29" s="48" t="s">
        <v>371</v>
      </c>
      <c r="B29" s="49" t="s">
        <v>372</v>
      </c>
      <c r="C29" s="47" t="s">
        <v>373</v>
      </c>
      <c r="D29" s="47" t="s">
        <v>339</v>
      </c>
      <c r="E29" s="50">
        <v>12500000</v>
      </c>
      <c r="F29" s="51">
        <v>12408.43</v>
      </c>
      <c r="G29" s="52">
        <v>7.5399999999999995E-2</v>
      </c>
      <c r="H29" s="53">
        <v>6.7343E-2</v>
      </c>
      <c r="I29" s="54"/>
      <c r="J29" s="394"/>
    </row>
    <row r="30" spans="1:10" ht="12.95" customHeight="1">
      <c r="A30" s="48" t="s">
        <v>374</v>
      </c>
      <c r="B30" s="49" t="s">
        <v>375</v>
      </c>
      <c r="C30" s="47" t="s">
        <v>376</v>
      </c>
      <c r="D30" s="47" t="s">
        <v>339</v>
      </c>
      <c r="E30" s="50">
        <v>12500000</v>
      </c>
      <c r="F30" s="51">
        <v>12392.29</v>
      </c>
      <c r="G30" s="52">
        <v>7.5300000000000006E-2</v>
      </c>
      <c r="H30" s="53">
        <v>6.7500000000000004E-2</v>
      </c>
      <c r="I30" s="54"/>
      <c r="J30" s="394"/>
    </row>
    <row r="31" spans="1:10" ht="12.95" customHeight="1">
      <c r="A31" s="48" t="s">
        <v>377</v>
      </c>
      <c r="B31" s="49" t="s">
        <v>378</v>
      </c>
      <c r="C31" s="47" t="s">
        <v>379</v>
      </c>
      <c r="D31" s="47" t="s">
        <v>339</v>
      </c>
      <c r="E31" s="50">
        <v>10000000</v>
      </c>
      <c r="F31" s="51">
        <v>9888.4500000000007</v>
      </c>
      <c r="G31" s="52">
        <v>6.0100000000000001E-2</v>
      </c>
      <c r="H31" s="53">
        <v>6.7500000000000004E-2</v>
      </c>
      <c r="I31" s="54"/>
      <c r="J31" s="394"/>
    </row>
    <row r="32" spans="1:10" ht="12.95" customHeight="1">
      <c r="A32" s="48" t="s">
        <v>380</v>
      </c>
      <c r="B32" s="49" t="s">
        <v>381</v>
      </c>
      <c r="C32" s="47" t="s">
        <v>382</v>
      </c>
      <c r="D32" s="47" t="s">
        <v>339</v>
      </c>
      <c r="E32" s="50">
        <v>10000000</v>
      </c>
      <c r="F32" s="51">
        <v>9877.17</v>
      </c>
      <c r="G32" s="52">
        <v>0.06</v>
      </c>
      <c r="H32" s="53">
        <v>6.6750000000000004E-2</v>
      </c>
      <c r="I32" s="54"/>
      <c r="J32" s="394"/>
    </row>
    <row r="33" spans="1:10" ht="12.95" customHeight="1">
      <c r="A33" s="48" t="s">
        <v>383</v>
      </c>
      <c r="B33" s="49" t="s">
        <v>384</v>
      </c>
      <c r="C33" s="47" t="s">
        <v>385</v>
      </c>
      <c r="D33" s="47" t="s">
        <v>339</v>
      </c>
      <c r="E33" s="50">
        <v>10000000</v>
      </c>
      <c r="F33" s="51">
        <v>9865.1200000000008</v>
      </c>
      <c r="G33" s="52">
        <v>5.9900000000000002E-2</v>
      </c>
      <c r="H33" s="53">
        <v>6.6542000000000004E-2</v>
      </c>
      <c r="I33" s="54"/>
      <c r="J33" s="394"/>
    </row>
    <row r="34" spans="1:10" ht="12.95" customHeight="1">
      <c r="A34" s="48" t="s">
        <v>386</v>
      </c>
      <c r="B34" s="49" t="s">
        <v>387</v>
      </c>
      <c r="C34" s="47" t="s">
        <v>388</v>
      </c>
      <c r="D34" s="47" t="s">
        <v>339</v>
      </c>
      <c r="E34" s="50">
        <v>10000000</v>
      </c>
      <c r="F34" s="51">
        <v>9849.6200000000008</v>
      </c>
      <c r="G34" s="52">
        <v>5.9799999999999999E-2</v>
      </c>
      <c r="H34" s="53">
        <v>6.7142999999999994E-2</v>
      </c>
      <c r="I34" s="54"/>
      <c r="J34" s="394"/>
    </row>
    <row r="35" spans="1:10" ht="12.95" customHeight="1">
      <c r="A35" s="48" t="s">
        <v>389</v>
      </c>
      <c r="B35" s="49" t="s">
        <v>390</v>
      </c>
      <c r="C35" s="47" t="s">
        <v>391</v>
      </c>
      <c r="D35" s="47" t="s">
        <v>339</v>
      </c>
      <c r="E35" s="50">
        <v>7500000</v>
      </c>
      <c r="F35" s="51">
        <v>7483.85</v>
      </c>
      <c r="G35" s="52">
        <v>4.5499999999999999E-2</v>
      </c>
      <c r="H35" s="53">
        <v>6.5625000000000003E-2</v>
      </c>
      <c r="I35" s="54"/>
      <c r="J35" s="394"/>
    </row>
    <row r="36" spans="1:10" ht="12.95" customHeight="1">
      <c r="A36" s="48" t="s">
        <v>392</v>
      </c>
      <c r="B36" s="49" t="s">
        <v>393</v>
      </c>
      <c r="C36" s="47" t="s">
        <v>394</v>
      </c>
      <c r="D36" s="47" t="s">
        <v>339</v>
      </c>
      <c r="E36" s="50">
        <v>5000000</v>
      </c>
      <c r="F36" s="51">
        <v>4989.26</v>
      </c>
      <c r="G36" s="52">
        <v>3.0300000000000001E-2</v>
      </c>
      <c r="H36" s="53">
        <v>6.5500000000000003E-2</v>
      </c>
      <c r="I36" s="54"/>
      <c r="J36" s="394"/>
    </row>
    <row r="37" spans="1:10" ht="12.95" customHeight="1">
      <c r="A37" s="48" t="s">
        <v>395</v>
      </c>
      <c r="B37" s="49" t="s">
        <v>396</v>
      </c>
      <c r="C37" s="47" t="s">
        <v>397</v>
      </c>
      <c r="D37" s="47" t="s">
        <v>339</v>
      </c>
      <c r="E37" s="50">
        <v>4000000</v>
      </c>
      <c r="F37" s="51">
        <v>3935.54</v>
      </c>
      <c r="G37" s="52">
        <v>2.3900000000000001E-2</v>
      </c>
      <c r="H37" s="53">
        <v>6.7178000000000002E-2</v>
      </c>
      <c r="I37" s="54"/>
      <c r="J37" s="394"/>
    </row>
    <row r="38" spans="1:10" ht="12.95" customHeight="1">
      <c r="A38" s="394"/>
      <c r="B38" s="46" t="s">
        <v>134</v>
      </c>
      <c r="C38" s="47"/>
      <c r="D38" s="47"/>
      <c r="E38" s="47"/>
      <c r="F38" s="55">
        <v>130501.27</v>
      </c>
      <c r="G38" s="56">
        <v>0.79290000000000005</v>
      </c>
      <c r="H38" s="57"/>
      <c r="I38" s="58"/>
      <c r="J38" s="394"/>
    </row>
    <row r="39" spans="1:10" ht="12.95" customHeight="1">
      <c r="A39" s="394"/>
      <c r="B39" s="59" t="s">
        <v>137</v>
      </c>
      <c r="C39" s="61"/>
      <c r="D39" s="60"/>
      <c r="E39" s="61"/>
      <c r="F39" s="55">
        <v>147803.63</v>
      </c>
      <c r="G39" s="56">
        <v>0.89810000000000001</v>
      </c>
      <c r="H39" s="57"/>
      <c r="I39" s="58"/>
      <c r="J39" s="394"/>
    </row>
    <row r="40" spans="1:10" ht="12.95" customHeight="1">
      <c r="A40" s="394"/>
      <c r="B40" s="46" t="s">
        <v>187</v>
      </c>
      <c r="C40" s="47"/>
      <c r="D40" s="47"/>
      <c r="E40" s="47"/>
      <c r="F40" s="47"/>
      <c r="G40" s="47"/>
      <c r="H40" s="124"/>
      <c r="I40" s="54"/>
      <c r="J40" s="394"/>
    </row>
    <row r="41" spans="1:10" ht="12.95" customHeight="1">
      <c r="A41" s="394"/>
      <c r="B41" s="46" t="s">
        <v>188</v>
      </c>
      <c r="C41" s="47"/>
      <c r="D41" s="62" t="s">
        <v>189</v>
      </c>
      <c r="E41" s="47"/>
      <c r="F41" s="394"/>
      <c r="G41" s="124"/>
      <c r="H41" s="124"/>
      <c r="I41" s="54"/>
      <c r="J41" s="394"/>
    </row>
    <row r="42" spans="1:10" ht="12.95" customHeight="1">
      <c r="A42" s="48" t="s">
        <v>398</v>
      </c>
      <c r="B42" s="49" t="s">
        <v>399</v>
      </c>
      <c r="C42" s="47"/>
      <c r="D42" s="63" t="s">
        <v>192</v>
      </c>
      <c r="E42" s="63"/>
      <c r="F42" s="51">
        <v>250</v>
      </c>
      <c r="G42" s="52">
        <v>1.5E-3</v>
      </c>
      <c r="H42" s="53">
        <v>6.712378041E-2</v>
      </c>
      <c r="I42" s="54"/>
      <c r="J42" s="394"/>
    </row>
    <row r="43" spans="1:10" ht="12.95" customHeight="1">
      <c r="A43" s="48" t="s">
        <v>400</v>
      </c>
      <c r="B43" s="49" t="s">
        <v>401</v>
      </c>
      <c r="C43" s="47"/>
      <c r="D43" s="63" t="s">
        <v>226</v>
      </c>
      <c r="E43" s="63"/>
      <c r="F43" s="51">
        <v>200</v>
      </c>
      <c r="G43" s="52">
        <v>1.1999999999999999E-3</v>
      </c>
      <c r="H43" s="53">
        <v>5.6518696450000003E-2</v>
      </c>
      <c r="I43" s="54"/>
      <c r="J43" s="394"/>
    </row>
    <row r="44" spans="1:10" ht="12.95" customHeight="1">
      <c r="A44" s="48" t="s">
        <v>402</v>
      </c>
      <c r="B44" s="49" t="s">
        <v>403</v>
      </c>
      <c r="C44" s="47"/>
      <c r="D44" s="63" t="s">
        <v>192</v>
      </c>
      <c r="E44" s="63"/>
      <c r="F44" s="51">
        <v>200</v>
      </c>
      <c r="G44" s="52">
        <v>1.1999999999999999E-3</v>
      </c>
      <c r="H44" s="53">
        <v>6.2338873879999999E-2</v>
      </c>
      <c r="I44" s="54"/>
      <c r="J44" s="394"/>
    </row>
    <row r="45" spans="1:10" ht="12.95" customHeight="1">
      <c r="A45" s="48" t="s">
        <v>404</v>
      </c>
      <c r="B45" s="49" t="s">
        <v>405</v>
      </c>
      <c r="C45" s="47"/>
      <c r="D45" s="63" t="s">
        <v>192</v>
      </c>
      <c r="E45" s="63"/>
      <c r="F45" s="51">
        <v>100</v>
      </c>
      <c r="G45" s="52">
        <v>5.9999999999999995E-4</v>
      </c>
      <c r="H45" s="53">
        <v>5.6518696450000003E-2</v>
      </c>
      <c r="I45" s="54"/>
      <c r="J45" s="394"/>
    </row>
    <row r="46" spans="1:10" ht="12.95" customHeight="1">
      <c r="A46" s="48" t="s">
        <v>406</v>
      </c>
      <c r="B46" s="49" t="s">
        <v>407</v>
      </c>
      <c r="C46" s="47"/>
      <c r="D46" s="63" t="s">
        <v>226</v>
      </c>
      <c r="E46" s="63"/>
      <c r="F46" s="51">
        <v>100</v>
      </c>
      <c r="G46" s="52">
        <v>5.9999999999999995E-4</v>
      </c>
      <c r="H46" s="53">
        <v>6.6000000000000003E-2</v>
      </c>
      <c r="I46" s="54"/>
      <c r="J46" s="394"/>
    </row>
    <row r="47" spans="1:10" ht="12.95" customHeight="1">
      <c r="A47" s="48" t="s">
        <v>408</v>
      </c>
      <c r="B47" s="49" t="s">
        <v>409</v>
      </c>
      <c r="C47" s="47"/>
      <c r="D47" s="63" t="s">
        <v>192</v>
      </c>
      <c r="E47" s="63"/>
      <c r="F47" s="51">
        <v>100</v>
      </c>
      <c r="G47" s="52">
        <v>5.9999999999999995E-4</v>
      </c>
      <c r="H47" s="53">
        <v>6.7062147949999998E-2</v>
      </c>
      <c r="I47" s="54"/>
      <c r="J47" s="394"/>
    </row>
    <row r="48" spans="1:10" ht="12.95" customHeight="1">
      <c r="A48" s="394"/>
      <c r="B48" s="46" t="s">
        <v>134</v>
      </c>
      <c r="C48" s="47"/>
      <c r="D48" s="47"/>
      <c r="E48" s="47"/>
      <c r="F48" s="55">
        <v>950</v>
      </c>
      <c r="G48" s="56">
        <v>5.7000000000000002E-3</v>
      </c>
      <c r="H48" s="57"/>
      <c r="I48" s="58"/>
      <c r="J48" s="394"/>
    </row>
    <row r="49" spans="1:10" ht="12.95" customHeight="1">
      <c r="A49" s="394"/>
      <c r="B49" s="59" t="s">
        <v>137</v>
      </c>
      <c r="C49" s="61"/>
      <c r="D49" s="60"/>
      <c r="E49" s="61"/>
      <c r="F49" s="55">
        <v>950</v>
      </c>
      <c r="G49" s="56">
        <v>5.7000000000000002E-3</v>
      </c>
      <c r="H49" s="57"/>
      <c r="I49" s="58"/>
      <c r="J49" s="394"/>
    </row>
    <row r="50" spans="1:10" ht="12.95" customHeight="1">
      <c r="A50" s="394"/>
      <c r="B50" s="46" t="s">
        <v>235</v>
      </c>
      <c r="C50" s="47"/>
      <c r="D50" s="47"/>
      <c r="E50" s="47"/>
      <c r="F50" s="47"/>
      <c r="G50" s="47"/>
      <c r="H50" s="124"/>
      <c r="I50" s="54"/>
      <c r="J50" s="394"/>
    </row>
    <row r="51" spans="1:10" ht="12.95" customHeight="1">
      <c r="A51" s="48" t="s">
        <v>236</v>
      </c>
      <c r="B51" s="49" t="s">
        <v>237</v>
      </c>
      <c r="C51" s="47"/>
      <c r="D51" s="47"/>
      <c r="E51" s="50"/>
      <c r="F51" s="51">
        <v>8636.82</v>
      </c>
      <c r="G51" s="52">
        <v>5.2499999999999998E-2</v>
      </c>
      <c r="H51" s="53">
        <v>6.7113310305545848E-2</v>
      </c>
      <c r="I51" s="54"/>
      <c r="J51" s="394"/>
    </row>
    <row r="52" spans="1:10" ht="12.95" customHeight="1">
      <c r="A52" s="394"/>
      <c r="B52" s="46" t="s">
        <v>134</v>
      </c>
      <c r="C52" s="47"/>
      <c r="D52" s="47"/>
      <c r="E52" s="47"/>
      <c r="F52" s="55">
        <v>8636.82</v>
      </c>
      <c r="G52" s="56">
        <v>5.2499999999999998E-2</v>
      </c>
      <c r="H52" s="57"/>
      <c r="I52" s="58"/>
      <c r="J52" s="394"/>
    </row>
    <row r="53" spans="1:10" ht="12.95" customHeight="1">
      <c r="A53" s="394"/>
      <c r="B53" s="59" t="s">
        <v>340</v>
      </c>
      <c r="C53" s="60"/>
      <c r="D53" s="60"/>
      <c r="E53" s="60"/>
      <c r="F53" s="57" t="s">
        <v>136</v>
      </c>
      <c r="G53" s="57" t="s">
        <v>136</v>
      </c>
      <c r="H53" s="57"/>
      <c r="I53" s="58"/>
      <c r="J53" s="394"/>
    </row>
    <row r="54" spans="1:10" ht="12.95" customHeight="1">
      <c r="A54" s="394"/>
      <c r="B54" s="59" t="s">
        <v>134</v>
      </c>
      <c r="C54" s="60"/>
      <c r="D54" s="60"/>
      <c r="E54" s="60"/>
      <c r="F54" s="57" t="s">
        <v>136</v>
      </c>
      <c r="G54" s="57" t="s">
        <v>136</v>
      </c>
      <c r="H54" s="57"/>
      <c r="I54" s="58"/>
      <c r="J54" s="394"/>
    </row>
    <row r="55" spans="1:10" ht="12.95" customHeight="1">
      <c r="A55" s="394"/>
      <c r="B55" s="59" t="s">
        <v>137</v>
      </c>
      <c r="C55" s="61"/>
      <c r="D55" s="60"/>
      <c r="E55" s="61"/>
      <c r="F55" s="55">
        <v>8636.82</v>
      </c>
      <c r="G55" s="56">
        <v>5.2499999999999998E-2</v>
      </c>
      <c r="H55" s="57"/>
      <c r="I55" s="58"/>
      <c r="J55" s="394"/>
    </row>
    <row r="56" spans="1:10" ht="12.95" customHeight="1">
      <c r="A56" s="394"/>
      <c r="B56" s="59" t="s">
        <v>238</v>
      </c>
      <c r="C56" s="47"/>
      <c r="D56" s="60"/>
      <c r="E56" s="47"/>
      <c r="F56" s="64">
        <v>734.36</v>
      </c>
      <c r="G56" s="56">
        <v>4.1999999999999997E-3</v>
      </c>
      <c r="H56" s="57"/>
      <c r="I56" s="58"/>
      <c r="J56" s="394"/>
    </row>
    <row r="57" spans="1:10" ht="12.95" customHeight="1" thickBot="1">
      <c r="A57" s="394"/>
      <c r="B57" s="65" t="s">
        <v>239</v>
      </c>
      <c r="C57" s="66"/>
      <c r="D57" s="66"/>
      <c r="E57" s="66"/>
      <c r="F57" s="67">
        <v>164625.21</v>
      </c>
      <c r="G57" s="68">
        <v>1</v>
      </c>
      <c r="H57" s="69"/>
      <c r="I57" s="70"/>
      <c r="J57" s="394"/>
    </row>
    <row r="58" spans="1:10" ht="12.95" customHeight="1">
      <c r="A58" s="394"/>
      <c r="B58" s="41"/>
      <c r="C58" s="394"/>
      <c r="D58" s="394"/>
      <c r="E58" s="394"/>
      <c r="F58" s="394"/>
      <c r="G58" s="394"/>
      <c r="H58" s="394"/>
      <c r="I58" s="394"/>
      <c r="J58" s="394"/>
    </row>
    <row r="59" spans="1:10" ht="12.95" customHeight="1" thickBot="1">
      <c r="A59" s="394"/>
      <c r="B59" s="40" t="s">
        <v>240</v>
      </c>
      <c r="C59" s="394"/>
      <c r="D59" s="394"/>
      <c r="E59" s="394"/>
      <c r="F59" s="394"/>
      <c r="G59" s="394"/>
      <c r="H59" s="394"/>
      <c r="I59" s="394"/>
      <c r="J59" s="394"/>
    </row>
    <row r="60" spans="1:10" ht="12.95" customHeight="1">
      <c r="A60" s="394"/>
      <c r="B60" s="383" t="s">
        <v>242</v>
      </c>
      <c r="C60" s="397"/>
      <c r="D60" s="397"/>
      <c r="E60" s="397"/>
      <c r="F60" s="397"/>
      <c r="G60" s="397"/>
      <c r="H60" s="398"/>
      <c r="I60" s="394"/>
      <c r="J60" s="394"/>
    </row>
    <row r="61" spans="1:10" ht="12.95" customHeight="1" thickBot="1">
      <c r="A61" s="394"/>
      <c r="B61" s="635" t="s">
        <v>243</v>
      </c>
      <c r="C61" s="636"/>
      <c r="D61" s="636"/>
      <c r="E61" s="399"/>
      <c r="F61" s="399"/>
      <c r="G61" s="399"/>
      <c r="H61" s="400"/>
      <c r="I61" s="394"/>
      <c r="J61" s="394"/>
    </row>
    <row r="62" spans="1:10" ht="12.95" customHeight="1" thickBot="1">
      <c r="A62" s="394"/>
      <c r="B62" s="40"/>
      <c r="C62" s="394"/>
      <c r="D62" s="394"/>
      <c r="E62" s="394"/>
      <c r="F62" s="394"/>
      <c r="G62" s="394"/>
      <c r="H62" s="394"/>
      <c r="I62" s="394"/>
      <c r="J62" s="394"/>
    </row>
    <row r="63" spans="1:10" s="402" customFormat="1">
      <c r="A63" s="401"/>
      <c r="B63" s="71" t="s">
        <v>268</v>
      </c>
      <c r="C63" s="72"/>
      <c r="D63" s="73"/>
      <c r="E63" s="74"/>
      <c r="F63" s="75"/>
      <c r="G63" s="75"/>
      <c r="H63" s="76"/>
      <c r="I63" s="38"/>
    </row>
    <row r="64" spans="1:10" s="402" customFormat="1">
      <c r="A64" s="401"/>
      <c r="B64" s="77" t="s">
        <v>269</v>
      </c>
      <c r="C64" s="38"/>
      <c r="D64" s="78"/>
      <c r="E64" s="78"/>
      <c r="F64" s="38"/>
      <c r="G64" s="79"/>
      <c r="H64" s="80"/>
      <c r="I64" s="38"/>
    </row>
    <row r="65" spans="1:8" s="38" customFormat="1" ht="36">
      <c r="A65" s="401"/>
      <c r="B65" s="637" t="s">
        <v>270</v>
      </c>
      <c r="C65" s="638" t="s">
        <v>271</v>
      </c>
      <c r="D65" s="81" t="s">
        <v>272</v>
      </c>
      <c r="E65" s="81" t="s">
        <v>272</v>
      </c>
      <c r="F65" s="81" t="s">
        <v>273</v>
      </c>
      <c r="G65" s="79"/>
      <c r="H65" s="80"/>
    </row>
    <row r="66" spans="1:8" s="38" customFormat="1">
      <c r="A66" s="401"/>
      <c r="B66" s="637"/>
      <c r="C66" s="638"/>
      <c r="D66" s="81" t="s">
        <v>274</v>
      </c>
      <c r="E66" s="81" t="s">
        <v>275</v>
      </c>
      <c r="F66" s="81" t="s">
        <v>274</v>
      </c>
      <c r="G66" s="79"/>
      <c r="H66" s="80"/>
    </row>
    <row r="67" spans="1:8" s="38" customFormat="1">
      <c r="A67" s="401"/>
      <c r="B67" s="384" t="s">
        <v>136</v>
      </c>
      <c r="C67" s="182" t="s">
        <v>136</v>
      </c>
      <c r="D67" s="182" t="s">
        <v>136</v>
      </c>
      <c r="E67" s="182" t="s">
        <v>136</v>
      </c>
      <c r="F67" s="182" t="s">
        <v>136</v>
      </c>
      <c r="G67" s="79"/>
      <c r="H67" s="80"/>
    </row>
    <row r="68" spans="1:8" s="38" customFormat="1">
      <c r="A68" s="401"/>
      <c r="B68" s="82" t="s">
        <v>276</v>
      </c>
      <c r="C68" s="83"/>
      <c r="D68" s="83"/>
      <c r="E68" s="83"/>
      <c r="F68" s="83"/>
      <c r="G68" s="79"/>
      <c r="H68" s="80"/>
    </row>
    <row r="69" spans="1:8" s="38" customFormat="1">
      <c r="A69" s="401"/>
      <c r="B69" s="84"/>
      <c r="G69" s="79"/>
      <c r="H69" s="80"/>
    </row>
    <row r="70" spans="1:8" s="38" customFormat="1">
      <c r="A70" s="401"/>
      <c r="B70" s="84" t="s">
        <v>410</v>
      </c>
      <c r="G70" s="79"/>
      <c r="H70" s="80"/>
    </row>
    <row r="71" spans="1:8" s="38" customFormat="1">
      <c r="A71" s="401"/>
      <c r="B71" s="85" t="s">
        <v>411</v>
      </c>
      <c r="C71" s="273" t="s">
        <v>280</v>
      </c>
      <c r="D71" s="273" t="s">
        <v>316</v>
      </c>
      <c r="G71" s="79"/>
      <c r="H71" s="80"/>
    </row>
    <row r="72" spans="1:8" s="38" customFormat="1">
      <c r="A72" s="401"/>
      <c r="B72" s="85" t="s">
        <v>281</v>
      </c>
      <c r="C72" s="37"/>
      <c r="D72" s="37"/>
      <c r="G72" s="79"/>
      <c r="H72" s="80"/>
    </row>
    <row r="73" spans="1:8" s="38" customFormat="1">
      <c r="A73" s="401"/>
      <c r="B73" s="85" t="s">
        <v>412</v>
      </c>
      <c r="C73" s="86">
        <v>1269.0438999999999</v>
      </c>
      <c r="D73" s="86">
        <v>1275.7722000000001</v>
      </c>
      <c r="G73" s="79"/>
      <c r="H73" s="80"/>
    </row>
    <row r="74" spans="1:8" s="38" customFormat="1">
      <c r="A74" s="401"/>
      <c r="B74" s="85" t="s">
        <v>413</v>
      </c>
      <c r="C74" s="86">
        <v>1000.5404</v>
      </c>
      <c r="D74" s="86">
        <v>1000.5404</v>
      </c>
      <c r="G74" s="87"/>
      <c r="H74" s="80"/>
    </row>
    <row r="75" spans="1:8" s="38" customFormat="1">
      <c r="A75" s="401"/>
      <c r="B75" s="85" t="s">
        <v>414</v>
      </c>
      <c r="C75" s="86">
        <v>1001.4014</v>
      </c>
      <c r="D75" s="86">
        <v>1001.7537</v>
      </c>
      <c r="G75" s="87"/>
      <c r="H75" s="80"/>
    </row>
    <row r="76" spans="1:8" s="38" customFormat="1">
      <c r="A76" s="401"/>
      <c r="B76" s="85" t="s">
        <v>415</v>
      </c>
      <c r="C76" s="86">
        <v>1003.4019</v>
      </c>
      <c r="D76" s="86">
        <v>1003.7549</v>
      </c>
      <c r="G76" s="87"/>
      <c r="H76" s="80"/>
    </row>
    <row r="77" spans="1:8" s="38" customFormat="1">
      <c r="A77" s="401"/>
      <c r="B77" s="85" t="s">
        <v>282</v>
      </c>
      <c r="C77" s="86"/>
      <c r="D77" s="86"/>
      <c r="G77" s="79"/>
      <c r="H77" s="80"/>
    </row>
    <row r="78" spans="1:8" s="38" customFormat="1">
      <c r="A78" s="401"/>
      <c r="B78" s="85" t="s">
        <v>416</v>
      </c>
      <c r="C78" s="86">
        <v>1262.5335</v>
      </c>
      <c r="D78" s="86">
        <v>1269.1247000000001</v>
      </c>
      <c r="G78" s="79"/>
      <c r="H78" s="80"/>
    </row>
    <row r="79" spans="1:8" s="38" customFormat="1">
      <c r="A79" s="401"/>
      <c r="B79" s="85" t="s">
        <v>417</v>
      </c>
      <c r="C79" s="86">
        <v>1000.5404</v>
      </c>
      <c r="D79" s="86">
        <v>1000.5404</v>
      </c>
      <c r="G79" s="88"/>
      <c r="H79" s="80"/>
    </row>
    <row r="80" spans="1:8" s="38" customFormat="1">
      <c r="A80" s="401"/>
      <c r="B80" s="85" t="s">
        <v>418</v>
      </c>
      <c r="C80" s="86">
        <v>1001.3961</v>
      </c>
      <c r="D80" s="86">
        <v>1001.7426</v>
      </c>
      <c r="G80" s="87"/>
      <c r="H80" s="80"/>
    </row>
    <row r="81" spans="1:8" s="38" customFormat="1">
      <c r="A81" s="401"/>
      <c r="B81" s="85" t="s">
        <v>419</v>
      </c>
      <c r="C81" s="86">
        <v>1003.3958</v>
      </c>
      <c r="D81" s="86">
        <v>1003.7435</v>
      </c>
      <c r="G81" s="87"/>
      <c r="H81" s="80"/>
    </row>
    <row r="82" spans="1:8" s="38" customFormat="1">
      <c r="A82" s="401"/>
      <c r="B82" s="77"/>
      <c r="G82" s="79"/>
      <c r="H82" s="80"/>
    </row>
    <row r="83" spans="1:8" s="38" customFormat="1">
      <c r="A83" s="401"/>
      <c r="B83" s="84" t="s">
        <v>420</v>
      </c>
      <c r="C83" s="89"/>
      <c r="D83" s="89"/>
      <c r="E83" s="89"/>
      <c r="G83" s="79"/>
      <c r="H83" s="80"/>
    </row>
    <row r="84" spans="1:8" s="38" customFormat="1">
      <c r="A84" s="401"/>
      <c r="B84" s="84"/>
      <c r="C84" s="89"/>
      <c r="D84" s="89"/>
      <c r="E84" s="89"/>
      <c r="G84" s="79"/>
      <c r="H84" s="80"/>
    </row>
    <row r="85" spans="1:8" s="38" customFormat="1" ht="36">
      <c r="A85" s="401"/>
      <c r="B85" s="90" t="s">
        <v>421</v>
      </c>
      <c r="C85" s="91" t="s">
        <v>422</v>
      </c>
      <c r="D85" s="91" t="s">
        <v>423</v>
      </c>
      <c r="E85" s="91" t="s">
        <v>424</v>
      </c>
      <c r="F85" s="92"/>
      <c r="G85" s="92"/>
      <c r="H85" s="93"/>
    </row>
    <row r="86" spans="1:8" s="38" customFormat="1" ht="36">
      <c r="A86" s="401"/>
      <c r="B86" s="94" t="s">
        <v>425</v>
      </c>
      <c r="C86" s="95" t="s">
        <v>426</v>
      </c>
      <c r="D86" s="96">
        <v>5.2888011199999996</v>
      </c>
      <c r="E86" s="96">
        <v>5.2888011199999996</v>
      </c>
      <c r="G86" s="79"/>
      <c r="H86" s="80"/>
    </row>
    <row r="87" spans="1:8" s="38" customFormat="1">
      <c r="A87" s="401"/>
      <c r="B87" s="97"/>
      <c r="C87" s="89"/>
      <c r="D87" s="89"/>
      <c r="E87" s="89"/>
      <c r="G87" s="79"/>
      <c r="H87" s="80"/>
    </row>
    <row r="88" spans="1:8" s="38" customFormat="1" ht="36">
      <c r="A88" s="401"/>
      <c r="B88" s="98" t="s">
        <v>421</v>
      </c>
      <c r="C88" s="91" t="s">
        <v>427</v>
      </c>
      <c r="D88" s="91" t="s">
        <v>423</v>
      </c>
      <c r="E88" s="91" t="s">
        <v>428</v>
      </c>
      <c r="F88" s="92"/>
      <c r="G88" s="99"/>
      <c r="H88" s="93"/>
    </row>
    <row r="89" spans="1:8" s="38" customFormat="1" ht="36">
      <c r="A89" s="401"/>
      <c r="B89" s="94" t="s">
        <v>429</v>
      </c>
      <c r="C89" s="95" t="s">
        <v>430</v>
      </c>
      <c r="D89" s="37">
        <v>5.21079984</v>
      </c>
      <c r="E89" s="37">
        <v>5.21079984</v>
      </c>
      <c r="G89" s="79"/>
      <c r="H89" s="80"/>
    </row>
    <row r="90" spans="1:8" s="38" customFormat="1">
      <c r="A90" s="401"/>
      <c r="B90" s="100"/>
      <c r="C90" s="89"/>
      <c r="G90" s="79"/>
      <c r="H90" s="80"/>
    </row>
    <row r="91" spans="1:8" s="38" customFormat="1" ht="36">
      <c r="A91" s="401"/>
      <c r="B91" s="98" t="s">
        <v>421</v>
      </c>
      <c r="C91" s="91" t="s">
        <v>431</v>
      </c>
      <c r="D91" s="91" t="s">
        <v>423</v>
      </c>
      <c r="E91" s="91" t="s">
        <v>428</v>
      </c>
      <c r="F91" s="92"/>
      <c r="G91" s="99"/>
      <c r="H91" s="93"/>
    </row>
    <row r="92" spans="1:8" s="38" customFormat="1" ht="36">
      <c r="A92" s="401"/>
      <c r="B92" s="141">
        <v>45082</v>
      </c>
      <c r="C92" s="95" t="s">
        <v>432</v>
      </c>
      <c r="D92" s="96">
        <v>1.33670062</v>
      </c>
      <c r="E92" s="96">
        <v>1.33670062</v>
      </c>
      <c r="F92" s="92"/>
      <c r="G92" s="99"/>
      <c r="H92" s="93"/>
    </row>
    <row r="93" spans="1:8" s="38" customFormat="1" ht="36">
      <c r="A93" s="401"/>
      <c r="B93" s="141">
        <v>45089</v>
      </c>
      <c r="C93" s="95" t="s">
        <v>432</v>
      </c>
      <c r="D93" s="96">
        <v>1.14379889</v>
      </c>
      <c r="E93" s="96">
        <v>1.14379889</v>
      </c>
      <c r="F93" s="92"/>
      <c r="G93" s="99"/>
      <c r="H93" s="93"/>
    </row>
    <row r="94" spans="1:8" s="38" customFormat="1" ht="36">
      <c r="A94" s="401"/>
      <c r="B94" s="141">
        <v>45096</v>
      </c>
      <c r="C94" s="95" t="s">
        <v>432</v>
      </c>
      <c r="D94" s="96">
        <v>1.24900034</v>
      </c>
      <c r="E94" s="96">
        <v>1.24900034</v>
      </c>
      <c r="G94" s="79"/>
      <c r="H94" s="80"/>
    </row>
    <row r="95" spans="1:8" s="38" customFormat="1" ht="36">
      <c r="A95" s="401"/>
      <c r="B95" s="141">
        <v>45103</v>
      </c>
      <c r="C95" s="95" t="s">
        <v>432</v>
      </c>
      <c r="D95" s="96">
        <v>1.21539994</v>
      </c>
      <c r="E95" s="96">
        <v>1.21539994</v>
      </c>
      <c r="G95" s="79"/>
      <c r="H95" s="80"/>
    </row>
    <row r="96" spans="1:8" s="38" customFormat="1">
      <c r="A96" s="401"/>
      <c r="B96" s="97"/>
      <c r="C96" s="89"/>
      <c r="D96" s="89"/>
      <c r="E96" s="89"/>
      <c r="G96" s="79"/>
      <c r="H96" s="80"/>
    </row>
    <row r="97" spans="1:8" s="38" customFormat="1" ht="36">
      <c r="A97" s="401"/>
      <c r="B97" s="98" t="s">
        <v>421</v>
      </c>
      <c r="C97" s="91" t="s">
        <v>433</v>
      </c>
      <c r="D97" s="91" t="s">
        <v>423</v>
      </c>
      <c r="E97" s="91" t="s">
        <v>428</v>
      </c>
      <c r="F97" s="92"/>
      <c r="G97" s="99"/>
      <c r="H97" s="93"/>
    </row>
    <row r="98" spans="1:8" s="38" customFormat="1" ht="48">
      <c r="A98" s="401"/>
      <c r="B98" s="141">
        <v>45082</v>
      </c>
      <c r="C98" s="95" t="s">
        <v>434</v>
      </c>
      <c r="D98" s="91">
        <v>1.31830018</v>
      </c>
      <c r="E98" s="91">
        <v>1.31830018</v>
      </c>
      <c r="F98" s="92"/>
      <c r="G98" s="99"/>
      <c r="H98" s="93"/>
    </row>
    <row r="99" spans="1:8" s="38" customFormat="1" ht="48">
      <c r="A99" s="401"/>
      <c r="B99" s="141">
        <v>45089</v>
      </c>
      <c r="C99" s="95" t="s">
        <v>434</v>
      </c>
      <c r="D99" s="91">
        <v>1.1253003500000001</v>
      </c>
      <c r="E99" s="91">
        <v>1.1253003500000001</v>
      </c>
      <c r="F99" s="92"/>
      <c r="G99" s="99"/>
      <c r="H99" s="93"/>
    </row>
    <row r="100" spans="1:8" s="38" customFormat="1" ht="48">
      <c r="A100" s="401"/>
      <c r="B100" s="141">
        <v>45096</v>
      </c>
      <c r="C100" s="95" t="s">
        <v>434</v>
      </c>
      <c r="D100" s="96">
        <v>1.2299999500000001</v>
      </c>
      <c r="E100" s="96">
        <v>1.2299999500000001</v>
      </c>
      <c r="G100" s="79"/>
      <c r="H100" s="80"/>
    </row>
    <row r="101" spans="1:8" s="38" customFormat="1" ht="48">
      <c r="A101" s="401"/>
      <c r="B101" s="141">
        <v>45103</v>
      </c>
      <c r="C101" s="95" t="s">
        <v>434</v>
      </c>
      <c r="D101" s="96">
        <v>1.19590011</v>
      </c>
      <c r="E101" s="96">
        <v>1.19590011</v>
      </c>
      <c r="G101" s="79"/>
      <c r="H101" s="80"/>
    </row>
    <row r="102" spans="1:8" s="38" customFormat="1" ht="36">
      <c r="B102" s="98" t="s">
        <v>421</v>
      </c>
      <c r="C102" s="95" t="s">
        <v>435</v>
      </c>
      <c r="D102" s="95" t="s">
        <v>423</v>
      </c>
      <c r="E102" s="95" t="s">
        <v>428</v>
      </c>
      <c r="G102" s="79"/>
      <c r="H102" s="80"/>
    </row>
    <row r="103" spans="1:8" s="38" customFormat="1" ht="24">
      <c r="B103" s="94" t="s">
        <v>425</v>
      </c>
      <c r="C103" s="95" t="s">
        <v>436</v>
      </c>
      <c r="D103" s="96">
        <v>4.9630999999999998</v>
      </c>
      <c r="E103" s="96">
        <v>4.9630999999999998</v>
      </c>
      <c r="G103" s="79"/>
      <c r="H103" s="80"/>
    </row>
    <row r="104" spans="1:8" s="38" customFormat="1">
      <c r="B104" s="104"/>
      <c r="C104" s="101"/>
      <c r="G104" s="79"/>
      <c r="H104" s="80"/>
    </row>
    <row r="105" spans="1:8" s="38" customFormat="1" ht="36">
      <c r="B105" s="98" t="s">
        <v>421</v>
      </c>
      <c r="C105" s="95" t="s">
        <v>437</v>
      </c>
      <c r="D105" s="95" t="s">
        <v>423</v>
      </c>
      <c r="E105" s="95" t="s">
        <v>428</v>
      </c>
      <c r="G105" s="79"/>
      <c r="H105" s="80"/>
    </row>
    <row r="106" spans="1:8" s="38" customFormat="1" ht="24">
      <c r="B106" s="94" t="s">
        <v>425</v>
      </c>
      <c r="C106" s="95" t="s">
        <v>438</v>
      </c>
      <c r="D106" s="37">
        <v>4.88579834</v>
      </c>
      <c r="E106" s="37">
        <v>4.88579834</v>
      </c>
      <c r="G106" s="79"/>
      <c r="H106" s="80"/>
    </row>
    <row r="107" spans="1:8" s="38" customFormat="1">
      <c r="A107" s="401"/>
      <c r="B107" s="385"/>
      <c r="C107" s="102"/>
      <c r="D107" s="103"/>
      <c r="E107" s="103"/>
      <c r="G107" s="79"/>
      <c r="H107" s="80"/>
    </row>
    <row r="108" spans="1:8" s="38" customFormat="1">
      <c r="A108" s="401"/>
      <c r="B108" s="385"/>
      <c r="C108" s="102"/>
      <c r="D108" s="103"/>
      <c r="E108" s="103"/>
      <c r="G108" s="79"/>
      <c r="H108" s="80"/>
    </row>
    <row r="109" spans="1:8" s="38" customFormat="1">
      <c r="A109" s="401"/>
      <c r="B109" s="386"/>
      <c r="C109" s="102"/>
      <c r="D109" s="103"/>
      <c r="E109" s="103"/>
      <c r="G109" s="79"/>
      <c r="H109" s="80"/>
    </row>
    <row r="110" spans="1:8" s="38" customFormat="1" ht="24.75" customHeight="1">
      <c r="A110" s="401"/>
      <c r="B110" s="641" t="s">
        <v>439</v>
      </c>
      <c r="C110" s="642"/>
      <c r="D110" s="642"/>
      <c r="E110" s="642"/>
      <c r="F110" s="642"/>
      <c r="G110" s="642"/>
      <c r="H110" s="80"/>
    </row>
    <row r="111" spans="1:8" s="38" customFormat="1">
      <c r="A111" s="401"/>
      <c r="B111" s="104"/>
      <c r="C111" s="101"/>
      <c r="G111" s="79"/>
      <c r="H111" s="80"/>
    </row>
    <row r="112" spans="1:8" s="38" customFormat="1">
      <c r="A112" s="401"/>
      <c r="B112" s="84" t="s">
        <v>440</v>
      </c>
      <c r="C112" s="89"/>
      <c r="D112" s="89"/>
      <c r="E112" s="89"/>
      <c r="G112" s="79"/>
      <c r="H112" s="80"/>
    </row>
    <row r="113" spans="1:8" s="38" customFormat="1">
      <c r="A113" s="401"/>
      <c r="B113" s="84" t="s">
        <v>441</v>
      </c>
      <c r="C113" s="89"/>
      <c r="D113" s="89"/>
      <c r="E113" s="89"/>
      <c r="G113" s="79"/>
      <c r="H113" s="80"/>
    </row>
    <row r="114" spans="1:8" s="38" customFormat="1">
      <c r="A114" s="401"/>
      <c r="B114" s="84"/>
      <c r="C114" s="89"/>
      <c r="D114" s="89"/>
      <c r="E114" s="89"/>
      <c r="G114" s="79"/>
      <c r="H114" s="80"/>
    </row>
    <row r="115" spans="1:8" s="38" customFormat="1">
      <c r="A115" s="401"/>
      <c r="B115" s="84" t="s">
        <v>442</v>
      </c>
      <c r="C115" s="89"/>
      <c r="D115" s="89"/>
      <c r="E115" s="89"/>
      <c r="G115" s="79"/>
      <c r="H115" s="80"/>
    </row>
    <row r="116" spans="1:8" s="38" customFormat="1">
      <c r="A116" s="401"/>
      <c r="B116" s="84"/>
      <c r="C116" s="89"/>
      <c r="D116" s="89"/>
      <c r="E116" s="89"/>
      <c r="G116" s="79"/>
      <c r="H116" s="80"/>
    </row>
    <row r="117" spans="1:8" s="38" customFormat="1">
      <c r="A117" s="401"/>
      <c r="B117" s="84" t="s">
        <v>443</v>
      </c>
      <c r="C117" s="89"/>
      <c r="D117" s="89"/>
      <c r="E117" s="89"/>
      <c r="G117" s="79"/>
      <c r="H117" s="80"/>
    </row>
    <row r="118" spans="1:8" s="38" customFormat="1">
      <c r="A118" s="401"/>
      <c r="B118" s="105" t="s">
        <v>283</v>
      </c>
      <c r="C118" s="89"/>
      <c r="D118" s="89"/>
      <c r="E118" s="89"/>
      <c r="G118" s="79"/>
      <c r="H118" s="80"/>
    </row>
    <row r="119" spans="1:8" s="38" customFormat="1">
      <c r="A119" s="401"/>
      <c r="B119" s="105"/>
      <c r="C119" s="89"/>
      <c r="D119" s="89"/>
      <c r="E119" s="89"/>
      <c r="G119" s="79"/>
      <c r="H119" s="80"/>
    </row>
    <row r="120" spans="1:8" s="38" customFormat="1">
      <c r="A120" s="401"/>
      <c r="B120" s="84" t="s">
        <v>444</v>
      </c>
      <c r="C120" s="89"/>
      <c r="D120" s="89"/>
      <c r="E120" s="89"/>
      <c r="G120" s="79"/>
      <c r="H120" s="80"/>
    </row>
    <row r="121" spans="1:8" s="38" customFormat="1">
      <c r="A121" s="401"/>
      <c r="B121" s="84"/>
      <c r="C121" s="89"/>
      <c r="D121" s="89"/>
      <c r="E121" s="89"/>
      <c r="G121" s="79"/>
      <c r="H121" s="80"/>
    </row>
    <row r="122" spans="1:8" s="38" customFormat="1">
      <c r="A122" s="401"/>
      <c r="B122" s="84" t="s">
        <v>445</v>
      </c>
      <c r="C122" s="89"/>
      <c r="D122" s="89"/>
      <c r="E122" s="89"/>
      <c r="G122" s="79"/>
      <c r="H122" s="80"/>
    </row>
    <row r="123" spans="1:8" s="38" customFormat="1">
      <c r="A123" s="401"/>
      <c r="B123" s="106"/>
      <c r="C123" s="89"/>
      <c r="D123" s="89"/>
      <c r="E123" s="89"/>
      <c r="G123" s="79"/>
      <c r="H123" s="80"/>
    </row>
    <row r="124" spans="1:8" s="38" customFormat="1">
      <c r="A124" s="401"/>
      <c r="B124" s="84" t="s">
        <v>446</v>
      </c>
      <c r="C124" s="89"/>
      <c r="D124" s="89"/>
      <c r="E124" s="89"/>
      <c r="G124" s="79"/>
      <c r="H124" s="80"/>
    </row>
    <row r="125" spans="1:8" s="38" customFormat="1">
      <c r="A125" s="401"/>
      <c r="B125" s="84"/>
      <c r="C125" s="89"/>
      <c r="D125" s="89"/>
      <c r="E125" s="89"/>
      <c r="G125" s="79"/>
      <c r="H125" s="80"/>
    </row>
    <row r="126" spans="1:8" s="38" customFormat="1">
      <c r="A126" s="401"/>
      <c r="B126" s="84" t="s">
        <v>447</v>
      </c>
      <c r="C126" s="89"/>
      <c r="D126" s="89"/>
      <c r="E126" s="89"/>
      <c r="G126" s="79"/>
      <c r="H126" s="80"/>
    </row>
    <row r="127" spans="1:8" s="38" customFormat="1">
      <c r="A127" s="401"/>
      <c r="B127" s="84"/>
      <c r="C127" s="89"/>
      <c r="D127" s="89"/>
      <c r="E127" s="89"/>
      <c r="G127" s="79"/>
      <c r="H127" s="80"/>
    </row>
    <row r="128" spans="1:8" s="38" customFormat="1">
      <c r="A128" s="401"/>
      <c r="B128" s="84" t="s">
        <v>448</v>
      </c>
      <c r="C128" s="89"/>
      <c r="D128" s="89"/>
      <c r="E128" s="89"/>
      <c r="G128" s="79"/>
      <c r="H128" s="80"/>
    </row>
    <row r="129" spans="1:10" s="38" customFormat="1">
      <c r="A129" s="401"/>
      <c r="B129" s="107" t="s">
        <v>449</v>
      </c>
      <c r="C129" s="108"/>
      <c r="D129" s="108"/>
      <c r="E129" s="108"/>
      <c r="F129" s="109">
        <f>G38*100</f>
        <v>79.290000000000006</v>
      </c>
      <c r="G129" s="79"/>
      <c r="H129" s="80"/>
    </row>
    <row r="130" spans="1:10" s="38" customFormat="1">
      <c r="A130" s="401"/>
      <c r="B130" s="107" t="s">
        <v>450</v>
      </c>
      <c r="C130" s="108"/>
      <c r="D130" s="108"/>
      <c r="E130" s="108"/>
      <c r="F130" s="110">
        <f>G11*100</f>
        <v>3.95</v>
      </c>
      <c r="G130" s="79"/>
      <c r="H130" s="80"/>
    </row>
    <row r="131" spans="1:10" s="38" customFormat="1">
      <c r="A131" s="401"/>
      <c r="B131" s="107" t="s">
        <v>451</v>
      </c>
      <c r="C131" s="108"/>
      <c r="D131" s="108"/>
      <c r="E131" s="108"/>
      <c r="F131" s="111">
        <f>(G19+G23)*100</f>
        <v>10.52</v>
      </c>
      <c r="G131" s="79"/>
      <c r="H131" s="80"/>
    </row>
    <row r="132" spans="1:10" s="38" customFormat="1">
      <c r="A132" s="401"/>
      <c r="B132" s="112" t="s">
        <v>452</v>
      </c>
      <c r="C132" s="113"/>
      <c r="D132" s="113"/>
      <c r="E132" s="113"/>
      <c r="F132" s="111">
        <f>(G48+G52+G56)*100</f>
        <v>6.24</v>
      </c>
      <c r="G132" s="79"/>
      <c r="H132" s="80"/>
    </row>
    <row r="133" spans="1:10" s="38" customFormat="1">
      <c r="A133" s="401"/>
      <c r="B133" s="84"/>
      <c r="C133" s="89"/>
      <c r="D133" s="89"/>
      <c r="E133" s="89"/>
      <c r="G133" s="79"/>
      <c r="H133" s="80"/>
    </row>
    <row r="134" spans="1:10" s="38" customFormat="1">
      <c r="A134" s="401"/>
      <c r="B134" s="84" t="s">
        <v>453</v>
      </c>
      <c r="C134" s="89"/>
      <c r="D134" s="89"/>
      <c r="E134" s="89"/>
      <c r="G134" s="79"/>
      <c r="H134" s="80"/>
    </row>
    <row r="135" spans="1:10" s="38" customFormat="1">
      <c r="A135" s="401"/>
      <c r="B135" s="107" t="s">
        <v>454</v>
      </c>
      <c r="C135" s="114"/>
      <c r="D135" s="114"/>
      <c r="E135" s="114"/>
      <c r="F135" s="111">
        <f>F129+F130</f>
        <v>83.240000000000009</v>
      </c>
      <c r="G135" s="79"/>
      <c r="H135" s="80"/>
    </row>
    <row r="136" spans="1:10" s="38" customFormat="1">
      <c r="A136" s="401"/>
      <c r="B136" s="107" t="s">
        <v>455</v>
      </c>
      <c r="C136" s="115"/>
      <c r="D136" s="115"/>
      <c r="E136" s="115"/>
      <c r="F136" s="111">
        <f>F131</f>
        <v>10.52</v>
      </c>
      <c r="G136" s="79"/>
      <c r="H136" s="80"/>
    </row>
    <row r="137" spans="1:10" s="38" customFormat="1">
      <c r="A137" s="401"/>
      <c r="B137" s="107" t="s">
        <v>452</v>
      </c>
      <c r="C137" s="115"/>
      <c r="D137" s="115"/>
      <c r="E137" s="115"/>
      <c r="F137" s="111">
        <f>+F132</f>
        <v>6.24</v>
      </c>
      <c r="G137" s="79"/>
      <c r="H137" s="80"/>
    </row>
    <row r="138" spans="1:10" s="38" customFormat="1">
      <c r="A138" s="401"/>
      <c r="B138" s="84"/>
      <c r="C138" s="116"/>
      <c r="D138" s="116"/>
      <c r="E138" s="116"/>
      <c r="F138" s="117"/>
      <c r="G138" s="79"/>
      <c r="H138" s="80"/>
    </row>
    <row r="139" spans="1:10" s="38" customFormat="1">
      <c r="A139" s="401"/>
      <c r="B139" s="84" t="s">
        <v>315</v>
      </c>
      <c r="C139" s="116"/>
      <c r="D139" s="116"/>
      <c r="E139" s="116"/>
      <c r="F139" s="118"/>
      <c r="G139" s="79"/>
      <c r="H139" s="80"/>
    </row>
    <row r="140" spans="1:10" s="38" customFormat="1" ht="12.75" thickBot="1">
      <c r="A140" s="401"/>
      <c r="B140" s="119"/>
      <c r="C140" s="120"/>
      <c r="D140" s="120"/>
      <c r="E140" s="121"/>
      <c r="F140" s="122"/>
      <c r="G140" s="121"/>
      <c r="H140" s="123"/>
    </row>
    <row r="141" spans="1:10" s="38" customFormat="1">
      <c r="A141" s="401"/>
    </row>
    <row r="143" spans="1:10">
      <c r="B143" s="609" t="s">
        <v>823</v>
      </c>
      <c r="C143" s="609"/>
      <c r="D143" s="609"/>
      <c r="E143" s="609"/>
      <c r="F143" s="609"/>
      <c r="G143" s="609"/>
      <c r="H143" s="609"/>
      <c r="I143" s="609"/>
      <c r="J143" s="372"/>
    </row>
    <row r="144" spans="1:10">
      <c r="B144" s="610" t="s">
        <v>824</v>
      </c>
      <c r="C144" s="611" t="s">
        <v>825</v>
      </c>
      <c r="D144" s="611"/>
      <c r="E144" s="208" t="s">
        <v>826</v>
      </c>
      <c r="F144" s="208" t="s">
        <v>827</v>
      </c>
      <c r="G144" s="611" t="s">
        <v>828</v>
      </c>
      <c r="H144" s="611"/>
      <c r="I144" s="611"/>
      <c r="J144" s="611"/>
    </row>
    <row r="145" spans="2:10" ht="48">
      <c r="B145" s="610"/>
      <c r="C145" s="403" t="s">
        <v>282</v>
      </c>
      <c r="D145" s="403" t="s">
        <v>281</v>
      </c>
      <c r="E145" s="404" t="s">
        <v>904</v>
      </c>
      <c r="F145" s="208" t="s">
        <v>865</v>
      </c>
      <c r="G145" s="403" t="s">
        <v>282</v>
      </c>
      <c r="H145" s="403" t="s">
        <v>281</v>
      </c>
      <c r="I145" s="208" t="s">
        <v>904</v>
      </c>
      <c r="J145" s="208" t="s">
        <v>865</v>
      </c>
    </row>
    <row r="146" spans="2:10">
      <c r="B146" s="363" t="s">
        <v>866</v>
      </c>
      <c r="C146" s="361">
        <v>4.7461564794379907E-2</v>
      </c>
      <c r="D146" s="361">
        <v>4.8526781570954469E-2</v>
      </c>
      <c r="E146" s="361">
        <v>5.3264042714294746E-2</v>
      </c>
      <c r="F146" s="361">
        <v>5.6671603273335869E-2</v>
      </c>
      <c r="G146" s="362">
        <v>12691.247000000001</v>
      </c>
      <c r="H146" s="362">
        <v>12757.722</v>
      </c>
      <c r="I146" s="362">
        <v>13056.757316360752</v>
      </c>
      <c r="J146" s="362">
        <v>13275.327030300825</v>
      </c>
    </row>
    <row r="147" spans="2:10">
      <c r="B147" s="363" t="s">
        <v>867</v>
      </c>
      <c r="C147" s="361">
        <v>6.3241741670520157E-2</v>
      </c>
      <c r="D147" s="361">
        <v>6.4226998016659875E-2</v>
      </c>
      <c r="E147" s="361">
        <v>6.5341366567382986E-2</v>
      </c>
      <c r="F147" s="361">
        <v>8.5029002966047526E-2</v>
      </c>
      <c r="G147" s="362">
        <v>10012.128553197086</v>
      </c>
      <c r="H147" s="362">
        <v>10012.317506468948</v>
      </c>
      <c r="I147" s="362">
        <v>10012.531220985526</v>
      </c>
      <c r="J147" s="362">
        <v>10016.30693207568</v>
      </c>
    </row>
    <row r="148" spans="2:10">
      <c r="B148" s="363" t="s">
        <v>868</v>
      </c>
      <c r="C148" s="361">
        <v>6.4213647547982713E-2</v>
      </c>
      <c r="D148" s="361">
        <v>6.5201235695673779E-2</v>
      </c>
      <c r="E148" s="361">
        <v>6.7650401674667515E-2</v>
      </c>
      <c r="F148" s="361">
        <v>5.4808117124115853E-2</v>
      </c>
      <c r="G148" s="362">
        <v>10026.389170225199</v>
      </c>
      <c r="H148" s="362">
        <v>10026.795028368086</v>
      </c>
      <c r="I148" s="362">
        <v>10027.801534934795</v>
      </c>
      <c r="J148" s="362">
        <v>10022.523883749636</v>
      </c>
    </row>
    <row r="149" spans="2:10">
      <c r="B149" s="363" t="s">
        <v>869</v>
      </c>
      <c r="C149" s="361">
        <v>6.3517469701463575E-2</v>
      </c>
      <c r="D149" s="361">
        <v>6.4506029565514211E-2</v>
      </c>
      <c r="E149" s="361">
        <v>6.7883129264036168E-2</v>
      </c>
      <c r="F149" s="361">
        <v>7.0429085859315621E-2</v>
      </c>
      <c r="G149" s="362">
        <v>10052.206139480655</v>
      </c>
      <c r="H149" s="362">
        <v>10053.018654437408</v>
      </c>
      <c r="I149" s="362">
        <v>10055.794352819756</v>
      </c>
      <c r="J149" s="362">
        <v>10057.886919884369</v>
      </c>
    </row>
    <row r="150" spans="2:10">
      <c r="B150" s="360" t="s">
        <v>832</v>
      </c>
      <c r="C150" s="361">
        <v>5.9768051341510198E-2</v>
      </c>
      <c r="D150" s="361">
        <v>6.0806896010387801E-2</v>
      </c>
      <c r="E150" s="361">
        <v>6.5137840878924713E-2</v>
      </c>
      <c r="F150" s="361">
        <v>6.4532618398632779E-2</v>
      </c>
      <c r="G150" s="362">
        <v>10597.680513415102</v>
      </c>
      <c r="H150" s="362">
        <v>10608.068960103878</v>
      </c>
      <c r="I150" s="362">
        <v>10651.378408789247</v>
      </c>
      <c r="J150" s="362">
        <v>10645.326183986328</v>
      </c>
    </row>
    <row r="151" spans="2:10">
      <c r="B151" s="360" t="s">
        <v>833</v>
      </c>
      <c r="C151" s="361">
        <v>4.1093977380003421E-2</v>
      </c>
      <c r="D151" s="361">
        <v>4.212598329777073E-2</v>
      </c>
      <c r="E151" s="361">
        <v>4.5528174774132735E-2</v>
      </c>
      <c r="F151" s="361">
        <v>4.3254043521108176E-2</v>
      </c>
      <c r="G151" s="362">
        <v>11284.174730857976</v>
      </c>
      <c r="H151" s="362">
        <v>11317.765020051813</v>
      </c>
      <c r="I151" s="362">
        <v>11428.973398870468</v>
      </c>
      <c r="J151" s="362">
        <v>11354.557919273258</v>
      </c>
    </row>
    <row r="152" spans="2:10">
      <c r="B152" s="360" t="s">
        <v>859</v>
      </c>
      <c r="C152" s="361">
        <v>4.7075010520482019E-2</v>
      </c>
      <c r="D152" s="361">
        <v>4.8132890980157939E-2</v>
      </c>
      <c r="E152" s="361">
        <v>5.2788586080734001E-2</v>
      </c>
      <c r="F152" s="361">
        <v>5.7121988673348945E-2</v>
      </c>
      <c r="G152" s="362">
        <v>12589.20894366977</v>
      </c>
      <c r="H152" s="362">
        <v>12653.003214793725</v>
      </c>
      <c r="I152" s="362">
        <v>12936.841479375518</v>
      </c>
      <c r="J152" s="362">
        <v>13205.587424171052</v>
      </c>
    </row>
    <row r="153" spans="2:10">
      <c r="B153" s="405"/>
      <c r="C153" s="212"/>
      <c r="D153" s="406"/>
      <c r="E153" s="212"/>
      <c r="F153" s="212"/>
      <c r="G153" s="212"/>
      <c r="H153" s="212"/>
      <c r="I153" s="212"/>
      <c r="J153" s="212"/>
    </row>
    <row r="154" spans="2:10">
      <c r="B154" s="212"/>
      <c r="C154" s="212"/>
      <c r="D154" s="212"/>
      <c r="E154" s="212"/>
      <c r="F154" s="212"/>
      <c r="G154" s="212"/>
      <c r="H154" s="212"/>
      <c r="I154" s="212"/>
      <c r="J154" s="212"/>
    </row>
    <row r="155" spans="2:10">
      <c r="B155" s="208" t="s">
        <v>855</v>
      </c>
      <c r="C155" s="212"/>
      <c r="D155" s="212"/>
      <c r="E155" s="212"/>
      <c r="F155" s="212"/>
      <c r="G155" s="212"/>
      <c r="H155" s="212"/>
      <c r="I155" s="212"/>
      <c r="J155" s="212"/>
    </row>
    <row r="156" spans="2:10">
      <c r="B156" s="360" t="s">
        <v>870</v>
      </c>
      <c r="C156" s="364"/>
      <c r="D156" s="212"/>
      <c r="E156" s="212"/>
      <c r="F156" s="212"/>
      <c r="G156" s="212"/>
      <c r="H156" s="212"/>
      <c r="I156" s="212"/>
      <c r="J156" s="212"/>
    </row>
    <row r="157" spans="2:10">
      <c r="B157" s="360" t="s">
        <v>871</v>
      </c>
      <c r="C157" s="364"/>
      <c r="D157" s="212"/>
      <c r="E157" s="212"/>
      <c r="F157" s="212"/>
      <c r="G157" s="212"/>
      <c r="H157" s="212"/>
      <c r="I157" s="212"/>
      <c r="J157" s="212"/>
    </row>
    <row r="158" spans="2:10">
      <c r="B158" s="212"/>
      <c r="C158" s="212"/>
      <c r="D158" s="212"/>
      <c r="E158" s="212"/>
      <c r="F158" s="212"/>
      <c r="G158" s="212"/>
      <c r="H158" s="212"/>
      <c r="I158" s="212"/>
      <c r="J158" s="212"/>
    </row>
    <row r="159" spans="2:10">
      <c r="B159" s="208" t="s">
        <v>853</v>
      </c>
      <c r="C159" s="367"/>
      <c r="D159" s="212"/>
      <c r="E159" s="212"/>
      <c r="F159" s="212"/>
      <c r="G159" s="212"/>
      <c r="H159" s="212"/>
      <c r="I159" s="212"/>
      <c r="J159" s="212"/>
    </row>
    <row r="160" spans="2:10">
      <c r="B160" s="372" t="s">
        <v>872</v>
      </c>
      <c r="C160" s="407">
        <v>41.460099999999997</v>
      </c>
      <c r="D160" s="408"/>
      <c r="E160" s="408"/>
      <c r="F160" s="212"/>
      <c r="G160" s="212"/>
      <c r="H160" s="212"/>
      <c r="I160" s="212"/>
      <c r="J160" s="212"/>
    </row>
    <row r="161" spans="2:11">
      <c r="B161" s="372" t="s">
        <v>873</v>
      </c>
      <c r="C161" s="382">
        <v>0.10404017020011737</v>
      </c>
      <c r="D161" s="408"/>
      <c r="E161" s="408"/>
      <c r="F161" s="212"/>
      <c r="G161" s="212"/>
      <c r="H161" s="212"/>
      <c r="I161" s="212"/>
      <c r="J161" s="212"/>
    </row>
    <row r="162" spans="2:11">
      <c r="B162" s="372" t="s">
        <v>854</v>
      </c>
      <c r="C162" s="382">
        <v>0.11102739285659496</v>
      </c>
      <c r="D162" s="212"/>
      <c r="E162" s="212"/>
      <c r="F162" s="212"/>
      <c r="G162" s="212"/>
      <c r="H162" s="212"/>
      <c r="I162" s="212"/>
      <c r="J162" s="212"/>
    </row>
    <row r="163" spans="2:11">
      <c r="B163" s="372" t="s">
        <v>874</v>
      </c>
      <c r="C163" s="409">
        <v>6.7039777400000014E-2</v>
      </c>
      <c r="D163" s="212"/>
      <c r="E163" s="212"/>
      <c r="F163" s="212"/>
      <c r="G163" s="212"/>
      <c r="H163" s="212"/>
      <c r="I163" s="212"/>
      <c r="J163" s="212"/>
    </row>
    <row r="165" spans="2:11" ht="12.75" thickBot="1"/>
    <row r="166" spans="2:11">
      <c r="B166" s="410"/>
      <c r="C166" s="411"/>
      <c r="D166" s="411"/>
      <c r="E166" s="633" t="s">
        <v>913</v>
      </c>
      <c r="F166" s="634"/>
      <c r="G166" s="212"/>
      <c r="H166" s="212"/>
      <c r="I166" s="212"/>
      <c r="J166" s="212"/>
      <c r="K166" s="212"/>
    </row>
    <row r="167" spans="2:11">
      <c r="B167" s="227" t="s">
        <v>888</v>
      </c>
      <c r="C167" s="228"/>
      <c r="D167" s="228"/>
      <c r="E167" s="412"/>
      <c r="F167" s="413"/>
      <c r="G167" s="212"/>
      <c r="H167" s="212"/>
      <c r="I167" s="212"/>
      <c r="J167" s="212"/>
      <c r="K167" s="212"/>
    </row>
    <row r="168" spans="2:11">
      <c r="B168" s="229" t="s">
        <v>889</v>
      </c>
      <c r="C168" s="228"/>
      <c r="D168" s="228"/>
      <c r="E168" s="412"/>
      <c r="F168" s="413"/>
      <c r="G168" s="212"/>
      <c r="H168" s="212"/>
      <c r="I168" s="212"/>
      <c r="J168" s="212"/>
      <c r="K168" s="212"/>
    </row>
    <row r="169" spans="2:11">
      <c r="B169" s="230" t="s">
        <v>895</v>
      </c>
      <c r="C169" s="228"/>
      <c r="D169" s="228"/>
      <c r="E169" s="414"/>
      <c r="F169" s="413"/>
      <c r="G169" s="212"/>
      <c r="H169" s="212"/>
      <c r="I169" s="212"/>
      <c r="J169" s="212"/>
      <c r="K169" s="212"/>
    </row>
    <row r="170" spans="2:11">
      <c r="B170" s="230" t="s">
        <v>896</v>
      </c>
      <c r="C170" s="228"/>
      <c r="D170" s="228"/>
      <c r="E170" s="412"/>
      <c r="F170" s="413"/>
      <c r="G170" s="212"/>
      <c r="H170" s="212"/>
      <c r="I170" s="212"/>
      <c r="J170" s="212"/>
      <c r="K170" s="212"/>
    </row>
    <row r="171" spans="2:11">
      <c r="B171" s="230"/>
      <c r="C171" s="228"/>
      <c r="D171" s="228"/>
      <c r="E171" s="412"/>
      <c r="F171" s="413"/>
      <c r="G171" s="212"/>
      <c r="H171" s="212"/>
      <c r="I171" s="212"/>
      <c r="J171" s="212"/>
      <c r="K171" s="212"/>
    </row>
    <row r="172" spans="2:11">
      <c r="B172" s="230"/>
      <c r="C172" s="228"/>
      <c r="D172" s="228"/>
      <c r="E172" s="412"/>
      <c r="F172" s="413"/>
      <c r="G172" s="212"/>
      <c r="H172" s="212"/>
      <c r="I172" s="212"/>
      <c r="J172" s="212"/>
      <c r="K172" s="212"/>
    </row>
    <row r="173" spans="2:11">
      <c r="B173" s="231"/>
      <c r="C173" s="228"/>
      <c r="D173" s="228"/>
      <c r="E173" s="412"/>
      <c r="F173" s="413"/>
      <c r="G173" s="212"/>
      <c r="H173" s="212"/>
      <c r="I173" s="212"/>
      <c r="J173" s="212"/>
      <c r="K173" s="212"/>
    </row>
    <row r="174" spans="2:11">
      <c r="B174" s="229" t="s">
        <v>891</v>
      </c>
      <c r="C174" s="228"/>
      <c r="D174" s="228"/>
      <c r="E174" s="412"/>
      <c r="F174" s="413"/>
      <c r="G174" s="212"/>
      <c r="H174" s="212"/>
      <c r="I174" s="212"/>
      <c r="J174" s="212"/>
      <c r="K174" s="212"/>
    </row>
    <row r="175" spans="2:11">
      <c r="B175" s="229"/>
      <c r="C175" s="228"/>
      <c r="D175" s="228"/>
      <c r="E175" s="412"/>
      <c r="F175" s="413"/>
    </row>
    <row r="176" spans="2:11" ht="12.75" thickBot="1">
      <c r="B176" s="415"/>
      <c r="C176" s="416"/>
      <c r="D176" s="416"/>
      <c r="E176" s="417"/>
      <c r="F176" s="418"/>
    </row>
    <row r="177" spans="2:2" ht="12.75" thickBot="1"/>
    <row r="178" spans="2:2">
      <c r="B178" s="419" t="s">
        <v>892</v>
      </c>
    </row>
    <row r="179" spans="2:2">
      <c r="B179" s="436" t="s">
        <v>904</v>
      </c>
    </row>
    <row r="180" spans="2:2">
      <c r="B180" s="420"/>
    </row>
    <row r="181" spans="2:2">
      <c r="B181" s="420"/>
    </row>
    <row r="182" spans="2:2">
      <c r="B182" s="420"/>
    </row>
    <row r="183" spans="2:2">
      <c r="B183" s="420"/>
    </row>
    <row r="184" spans="2:2">
      <c r="B184" s="420"/>
    </row>
    <row r="185" spans="2:2">
      <c r="B185" s="420"/>
    </row>
    <row r="186" spans="2:2">
      <c r="B186" s="420"/>
    </row>
    <row r="187" spans="2:2">
      <c r="B187" s="420"/>
    </row>
    <row r="188" spans="2:2">
      <c r="B188" s="420"/>
    </row>
    <row r="189" spans="2:2">
      <c r="B189" s="420"/>
    </row>
    <row r="190" spans="2:2" ht="12.75" thickBot="1">
      <c r="B190" s="421"/>
    </row>
  </sheetData>
  <mergeCells count="10">
    <mergeCell ref="B1:E1"/>
    <mergeCell ref="B110:G110"/>
    <mergeCell ref="B144:B145"/>
    <mergeCell ref="C144:D144"/>
    <mergeCell ref="G144:J144"/>
    <mergeCell ref="E166:F166"/>
    <mergeCell ref="B61:D61"/>
    <mergeCell ref="B65:B66"/>
    <mergeCell ref="C65:C66"/>
    <mergeCell ref="B143:I143"/>
  </mergeCells>
  <hyperlinks>
    <hyperlink ref="I2" location="'Scheme Dash Board'!A1" display="Back to Scheme DashBoard" xr:uid="{DE239209-13AC-4607-ACF7-7F971F06FB71}"/>
  </hyperlinks>
  <pageMargins left="0" right="0" top="0" bottom="0" header="0" footer="0"/>
  <pageSetup orientation="landscape" r:id="rId1"/>
  <headerFooter>
    <oddFooter>&amp;C&amp;1#&amp;"Calibri"&amp;10&amp;K000000 For internal use only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outlinePr summaryBelow="0"/>
  </sheetPr>
  <dimension ref="A1:K162"/>
  <sheetViews>
    <sheetView workbookViewId="0"/>
  </sheetViews>
  <sheetFormatPr defaultRowHeight="12"/>
  <cols>
    <col min="1" max="1" width="3.28515625" style="276" customWidth="1"/>
    <col min="2" max="2" width="54" style="276" customWidth="1"/>
    <col min="3" max="3" width="16.7109375" style="276" customWidth="1"/>
    <col min="4" max="4" width="21.140625" style="276" customWidth="1"/>
    <col min="5" max="5" width="16.7109375" style="276" customWidth="1"/>
    <col min="6" max="6" width="18.7109375" style="276" customWidth="1"/>
    <col min="7" max="7" width="15" style="276" customWidth="1"/>
    <col min="8" max="8" width="14.140625" style="276" customWidth="1"/>
    <col min="9" max="10" width="10.85546875" style="276" customWidth="1"/>
    <col min="11" max="16384" width="9.140625" style="276"/>
  </cols>
  <sheetData>
    <row r="1" spans="1:11" ht="15.95" customHeight="1">
      <c r="A1" s="275"/>
      <c r="B1" s="623" t="s">
        <v>910</v>
      </c>
      <c r="C1" s="643"/>
      <c r="D1" s="643"/>
      <c r="E1" s="643"/>
      <c r="F1" s="643"/>
      <c r="G1" s="275"/>
      <c r="H1" s="275"/>
      <c r="I1" s="275"/>
      <c r="J1" s="275"/>
    </row>
    <row r="2" spans="1:11" s="533" customFormat="1" ht="12.95" customHeight="1">
      <c r="A2" s="528"/>
      <c r="B2" s="529"/>
      <c r="C2" s="528"/>
      <c r="D2" s="528"/>
      <c r="E2" s="528"/>
      <c r="F2" s="528"/>
      <c r="G2" s="528"/>
      <c r="H2" s="528"/>
      <c r="I2" s="530" t="s">
        <v>981</v>
      </c>
      <c r="J2" s="531"/>
      <c r="K2" s="532"/>
    </row>
    <row r="3" spans="1:11" ht="12.95" customHeight="1" thickBot="1">
      <c r="A3" s="3" t="s">
        <v>4</v>
      </c>
      <c r="B3" s="277" t="s">
        <v>5</v>
      </c>
      <c r="C3" s="275"/>
      <c r="D3" s="275"/>
      <c r="E3" s="275"/>
      <c r="F3" s="275"/>
      <c r="G3" s="275"/>
      <c r="H3" s="275"/>
      <c r="I3" s="275"/>
      <c r="J3" s="275"/>
    </row>
    <row r="4" spans="1:11" ht="27.95" customHeight="1">
      <c r="A4" s="275"/>
      <c r="B4" s="4" t="s">
        <v>6</v>
      </c>
      <c r="C4" s="5" t="s">
        <v>7</v>
      </c>
      <c r="D4" s="6" t="s">
        <v>8</v>
      </c>
      <c r="E4" s="6" t="s">
        <v>9</v>
      </c>
      <c r="F4" s="6" t="s">
        <v>10</v>
      </c>
      <c r="G4" s="6" t="s">
        <v>11</v>
      </c>
      <c r="H4" s="6" t="s">
        <v>12</v>
      </c>
      <c r="I4" s="7" t="s">
        <v>13</v>
      </c>
      <c r="J4" s="278" t="s">
        <v>14</v>
      </c>
    </row>
    <row r="5" spans="1:11" ht="12.95" customHeight="1">
      <c r="A5" s="275"/>
      <c r="B5" s="8" t="s">
        <v>15</v>
      </c>
      <c r="C5" s="9"/>
      <c r="D5" s="9"/>
      <c r="E5" s="9"/>
      <c r="F5" s="9"/>
      <c r="G5" s="9"/>
      <c r="H5" s="279"/>
      <c r="I5" s="280"/>
      <c r="J5" s="275"/>
    </row>
    <row r="6" spans="1:11" ht="12.95" customHeight="1">
      <c r="A6" s="275"/>
      <c r="B6" s="8" t="s">
        <v>16</v>
      </c>
      <c r="C6" s="9"/>
      <c r="D6" s="9"/>
      <c r="E6" s="9"/>
      <c r="F6" s="275"/>
      <c r="G6" s="279"/>
      <c r="H6" s="279"/>
      <c r="I6" s="280"/>
      <c r="J6" s="275"/>
    </row>
    <row r="7" spans="1:11" ht="12.95" customHeight="1">
      <c r="A7" s="10" t="s">
        <v>17</v>
      </c>
      <c r="B7" s="11" t="s">
        <v>18</v>
      </c>
      <c r="C7" s="9" t="s">
        <v>19</v>
      </c>
      <c r="D7" s="9" t="s">
        <v>20</v>
      </c>
      <c r="E7" s="12">
        <v>509500</v>
      </c>
      <c r="F7" s="13">
        <v>14377.84</v>
      </c>
      <c r="G7" s="14">
        <v>8.2500000000000004E-2</v>
      </c>
      <c r="H7" s="15"/>
      <c r="I7" s="16"/>
      <c r="J7" s="275"/>
    </row>
    <row r="8" spans="1:11" ht="12.95" customHeight="1">
      <c r="A8" s="10" t="s">
        <v>25</v>
      </c>
      <c r="B8" s="11" t="s">
        <v>26</v>
      </c>
      <c r="C8" s="9" t="s">
        <v>27</v>
      </c>
      <c r="D8" s="9" t="s">
        <v>20</v>
      </c>
      <c r="E8" s="12">
        <v>174867</v>
      </c>
      <c r="F8" s="13">
        <v>12248.65</v>
      </c>
      <c r="G8" s="14">
        <v>7.0300000000000001E-2</v>
      </c>
      <c r="H8" s="15"/>
      <c r="I8" s="16"/>
      <c r="J8" s="275"/>
    </row>
    <row r="9" spans="1:11" ht="12.95" customHeight="1">
      <c r="A9" s="10" t="s">
        <v>28</v>
      </c>
      <c r="B9" s="11" t="s">
        <v>29</v>
      </c>
      <c r="C9" s="9" t="s">
        <v>30</v>
      </c>
      <c r="D9" s="9" t="s">
        <v>31</v>
      </c>
      <c r="E9" s="12">
        <v>1053972</v>
      </c>
      <c r="F9" s="13">
        <v>10407.450000000001</v>
      </c>
      <c r="G9" s="14">
        <v>5.9799999999999999E-2</v>
      </c>
      <c r="H9" s="15"/>
      <c r="I9" s="16"/>
      <c r="J9" s="275"/>
    </row>
    <row r="10" spans="1:11" ht="12.95" customHeight="1">
      <c r="A10" s="10" t="s">
        <v>32</v>
      </c>
      <c r="B10" s="11" t="s">
        <v>33</v>
      </c>
      <c r="C10" s="9" t="s">
        <v>34</v>
      </c>
      <c r="D10" s="9" t="s">
        <v>31</v>
      </c>
      <c r="E10" s="12">
        <v>1052616</v>
      </c>
      <c r="F10" s="13">
        <v>9837.75</v>
      </c>
      <c r="G10" s="14">
        <v>5.6500000000000002E-2</v>
      </c>
      <c r="H10" s="15"/>
      <c r="I10" s="16"/>
      <c r="J10" s="275"/>
    </row>
    <row r="11" spans="1:11" ht="12.95" customHeight="1">
      <c r="A11" s="10" t="s">
        <v>47</v>
      </c>
      <c r="B11" s="11" t="s">
        <v>48</v>
      </c>
      <c r="C11" s="9" t="s">
        <v>49</v>
      </c>
      <c r="D11" s="9" t="s">
        <v>50</v>
      </c>
      <c r="E11" s="12">
        <v>90665</v>
      </c>
      <c r="F11" s="13">
        <v>8875.24</v>
      </c>
      <c r="G11" s="14">
        <v>5.0999999999999997E-2</v>
      </c>
      <c r="H11" s="15"/>
      <c r="I11" s="16"/>
      <c r="J11" s="275"/>
    </row>
    <row r="12" spans="1:11" ht="12.95" customHeight="1">
      <c r="A12" s="10" t="s">
        <v>43</v>
      </c>
      <c r="B12" s="11" t="s">
        <v>44</v>
      </c>
      <c r="C12" s="9" t="s">
        <v>45</v>
      </c>
      <c r="D12" s="9" t="s">
        <v>46</v>
      </c>
      <c r="E12" s="12">
        <v>3474900</v>
      </c>
      <c r="F12" s="13">
        <v>8866.2099999999991</v>
      </c>
      <c r="G12" s="14">
        <v>5.0900000000000001E-2</v>
      </c>
      <c r="H12" s="15"/>
      <c r="I12" s="16"/>
      <c r="J12" s="275"/>
    </row>
    <row r="13" spans="1:11" ht="12.95" customHeight="1">
      <c r="A13" s="10" t="s">
        <v>35</v>
      </c>
      <c r="B13" s="11" t="s">
        <v>36</v>
      </c>
      <c r="C13" s="9" t="s">
        <v>37</v>
      </c>
      <c r="D13" s="9" t="s">
        <v>38</v>
      </c>
      <c r="E13" s="12">
        <v>740340</v>
      </c>
      <c r="F13" s="13">
        <v>8794.8700000000008</v>
      </c>
      <c r="G13" s="14">
        <v>5.0500000000000003E-2</v>
      </c>
      <c r="H13" s="15"/>
      <c r="I13" s="16"/>
      <c r="J13" s="275"/>
    </row>
    <row r="14" spans="1:11" ht="12.95" customHeight="1">
      <c r="A14" s="10" t="s">
        <v>39</v>
      </c>
      <c r="B14" s="11" t="s">
        <v>40</v>
      </c>
      <c r="C14" s="9" t="s">
        <v>41</v>
      </c>
      <c r="D14" s="9" t="s">
        <v>42</v>
      </c>
      <c r="E14" s="12">
        <v>3768222</v>
      </c>
      <c r="F14" s="13">
        <v>8704.59</v>
      </c>
      <c r="G14" s="14">
        <v>0.05</v>
      </c>
      <c r="H14" s="15"/>
      <c r="I14" s="16"/>
      <c r="J14" s="275"/>
    </row>
    <row r="15" spans="1:11" ht="12.95" customHeight="1">
      <c r="A15" s="10" t="s">
        <v>123</v>
      </c>
      <c r="B15" s="11" t="s">
        <v>124</v>
      </c>
      <c r="C15" s="9" t="s">
        <v>125</v>
      </c>
      <c r="D15" s="9" t="s">
        <v>38</v>
      </c>
      <c r="E15" s="12">
        <v>255216</v>
      </c>
      <c r="F15" s="13">
        <v>8427.8700000000008</v>
      </c>
      <c r="G15" s="14">
        <v>4.8399999999999999E-2</v>
      </c>
      <c r="H15" s="15"/>
      <c r="I15" s="16"/>
      <c r="J15" s="275"/>
    </row>
    <row r="16" spans="1:11" ht="12.95" customHeight="1">
      <c r="A16" s="10" t="s">
        <v>244</v>
      </c>
      <c r="B16" s="11" t="s">
        <v>245</v>
      </c>
      <c r="C16" s="9" t="s">
        <v>246</v>
      </c>
      <c r="D16" s="9" t="s">
        <v>38</v>
      </c>
      <c r="E16" s="12">
        <v>2005602</v>
      </c>
      <c r="F16" s="13">
        <v>7804.8</v>
      </c>
      <c r="G16" s="14">
        <v>4.48E-2</v>
      </c>
      <c r="H16" s="15"/>
      <c r="I16" s="16"/>
      <c r="J16" s="275"/>
    </row>
    <row r="17" spans="1:10" ht="12.95" customHeight="1">
      <c r="A17" s="10" t="s">
        <v>21</v>
      </c>
      <c r="B17" s="11" t="s">
        <v>22</v>
      </c>
      <c r="C17" s="9" t="s">
        <v>23</v>
      </c>
      <c r="D17" s="9" t="s">
        <v>24</v>
      </c>
      <c r="E17" s="12">
        <v>1596935</v>
      </c>
      <c r="F17" s="13">
        <v>7211.76</v>
      </c>
      <c r="G17" s="14">
        <v>4.1399999999999999E-2</v>
      </c>
      <c r="H17" s="15"/>
      <c r="I17" s="16"/>
      <c r="J17" s="275"/>
    </row>
    <row r="18" spans="1:10" ht="12.95" customHeight="1">
      <c r="A18" s="10" t="s">
        <v>114</v>
      </c>
      <c r="B18" s="11" t="s">
        <v>115</v>
      </c>
      <c r="C18" s="9" t="s">
        <v>116</v>
      </c>
      <c r="D18" s="9" t="s">
        <v>20</v>
      </c>
      <c r="E18" s="12">
        <v>131007</v>
      </c>
      <c r="F18" s="13">
        <v>7178.92</v>
      </c>
      <c r="G18" s="14">
        <v>4.1200000000000001E-2</v>
      </c>
      <c r="H18" s="15"/>
      <c r="I18" s="16"/>
      <c r="J18" s="275"/>
    </row>
    <row r="19" spans="1:10" ht="12.95" customHeight="1">
      <c r="A19" s="10" t="s">
        <v>51</v>
      </c>
      <c r="B19" s="11" t="s">
        <v>52</v>
      </c>
      <c r="C19" s="9" t="s">
        <v>53</v>
      </c>
      <c r="D19" s="9" t="s">
        <v>38</v>
      </c>
      <c r="E19" s="12">
        <v>332846</v>
      </c>
      <c r="F19" s="13">
        <v>4445.16</v>
      </c>
      <c r="G19" s="14">
        <v>2.5499999999999998E-2</v>
      </c>
      <c r="H19" s="15"/>
      <c r="I19" s="16"/>
      <c r="J19" s="275"/>
    </row>
    <row r="20" spans="1:10" ht="12.95" customHeight="1">
      <c r="A20" s="10" t="s">
        <v>95</v>
      </c>
      <c r="B20" s="11" t="s">
        <v>96</v>
      </c>
      <c r="C20" s="9" t="s">
        <v>97</v>
      </c>
      <c r="D20" s="9" t="s">
        <v>57</v>
      </c>
      <c r="E20" s="12">
        <v>369099</v>
      </c>
      <c r="F20" s="13">
        <v>2897.61</v>
      </c>
      <c r="G20" s="14">
        <v>1.66E-2</v>
      </c>
      <c r="H20" s="15"/>
      <c r="I20" s="16"/>
      <c r="J20" s="275"/>
    </row>
    <row r="21" spans="1:10" ht="12.95" customHeight="1">
      <c r="A21" s="10" t="s">
        <v>247</v>
      </c>
      <c r="B21" s="11" t="s">
        <v>248</v>
      </c>
      <c r="C21" s="9" t="s">
        <v>249</v>
      </c>
      <c r="D21" s="9" t="s">
        <v>250</v>
      </c>
      <c r="E21" s="12">
        <v>709493</v>
      </c>
      <c r="F21" s="13">
        <v>2610.58</v>
      </c>
      <c r="G21" s="14">
        <v>1.4999999999999999E-2</v>
      </c>
      <c r="H21" s="15"/>
      <c r="I21" s="16"/>
      <c r="J21" s="275"/>
    </row>
    <row r="22" spans="1:10" ht="12.95" customHeight="1">
      <c r="A22" s="10" t="s">
        <v>61</v>
      </c>
      <c r="B22" s="11" t="s">
        <v>62</v>
      </c>
      <c r="C22" s="9" t="s">
        <v>63</v>
      </c>
      <c r="D22" s="9" t="s">
        <v>64</v>
      </c>
      <c r="E22" s="12">
        <v>2424000</v>
      </c>
      <c r="F22" s="13">
        <v>2536.7199999999998</v>
      </c>
      <c r="G22" s="14">
        <v>1.46E-2</v>
      </c>
      <c r="H22" s="15"/>
      <c r="I22" s="16"/>
      <c r="J22" s="275"/>
    </row>
    <row r="23" spans="1:10" ht="12.95" customHeight="1">
      <c r="A23" s="10" t="s">
        <v>251</v>
      </c>
      <c r="B23" s="11" t="s">
        <v>252</v>
      </c>
      <c r="C23" s="9" t="s">
        <v>253</v>
      </c>
      <c r="D23" s="9" t="s">
        <v>254</v>
      </c>
      <c r="E23" s="12">
        <v>63935</v>
      </c>
      <c r="F23" s="13">
        <v>2212.5300000000002</v>
      </c>
      <c r="G23" s="14">
        <v>1.2699999999999999E-2</v>
      </c>
      <c r="H23" s="15"/>
      <c r="I23" s="16"/>
      <c r="J23" s="275"/>
    </row>
    <row r="24" spans="1:10" ht="12.95" customHeight="1">
      <c r="A24" s="10" t="s">
        <v>78</v>
      </c>
      <c r="B24" s="11" t="s">
        <v>79</v>
      </c>
      <c r="C24" s="9" t="s">
        <v>80</v>
      </c>
      <c r="D24" s="9" t="s">
        <v>71</v>
      </c>
      <c r="E24" s="12">
        <v>35666</v>
      </c>
      <c r="F24" s="13">
        <v>1840.22</v>
      </c>
      <c r="G24" s="14">
        <v>1.06E-2</v>
      </c>
      <c r="H24" s="15"/>
      <c r="I24" s="16"/>
      <c r="J24" s="275"/>
    </row>
    <row r="25" spans="1:10" ht="12.95" customHeight="1">
      <c r="A25" s="10" t="s">
        <v>68</v>
      </c>
      <c r="B25" s="11" t="s">
        <v>69</v>
      </c>
      <c r="C25" s="9" t="s">
        <v>70</v>
      </c>
      <c r="D25" s="9" t="s">
        <v>71</v>
      </c>
      <c r="E25" s="12">
        <v>313210</v>
      </c>
      <c r="F25" s="13">
        <v>1826.17</v>
      </c>
      <c r="G25" s="14">
        <v>1.0500000000000001E-2</v>
      </c>
      <c r="H25" s="15"/>
      <c r="I25" s="16"/>
      <c r="J25" s="275"/>
    </row>
    <row r="26" spans="1:10" ht="12.95" customHeight="1">
      <c r="A26" s="10" t="s">
        <v>75</v>
      </c>
      <c r="B26" s="11" t="s">
        <v>76</v>
      </c>
      <c r="C26" s="9" t="s">
        <v>77</v>
      </c>
      <c r="D26" s="9" t="s">
        <v>71</v>
      </c>
      <c r="E26" s="12">
        <v>170000</v>
      </c>
      <c r="F26" s="13">
        <v>1725.42</v>
      </c>
      <c r="G26" s="14">
        <v>9.9000000000000008E-3</v>
      </c>
      <c r="H26" s="15"/>
      <c r="I26" s="16"/>
      <c r="J26" s="275"/>
    </row>
    <row r="27" spans="1:10" ht="12.95" customHeight="1">
      <c r="A27" s="10" t="s">
        <v>58</v>
      </c>
      <c r="B27" s="11" t="s">
        <v>59</v>
      </c>
      <c r="C27" s="9" t="s">
        <v>60</v>
      </c>
      <c r="D27" s="9" t="s">
        <v>57</v>
      </c>
      <c r="E27" s="12">
        <v>230215</v>
      </c>
      <c r="F27" s="13">
        <v>1675.97</v>
      </c>
      <c r="G27" s="14">
        <v>9.5999999999999992E-3</v>
      </c>
      <c r="H27" s="15"/>
      <c r="I27" s="16"/>
      <c r="J27" s="275"/>
    </row>
    <row r="28" spans="1:10" ht="12.95" customHeight="1">
      <c r="A28" s="10" t="s">
        <v>92</v>
      </c>
      <c r="B28" s="11" t="s">
        <v>93</v>
      </c>
      <c r="C28" s="9" t="s">
        <v>94</v>
      </c>
      <c r="D28" s="9" t="s">
        <v>71</v>
      </c>
      <c r="E28" s="12">
        <v>174919</v>
      </c>
      <c r="F28" s="13">
        <v>1299.3900000000001</v>
      </c>
      <c r="G28" s="14">
        <v>7.4999999999999997E-3</v>
      </c>
      <c r="H28" s="15"/>
      <c r="I28" s="16"/>
      <c r="J28" s="275"/>
    </row>
    <row r="29" spans="1:10" ht="12.95" customHeight="1">
      <c r="A29" s="10" t="s">
        <v>255</v>
      </c>
      <c r="B29" s="11" t="s">
        <v>256</v>
      </c>
      <c r="C29" s="9" t="s">
        <v>257</v>
      </c>
      <c r="D29" s="9" t="s">
        <v>258</v>
      </c>
      <c r="E29" s="12">
        <v>176391</v>
      </c>
      <c r="F29" s="13">
        <v>1172.03</v>
      </c>
      <c r="G29" s="14">
        <v>6.7000000000000002E-3</v>
      </c>
      <c r="H29" s="15"/>
      <c r="I29" s="16"/>
      <c r="J29" s="275"/>
    </row>
    <row r="30" spans="1:10" ht="12.95" customHeight="1">
      <c r="A30" s="10" t="s">
        <v>54</v>
      </c>
      <c r="B30" s="11" t="s">
        <v>55</v>
      </c>
      <c r="C30" s="9" t="s">
        <v>56</v>
      </c>
      <c r="D30" s="9" t="s">
        <v>57</v>
      </c>
      <c r="E30" s="12">
        <v>878211</v>
      </c>
      <c r="F30" s="13">
        <v>1116.21</v>
      </c>
      <c r="G30" s="14">
        <v>6.4000000000000003E-3</v>
      </c>
      <c r="H30" s="15"/>
      <c r="I30" s="16"/>
      <c r="J30" s="275"/>
    </row>
    <row r="31" spans="1:10" ht="12.95" customHeight="1">
      <c r="A31" s="10" t="s">
        <v>88</v>
      </c>
      <c r="B31" s="11" t="s">
        <v>89</v>
      </c>
      <c r="C31" s="9" t="s">
        <v>90</v>
      </c>
      <c r="D31" s="9" t="s">
        <v>91</v>
      </c>
      <c r="E31" s="12">
        <v>46003</v>
      </c>
      <c r="F31" s="13">
        <v>1090.46</v>
      </c>
      <c r="G31" s="14">
        <v>6.3E-3</v>
      </c>
      <c r="H31" s="15"/>
      <c r="I31" s="16"/>
      <c r="J31" s="275"/>
    </row>
    <row r="32" spans="1:10" ht="12.95" customHeight="1">
      <c r="A32" s="10" t="s">
        <v>65</v>
      </c>
      <c r="B32" s="11" t="s">
        <v>66</v>
      </c>
      <c r="C32" s="9" t="s">
        <v>67</v>
      </c>
      <c r="D32" s="9" t="s">
        <v>57</v>
      </c>
      <c r="E32" s="12">
        <v>81364</v>
      </c>
      <c r="F32" s="13">
        <v>903.75</v>
      </c>
      <c r="G32" s="14">
        <v>5.1999999999999998E-3</v>
      </c>
      <c r="H32" s="15"/>
      <c r="I32" s="16"/>
      <c r="J32" s="275"/>
    </row>
    <row r="33" spans="1:10" ht="12.95" customHeight="1">
      <c r="A33" s="10" t="s">
        <v>98</v>
      </c>
      <c r="B33" s="11" t="s">
        <v>99</v>
      </c>
      <c r="C33" s="9" t="s">
        <v>100</v>
      </c>
      <c r="D33" s="9" t="s">
        <v>57</v>
      </c>
      <c r="E33" s="12">
        <v>16672</v>
      </c>
      <c r="F33" s="13">
        <v>890.56</v>
      </c>
      <c r="G33" s="14">
        <v>5.1000000000000004E-3</v>
      </c>
      <c r="H33" s="15"/>
      <c r="I33" s="16"/>
      <c r="J33" s="275"/>
    </row>
    <row r="34" spans="1:10" ht="12.95" customHeight="1">
      <c r="A34" s="10" t="s">
        <v>72</v>
      </c>
      <c r="B34" s="11" t="s">
        <v>73</v>
      </c>
      <c r="C34" s="9" t="s">
        <v>74</v>
      </c>
      <c r="D34" s="9" t="s">
        <v>57</v>
      </c>
      <c r="E34" s="12">
        <v>48775</v>
      </c>
      <c r="F34" s="13">
        <v>731.82</v>
      </c>
      <c r="G34" s="14">
        <v>4.1999999999999997E-3</v>
      </c>
      <c r="H34" s="15"/>
      <c r="I34" s="16"/>
      <c r="J34" s="275"/>
    </row>
    <row r="35" spans="1:10" ht="12.95" customHeight="1">
      <c r="A35" s="10" t="s">
        <v>104</v>
      </c>
      <c r="B35" s="11" t="s">
        <v>105</v>
      </c>
      <c r="C35" s="9" t="s">
        <v>106</v>
      </c>
      <c r="D35" s="9" t="s">
        <v>107</v>
      </c>
      <c r="E35" s="12">
        <v>1124000</v>
      </c>
      <c r="F35" s="13">
        <v>488.94</v>
      </c>
      <c r="G35" s="14">
        <v>2.8E-3</v>
      </c>
      <c r="H35" s="15"/>
      <c r="I35" s="16"/>
      <c r="J35" s="275"/>
    </row>
    <row r="36" spans="1:10" ht="12.95" customHeight="1">
      <c r="A36" s="10" t="s">
        <v>101</v>
      </c>
      <c r="B36" s="11" t="s">
        <v>102</v>
      </c>
      <c r="C36" s="9" t="s">
        <v>103</v>
      </c>
      <c r="D36" s="9" t="s">
        <v>38</v>
      </c>
      <c r="E36" s="12">
        <v>7491</v>
      </c>
      <c r="F36" s="13">
        <v>289.05</v>
      </c>
      <c r="G36" s="14">
        <v>1.6999999999999999E-3</v>
      </c>
      <c r="H36" s="15"/>
      <c r="I36" s="16"/>
      <c r="J36" s="275"/>
    </row>
    <row r="37" spans="1:10" ht="12.95" customHeight="1">
      <c r="A37" s="275"/>
      <c r="B37" s="8" t="s">
        <v>134</v>
      </c>
      <c r="C37" s="9"/>
      <c r="D37" s="9"/>
      <c r="E37" s="9"/>
      <c r="F37" s="17">
        <v>142488.54</v>
      </c>
      <c r="G37" s="18">
        <v>0.81820000000000004</v>
      </c>
      <c r="H37" s="19"/>
      <c r="I37" s="20"/>
      <c r="J37" s="275"/>
    </row>
    <row r="38" spans="1:10" ht="12.95" customHeight="1">
      <c r="A38" s="275"/>
      <c r="B38" s="21" t="s">
        <v>135</v>
      </c>
      <c r="C38" s="1"/>
      <c r="D38" s="1"/>
      <c r="E38" s="1"/>
      <c r="F38" s="19" t="s">
        <v>136</v>
      </c>
      <c r="G38" s="19" t="s">
        <v>136</v>
      </c>
      <c r="H38" s="19"/>
      <c r="I38" s="20"/>
      <c r="J38" s="275"/>
    </row>
    <row r="39" spans="1:10" ht="12.95" customHeight="1">
      <c r="A39" s="275"/>
      <c r="B39" s="21" t="s">
        <v>134</v>
      </c>
      <c r="C39" s="1"/>
      <c r="D39" s="1"/>
      <c r="E39" s="1"/>
      <c r="F39" s="19" t="s">
        <v>136</v>
      </c>
      <c r="G39" s="19" t="s">
        <v>136</v>
      </c>
      <c r="H39" s="19"/>
      <c r="I39" s="20"/>
      <c r="J39" s="275"/>
    </row>
    <row r="40" spans="1:10" ht="12.95" customHeight="1">
      <c r="A40" s="275"/>
      <c r="B40" s="21" t="s">
        <v>137</v>
      </c>
      <c r="C40" s="22"/>
      <c r="D40" s="1"/>
      <c r="E40" s="22"/>
      <c r="F40" s="17">
        <v>142488.54</v>
      </c>
      <c r="G40" s="18">
        <v>0.81820000000000004</v>
      </c>
      <c r="H40" s="19"/>
      <c r="I40" s="20"/>
      <c r="J40" s="275"/>
    </row>
    <row r="41" spans="1:10" ht="12.95" customHeight="1">
      <c r="A41" s="275"/>
      <c r="B41" s="8" t="s">
        <v>170</v>
      </c>
      <c r="C41" s="9"/>
      <c r="D41" s="9"/>
      <c r="E41" s="9"/>
      <c r="F41" s="9"/>
      <c r="G41" s="9"/>
      <c r="H41" s="279"/>
      <c r="I41" s="280"/>
      <c r="J41" s="275"/>
    </row>
    <row r="42" spans="1:10" ht="12.95" customHeight="1">
      <c r="A42" s="275"/>
      <c r="B42" s="8" t="s">
        <v>171</v>
      </c>
      <c r="C42" s="9"/>
      <c r="D42" s="9"/>
      <c r="E42" s="9"/>
      <c r="F42" s="275"/>
      <c r="G42" s="279"/>
      <c r="H42" s="279"/>
      <c r="I42" s="280"/>
      <c r="J42" s="275"/>
    </row>
    <row r="43" spans="1:10" ht="12.95" customHeight="1">
      <c r="A43" s="10" t="s">
        <v>259</v>
      </c>
      <c r="B43" s="11" t="s">
        <v>814</v>
      </c>
      <c r="C43" s="9" t="s">
        <v>260</v>
      </c>
      <c r="D43" s="387" t="s">
        <v>343</v>
      </c>
      <c r="E43" s="12">
        <v>500</v>
      </c>
      <c r="F43" s="13">
        <v>2407.89</v>
      </c>
      <c r="G43" s="14">
        <v>1.38E-2</v>
      </c>
      <c r="H43" s="23">
        <v>7.2349999999999998E-2</v>
      </c>
      <c r="I43" s="16"/>
      <c r="J43" s="275"/>
    </row>
    <row r="44" spans="1:10" ht="12.95" customHeight="1">
      <c r="A44" s="10" t="s">
        <v>174</v>
      </c>
      <c r="B44" s="11" t="s">
        <v>787</v>
      </c>
      <c r="C44" s="9" t="s">
        <v>175</v>
      </c>
      <c r="D44" s="387" t="s">
        <v>343</v>
      </c>
      <c r="E44" s="12">
        <v>500</v>
      </c>
      <c r="F44" s="13">
        <v>2401.4699999999998</v>
      </c>
      <c r="G44" s="14">
        <v>1.38E-2</v>
      </c>
      <c r="H44" s="23">
        <v>7.2701000000000002E-2</v>
      </c>
      <c r="I44" s="16"/>
      <c r="J44" s="275"/>
    </row>
    <row r="45" spans="1:10" ht="12.95" customHeight="1">
      <c r="A45" s="10" t="s">
        <v>182</v>
      </c>
      <c r="B45" s="11" t="s">
        <v>791</v>
      </c>
      <c r="C45" s="9" t="s">
        <v>183</v>
      </c>
      <c r="D45" s="387" t="s">
        <v>348</v>
      </c>
      <c r="E45" s="12">
        <v>500</v>
      </c>
      <c r="F45" s="13">
        <v>2337.12</v>
      </c>
      <c r="G45" s="14">
        <v>1.34E-2</v>
      </c>
      <c r="H45" s="23">
        <v>7.3099999999999998E-2</v>
      </c>
      <c r="I45" s="16"/>
      <c r="J45" s="275"/>
    </row>
    <row r="46" spans="1:10" ht="12.95" customHeight="1">
      <c r="A46" s="275"/>
      <c r="B46" s="8" t="s">
        <v>134</v>
      </c>
      <c r="C46" s="9"/>
      <c r="D46" s="9"/>
      <c r="E46" s="9"/>
      <c r="F46" s="17">
        <v>7146.48</v>
      </c>
      <c r="G46" s="18">
        <v>4.1000000000000002E-2</v>
      </c>
      <c r="H46" s="19"/>
      <c r="I46" s="20"/>
      <c r="J46" s="275"/>
    </row>
    <row r="47" spans="1:10" ht="12.95" customHeight="1">
      <c r="A47" s="275"/>
      <c r="B47" s="8" t="s">
        <v>184</v>
      </c>
      <c r="C47" s="9"/>
      <c r="D47" s="9"/>
      <c r="E47" s="9"/>
      <c r="F47" s="275"/>
      <c r="G47" s="279"/>
      <c r="H47" s="279"/>
      <c r="I47" s="280"/>
      <c r="J47" s="275"/>
    </row>
    <row r="48" spans="1:10" ht="12.95" customHeight="1">
      <c r="A48" s="10" t="s">
        <v>185</v>
      </c>
      <c r="B48" s="11" t="s">
        <v>815</v>
      </c>
      <c r="C48" s="9" t="s">
        <v>186</v>
      </c>
      <c r="D48" s="387" t="s">
        <v>343</v>
      </c>
      <c r="E48" s="12">
        <v>500</v>
      </c>
      <c r="F48" s="13">
        <v>2352.17</v>
      </c>
      <c r="G48" s="14">
        <v>1.35E-2</v>
      </c>
      <c r="H48" s="23">
        <v>7.7499999999999999E-2</v>
      </c>
      <c r="I48" s="16"/>
      <c r="J48" s="275"/>
    </row>
    <row r="49" spans="1:10" ht="12.95" customHeight="1">
      <c r="A49" s="275"/>
      <c r="B49" s="8" t="s">
        <v>134</v>
      </c>
      <c r="C49" s="9"/>
      <c r="D49" s="9"/>
      <c r="E49" s="9"/>
      <c r="F49" s="17">
        <v>2352.17</v>
      </c>
      <c r="G49" s="18">
        <v>1.35E-2</v>
      </c>
      <c r="H49" s="19"/>
      <c r="I49" s="20"/>
      <c r="J49" s="275"/>
    </row>
    <row r="50" spans="1:10" ht="12.95" customHeight="1">
      <c r="A50" s="275"/>
      <c r="B50" s="21" t="s">
        <v>137</v>
      </c>
      <c r="C50" s="22"/>
      <c r="D50" s="1"/>
      <c r="E50" s="22"/>
      <c r="F50" s="17">
        <v>9498.65</v>
      </c>
      <c r="G50" s="18">
        <v>5.45E-2</v>
      </c>
      <c r="H50" s="19"/>
      <c r="I50" s="20"/>
      <c r="J50" s="275"/>
    </row>
    <row r="51" spans="1:10" ht="12.95" customHeight="1">
      <c r="A51" s="275"/>
      <c r="B51" s="8" t="s">
        <v>235</v>
      </c>
      <c r="C51" s="9"/>
      <c r="D51" s="9"/>
      <c r="E51" s="9"/>
      <c r="F51" s="9"/>
      <c r="G51" s="9"/>
      <c r="H51" s="279"/>
      <c r="I51" s="280"/>
      <c r="J51" s="275"/>
    </row>
    <row r="52" spans="1:10" ht="12.95" customHeight="1">
      <c r="A52" s="10" t="s">
        <v>236</v>
      </c>
      <c r="B52" s="11" t="s">
        <v>237</v>
      </c>
      <c r="C52" s="9"/>
      <c r="D52" s="9"/>
      <c r="E52" s="12"/>
      <c r="F52" s="13">
        <v>22036.84</v>
      </c>
      <c r="G52" s="14">
        <v>0.1265</v>
      </c>
      <c r="H52" s="23">
        <v>6.7539270990035719E-2</v>
      </c>
      <c r="I52" s="16"/>
      <c r="J52" s="275"/>
    </row>
    <row r="53" spans="1:10" ht="12.95" customHeight="1">
      <c r="A53" s="275"/>
      <c r="B53" s="8" t="s">
        <v>134</v>
      </c>
      <c r="C53" s="9"/>
      <c r="D53" s="9"/>
      <c r="E53" s="9"/>
      <c r="F53" s="17">
        <v>22036.84</v>
      </c>
      <c r="G53" s="18">
        <v>0.1265</v>
      </c>
      <c r="H53" s="19"/>
      <c r="I53" s="20"/>
      <c r="J53" s="275"/>
    </row>
    <row r="54" spans="1:10" ht="12.95" customHeight="1">
      <c r="A54" s="275"/>
      <c r="B54" s="21" t="s">
        <v>137</v>
      </c>
      <c r="C54" s="22"/>
      <c r="D54" s="1"/>
      <c r="E54" s="22"/>
      <c r="F54" s="17">
        <v>22036.84</v>
      </c>
      <c r="G54" s="18">
        <v>0.1265</v>
      </c>
      <c r="H54" s="19"/>
      <c r="I54" s="20"/>
      <c r="J54" s="275"/>
    </row>
    <row r="55" spans="1:10" ht="12.95" customHeight="1">
      <c r="A55" s="275"/>
      <c r="B55" s="21" t="s">
        <v>238</v>
      </c>
      <c r="C55" s="9"/>
      <c r="D55" s="1"/>
      <c r="E55" s="9"/>
      <c r="F55" s="26">
        <v>147.56</v>
      </c>
      <c r="G55" s="18">
        <v>8.0000000000000004E-4</v>
      </c>
      <c r="H55" s="19"/>
      <c r="I55" s="20"/>
      <c r="J55" s="275"/>
    </row>
    <row r="56" spans="1:10" ht="12.95" customHeight="1" thickBot="1">
      <c r="A56" s="275"/>
      <c r="B56" s="27" t="s">
        <v>239</v>
      </c>
      <c r="C56" s="28"/>
      <c r="D56" s="28"/>
      <c r="E56" s="28"/>
      <c r="F56" s="29">
        <v>174171.59</v>
      </c>
      <c r="G56" s="30">
        <v>1</v>
      </c>
      <c r="H56" s="31"/>
      <c r="I56" s="32"/>
      <c r="J56" s="275"/>
    </row>
    <row r="57" spans="1:10" ht="12.95" customHeight="1">
      <c r="A57" s="275"/>
      <c r="B57" s="3"/>
      <c r="C57" s="275"/>
      <c r="D57" s="275"/>
      <c r="E57" s="275"/>
      <c r="F57" s="275"/>
      <c r="G57" s="275"/>
      <c r="H57" s="275"/>
      <c r="I57" s="275"/>
      <c r="J57" s="275"/>
    </row>
    <row r="58" spans="1:10" ht="12.95" customHeight="1" thickBot="1">
      <c r="A58" s="275"/>
      <c r="B58" s="2" t="s">
        <v>240</v>
      </c>
      <c r="C58" s="275"/>
      <c r="D58" s="275"/>
      <c r="E58" s="275"/>
      <c r="F58" s="275"/>
      <c r="G58" s="275"/>
      <c r="H58" s="275"/>
      <c r="I58" s="275"/>
      <c r="J58" s="275"/>
    </row>
    <row r="59" spans="1:10" ht="12.95" customHeight="1">
      <c r="A59" s="275"/>
      <c r="B59" s="183" t="s">
        <v>242</v>
      </c>
      <c r="C59" s="289"/>
      <c r="D59" s="289"/>
      <c r="E59" s="289"/>
      <c r="F59" s="289"/>
      <c r="G59" s="289"/>
      <c r="H59" s="290"/>
      <c r="I59" s="275"/>
      <c r="J59" s="275"/>
    </row>
    <row r="60" spans="1:10" ht="12.95" customHeight="1" thickBot="1">
      <c r="A60" s="275"/>
      <c r="B60" s="615" t="s">
        <v>243</v>
      </c>
      <c r="C60" s="616"/>
      <c r="D60" s="616"/>
      <c r="E60" s="292"/>
      <c r="F60" s="292"/>
      <c r="G60" s="292"/>
      <c r="H60" s="293"/>
      <c r="I60" s="275"/>
      <c r="J60" s="275"/>
    </row>
    <row r="61" spans="1:10" ht="12.95" customHeight="1" thickBot="1">
      <c r="A61" s="275"/>
      <c r="B61" s="2"/>
      <c r="C61" s="275"/>
      <c r="D61" s="275"/>
      <c r="E61" s="275"/>
      <c r="F61" s="275"/>
      <c r="G61" s="275"/>
      <c r="H61" s="275"/>
      <c r="I61" s="275"/>
      <c r="J61" s="275"/>
    </row>
    <row r="62" spans="1:10" s="298" customFormat="1">
      <c r="B62" s="295" t="s">
        <v>268</v>
      </c>
      <c r="C62" s="296"/>
      <c r="D62" s="296"/>
      <c r="E62" s="296"/>
      <c r="F62" s="296"/>
      <c r="G62" s="162"/>
      <c r="H62" s="422"/>
    </row>
    <row r="63" spans="1:10" s="298" customFormat="1">
      <c r="B63" s="300" t="s">
        <v>269</v>
      </c>
      <c r="C63" s="301"/>
      <c r="D63" s="78"/>
      <c r="E63" s="78"/>
      <c r="F63" s="301"/>
      <c r="G63" s="79"/>
      <c r="H63" s="299"/>
    </row>
    <row r="64" spans="1:10" s="298" customFormat="1" ht="36">
      <c r="B64" s="619" t="s">
        <v>270</v>
      </c>
      <c r="C64" s="620" t="s">
        <v>271</v>
      </c>
      <c r="D64" s="309" t="s">
        <v>272</v>
      </c>
      <c r="E64" s="309" t="s">
        <v>272</v>
      </c>
      <c r="F64" s="309" t="s">
        <v>273</v>
      </c>
      <c r="G64" s="79"/>
      <c r="H64" s="299"/>
    </row>
    <row r="65" spans="2:8" s="298" customFormat="1">
      <c r="B65" s="619"/>
      <c r="C65" s="620"/>
      <c r="D65" s="309" t="s">
        <v>274</v>
      </c>
      <c r="E65" s="309" t="s">
        <v>275</v>
      </c>
      <c r="F65" s="309" t="s">
        <v>274</v>
      </c>
      <c r="G65" s="79"/>
      <c r="H65" s="299"/>
    </row>
    <row r="66" spans="2:8" s="298" customFormat="1">
      <c r="B66" s="310" t="s">
        <v>136</v>
      </c>
      <c r="C66" s="311" t="s">
        <v>136</v>
      </c>
      <c r="D66" s="311" t="s">
        <v>136</v>
      </c>
      <c r="E66" s="311" t="s">
        <v>136</v>
      </c>
      <c r="F66" s="311" t="s">
        <v>136</v>
      </c>
      <c r="G66" s="79"/>
      <c r="H66" s="299"/>
    </row>
    <row r="67" spans="2:8" s="298" customFormat="1">
      <c r="B67" s="312" t="s">
        <v>276</v>
      </c>
      <c r="C67" s="313"/>
      <c r="D67" s="313"/>
      <c r="E67" s="313"/>
      <c r="F67" s="313"/>
      <c r="G67" s="79"/>
      <c r="H67" s="299"/>
    </row>
    <row r="68" spans="2:8" s="298" customFormat="1">
      <c r="B68" s="314"/>
      <c r="C68" s="301"/>
      <c r="D68" s="301"/>
      <c r="E68" s="301"/>
      <c r="F68" s="301"/>
      <c r="G68" s="79"/>
      <c r="H68" s="299"/>
    </row>
    <row r="69" spans="2:8" s="298" customFormat="1">
      <c r="B69" s="314" t="s">
        <v>277</v>
      </c>
      <c r="C69" s="301"/>
      <c r="D69" s="301"/>
      <c r="E69" s="301"/>
      <c r="F69" s="301"/>
      <c r="G69" s="79"/>
      <c r="H69" s="299"/>
    </row>
    <row r="70" spans="2:8" s="298" customFormat="1">
      <c r="B70" s="300"/>
      <c r="C70" s="301"/>
      <c r="D70" s="301"/>
      <c r="E70" s="301"/>
      <c r="F70" s="301"/>
      <c r="G70" s="79"/>
      <c r="H70" s="299"/>
    </row>
    <row r="71" spans="2:8" s="298" customFormat="1">
      <c r="B71" s="314" t="s">
        <v>278</v>
      </c>
      <c r="C71" s="301"/>
      <c r="D71" s="301"/>
      <c r="E71" s="301"/>
      <c r="F71" s="301"/>
      <c r="G71" s="79"/>
      <c r="H71" s="299"/>
    </row>
    <row r="72" spans="2:8" s="298" customFormat="1">
      <c r="B72" s="315" t="s">
        <v>279</v>
      </c>
      <c r="C72" s="273" t="s">
        <v>280</v>
      </c>
      <c r="D72" s="273" t="s">
        <v>316</v>
      </c>
      <c r="E72" s="301"/>
      <c r="F72" s="301"/>
      <c r="G72" s="79"/>
      <c r="H72" s="299"/>
    </row>
    <row r="73" spans="2:8" s="298" customFormat="1">
      <c r="B73" s="315" t="s">
        <v>281</v>
      </c>
      <c r="C73" s="423">
        <v>22.234100000000002</v>
      </c>
      <c r="D73" s="423">
        <v>22.760100000000001</v>
      </c>
      <c r="E73" s="301"/>
      <c r="F73" s="38"/>
      <c r="G73" s="79"/>
      <c r="H73" s="299"/>
    </row>
    <row r="74" spans="2:8" s="298" customFormat="1">
      <c r="B74" s="315" t="s">
        <v>282</v>
      </c>
      <c r="C74" s="423">
        <v>21.1769</v>
      </c>
      <c r="D74" s="423">
        <v>21.6585</v>
      </c>
      <c r="E74" s="301"/>
      <c r="F74" s="38"/>
      <c r="G74" s="79"/>
      <c r="H74" s="299"/>
    </row>
    <row r="75" spans="2:8" s="298" customFormat="1">
      <c r="B75" s="300"/>
      <c r="C75" s="301"/>
      <c r="D75" s="301"/>
      <c r="E75" s="301"/>
      <c r="F75" s="301"/>
      <c r="G75" s="79"/>
      <c r="H75" s="299"/>
    </row>
    <row r="76" spans="2:8" s="298" customFormat="1">
      <c r="B76" s="314" t="s">
        <v>317</v>
      </c>
      <c r="C76" s="317"/>
      <c r="D76" s="317"/>
      <c r="E76" s="317"/>
      <c r="F76" s="301"/>
      <c r="G76" s="79"/>
      <c r="H76" s="299"/>
    </row>
    <row r="77" spans="2:8" s="298" customFormat="1">
      <c r="B77" s="314"/>
      <c r="C77" s="317"/>
      <c r="D77" s="317"/>
      <c r="E77" s="317"/>
      <c r="F77" s="301"/>
      <c r="G77" s="79"/>
      <c r="H77" s="299"/>
    </row>
    <row r="78" spans="2:8" s="298" customFormat="1">
      <c r="B78" s="314" t="s">
        <v>318</v>
      </c>
      <c r="C78" s="317"/>
      <c r="D78" s="317"/>
      <c r="E78" s="317"/>
      <c r="F78" s="301"/>
      <c r="G78" s="79"/>
      <c r="H78" s="299"/>
    </row>
    <row r="79" spans="2:8" s="298" customFormat="1">
      <c r="B79" s="314"/>
      <c r="C79" s="317"/>
      <c r="D79" s="317"/>
      <c r="E79" s="317"/>
      <c r="F79" s="301"/>
      <c r="G79" s="79"/>
      <c r="H79" s="299"/>
    </row>
    <row r="80" spans="2:8" s="298" customFormat="1">
      <c r="B80" s="314" t="s">
        <v>320</v>
      </c>
      <c r="C80" s="317"/>
      <c r="D80" s="322"/>
      <c r="E80" s="326"/>
      <c r="F80" s="301"/>
      <c r="G80" s="79"/>
      <c r="H80" s="299"/>
    </row>
    <row r="81" spans="2:8" s="298" customFormat="1">
      <c r="B81" s="105" t="s">
        <v>283</v>
      </c>
      <c r="C81" s="317"/>
      <c r="D81" s="317"/>
      <c r="E81" s="317"/>
      <c r="F81" s="301"/>
      <c r="G81" s="79"/>
      <c r="H81" s="299"/>
    </row>
    <row r="82" spans="2:8" s="298" customFormat="1">
      <c r="B82" s="323"/>
      <c r="C82" s="317"/>
      <c r="D82" s="317"/>
      <c r="E82" s="317"/>
      <c r="F82" s="301"/>
      <c r="G82" s="79"/>
      <c r="H82" s="299"/>
    </row>
    <row r="83" spans="2:8" s="298" customFormat="1">
      <c r="B83" s="314" t="s">
        <v>321</v>
      </c>
      <c r="C83" s="317"/>
      <c r="D83" s="317"/>
      <c r="E83" s="317"/>
      <c r="F83" s="301"/>
      <c r="G83" s="79"/>
      <c r="H83" s="299"/>
    </row>
    <row r="84" spans="2:8" s="298" customFormat="1">
      <c r="B84" s="314"/>
      <c r="C84" s="317"/>
      <c r="D84" s="317"/>
      <c r="E84" s="326"/>
      <c r="F84" s="301"/>
      <c r="G84" s="79"/>
      <c r="H84" s="299"/>
    </row>
    <row r="85" spans="2:8" s="298" customFormat="1">
      <c r="B85" s="314" t="s">
        <v>785</v>
      </c>
      <c r="C85" s="317"/>
      <c r="D85" s="317"/>
      <c r="E85" s="301"/>
      <c r="F85" s="313"/>
      <c r="G85" s="79"/>
      <c r="H85" s="299"/>
    </row>
    <row r="86" spans="2:8" s="298" customFormat="1">
      <c r="B86" s="314"/>
      <c r="C86" s="317"/>
      <c r="D86" s="317"/>
      <c r="E86" s="301"/>
      <c r="F86" s="313"/>
      <c r="G86" s="79"/>
      <c r="H86" s="299"/>
    </row>
    <row r="87" spans="2:8" s="298" customFormat="1">
      <c r="B87" s="314" t="s">
        <v>331</v>
      </c>
      <c r="C87" s="317"/>
      <c r="D87" s="317"/>
      <c r="E87" s="327"/>
      <c r="F87" s="301"/>
      <c r="G87" s="79"/>
      <c r="H87" s="299"/>
    </row>
    <row r="88" spans="2:8" s="298" customFormat="1">
      <c r="B88" s="314"/>
      <c r="C88" s="317"/>
      <c r="D88" s="317"/>
      <c r="E88" s="301"/>
      <c r="F88" s="301"/>
      <c r="G88" s="79"/>
      <c r="H88" s="299"/>
    </row>
    <row r="89" spans="2:8" s="298" customFormat="1">
      <c r="B89" s="314" t="s">
        <v>804</v>
      </c>
      <c r="C89" s="317"/>
      <c r="D89" s="317"/>
      <c r="E89" s="317"/>
      <c r="F89" s="301"/>
      <c r="G89" s="79"/>
      <c r="H89" s="299"/>
    </row>
    <row r="90" spans="2:8" s="298" customFormat="1">
      <c r="B90" s="314"/>
      <c r="C90" s="317"/>
      <c r="D90" s="317"/>
      <c r="E90" s="317"/>
      <c r="F90" s="301"/>
      <c r="G90" s="79"/>
      <c r="H90" s="299"/>
    </row>
    <row r="91" spans="2:8" s="298" customFormat="1">
      <c r="B91" s="314" t="s">
        <v>322</v>
      </c>
      <c r="C91" s="317"/>
      <c r="D91" s="317"/>
      <c r="E91" s="317"/>
      <c r="F91" s="301"/>
      <c r="G91" s="79"/>
      <c r="H91" s="299"/>
    </row>
    <row r="92" spans="2:8" s="298" customFormat="1">
      <c r="B92" s="314"/>
      <c r="C92" s="317"/>
      <c r="D92" s="317"/>
      <c r="E92" s="317"/>
      <c r="F92" s="301"/>
      <c r="G92" s="79"/>
      <c r="H92" s="299"/>
    </row>
    <row r="93" spans="2:8" s="298" customFormat="1">
      <c r="B93" s="314" t="s">
        <v>315</v>
      </c>
      <c r="C93" s="317"/>
      <c r="D93" s="317"/>
      <c r="E93" s="317"/>
      <c r="F93" s="301"/>
      <c r="G93" s="79"/>
      <c r="H93" s="299"/>
    </row>
    <row r="94" spans="2:8" s="298" customFormat="1" ht="12.75" thickBot="1">
      <c r="B94" s="119"/>
      <c r="C94" s="120"/>
      <c r="D94" s="120"/>
      <c r="E94" s="121"/>
      <c r="F94" s="122"/>
      <c r="G94" s="121"/>
      <c r="H94" s="424"/>
    </row>
    <row r="95" spans="2:8" s="298" customFormat="1"/>
    <row r="97" spans="2:11">
      <c r="B97" s="609" t="s">
        <v>823</v>
      </c>
      <c r="C97" s="609"/>
      <c r="D97" s="609"/>
      <c r="E97" s="609"/>
      <c r="F97" s="609"/>
      <c r="G97" s="609"/>
      <c r="H97" s="609"/>
      <c r="I97" s="609"/>
      <c r="J97" s="609"/>
      <c r="K97" s="212"/>
    </row>
    <row r="98" spans="2:11">
      <c r="B98" s="610" t="s">
        <v>824</v>
      </c>
      <c r="C98" s="611" t="s">
        <v>825</v>
      </c>
      <c r="D98" s="611"/>
      <c r="E98" s="208" t="s">
        <v>826</v>
      </c>
      <c r="F98" s="208" t="s">
        <v>827</v>
      </c>
      <c r="G98" s="208"/>
      <c r="H98" s="611" t="s">
        <v>828</v>
      </c>
      <c r="I98" s="611"/>
      <c r="J98" s="611"/>
      <c r="K98" s="212"/>
    </row>
    <row r="99" spans="2:11" ht="24">
      <c r="B99" s="610"/>
      <c r="C99" s="403" t="s">
        <v>282</v>
      </c>
      <c r="D99" s="403" t="s">
        <v>281</v>
      </c>
      <c r="E99" s="208" t="s">
        <v>829</v>
      </c>
      <c r="F99" s="208" t="s">
        <v>830</v>
      </c>
      <c r="G99" s="403" t="s">
        <v>282</v>
      </c>
      <c r="H99" s="403" t="s">
        <v>281</v>
      </c>
      <c r="I99" s="208" t="s">
        <v>829</v>
      </c>
      <c r="J99" s="208" t="s">
        <v>830</v>
      </c>
    </row>
    <row r="100" spans="2:11">
      <c r="B100" s="360" t="s">
        <v>858</v>
      </c>
      <c r="C100" s="361">
        <v>0.2168865038429646</v>
      </c>
      <c r="D100" s="361">
        <v>0.23231783865714961</v>
      </c>
      <c r="E100" s="361">
        <v>0.17240789881206475</v>
      </c>
      <c r="F100" s="361">
        <v>0.15799955163712487</v>
      </c>
      <c r="G100" s="362">
        <v>21658.5</v>
      </c>
      <c r="H100" s="362">
        <v>22760.100000000002</v>
      </c>
      <c r="I100" s="362">
        <v>18705.18622412641</v>
      </c>
      <c r="J100" s="362">
        <v>17816.36344818872</v>
      </c>
    </row>
    <row r="101" spans="2:11">
      <c r="B101" s="363" t="s">
        <v>832</v>
      </c>
      <c r="C101" s="361">
        <v>0.23854863612969646</v>
      </c>
      <c r="D101" s="361">
        <v>0.25455297100650442</v>
      </c>
      <c r="E101" s="361">
        <v>0.23895463696946906</v>
      </c>
      <c r="F101" s="361">
        <v>0.22912681409071745</v>
      </c>
      <c r="G101" s="362">
        <v>12385.486361296964</v>
      </c>
      <c r="H101" s="362">
        <v>12545.529710065044</v>
      </c>
      <c r="I101" s="362">
        <v>12389.54636969469</v>
      </c>
      <c r="J101" s="362">
        <v>12291.268140907174</v>
      </c>
    </row>
    <row r="102" spans="2:11">
      <c r="B102" s="363" t="s">
        <v>833</v>
      </c>
      <c r="C102" s="361">
        <v>0.28247085761335344</v>
      </c>
      <c r="D102" s="361">
        <v>0.29884034395312065</v>
      </c>
      <c r="E102" s="361">
        <v>0.26055987952212245</v>
      </c>
      <c r="F102" s="361">
        <v>0.24537547973581297</v>
      </c>
      <c r="G102" s="362">
        <v>21093.202181534863</v>
      </c>
      <c r="H102" s="362">
        <v>21911.257870111869</v>
      </c>
      <c r="I102" s="362">
        <v>20030.43779261467</v>
      </c>
      <c r="J102" s="362">
        <v>19315.27660564542</v>
      </c>
    </row>
    <row r="103" spans="2:11">
      <c r="B103" s="363" t="s">
        <v>859</v>
      </c>
      <c r="C103" s="370" t="s">
        <v>860</v>
      </c>
      <c r="D103" s="370" t="s">
        <v>860</v>
      </c>
      <c r="E103" s="370" t="s">
        <v>860</v>
      </c>
      <c r="F103" s="370" t="s">
        <v>860</v>
      </c>
      <c r="G103" s="370" t="s">
        <v>860</v>
      </c>
      <c r="H103" s="370" t="s">
        <v>860</v>
      </c>
      <c r="I103" s="370" t="s">
        <v>860</v>
      </c>
      <c r="J103" s="370" t="s">
        <v>860</v>
      </c>
    </row>
    <row r="104" spans="2:11">
      <c r="B104" s="364"/>
      <c r="C104" s="365"/>
      <c r="D104" s="365"/>
      <c r="E104" s="365"/>
      <c r="F104" s="365"/>
      <c r="G104" s="365"/>
      <c r="H104" s="366"/>
      <c r="I104" s="366"/>
      <c r="J104" s="366"/>
      <c r="K104" s="212"/>
    </row>
    <row r="105" spans="2:11">
      <c r="B105" s="212"/>
      <c r="C105" s="212"/>
      <c r="D105" s="212"/>
      <c r="E105" s="212"/>
      <c r="F105" s="212"/>
      <c r="G105" s="212"/>
      <c r="H105" s="212"/>
      <c r="I105" s="212"/>
      <c r="J105" s="212"/>
      <c r="K105" s="212"/>
    </row>
    <row r="106" spans="2:11">
      <c r="B106" s="609" t="s">
        <v>861</v>
      </c>
      <c r="C106" s="609"/>
      <c r="D106" s="609"/>
      <c r="E106" s="609"/>
      <c r="F106" s="609"/>
      <c r="G106" s="364"/>
      <c r="H106" s="212"/>
      <c r="I106" s="212"/>
      <c r="J106" s="212"/>
      <c r="K106" s="212"/>
    </row>
    <row r="107" spans="2:11" ht="36">
      <c r="B107" s="367"/>
      <c r="C107" s="368" t="s">
        <v>858</v>
      </c>
      <c r="D107" s="368" t="s">
        <v>832</v>
      </c>
      <c r="E107" s="368" t="s">
        <v>833</v>
      </c>
      <c r="F107" s="368" t="s">
        <v>859</v>
      </c>
      <c r="G107" s="212"/>
      <c r="H107" s="212"/>
      <c r="I107" s="212"/>
      <c r="J107" s="212"/>
      <c r="K107" s="212"/>
    </row>
    <row r="108" spans="2:11">
      <c r="B108" s="360" t="s">
        <v>838</v>
      </c>
      <c r="C108" s="369">
        <v>480000</v>
      </c>
      <c r="D108" s="369">
        <v>120000</v>
      </c>
      <c r="E108" s="369">
        <v>360000</v>
      </c>
      <c r="F108" s="370" t="s">
        <v>860</v>
      </c>
      <c r="G108" s="425"/>
      <c r="H108" s="212"/>
      <c r="I108" s="212"/>
      <c r="J108" s="212"/>
      <c r="K108" s="212"/>
    </row>
    <row r="109" spans="2:11">
      <c r="B109" s="360" t="s">
        <v>839</v>
      </c>
      <c r="C109" s="369">
        <v>735110.92575243197</v>
      </c>
      <c r="D109" s="369">
        <v>132092.48701118401</v>
      </c>
      <c r="E109" s="369">
        <v>474937.33423063601</v>
      </c>
      <c r="F109" s="370" t="s">
        <v>860</v>
      </c>
      <c r="G109" s="425"/>
      <c r="H109" s="212"/>
      <c r="I109" s="212"/>
      <c r="J109" s="212"/>
      <c r="K109" s="212"/>
    </row>
    <row r="110" spans="2:11">
      <c r="B110" s="360" t="s">
        <v>840</v>
      </c>
      <c r="C110" s="370">
        <v>0.21761603076118299</v>
      </c>
      <c r="D110" s="370">
        <v>0.193434302431883</v>
      </c>
      <c r="E110" s="370">
        <v>0.18900926828792802</v>
      </c>
      <c r="F110" s="370" t="s">
        <v>860</v>
      </c>
      <c r="G110" s="425"/>
      <c r="H110" s="212"/>
      <c r="I110" s="212"/>
      <c r="J110" s="212"/>
      <c r="K110" s="212"/>
    </row>
    <row r="111" spans="2:11">
      <c r="B111" s="360" t="s">
        <v>841</v>
      </c>
      <c r="C111" s="370">
        <v>0.18623385755064198</v>
      </c>
      <c r="D111" s="370">
        <v>0.193896066009451</v>
      </c>
      <c r="E111" s="370">
        <v>0.165887536990211</v>
      </c>
      <c r="F111" s="370" t="s">
        <v>860</v>
      </c>
      <c r="G111" s="425"/>
      <c r="H111" s="212"/>
      <c r="I111" s="212"/>
      <c r="J111" s="212"/>
      <c r="K111" s="212"/>
    </row>
    <row r="112" spans="2:11">
      <c r="B112" s="360" t="s">
        <v>842</v>
      </c>
      <c r="C112" s="370">
        <v>0.17445758738205799</v>
      </c>
      <c r="D112" s="370">
        <v>0.18428497912622099</v>
      </c>
      <c r="E112" s="370">
        <v>0.15753080103134798</v>
      </c>
      <c r="F112" s="370" t="s">
        <v>860</v>
      </c>
      <c r="G112" s="425"/>
      <c r="H112" s="212"/>
      <c r="I112" s="212"/>
      <c r="J112" s="212"/>
      <c r="K112" s="212"/>
    </row>
    <row r="113" spans="2:11">
      <c r="B113" s="212"/>
      <c r="C113" s="212"/>
      <c r="D113" s="212"/>
      <c r="E113" s="212"/>
      <c r="F113" s="212"/>
      <c r="G113" s="212"/>
      <c r="H113" s="212"/>
      <c r="I113" s="212"/>
      <c r="J113" s="212"/>
      <c r="K113" s="212"/>
    </row>
    <row r="114" spans="2:11">
      <c r="B114" s="609" t="s">
        <v>862</v>
      </c>
      <c r="C114" s="609"/>
      <c r="D114" s="609"/>
      <c r="E114" s="609"/>
      <c r="F114" s="609"/>
      <c r="G114" s="364"/>
      <c r="H114" s="212"/>
      <c r="I114" s="212"/>
      <c r="J114" s="212"/>
      <c r="K114" s="212"/>
    </row>
    <row r="115" spans="2:11" ht="36">
      <c r="B115" s="367"/>
      <c r="C115" s="368" t="s">
        <v>858</v>
      </c>
      <c r="D115" s="368" t="s">
        <v>832</v>
      </c>
      <c r="E115" s="368" t="s">
        <v>833</v>
      </c>
      <c r="F115" s="368" t="s">
        <v>859</v>
      </c>
      <c r="G115" s="212"/>
      <c r="H115" s="212"/>
      <c r="I115" s="212"/>
      <c r="J115" s="212"/>
      <c r="K115" s="212"/>
    </row>
    <row r="116" spans="2:11">
      <c r="B116" s="360" t="s">
        <v>838</v>
      </c>
      <c r="C116" s="369">
        <v>480000</v>
      </c>
      <c r="D116" s="369">
        <v>120000</v>
      </c>
      <c r="E116" s="369">
        <v>360000</v>
      </c>
      <c r="F116" s="370" t="s">
        <v>860</v>
      </c>
      <c r="G116" s="425"/>
      <c r="H116" s="212"/>
      <c r="I116" s="212"/>
      <c r="J116" s="212"/>
      <c r="K116" s="212"/>
    </row>
    <row r="117" spans="2:11">
      <c r="B117" s="360" t="s">
        <v>839</v>
      </c>
      <c r="C117" s="369">
        <v>757451.56203181797</v>
      </c>
      <c r="D117" s="369">
        <v>132981.50905456999</v>
      </c>
      <c r="E117" s="369">
        <v>485419.61654740002</v>
      </c>
      <c r="F117" s="370" t="s">
        <v>860</v>
      </c>
      <c r="G117" s="425"/>
      <c r="H117" s="212"/>
      <c r="I117" s="212"/>
      <c r="J117" s="212"/>
      <c r="K117" s="212"/>
    </row>
    <row r="118" spans="2:11">
      <c r="B118" s="360" t="s">
        <v>840</v>
      </c>
      <c r="C118" s="370">
        <v>0.23355597069495201</v>
      </c>
      <c r="D118" s="370">
        <v>0.20805805261518798</v>
      </c>
      <c r="E118" s="370">
        <v>0.204656657150038</v>
      </c>
      <c r="F118" s="370" t="s">
        <v>860</v>
      </c>
      <c r="G118" s="212"/>
      <c r="H118" s="212"/>
      <c r="I118" s="212"/>
      <c r="J118" s="212"/>
      <c r="K118" s="212"/>
    </row>
    <row r="119" spans="2:11">
      <c r="B119" s="360" t="s">
        <v>841</v>
      </c>
      <c r="C119" s="370">
        <v>0.18623385755064198</v>
      </c>
      <c r="D119" s="370">
        <v>0.193896066009451</v>
      </c>
      <c r="E119" s="370">
        <v>0.165887536990211</v>
      </c>
      <c r="F119" s="370" t="s">
        <v>860</v>
      </c>
      <c r="G119" s="212"/>
      <c r="H119" s="212"/>
      <c r="I119" s="212"/>
      <c r="J119" s="212"/>
      <c r="K119" s="212"/>
    </row>
    <row r="120" spans="2:11">
      <c r="B120" s="360" t="s">
        <v>842</v>
      </c>
      <c r="C120" s="370">
        <v>0.17445758738205799</v>
      </c>
      <c r="D120" s="370">
        <v>0.18428497912622099</v>
      </c>
      <c r="E120" s="370">
        <v>0.15753080103134798</v>
      </c>
      <c r="F120" s="370" t="s">
        <v>860</v>
      </c>
      <c r="G120" s="212"/>
      <c r="H120" s="212"/>
      <c r="I120" s="212"/>
      <c r="J120" s="212"/>
      <c r="K120" s="212"/>
    </row>
    <row r="121" spans="2:11">
      <c r="B121" s="364"/>
      <c r="C121" s="425"/>
      <c r="D121" s="425"/>
      <c r="E121" s="425"/>
      <c r="F121" s="425"/>
      <c r="G121" s="425"/>
      <c r="H121" s="212"/>
      <c r="I121" s="212"/>
      <c r="J121" s="212"/>
      <c r="K121" s="212"/>
    </row>
    <row r="122" spans="2:11">
      <c r="B122" s="367" t="s">
        <v>844</v>
      </c>
      <c r="C122" s="367"/>
      <c r="D122" s="425"/>
      <c r="E122" s="425"/>
      <c r="F122" s="425"/>
      <c r="G122" s="425"/>
      <c r="H122" s="212"/>
      <c r="I122" s="212"/>
      <c r="J122" s="212"/>
      <c r="K122" s="212"/>
    </row>
    <row r="123" spans="2:11">
      <c r="B123" s="372" t="s">
        <v>845</v>
      </c>
      <c r="C123" s="373">
        <v>0.11589145168845284</v>
      </c>
      <c r="D123" s="425"/>
      <c r="E123" s="425"/>
      <c r="F123" s="425"/>
      <c r="G123" s="425"/>
      <c r="H123" s="212"/>
      <c r="I123" s="212"/>
      <c r="J123" s="212"/>
      <c r="K123" s="212"/>
    </row>
    <row r="124" spans="2:11">
      <c r="B124" s="372" t="s">
        <v>846</v>
      </c>
      <c r="C124" s="373">
        <v>0.1466259378789109</v>
      </c>
      <c r="D124" s="425"/>
      <c r="E124" s="425"/>
      <c r="F124" s="425"/>
      <c r="G124" s="425"/>
      <c r="H124" s="212"/>
      <c r="I124" s="212"/>
      <c r="J124" s="212"/>
      <c r="K124" s="212"/>
    </row>
    <row r="125" spans="2:11">
      <c r="B125" s="372" t="s">
        <v>847</v>
      </c>
      <c r="C125" s="375">
        <v>1.6287647608928297</v>
      </c>
      <c r="D125" s="425"/>
      <c r="E125" s="425"/>
      <c r="F125" s="425"/>
      <c r="G125" s="425"/>
      <c r="H125" s="212"/>
      <c r="I125" s="212"/>
      <c r="J125" s="212"/>
      <c r="K125" s="212"/>
    </row>
    <row r="126" spans="2:11">
      <c r="B126" s="372" t="s">
        <v>848</v>
      </c>
      <c r="C126" s="375">
        <v>0.62058407223255452</v>
      </c>
      <c r="D126" s="425"/>
      <c r="E126" s="425"/>
      <c r="F126" s="425"/>
      <c r="G126" s="425"/>
      <c r="H126" s="212"/>
      <c r="I126" s="212"/>
      <c r="J126" s="212"/>
      <c r="K126" s="212"/>
    </row>
    <row r="127" spans="2:11">
      <c r="B127" s="372" t="s">
        <v>849</v>
      </c>
      <c r="C127" s="375">
        <v>0.30416493275407636</v>
      </c>
      <c r="D127" s="425"/>
      <c r="E127" s="425"/>
      <c r="F127" s="425"/>
      <c r="G127" s="425"/>
      <c r="H127" s="212"/>
      <c r="I127" s="212"/>
      <c r="J127" s="212"/>
      <c r="K127" s="212"/>
    </row>
    <row r="128" spans="2:11">
      <c r="B128" s="372" t="s">
        <v>850</v>
      </c>
      <c r="C128" s="377">
        <v>-3.2912321157551355E-2</v>
      </c>
      <c r="D128" s="425"/>
      <c r="E128" s="425"/>
      <c r="F128" s="425"/>
      <c r="G128" s="425"/>
      <c r="H128" s="212"/>
      <c r="I128" s="212"/>
      <c r="J128" s="212"/>
      <c r="K128" s="212"/>
    </row>
    <row r="129" spans="2:11">
      <c r="B129" s="378" t="s">
        <v>851</v>
      </c>
      <c r="C129" s="379">
        <v>0.15156521887565375</v>
      </c>
      <c r="D129" s="425"/>
      <c r="E129" s="425"/>
      <c r="F129" s="425"/>
      <c r="G129" s="425"/>
      <c r="H129" s="212"/>
      <c r="I129" s="212"/>
      <c r="J129" s="212"/>
      <c r="K129" s="212"/>
    </row>
    <row r="130" spans="2:11">
      <c r="B130" s="360" t="s">
        <v>852</v>
      </c>
      <c r="C130" s="381">
        <v>6.9000000000000006E-2</v>
      </c>
      <c r="D130" s="212"/>
      <c r="E130" s="212"/>
      <c r="F130" s="212"/>
      <c r="G130" s="212"/>
      <c r="H130" s="212"/>
      <c r="I130" s="212"/>
      <c r="J130" s="212"/>
      <c r="K130" s="212"/>
    </row>
    <row r="131" spans="2:11">
      <c r="B131" s="364"/>
      <c r="C131" s="374"/>
      <c r="D131" s="212"/>
      <c r="E131" s="212"/>
      <c r="F131" s="212"/>
      <c r="G131" s="212"/>
      <c r="H131" s="212"/>
      <c r="I131" s="212"/>
      <c r="J131" s="212"/>
      <c r="K131" s="212"/>
    </row>
    <row r="132" spans="2:11">
      <c r="B132" s="208" t="s">
        <v>853</v>
      </c>
      <c r="C132" s="367"/>
      <c r="D132" s="212"/>
      <c r="E132" s="212"/>
      <c r="F132" s="212"/>
      <c r="G132" s="212"/>
      <c r="H132" s="212"/>
      <c r="I132" s="212"/>
      <c r="J132" s="212"/>
      <c r="K132" s="212"/>
    </row>
    <row r="133" spans="2:11">
      <c r="B133" s="372" t="s">
        <v>854</v>
      </c>
      <c r="C133" s="382">
        <v>0.21915335207469322</v>
      </c>
      <c r="D133" s="212"/>
      <c r="E133" s="212"/>
      <c r="F133" s="212"/>
      <c r="G133" s="212"/>
      <c r="H133" s="212"/>
      <c r="I133" s="212"/>
      <c r="J133" s="212"/>
      <c r="K133" s="212"/>
    </row>
    <row r="134" spans="2:11">
      <c r="B134" s="212"/>
      <c r="C134" s="212"/>
      <c r="D134" s="212"/>
      <c r="E134" s="212"/>
      <c r="F134" s="212"/>
      <c r="G134" s="212"/>
      <c r="H134" s="212"/>
      <c r="I134" s="212"/>
      <c r="J134" s="212"/>
      <c r="K134" s="212"/>
    </row>
    <row r="135" spans="2:11">
      <c r="B135" s="208" t="s">
        <v>855</v>
      </c>
      <c r="C135" s="212"/>
      <c r="D135" s="212"/>
      <c r="E135" s="212"/>
      <c r="F135" s="212"/>
      <c r="G135" s="212"/>
      <c r="H135" s="212"/>
      <c r="I135" s="212"/>
      <c r="J135" s="212"/>
      <c r="K135" s="212"/>
    </row>
    <row r="136" spans="2:11">
      <c r="B136" s="360" t="s">
        <v>863</v>
      </c>
      <c r="C136" s="364"/>
      <c r="D136" s="212"/>
      <c r="E136" s="212"/>
      <c r="F136" s="212"/>
      <c r="G136" s="212"/>
      <c r="H136" s="212"/>
      <c r="I136" s="212"/>
      <c r="J136" s="212"/>
      <c r="K136" s="212"/>
    </row>
    <row r="137" spans="2:11">
      <c r="B137" s="360" t="s">
        <v>864</v>
      </c>
      <c r="C137" s="364"/>
      <c r="D137" s="212"/>
      <c r="E137" s="212"/>
      <c r="F137" s="212"/>
      <c r="G137" s="212"/>
      <c r="H137" s="212"/>
      <c r="I137" s="212"/>
      <c r="J137" s="212"/>
      <c r="K137" s="212"/>
    </row>
    <row r="138" spans="2:11" ht="12.75" thickBot="1">
      <c r="B138" s="212"/>
      <c r="C138" s="212"/>
      <c r="D138" s="212"/>
      <c r="E138" s="212"/>
      <c r="F138" s="212"/>
      <c r="G138" s="212"/>
      <c r="H138" s="212"/>
      <c r="I138" s="212"/>
      <c r="J138" s="212"/>
      <c r="K138" s="212"/>
    </row>
    <row r="139" spans="2:11">
      <c r="B139" s="426"/>
      <c r="C139" s="427"/>
      <c r="D139" s="427"/>
      <c r="E139" s="428" t="s">
        <v>897</v>
      </c>
      <c r="F139" s="429"/>
    </row>
    <row r="140" spans="2:11">
      <c r="B140" s="232" t="s">
        <v>888</v>
      </c>
      <c r="C140" s="233"/>
      <c r="D140" s="233"/>
      <c r="E140" s="234"/>
      <c r="F140" s="430"/>
    </row>
    <row r="141" spans="2:11">
      <c r="B141" s="235" t="s">
        <v>889</v>
      </c>
      <c r="C141" s="233"/>
      <c r="D141" s="233"/>
      <c r="E141" s="234"/>
      <c r="F141" s="430"/>
    </row>
    <row r="142" spans="2:11">
      <c r="B142" s="236" t="s">
        <v>898</v>
      </c>
      <c r="C142" s="233"/>
      <c r="D142" s="233"/>
      <c r="E142" s="234"/>
      <c r="F142" s="430"/>
    </row>
    <row r="143" spans="2:11">
      <c r="B143" s="236" t="s">
        <v>899</v>
      </c>
      <c r="C143" s="233"/>
      <c r="D143" s="233"/>
      <c r="E143" s="234"/>
      <c r="F143" s="430"/>
    </row>
    <row r="144" spans="2:11">
      <c r="B144" s="236"/>
      <c r="C144" s="233"/>
      <c r="D144" s="233"/>
      <c r="E144" s="234"/>
      <c r="F144" s="430"/>
    </row>
    <row r="145" spans="2:6">
      <c r="B145" s="236"/>
      <c r="C145" s="233"/>
      <c r="D145" s="233"/>
      <c r="E145" s="234"/>
      <c r="F145" s="430"/>
    </row>
    <row r="146" spans="2:6">
      <c r="B146" s="236"/>
      <c r="C146" s="233"/>
      <c r="D146" s="233"/>
      <c r="E146" s="234"/>
      <c r="F146" s="430"/>
    </row>
    <row r="147" spans="2:6">
      <c r="B147" s="237"/>
      <c r="C147" s="233"/>
      <c r="D147" s="233"/>
      <c r="E147" s="234"/>
      <c r="F147" s="430"/>
    </row>
    <row r="148" spans="2:6" ht="12.75" thickBot="1">
      <c r="B148" s="238" t="s">
        <v>891</v>
      </c>
      <c r="C148" s="239"/>
      <c r="D148" s="239"/>
      <c r="E148" s="240"/>
      <c r="F148" s="431"/>
    </row>
    <row r="149" spans="2:6" ht="12.75" thickBot="1"/>
    <row r="150" spans="2:6">
      <c r="B150" s="432" t="s">
        <v>892</v>
      </c>
    </row>
    <row r="151" spans="2:6">
      <c r="B151" s="433" t="s">
        <v>893</v>
      </c>
    </row>
    <row r="152" spans="2:6">
      <c r="B152" s="434"/>
    </row>
    <row r="153" spans="2:6">
      <c r="B153" s="434"/>
    </row>
    <row r="154" spans="2:6">
      <c r="B154" s="434"/>
    </row>
    <row r="155" spans="2:6">
      <c r="B155" s="434"/>
    </row>
    <row r="156" spans="2:6">
      <c r="B156" s="434"/>
    </row>
    <row r="157" spans="2:6">
      <c r="B157" s="434"/>
    </row>
    <row r="158" spans="2:6">
      <c r="B158" s="434"/>
    </row>
    <row r="159" spans="2:6">
      <c r="B159" s="434"/>
    </row>
    <row r="160" spans="2:6">
      <c r="B160" s="434"/>
    </row>
    <row r="161" spans="2:2">
      <c r="B161" s="434"/>
    </row>
    <row r="162" spans="2:2" ht="12.75" thickBot="1">
      <c r="B162" s="435"/>
    </row>
  </sheetData>
  <mergeCells count="10">
    <mergeCell ref="B1:F1"/>
    <mergeCell ref="B106:F106"/>
    <mergeCell ref="B114:F114"/>
    <mergeCell ref="B60:D60"/>
    <mergeCell ref="B64:B65"/>
    <mergeCell ref="C64:C65"/>
    <mergeCell ref="B97:J97"/>
    <mergeCell ref="B98:B99"/>
    <mergeCell ref="C98:D98"/>
    <mergeCell ref="H98:J98"/>
  </mergeCells>
  <hyperlinks>
    <hyperlink ref="I2" location="'Scheme Dash Board'!A1" display="Back to Scheme DashBoard" xr:uid="{1EA3A57D-BC9C-44E6-A181-B08D59F41A3C}"/>
  </hyperlinks>
  <pageMargins left="0" right="0" top="0" bottom="0" header="0" footer="0"/>
  <pageSetup orientation="landscape" r:id="rId1"/>
  <headerFooter>
    <oddFooter>&amp;C&amp;1#&amp;"Calibri"&amp;10&amp;K000000 For internal use only</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A0AC9-9A93-470B-9655-F984BC95C099}">
  <sheetPr codeName="Sheet5">
    <outlinePr summaryBelow="0"/>
  </sheetPr>
  <dimension ref="A1:K311"/>
  <sheetViews>
    <sheetView workbookViewId="0">
      <selection activeCell="K8" sqref="K8"/>
    </sheetView>
  </sheetViews>
  <sheetFormatPr defaultRowHeight="12"/>
  <cols>
    <col min="1" max="1" width="3.28515625" style="395" customWidth="1"/>
    <col min="2" max="2" width="53.85546875" style="395" customWidth="1"/>
    <col min="3" max="3" width="16.7109375" style="395" customWidth="1"/>
    <col min="4" max="4" width="17.5703125" style="395" customWidth="1"/>
    <col min="5" max="5" width="14" style="395" customWidth="1"/>
    <col min="6" max="6" width="18.42578125" style="395" customWidth="1"/>
    <col min="7" max="7" width="17.140625" style="395" customWidth="1"/>
    <col min="8" max="8" width="16.140625" style="395" customWidth="1"/>
    <col min="9" max="9" width="11.5703125" style="395" customWidth="1"/>
    <col min="10" max="10" width="10.85546875" style="395" customWidth="1"/>
    <col min="11" max="16384" width="9.140625" style="395"/>
  </cols>
  <sheetData>
    <row r="1" spans="1:11" ht="15.95" customHeight="1">
      <c r="A1" s="394"/>
      <c r="B1" s="652" t="s">
        <v>911</v>
      </c>
      <c r="C1" s="653"/>
      <c r="D1" s="653"/>
      <c r="E1" s="653"/>
      <c r="F1" s="394"/>
      <c r="G1" s="394"/>
      <c r="H1" s="394"/>
      <c r="I1" s="394"/>
      <c r="J1" s="394"/>
    </row>
    <row r="2" spans="1:11" s="533" customFormat="1" ht="12.95" customHeight="1">
      <c r="A2" s="528"/>
      <c r="B2" s="529"/>
      <c r="C2" s="528"/>
      <c r="D2" s="528"/>
      <c r="E2" s="528"/>
      <c r="F2" s="528"/>
      <c r="G2" s="528"/>
      <c r="H2" s="528"/>
      <c r="I2" s="530" t="s">
        <v>981</v>
      </c>
      <c r="J2" s="531"/>
      <c r="K2" s="532"/>
    </row>
    <row r="3" spans="1:11" ht="12.95" customHeight="1" thickBot="1">
      <c r="A3" s="41" t="s">
        <v>4</v>
      </c>
      <c r="B3" s="277" t="s">
        <v>5</v>
      </c>
      <c r="C3" s="394"/>
      <c r="D3" s="394"/>
      <c r="E3" s="394"/>
      <c r="F3" s="394"/>
      <c r="G3" s="394"/>
      <c r="H3" s="394"/>
      <c r="I3" s="394"/>
      <c r="J3" s="394"/>
    </row>
    <row r="4" spans="1:11" ht="27.95" customHeight="1">
      <c r="A4" s="394"/>
      <c r="B4" s="42" t="s">
        <v>6</v>
      </c>
      <c r="C4" s="43" t="s">
        <v>7</v>
      </c>
      <c r="D4" s="44" t="s">
        <v>8</v>
      </c>
      <c r="E4" s="44" t="s">
        <v>9</v>
      </c>
      <c r="F4" s="44" t="s">
        <v>10</v>
      </c>
      <c r="G4" s="44" t="s">
        <v>11</v>
      </c>
      <c r="H4" s="44" t="s">
        <v>12</v>
      </c>
      <c r="I4" s="45" t="s">
        <v>13</v>
      </c>
      <c r="J4" s="396" t="s">
        <v>14</v>
      </c>
    </row>
    <row r="5" spans="1:11" ht="12.95" customHeight="1">
      <c r="A5" s="394"/>
      <c r="B5" s="46" t="s">
        <v>15</v>
      </c>
      <c r="C5" s="47"/>
      <c r="D5" s="47"/>
      <c r="E5" s="47"/>
      <c r="F5" s="47"/>
      <c r="G5" s="47"/>
      <c r="H5" s="124"/>
      <c r="I5" s="54"/>
      <c r="J5" s="394"/>
    </row>
    <row r="6" spans="1:11" ht="12.95" customHeight="1">
      <c r="A6" s="394"/>
      <c r="B6" s="46" t="s">
        <v>16</v>
      </c>
      <c r="C6" s="47"/>
      <c r="D6" s="47"/>
      <c r="E6" s="47"/>
      <c r="F6" s="394"/>
      <c r="G6" s="124"/>
      <c r="H6" s="124"/>
      <c r="I6" s="54"/>
      <c r="J6" s="394"/>
    </row>
    <row r="7" spans="1:11" ht="12.95" customHeight="1">
      <c r="A7" s="48" t="s">
        <v>456</v>
      </c>
      <c r="B7" s="49" t="s">
        <v>457</v>
      </c>
      <c r="C7" s="47" t="s">
        <v>458</v>
      </c>
      <c r="D7" s="47" t="s">
        <v>20</v>
      </c>
      <c r="E7" s="50">
        <v>9976423</v>
      </c>
      <c r="F7" s="51">
        <v>3262.29</v>
      </c>
      <c r="G7" s="52">
        <v>2.24E-2</v>
      </c>
      <c r="H7" s="124"/>
      <c r="I7" s="54"/>
      <c r="J7" s="394"/>
    </row>
    <row r="8" spans="1:11" ht="12.95" customHeight="1">
      <c r="A8" s="48" t="s">
        <v>43</v>
      </c>
      <c r="B8" s="49" t="s">
        <v>44</v>
      </c>
      <c r="C8" s="47" t="s">
        <v>45</v>
      </c>
      <c r="D8" s="47" t="s">
        <v>46</v>
      </c>
      <c r="E8" s="50">
        <v>1218670</v>
      </c>
      <c r="F8" s="51">
        <v>3109.44</v>
      </c>
      <c r="G8" s="52">
        <v>2.1399999999999999E-2</v>
      </c>
      <c r="H8" s="124"/>
      <c r="I8" s="54"/>
      <c r="J8" s="394"/>
    </row>
    <row r="9" spans="1:11" ht="12.95" customHeight="1">
      <c r="A9" s="48" t="s">
        <v>39</v>
      </c>
      <c r="B9" s="49" t="s">
        <v>40</v>
      </c>
      <c r="C9" s="47" t="s">
        <v>41</v>
      </c>
      <c r="D9" s="47" t="s">
        <v>42</v>
      </c>
      <c r="E9" s="50">
        <v>1253430</v>
      </c>
      <c r="F9" s="51">
        <v>2895.42</v>
      </c>
      <c r="G9" s="52">
        <v>1.9900000000000001E-2</v>
      </c>
      <c r="H9" s="124"/>
      <c r="I9" s="54"/>
      <c r="J9" s="394"/>
    </row>
    <row r="10" spans="1:11" ht="12.95" customHeight="1">
      <c r="A10" s="48" t="s">
        <v>459</v>
      </c>
      <c r="B10" s="49" t="s">
        <v>460</v>
      </c>
      <c r="C10" s="47" t="s">
        <v>461</v>
      </c>
      <c r="D10" s="47" t="s">
        <v>50</v>
      </c>
      <c r="E10" s="50">
        <v>61439</v>
      </c>
      <c r="F10" s="51">
        <v>2882.44</v>
      </c>
      <c r="G10" s="52">
        <v>1.9800000000000002E-2</v>
      </c>
      <c r="H10" s="124"/>
      <c r="I10" s="54"/>
      <c r="J10" s="394"/>
    </row>
    <row r="11" spans="1:11" ht="12.95" customHeight="1">
      <c r="A11" s="48" t="s">
        <v>21</v>
      </c>
      <c r="B11" s="49" t="s">
        <v>22</v>
      </c>
      <c r="C11" s="47" t="s">
        <v>23</v>
      </c>
      <c r="D11" s="47" t="s">
        <v>24</v>
      </c>
      <c r="E11" s="50">
        <v>626420</v>
      </c>
      <c r="F11" s="51">
        <v>2828.91</v>
      </c>
      <c r="G11" s="52">
        <v>1.95E-2</v>
      </c>
      <c r="H11" s="124"/>
      <c r="I11" s="54"/>
      <c r="J11" s="394"/>
    </row>
    <row r="12" spans="1:11" ht="12.95" customHeight="1">
      <c r="A12" s="48" t="s">
        <v>462</v>
      </c>
      <c r="B12" s="49" t="s">
        <v>463</v>
      </c>
      <c r="C12" s="47" t="s">
        <v>464</v>
      </c>
      <c r="D12" s="47" t="s">
        <v>465</v>
      </c>
      <c r="E12" s="50">
        <v>1089812</v>
      </c>
      <c r="F12" s="51">
        <v>2427.0100000000002</v>
      </c>
      <c r="G12" s="52">
        <v>1.67E-2</v>
      </c>
      <c r="H12" s="124"/>
      <c r="I12" s="54"/>
      <c r="J12" s="394"/>
    </row>
    <row r="13" spans="1:11" ht="12.95" customHeight="1">
      <c r="A13" s="48" t="s">
        <v>61</v>
      </c>
      <c r="B13" s="49" t="s">
        <v>62</v>
      </c>
      <c r="C13" s="47" t="s">
        <v>63</v>
      </c>
      <c r="D13" s="47" t="s">
        <v>64</v>
      </c>
      <c r="E13" s="50">
        <v>1350000</v>
      </c>
      <c r="F13" s="51">
        <v>1412.78</v>
      </c>
      <c r="G13" s="52">
        <v>9.7000000000000003E-3</v>
      </c>
      <c r="H13" s="124"/>
      <c r="I13" s="54"/>
      <c r="J13" s="394"/>
    </row>
    <row r="14" spans="1:11" ht="12.95" customHeight="1">
      <c r="A14" s="48"/>
      <c r="B14" s="49"/>
      <c r="C14" s="47"/>
      <c r="D14" s="47"/>
      <c r="E14" s="50"/>
      <c r="F14" s="51"/>
      <c r="G14" s="52"/>
      <c r="H14" s="124"/>
      <c r="I14" s="54"/>
      <c r="J14" s="394"/>
    </row>
    <row r="15" spans="1:11" ht="12.95" customHeight="1">
      <c r="A15" s="48"/>
      <c r="B15" s="281" t="s">
        <v>797</v>
      </c>
      <c r="C15" s="47"/>
      <c r="D15" s="47"/>
      <c r="E15" s="50"/>
      <c r="F15" s="51"/>
      <c r="G15" s="52"/>
      <c r="H15" s="124"/>
      <c r="I15" s="54"/>
      <c r="J15" s="394"/>
    </row>
    <row r="16" spans="1:11" ht="12.95" customHeight="1">
      <c r="A16" s="48" t="s">
        <v>120</v>
      </c>
      <c r="B16" s="49" t="s">
        <v>121</v>
      </c>
      <c r="C16" s="47" t="s">
        <v>122</v>
      </c>
      <c r="D16" s="47" t="s">
        <v>50</v>
      </c>
      <c r="E16" s="50">
        <v>149625</v>
      </c>
      <c r="F16" s="51">
        <v>891.09</v>
      </c>
      <c r="G16" s="52">
        <v>6.1000000000000004E-3</v>
      </c>
      <c r="H16" s="124"/>
      <c r="I16" s="54"/>
      <c r="J16" s="394"/>
    </row>
    <row r="17" spans="1:10" ht="12.95" customHeight="1">
      <c r="A17" s="48" t="s">
        <v>32</v>
      </c>
      <c r="B17" s="49" t="s">
        <v>33</v>
      </c>
      <c r="C17" s="47" t="s">
        <v>34</v>
      </c>
      <c r="D17" s="47" t="s">
        <v>31</v>
      </c>
      <c r="E17" s="50">
        <v>94500</v>
      </c>
      <c r="F17" s="51">
        <v>883.2</v>
      </c>
      <c r="G17" s="52">
        <v>6.1000000000000004E-3</v>
      </c>
      <c r="H17" s="124"/>
      <c r="I17" s="54"/>
      <c r="J17" s="394"/>
    </row>
    <row r="18" spans="1:10" ht="12.95" customHeight="1">
      <c r="A18" s="48" t="s">
        <v>84</v>
      </c>
      <c r="B18" s="49" t="s">
        <v>85</v>
      </c>
      <c r="C18" s="47" t="s">
        <v>86</v>
      </c>
      <c r="D18" s="47" t="s">
        <v>87</v>
      </c>
      <c r="E18" s="50">
        <v>9000</v>
      </c>
      <c r="F18" s="51">
        <v>229.52</v>
      </c>
      <c r="G18" s="52">
        <v>1.6000000000000001E-3</v>
      </c>
      <c r="H18" s="124"/>
      <c r="I18" s="54"/>
      <c r="J18" s="394"/>
    </row>
    <row r="19" spans="1:10" ht="12.95" customHeight="1">
      <c r="A19" s="394"/>
      <c r="B19" s="46" t="s">
        <v>134</v>
      </c>
      <c r="C19" s="47"/>
      <c r="D19" s="47"/>
      <c r="E19" s="47"/>
      <c r="F19" s="55">
        <v>20822.099999999999</v>
      </c>
      <c r="G19" s="56">
        <v>0.14319999999999999</v>
      </c>
      <c r="H19" s="57"/>
      <c r="I19" s="58"/>
      <c r="J19" s="394"/>
    </row>
    <row r="20" spans="1:10" ht="12.95" customHeight="1">
      <c r="A20" s="394"/>
      <c r="B20" s="59" t="s">
        <v>135</v>
      </c>
      <c r="C20" s="60"/>
      <c r="D20" s="60"/>
      <c r="E20" s="60"/>
      <c r="F20" s="57" t="s">
        <v>136</v>
      </c>
      <c r="G20" s="57" t="s">
        <v>136</v>
      </c>
      <c r="H20" s="57"/>
      <c r="I20" s="58"/>
      <c r="J20" s="394"/>
    </row>
    <row r="21" spans="1:10" ht="12.95" customHeight="1">
      <c r="A21" s="394"/>
      <c r="B21" s="59" t="s">
        <v>134</v>
      </c>
      <c r="C21" s="60"/>
      <c r="D21" s="60"/>
      <c r="E21" s="60"/>
      <c r="F21" s="57" t="s">
        <v>136</v>
      </c>
      <c r="G21" s="57" t="s">
        <v>136</v>
      </c>
      <c r="H21" s="57"/>
      <c r="I21" s="58"/>
      <c r="J21" s="394"/>
    </row>
    <row r="22" spans="1:10" ht="12.95" customHeight="1">
      <c r="A22" s="394"/>
      <c r="B22" s="125" t="s">
        <v>466</v>
      </c>
      <c r="C22" s="126"/>
      <c r="D22" s="127"/>
      <c r="E22" s="61"/>
      <c r="F22" s="128"/>
      <c r="G22" s="57"/>
      <c r="H22" s="57"/>
      <c r="I22" s="58"/>
      <c r="J22" s="394"/>
    </row>
    <row r="23" spans="1:10" ht="12.95" customHeight="1">
      <c r="A23" s="394"/>
      <c r="B23" s="129" t="s">
        <v>467</v>
      </c>
      <c r="C23" s="47" t="s">
        <v>468</v>
      </c>
      <c r="D23" s="47" t="s">
        <v>469</v>
      </c>
      <c r="E23" s="50">
        <v>2078891</v>
      </c>
      <c r="F23" s="51">
        <v>5556.4598648000001</v>
      </c>
      <c r="G23" s="52">
        <v>3.8221451572805633E-2</v>
      </c>
      <c r="H23" s="57"/>
      <c r="I23" s="58"/>
      <c r="J23" s="394"/>
    </row>
    <row r="24" spans="1:10" ht="12.95" customHeight="1">
      <c r="A24" s="394"/>
      <c r="B24" s="129" t="s">
        <v>470</v>
      </c>
      <c r="C24" s="47" t="s">
        <v>471</v>
      </c>
      <c r="D24" s="47" t="s">
        <v>469</v>
      </c>
      <c r="E24" s="50">
        <v>1118079</v>
      </c>
      <c r="F24" s="51">
        <v>3260.9892113999999</v>
      </c>
      <c r="G24" s="52">
        <v>2.2431502117482321E-2</v>
      </c>
      <c r="H24" s="57"/>
      <c r="I24" s="58"/>
      <c r="J24" s="394"/>
    </row>
    <row r="25" spans="1:10" ht="12.95" customHeight="1">
      <c r="A25" s="394"/>
      <c r="B25" s="129" t="s">
        <v>472</v>
      </c>
      <c r="C25" s="47" t="s">
        <v>473</v>
      </c>
      <c r="D25" s="47" t="s">
        <v>469</v>
      </c>
      <c r="E25" s="50">
        <v>493139</v>
      </c>
      <c r="F25" s="51">
        <v>1524.292649</v>
      </c>
      <c r="G25" s="52">
        <v>1.0485215242103465E-2</v>
      </c>
      <c r="H25" s="57"/>
      <c r="I25" s="58"/>
      <c r="J25" s="394"/>
    </row>
    <row r="26" spans="1:10" ht="12.95" customHeight="1">
      <c r="A26" s="394"/>
      <c r="B26" s="125" t="s">
        <v>134</v>
      </c>
      <c r="C26" s="127"/>
      <c r="D26" s="127"/>
      <c r="E26" s="61"/>
      <c r="F26" s="55">
        <f>SUM(F23:F25)</f>
        <v>10341.741725200001</v>
      </c>
      <c r="G26" s="56">
        <f>SUM(G23:G25)</f>
        <v>7.1138168932391416E-2</v>
      </c>
      <c r="H26" s="57"/>
      <c r="I26" s="58"/>
      <c r="J26" s="394"/>
    </row>
    <row r="27" spans="1:10" ht="12.95" customHeight="1">
      <c r="A27" s="394"/>
      <c r="B27" s="59" t="s">
        <v>137</v>
      </c>
      <c r="C27" s="61"/>
      <c r="D27" s="60"/>
      <c r="E27" s="61"/>
      <c r="F27" s="55">
        <f>F19+F26</f>
        <v>31163.8417252</v>
      </c>
      <c r="G27" s="56">
        <f>G19+G26</f>
        <v>0.21433816893239141</v>
      </c>
      <c r="H27" s="57"/>
      <c r="I27" s="58"/>
      <c r="J27" s="394"/>
    </row>
    <row r="28" spans="1:10" ht="12.95" customHeight="1">
      <c r="A28" s="394"/>
      <c r="B28" s="46" t="s">
        <v>334</v>
      </c>
      <c r="C28" s="47"/>
      <c r="D28" s="47"/>
      <c r="E28" s="47"/>
      <c r="F28" s="47"/>
      <c r="G28" s="47"/>
      <c r="H28" s="124"/>
      <c r="I28" s="54"/>
      <c r="J28" s="394"/>
    </row>
    <row r="29" spans="1:10" ht="12.95" customHeight="1">
      <c r="A29" s="394"/>
      <c r="B29" s="46" t="s">
        <v>335</v>
      </c>
      <c r="C29" s="47"/>
      <c r="D29" s="47"/>
      <c r="E29" s="47"/>
      <c r="F29" s="394"/>
      <c r="G29" s="124"/>
      <c r="H29" s="124"/>
      <c r="I29" s="54"/>
      <c r="J29" s="394"/>
    </row>
    <row r="30" spans="1:10" ht="12.95" customHeight="1">
      <c r="A30" s="48" t="s">
        <v>476</v>
      </c>
      <c r="B30" s="49" t="s">
        <v>477</v>
      </c>
      <c r="C30" s="47" t="s">
        <v>478</v>
      </c>
      <c r="D30" s="47" t="s">
        <v>339</v>
      </c>
      <c r="E30" s="50">
        <v>3500000</v>
      </c>
      <c r="F30" s="51">
        <v>3614.66</v>
      </c>
      <c r="G30" s="52">
        <v>2.4899999999999999E-2</v>
      </c>
      <c r="H30" s="53">
        <v>7.4782000000000001E-2</v>
      </c>
      <c r="I30" s="54"/>
      <c r="J30" s="394"/>
    </row>
    <row r="31" spans="1:10" ht="12.95" customHeight="1">
      <c r="A31" s="48" t="s">
        <v>479</v>
      </c>
      <c r="B31" s="49" t="s">
        <v>480</v>
      </c>
      <c r="C31" s="47" t="s">
        <v>481</v>
      </c>
      <c r="D31" s="47" t="s">
        <v>339</v>
      </c>
      <c r="E31" s="50">
        <v>3000000</v>
      </c>
      <c r="F31" s="51">
        <v>3134.22</v>
      </c>
      <c r="G31" s="52">
        <v>2.1600000000000001E-2</v>
      </c>
      <c r="H31" s="53">
        <v>7.4885000000000007E-2</v>
      </c>
      <c r="I31" s="54"/>
      <c r="J31" s="394"/>
    </row>
    <row r="32" spans="1:10" ht="12.95" customHeight="1">
      <c r="A32" s="48" t="s">
        <v>482</v>
      </c>
      <c r="B32" s="49" t="s">
        <v>483</v>
      </c>
      <c r="C32" s="47" t="s">
        <v>484</v>
      </c>
      <c r="D32" s="47" t="s">
        <v>339</v>
      </c>
      <c r="E32" s="50">
        <v>3000000</v>
      </c>
      <c r="F32" s="51">
        <v>3133.35</v>
      </c>
      <c r="G32" s="52">
        <v>2.1600000000000001E-2</v>
      </c>
      <c r="H32" s="53">
        <v>7.4885000000000007E-2</v>
      </c>
      <c r="I32" s="54"/>
      <c r="J32" s="394"/>
    </row>
    <row r="33" spans="1:10" ht="12.95" customHeight="1">
      <c r="A33" s="48" t="s">
        <v>485</v>
      </c>
      <c r="B33" s="49" t="s">
        <v>486</v>
      </c>
      <c r="C33" s="47" t="s">
        <v>487</v>
      </c>
      <c r="D33" s="47" t="s">
        <v>339</v>
      </c>
      <c r="E33" s="50">
        <v>3000000</v>
      </c>
      <c r="F33" s="51">
        <v>3068.88</v>
      </c>
      <c r="G33" s="52">
        <v>2.1100000000000001E-2</v>
      </c>
      <c r="H33" s="53">
        <v>7.5013999999999997E-2</v>
      </c>
      <c r="I33" s="54"/>
      <c r="J33" s="394"/>
    </row>
    <row r="34" spans="1:10" ht="12.95" customHeight="1">
      <c r="A34" s="48" t="s">
        <v>488</v>
      </c>
      <c r="B34" s="49" t="s">
        <v>489</v>
      </c>
      <c r="C34" s="47" t="s">
        <v>490</v>
      </c>
      <c r="D34" s="47" t="s">
        <v>339</v>
      </c>
      <c r="E34" s="50">
        <v>3000000</v>
      </c>
      <c r="F34" s="51">
        <v>2955.66</v>
      </c>
      <c r="G34" s="52">
        <v>2.0299999999999999E-2</v>
      </c>
      <c r="H34" s="53">
        <v>7.4855999999999992E-2</v>
      </c>
      <c r="I34" s="54"/>
      <c r="J34" s="394"/>
    </row>
    <row r="35" spans="1:10" ht="12.95" customHeight="1">
      <c r="A35" s="48" t="s">
        <v>491</v>
      </c>
      <c r="B35" s="49" t="s">
        <v>492</v>
      </c>
      <c r="C35" s="47" t="s">
        <v>493</v>
      </c>
      <c r="D35" s="47" t="s">
        <v>339</v>
      </c>
      <c r="E35" s="50">
        <v>2500000</v>
      </c>
      <c r="F35" s="51">
        <v>2634.1</v>
      </c>
      <c r="G35" s="52">
        <v>1.8100000000000002E-2</v>
      </c>
      <c r="H35" s="53">
        <v>7.4701000000000004E-2</v>
      </c>
      <c r="I35" s="54"/>
      <c r="J35" s="394"/>
    </row>
    <row r="36" spans="1:10" ht="12.95" customHeight="1">
      <c r="A36" s="48" t="s">
        <v>494</v>
      </c>
      <c r="B36" s="49" t="s">
        <v>495</v>
      </c>
      <c r="C36" s="47" t="s">
        <v>496</v>
      </c>
      <c r="D36" s="47" t="s">
        <v>339</v>
      </c>
      <c r="E36" s="50">
        <v>2500000</v>
      </c>
      <c r="F36" s="51">
        <v>2591.56</v>
      </c>
      <c r="G36" s="52">
        <v>1.78E-2</v>
      </c>
      <c r="H36" s="53">
        <v>7.4885000000000007E-2</v>
      </c>
      <c r="I36" s="54"/>
      <c r="J36" s="394"/>
    </row>
    <row r="37" spans="1:10" ht="12.95" customHeight="1">
      <c r="A37" s="48" t="s">
        <v>497</v>
      </c>
      <c r="B37" s="49" t="s">
        <v>498</v>
      </c>
      <c r="C37" s="47" t="s">
        <v>499</v>
      </c>
      <c r="D37" s="47" t="s">
        <v>339</v>
      </c>
      <c r="E37" s="50">
        <v>2500000</v>
      </c>
      <c r="F37" s="51">
        <v>2577.96</v>
      </c>
      <c r="G37" s="52">
        <v>1.77E-2</v>
      </c>
      <c r="H37" s="53">
        <v>7.5166000000000011E-2</v>
      </c>
      <c r="I37" s="54"/>
      <c r="J37" s="394"/>
    </row>
    <row r="38" spans="1:10" ht="12.95" customHeight="1">
      <c r="A38" s="48" t="s">
        <v>500</v>
      </c>
      <c r="B38" s="49" t="s">
        <v>501</v>
      </c>
      <c r="C38" s="47" t="s">
        <v>502</v>
      </c>
      <c r="D38" s="47" t="s">
        <v>339</v>
      </c>
      <c r="E38" s="50">
        <v>2500000</v>
      </c>
      <c r="F38" s="51">
        <v>2561.63</v>
      </c>
      <c r="G38" s="52">
        <v>1.7600000000000001E-2</v>
      </c>
      <c r="H38" s="53">
        <v>7.5098999999999999E-2</v>
      </c>
      <c r="I38" s="54"/>
      <c r="J38" s="394"/>
    </row>
    <row r="39" spans="1:10" ht="12.95" customHeight="1">
      <c r="A39" s="48" t="s">
        <v>503</v>
      </c>
      <c r="B39" s="49" t="s">
        <v>504</v>
      </c>
      <c r="C39" s="47" t="s">
        <v>505</v>
      </c>
      <c r="D39" s="47" t="s">
        <v>339</v>
      </c>
      <c r="E39" s="50">
        <v>2500000</v>
      </c>
      <c r="F39" s="51">
        <v>2554.21</v>
      </c>
      <c r="G39" s="52">
        <v>1.7600000000000001E-2</v>
      </c>
      <c r="H39" s="53">
        <v>7.5013999999999997E-2</v>
      </c>
      <c r="I39" s="54"/>
      <c r="J39" s="394"/>
    </row>
    <row r="40" spans="1:10" ht="12.95" customHeight="1">
      <c r="A40" s="48" t="s">
        <v>506</v>
      </c>
      <c r="B40" s="49" t="s">
        <v>507</v>
      </c>
      <c r="C40" s="47" t="s">
        <v>508</v>
      </c>
      <c r="D40" s="47" t="s">
        <v>339</v>
      </c>
      <c r="E40" s="50">
        <v>2500000</v>
      </c>
      <c r="F40" s="51">
        <v>2554.15</v>
      </c>
      <c r="G40" s="52">
        <v>1.7600000000000001E-2</v>
      </c>
      <c r="H40" s="53">
        <v>7.4858000000000008E-2</v>
      </c>
      <c r="I40" s="54"/>
      <c r="J40" s="394"/>
    </row>
    <row r="41" spans="1:10" ht="12.95" customHeight="1">
      <c r="A41" s="48" t="s">
        <v>509</v>
      </c>
      <c r="B41" s="49" t="s">
        <v>510</v>
      </c>
      <c r="C41" s="47" t="s">
        <v>511</v>
      </c>
      <c r="D41" s="47" t="s">
        <v>339</v>
      </c>
      <c r="E41" s="50">
        <v>2500000</v>
      </c>
      <c r="F41" s="51">
        <v>2540.54</v>
      </c>
      <c r="G41" s="52">
        <v>1.7500000000000002E-2</v>
      </c>
      <c r="H41" s="53">
        <v>7.4993000000000004E-2</v>
      </c>
      <c r="I41" s="54"/>
      <c r="J41" s="394"/>
    </row>
    <row r="42" spans="1:10" ht="12.95" customHeight="1">
      <c r="A42" s="48" t="s">
        <v>512</v>
      </c>
      <c r="B42" s="49" t="s">
        <v>513</v>
      </c>
      <c r="C42" s="47" t="s">
        <v>514</v>
      </c>
      <c r="D42" s="47" t="s">
        <v>339</v>
      </c>
      <c r="E42" s="50">
        <v>2500000</v>
      </c>
      <c r="F42" s="51">
        <v>2538.4499999999998</v>
      </c>
      <c r="G42" s="52">
        <v>1.7500000000000002E-2</v>
      </c>
      <c r="H42" s="53">
        <v>7.5369000000000005E-2</v>
      </c>
      <c r="I42" s="54"/>
      <c r="J42" s="394"/>
    </row>
    <row r="43" spans="1:10" ht="12.95" customHeight="1">
      <c r="A43" s="48" t="s">
        <v>515</v>
      </c>
      <c r="B43" s="49" t="s">
        <v>816</v>
      </c>
      <c r="C43" s="47" t="s">
        <v>516</v>
      </c>
      <c r="D43" s="47" t="s">
        <v>517</v>
      </c>
      <c r="E43" s="50">
        <v>250</v>
      </c>
      <c r="F43" s="51">
        <v>2516.0700000000002</v>
      </c>
      <c r="G43" s="52">
        <v>1.7299999999999999E-2</v>
      </c>
      <c r="H43" s="53">
        <v>7.2299000000000002E-2</v>
      </c>
      <c r="I43" s="54"/>
      <c r="J43" s="394"/>
    </row>
    <row r="44" spans="1:10" ht="12.95" customHeight="1">
      <c r="A44" s="48" t="s">
        <v>518</v>
      </c>
      <c r="B44" s="49" t="s">
        <v>817</v>
      </c>
      <c r="C44" s="47" t="s">
        <v>519</v>
      </c>
      <c r="D44" s="47" t="s">
        <v>517</v>
      </c>
      <c r="E44" s="50">
        <v>250</v>
      </c>
      <c r="F44" s="51">
        <v>2487.87</v>
      </c>
      <c r="G44" s="52">
        <v>1.7100000000000001E-2</v>
      </c>
      <c r="H44" s="53">
        <v>7.3649999999999993E-2</v>
      </c>
      <c r="I44" s="54"/>
      <c r="J44" s="394"/>
    </row>
    <row r="45" spans="1:10" ht="12.95" customHeight="1">
      <c r="A45" s="48" t="s">
        <v>520</v>
      </c>
      <c r="B45" s="49" t="s">
        <v>818</v>
      </c>
      <c r="C45" s="47" t="s">
        <v>521</v>
      </c>
      <c r="D45" s="47" t="s">
        <v>522</v>
      </c>
      <c r="E45" s="50">
        <v>250</v>
      </c>
      <c r="F45" s="51">
        <v>2467.46</v>
      </c>
      <c r="G45" s="52">
        <v>1.7000000000000001E-2</v>
      </c>
      <c r="H45" s="53">
        <v>7.2999999999999995E-2</v>
      </c>
      <c r="I45" s="54"/>
      <c r="J45" s="394"/>
    </row>
    <row r="46" spans="1:10" ht="12.95" customHeight="1">
      <c r="A46" s="48" t="s">
        <v>523</v>
      </c>
      <c r="B46" s="49" t="s">
        <v>819</v>
      </c>
      <c r="C46" s="47" t="s">
        <v>524</v>
      </c>
      <c r="D46" s="47" t="s">
        <v>522</v>
      </c>
      <c r="E46" s="50">
        <v>250</v>
      </c>
      <c r="F46" s="51">
        <v>2458.3200000000002</v>
      </c>
      <c r="G46" s="52">
        <v>1.6899999999999998E-2</v>
      </c>
      <c r="H46" s="53">
        <v>7.3400000000000007E-2</v>
      </c>
      <c r="I46" s="54"/>
      <c r="J46" s="394"/>
    </row>
    <row r="47" spans="1:10" ht="12.95" customHeight="1">
      <c r="A47" s="48" t="s">
        <v>525</v>
      </c>
      <c r="B47" s="49" t="s">
        <v>526</v>
      </c>
      <c r="C47" s="47" t="s">
        <v>527</v>
      </c>
      <c r="D47" s="47" t="s">
        <v>339</v>
      </c>
      <c r="E47" s="50">
        <v>2000000</v>
      </c>
      <c r="F47" s="51">
        <v>2077.6999999999998</v>
      </c>
      <c r="G47" s="52">
        <v>1.43E-2</v>
      </c>
      <c r="H47" s="53">
        <v>7.5166000000000011E-2</v>
      </c>
      <c r="I47" s="54"/>
      <c r="J47" s="394"/>
    </row>
    <row r="48" spans="1:10" ht="12.95" customHeight="1">
      <c r="A48" s="48" t="s">
        <v>528</v>
      </c>
      <c r="B48" s="49" t="s">
        <v>529</v>
      </c>
      <c r="C48" s="47" t="s">
        <v>530</v>
      </c>
      <c r="D48" s="47" t="s">
        <v>339</v>
      </c>
      <c r="E48" s="50">
        <v>2000000</v>
      </c>
      <c r="F48" s="51">
        <v>2021</v>
      </c>
      <c r="G48" s="52">
        <v>1.3899999999999999E-2</v>
      </c>
      <c r="H48" s="53">
        <v>7.5050000000000006E-2</v>
      </c>
      <c r="I48" s="54"/>
      <c r="J48" s="394"/>
    </row>
    <row r="49" spans="1:10" ht="12.95" customHeight="1">
      <c r="A49" s="48" t="s">
        <v>531</v>
      </c>
      <c r="B49" s="49" t="s">
        <v>532</v>
      </c>
      <c r="C49" s="47" t="s">
        <v>533</v>
      </c>
      <c r="D49" s="47" t="s">
        <v>339</v>
      </c>
      <c r="E49" s="50">
        <v>2000000</v>
      </c>
      <c r="F49" s="51">
        <v>2020.51</v>
      </c>
      <c r="G49" s="52">
        <v>1.3899999999999999E-2</v>
      </c>
      <c r="H49" s="53">
        <v>7.2034000000000001E-2</v>
      </c>
      <c r="I49" s="54"/>
      <c r="J49" s="394"/>
    </row>
    <row r="50" spans="1:10" ht="12.95" customHeight="1">
      <c r="A50" s="48" t="s">
        <v>534</v>
      </c>
      <c r="B50" s="49" t="s">
        <v>535</v>
      </c>
      <c r="C50" s="47" t="s">
        <v>536</v>
      </c>
      <c r="D50" s="47" t="s">
        <v>339</v>
      </c>
      <c r="E50" s="50">
        <v>1500000</v>
      </c>
      <c r="F50" s="51">
        <v>1569.23</v>
      </c>
      <c r="G50" s="52">
        <v>1.0800000000000001E-2</v>
      </c>
      <c r="H50" s="53">
        <v>7.5166000000000011E-2</v>
      </c>
      <c r="I50" s="54"/>
      <c r="J50" s="394"/>
    </row>
    <row r="51" spans="1:10" ht="12.95" customHeight="1">
      <c r="A51" s="48" t="s">
        <v>537</v>
      </c>
      <c r="B51" s="49" t="s">
        <v>538</v>
      </c>
      <c r="C51" s="47" t="s">
        <v>539</v>
      </c>
      <c r="D51" s="47" t="s">
        <v>339</v>
      </c>
      <c r="E51" s="50">
        <v>1500000</v>
      </c>
      <c r="F51" s="51">
        <v>1566.72</v>
      </c>
      <c r="G51" s="52">
        <v>1.0800000000000001E-2</v>
      </c>
      <c r="H51" s="53">
        <v>7.490999999999999E-2</v>
      </c>
      <c r="I51" s="54"/>
      <c r="J51" s="394"/>
    </row>
    <row r="52" spans="1:10" ht="12.95" customHeight="1">
      <c r="A52" s="48" t="s">
        <v>540</v>
      </c>
      <c r="B52" s="49" t="s">
        <v>541</v>
      </c>
      <c r="C52" s="47" t="s">
        <v>542</v>
      </c>
      <c r="D52" s="47" t="s">
        <v>339</v>
      </c>
      <c r="E52" s="50">
        <v>1500000</v>
      </c>
      <c r="F52" s="51">
        <v>1557.44</v>
      </c>
      <c r="G52" s="52">
        <v>1.0699999999999999E-2</v>
      </c>
      <c r="H52" s="53">
        <v>7.5202000000000005E-2</v>
      </c>
      <c r="I52" s="54"/>
      <c r="J52" s="394"/>
    </row>
    <row r="53" spans="1:10" ht="12.95" customHeight="1">
      <c r="A53" s="48" t="s">
        <v>543</v>
      </c>
      <c r="B53" s="49" t="s">
        <v>544</v>
      </c>
      <c r="C53" s="47" t="s">
        <v>545</v>
      </c>
      <c r="D53" s="47" t="s">
        <v>339</v>
      </c>
      <c r="E53" s="50">
        <v>1500000</v>
      </c>
      <c r="F53" s="51">
        <v>1552.83</v>
      </c>
      <c r="G53" s="52">
        <v>1.0699999999999999E-2</v>
      </c>
      <c r="H53" s="53">
        <v>7.5118999999999991E-2</v>
      </c>
      <c r="I53" s="54"/>
      <c r="J53" s="394"/>
    </row>
    <row r="54" spans="1:10" ht="12.95" customHeight="1">
      <c r="A54" s="48" t="s">
        <v>546</v>
      </c>
      <c r="B54" s="49" t="s">
        <v>547</v>
      </c>
      <c r="C54" s="47" t="s">
        <v>548</v>
      </c>
      <c r="D54" s="47" t="s">
        <v>339</v>
      </c>
      <c r="E54" s="50">
        <v>1500000</v>
      </c>
      <c r="F54" s="51">
        <v>1549.61</v>
      </c>
      <c r="G54" s="52">
        <v>1.0699999999999999E-2</v>
      </c>
      <c r="H54" s="53">
        <v>7.4709999999999999E-2</v>
      </c>
      <c r="I54" s="54"/>
      <c r="J54" s="394"/>
    </row>
    <row r="55" spans="1:10" ht="12.95" customHeight="1">
      <c r="A55" s="48" t="s">
        <v>549</v>
      </c>
      <c r="B55" s="49" t="s">
        <v>550</v>
      </c>
      <c r="C55" s="47" t="s">
        <v>551</v>
      </c>
      <c r="D55" s="47" t="s">
        <v>339</v>
      </c>
      <c r="E55" s="50">
        <v>1500000</v>
      </c>
      <c r="F55" s="51">
        <v>1547.84</v>
      </c>
      <c r="G55" s="52">
        <v>1.06E-2</v>
      </c>
      <c r="H55" s="53">
        <v>7.4885000000000007E-2</v>
      </c>
      <c r="I55" s="54"/>
      <c r="J55" s="394"/>
    </row>
    <row r="56" spans="1:10" ht="12.95" customHeight="1">
      <c r="A56" s="48" t="s">
        <v>552</v>
      </c>
      <c r="B56" s="49" t="s">
        <v>553</v>
      </c>
      <c r="C56" s="47" t="s">
        <v>554</v>
      </c>
      <c r="D56" s="47" t="s">
        <v>339</v>
      </c>
      <c r="E56" s="50">
        <v>1500000</v>
      </c>
      <c r="F56" s="51">
        <v>1477.61</v>
      </c>
      <c r="G56" s="52">
        <v>1.0200000000000001E-2</v>
      </c>
      <c r="H56" s="53">
        <v>7.4855999999999992E-2</v>
      </c>
      <c r="I56" s="54"/>
      <c r="J56" s="394"/>
    </row>
    <row r="57" spans="1:10" ht="12.95" customHeight="1">
      <c r="A57" s="48" t="s">
        <v>555</v>
      </c>
      <c r="B57" s="49" t="s">
        <v>556</v>
      </c>
      <c r="C57" s="47" t="s">
        <v>557</v>
      </c>
      <c r="D57" s="47" t="s">
        <v>339</v>
      </c>
      <c r="E57" s="50">
        <v>1500000</v>
      </c>
      <c r="F57" s="51">
        <v>1465.38</v>
      </c>
      <c r="G57" s="52">
        <v>1.01E-2</v>
      </c>
      <c r="H57" s="53">
        <v>7.4852000000000002E-2</v>
      </c>
      <c r="I57" s="54"/>
      <c r="J57" s="394"/>
    </row>
    <row r="58" spans="1:10" ht="12.95" customHeight="1">
      <c r="A58" s="48" t="s">
        <v>558</v>
      </c>
      <c r="B58" s="49" t="s">
        <v>559</v>
      </c>
      <c r="C58" s="47" t="s">
        <v>560</v>
      </c>
      <c r="D58" s="47" t="s">
        <v>339</v>
      </c>
      <c r="E58" s="50">
        <v>1000000</v>
      </c>
      <c r="F58" s="51">
        <v>1059.29</v>
      </c>
      <c r="G58" s="52">
        <v>7.3000000000000001E-3</v>
      </c>
      <c r="H58" s="53">
        <v>7.5262999999999997E-2</v>
      </c>
      <c r="I58" s="54"/>
      <c r="J58" s="394"/>
    </row>
    <row r="59" spans="1:10" ht="12.95" customHeight="1">
      <c r="A59" s="48" t="s">
        <v>561</v>
      </c>
      <c r="B59" s="49" t="s">
        <v>562</v>
      </c>
      <c r="C59" s="47" t="s">
        <v>563</v>
      </c>
      <c r="D59" s="47" t="s">
        <v>339</v>
      </c>
      <c r="E59" s="50">
        <v>1000000</v>
      </c>
      <c r="F59" s="51">
        <v>1051.1099999999999</v>
      </c>
      <c r="G59" s="52">
        <v>7.1999999999999998E-3</v>
      </c>
      <c r="H59" s="53">
        <v>7.4701000000000004E-2</v>
      </c>
      <c r="I59" s="54"/>
      <c r="J59" s="394"/>
    </row>
    <row r="60" spans="1:10" ht="12.95" customHeight="1">
      <c r="A60" s="48" t="s">
        <v>564</v>
      </c>
      <c r="B60" s="49" t="s">
        <v>565</v>
      </c>
      <c r="C60" s="47" t="s">
        <v>566</v>
      </c>
      <c r="D60" s="47" t="s">
        <v>339</v>
      </c>
      <c r="E60" s="50">
        <v>1000000</v>
      </c>
      <c r="F60" s="51">
        <v>1048.21</v>
      </c>
      <c r="G60" s="52">
        <v>7.1999999999999998E-3</v>
      </c>
      <c r="H60" s="53">
        <v>7.5246000000000007E-2</v>
      </c>
      <c r="I60" s="54"/>
      <c r="J60" s="394"/>
    </row>
    <row r="61" spans="1:10" ht="12.95" customHeight="1">
      <c r="A61" s="48" t="s">
        <v>567</v>
      </c>
      <c r="B61" s="49" t="s">
        <v>568</v>
      </c>
      <c r="C61" s="47" t="s">
        <v>569</v>
      </c>
      <c r="D61" s="47" t="s">
        <v>339</v>
      </c>
      <c r="E61" s="50">
        <v>1000000</v>
      </c>
      <c r="F61" s="51">
        <v>1047.51</v>
      </c>
      <c r="G61" s="52">
        <v>7.1999999999999998E-3</v>
      </c>
      <c r="H61" s="53">
        <v>7.5259999999999994E-2</v>
      </c>
      <c r="I61" s="54"/>
      <c r="J61" s="394"/>
    </row>
    <row r="62" spans="1:10" ht="12.95" customHeight="1">
      <c r="A62" s="48" t="s">
        <v>570</v>
      </c>
      <c r="B62" s="49" t="s">
        <v>571</v>
      </c>
      <c r="C62" s="47" t="s">
        <v>572</v>
      </c>
      <c r="D62" s="47" t="s">
        <v>339</v>
      </c>
      <c r="E62" s="50">
        <v>1000000</v>
      </c>
      <c r="F62" s="51">
        <v>1045</v>
      </c>
      <c r="G62" s="52">
        <v>7.1999999999999998E-3</v>
      </c>
      <c r="H62" s="53">
        <v>7.4909000000000003E-2</v>
      </c>
      <c r="I62" s="54"/>
      <c r="J62" s="394"/>
    </row>
    <row r="63" spans="1:10" ht="12.95" customHeight="1">
      <c r="A63" s="48" t="s">
        <v>573</v>
      </c>
      <c r="B63" s="49" t="s">
        <v>574</v>
      </c>
      <c r="C63" s="47" t="s">
        <v>575</v>
      </c>
      <c r="D63" s="47" t="s">
        <v>339</v>
      </c>
      <c r="E63" s="50">
        <v>1000000</v>
      </c>
      <c r="F63" s="51">
        <v>1044.6300000000001</v>
      </c>
      <c r="G63" s="52">
        <v>7.1999999999999998E-3</v>
      </c>
      <c r="H63" s="53">
        <v>7.490999999999999E-2</v>
      </c>
      <c r="I63" s="54"/>
      <c r="J63" s="394"/>
    </row>
    <row r="64" spans="1:10" ht="12.95" customHeight="1">
      <c r="A64" s="48" t="s">
        <v>576</v>
      </c>
      <c r="B64" s="49" t="s">
        <v>577</v>
      </c>
      <c r="C64" s="47" t="s">
        <v>578</v>
      </c>
      <c r="D64" s="47" t="s">
        <v>339</v>
      </c>
      <c r="E64" s="50">
        <v>1000000</v>
      </c>
      <c r="F64" s="51">
        <v>1041.68</v>
      </c>
      <c r="G64" s="52">
        <v>7.1999999999999998E-3</v>
      </c>
      <c r="H64" s="53">
        <v>7.5202000000000005E-2</v>
      </c>
      <c r="I64" s="54"/>
      <c r="J64" s="394"/>
    </row>
    <row r="65" spans="1:10" ht="12.95" customHeight="1">
      <c r="A65" s="48" t="s">
        <v>579</v>
      </c>
      <c r="B65" s="49" t="s">
        <v>580</v>
      </c>
      <c r="C65" s="47" t="s">
        <v>581</v>
      </c>
      <c r="D65" s="47" t="s">
        <v>339</v>
      </c>
      <c r="E65" s="50">
        <v>1000000</v>
      </c>
      <c r="F65" s="51">
        <v>1033.17</v>
      </c>
      <c r="G65" s="52">
        <v>7.1000000000000004E-3</v>
      </c>
      <c r="H65" s="53">
        <v>7.5069999999999998E-2</v>
      </c>
      <c r="I65" s="54"/>
      <c r="J65" s="394"/>
    </row>
    <row r="66" spans="1:10" ht="12.95" customHeight="1">
      <c r="A66" s="48" t="s">
        <v>582</v>
      </c>
      <c r="B66" s="49" t="s">
        <v>583</v>
      </c>
      <c r="C66" s="47" t="s">
        <v>584</v>
      </c>
      <c r="D66" s="47" t="s">
        <v>339</v>
      </c>
      <c r="E66" s="50">
        <v>1000000</v>
      </c>
      <c r="F66" s="51">
        <v>1033.1199999999999</v>
      </c>
      <c r="G66" s="52">
        <v>7.1000000000000004E-3</v>
      </c>
      <c r="H66" s="53">
        <v>7.4700000000000003E-2</v>
      </c>
      <c r="I66" s="54"/>
      <c r="J66" s="394"/>
    </row>
    <row r="67" spans="1:10" ht="12.95" customHeight="1">
      <c r="A67" s="48" t="s">
        <v>585</v>
      </c>
      <c r="B67" s="49" t="s">
        <v>586</v>
      </c>
      <c r="C67" s="47" t="s">
        <v>587</v>
      </c>
      <c r="D67" s="47" t="s">
        <v>339</v>
      </c>
      <c r="E67" s="50">
        <v>1000000</v>
      </c>
      <c r="F67" s="51">
        <v>1029.32</v>
      </c>
      <c r="G67" s="52">
        <v>7.1000000000000004E-3</v>
      </c>
      <c r="H67" s="53">
        <v>7.5373999999999997E-2</v>
      </c>
      <c r="I67" s="54"/>
      <c r="J67" s="394"/>
    </row>
    <row r="68" spans="1:10" ht="12.95" customHeight="1">
      <c r="A68" s="48" t="s">
        <v>588</v>
      </c>
      <c r="B68" s="49" t="s">
        <v>589</v>
      </c>
      <c r="C68" s="47" t="s">
        <v>590</v>
      </c>
      <c r="D68" s="47" t="s">
        <v>339</v>
      </c>
      <c r="E68" s="50">
        <v>1000000</v>
      </c>
      <c r="F68" s="51">
        <v>1024.4000000000001</v>
      </c>
      <c r="G68" s="52">
        <v>7.0000000000000001E-3</v>
      </c>
      <c r="H68" s="53">
        <v>7.5062000000000004E-2</v>
      </c>
      <c r="I68" s="54"/>
      <c r="J68" s="394"/>
    </row>
    <row r="69" spans="1:10" ht="12.95" customHeight="1">
      <c r="A69" s="48" t="s">
        <v>591</v>
      </c>
      <c r="B69" s="49" t="s">
        <v>592</v>
      </c>
      <c r="C69" s="47" t="s">
        <v>593</v>
      </c>
      <c r="D69" s="47" t="s">
        <v>339</v>
      </c>
      <c r="E69" s="50">
        <v>1000000</v>
      </c>
      <c r="F69" s="51">
        <v>1013.67</v>
      </c>
      <c r="G69" s="52">
        <v>7.0000000000000001E-3</v>
      </c>
      <c r="H69" s="53">
        <v>7.5058E-2</v>
      </c>
      <c r="I69" s="54"/>
      <c r="J69" s="394"/>
    </row>
    <row r="70" spans="1:10" ht="12.95" customHeight="1">
      <c r="A70" s="48" t="s">
        <v>594</v>
      </c>
      <c r="B70" s="49" t="s">
        <v>595</v>
      </c>
      <c r="C70" s="47" t="s">
        <v>596</v>
      </c>
      <c r="D70" s="47" t="s">
        <v>339</v>
      </c>
      <c r="E70" s="50">
        <v>1000000</v>
      </c>
      <c r="F70" s="51">
        <v>1012.17</v>
      </c>
      <c r="G70" s="52">
        <v>7.0000000000000001E-3</v>
      </c>
      <c r="H70" s="53">
        <v>7.5013999999999997E-2</v>
      </c>
      <c r="I70" s="54"/>
      <c r="J70" s="394"/>
    </row>
    <row r="71" spans="1:10" ht="12.95" customHeight="1">
      <c r="A71" s="48" t="s">
        <v>597</v>
      </c>
      <c r="B71" s="49" t="s">
        <v>820</v>
      </c>
      <c r="C71" s="47" t="s">
        <v>598</v>
      </c>
      <c r="D71" s="47" t="s">
        <v>517</v>
      </c>
      <c r="E71" s="50">
        <v>80</v>
      </c>
      <c r="F71" s="51">
        <v>1011.35</v>
      </c>
      <c r="G71" s="52">
        <v>7.0000000000000001E-3</v>
      </c>
      <c r="H71" s="53">
        <v>7.2849999999999998E-2</v>
      </c>
      <c r="I71" s="54"/>
      <c r="J71" s="394"/>
    </row>
    <row r="72" spans="1:10" ht="12.95" customHeight="1">
      <c r="A72" s="48" t="s">
        <v>599</v>
      </c>
      <c r="B72" s="49" t="s">
        <v>600</v>
      </c>
      <c r="C72" s="47" t="s">
        <v>601</v>
      </c>
      <c r="D72" s="47" t="s">
        <v>339</v>
      </c>
      <c r="E72" s="50">
        <v>1000000</v>
      </c>
      <c r="F72" s="51">
        <v>1004.98</v>
      </c>
      <c r="G72" s="52">
        <v>6.8999999999999999E-3</v>
      </c>
      <c r="H72" s="53">
        <v>7.5063000000000005E-2</v>
      </c>
      <c r="I72" s="54"/>
      <c r="J72" s="394"/>
    </row>
    <row r="73" spans="1:10" ht="12.95" customHeight="1">
      <c r="A73" s="48" t="s">
        <v>602</v>
      </c>
      <c r="B73" s="49" t="s">
        <v>603</v>
      </c>
      <c r="C73" s="47" t="s">
        <v>604</v>
      </c>
      <c r="D73" s="47" t="s">
        <v>339</v>
      </c>
      <c r="E73" s="50">
        <v>1000000</v>
      </c>
      <c r="F73" s="51">
        <v>1001.7</v>
      </c>
      <c r="G73" s="52">
        <v>6.8999999999999999E-3</v>
      </c>
      <c r="H73" s="53">
        <v>7.5109999999999996E-2</v>
      </c>
      <c r="I73" s="54"/>
      <c r="J73" s="394"/>
    </row>
    <row r="74" spans="1:10" ht="12.95" customHeight="1">
      <c r="A74" s="48" t="s">
        <v>605</v>
      </c>
      <c r="B74" s="49" t="s">
        <v>606</v>
      </c>
      <c r="C74" s="47" t="s">
        <v>607</v>
      </c>
      <c r="D74" s="47" t="s">
        <v>339</v>
      </c>
      <c r="E74" s="50">
        <v>1000000</v>
      </c>
      <c r="F74" s="51">
        <v>992.49</v>
      </c>
      <c r="G74" s="52">
        <v>6.7999999999999996E-3</v>
      </c>
      <c r="H74" s="53">
        <v>7.4545E-2</v>
      </c>
      <c r="I74" s="54"/>
      <c r="J74" s="394"/>
    </row>
    <row r="75" spans="1:10" ht="12.95" customHeight="1">
      <c r="A75" s="48" t="s">
        <v>608</v>
      </c>
      <c r="B75" s="49" t="s">
        <v>609</v>
      </c>
      <c r="C75" s="47" t="s">
        <v>610</v>
      </c>
      <c r="D75" s="47" t="s">
        <v>339</v>
      </c>
      <c r="E75" s="50">
        <v>1000000</v>
      </c>
      <c r="F75" s="51">
        <v>977.76</v>
      </c>
      <c r="G75" s="52">
        <v>6.7000000000000002E-3</v>
      </c>
      <c r="H75" s="53">
        <v>7.4907000000000001E-2</v>
      </c>
      <c r="I75" s="54"/>
      <c r="J75" s="394"/>
    </row>
    <row r="76" spans="1:10" ht="12.95" customHeight="1">
      <c r="A76" s="48" t="s">
        <v>611</v>
      </c>
      <c r="B76" s="49" t="s">
        <v>612</v>
      </c>
      <c r="C76" s="47" t="s">
        <v>613</v>
      </c>
      <c r="D76" s="47" t="s">
        <v>339</v>
      </c>
      <c r="E76" s="50">
        <v>1000000</v>
      </c>
      <c r="F76" s="51">
        <v>963.06</v>
      </c>
      <c r="G76" s="52">
        <v>6.6E-3</v>
      </c>
      <c r="H76" s="53">
        <v>7.4501999999999999E-2</v>
      </c>
      <c r="I76" s="54"/>
      <c r="J76" s="394"/>
    </row>
    <row r="77" spans="1:10" ht="12.95" customHeight="1">
      <c r="A77" s="48" t="s">
        <v>614</v>
      </c>
      <c r="B77" s="49" t="s">
        <v>615</v>
      </c>
      <c r="C77" s="47" t="s">
        <v>616</v>
      </c>
      <c r="D77" s="47" t="s">
        <v>339</v>
      </c>
      <c r="E77" s="50">
        <v>500000</v>
      </c>
      <c r="F77" s="51">
        <v>530.94000000000005</v>
      </c>
      <c r="G77" s="52">
        <v>3.7000000000000002E-3</v>
      </c>
      <c r="H77" s="53">
        <v>7.5166000000000011E-2</v>
      </c>
      <c r="I77" s="54"/>
      <c r="J77" s="394"/>
    </row>
    <row r="78" spans="1:10" ht="12.95" customHeight="1">
      <c r="A78" s="48" t="s">
        <v>617</v>
      </c>
      <c r="B78" s="49" t="s">
        <v>618</v>
      </c>
      <c r="C78" s="47" t="s">
        <v>619</v>
      </c>
      <c r="D78" s="47" t="s">
        <v>339</v>
      </c>
      <c r="E78" s="50">
        <v>500000</v>
      </c>
      <c r="F78" s="51">
        <v>529.5</v>
      </c>
      <c r="G78" s="52">
        <v>3.5999999999999999E-3</v>
      </c>
      <c r="H78" s="53">
        <v>7.4909000000000003E-2</v>
      </c>
      <c r="I78" s="54"/>
      <c r="J78" s="394"/>
    </row>
    <row r="79" spans="1:10" ht="12.95" customHeight="1">
      <c r="A79" s="48" t="s">
        <v>620</v>
      </c>
      <c r="B79" s="49" t="s">
        <v>621</v>
      </c>
      <c r="C79" s="47" t="s">
        <v>622</v>
      </c>
      <c r="D79" s="47" t="s">
        <v>339</v>
      </c>
      <c r="E79" s="50">
        <v>500000</v>
      </c>
      <c r="F79" s="51">
        <v>529.04</v>
      </c>
      <c r="G79" s="52">
        <v>3.5999999999999999E-3</v>
      </c>
      <c r="H79" s="53">
        <v>7.4701000000000004E-2</v>
      </c>
      <c r="I79" s="54"/>
      <c r="J79" s="394"/>
    </row>
    <row r="80" spans="1:10" ht="12.95" customHeight="1">
      <c r="A80" s="48" t="s">
        <v>623</v>
      </c>
      <c r="B80" s="49" t="s">
        <v>624</v>
      </c>
      <c r="C80" s="47" t="s">
        <v>625</v>
      </c>
      <c r="D80" s="47" t="s">
        <v>339</v>
      </c>
      <c r="E80" s="50">
        <v>500000</v>
      </c>
      <c r="F80" s="51">
        <v>527.15</v>
      </c>
      <c r="G80" s="52">
        <v>3.5999999999999999E-3</v>
      </c>
      <c r="H80" s="53">
        <v>7.5166000000000011E-2</v>
      </c>
      <c r="I80" s="54"/>
      <c r="J80" s="394"/>
    </row>
    <row r="81" spans="1:10" ht="12.95" customHeight="1">
      <c r="A81" s="48" t="s">
        <v>626</v>
      </c>
      <c r="B81" s="49" t="s">
        <v>627</v>
      </c>
      <c r="C81" s="47" t="s">
        <v>628</v>
      </c>
      <c r="D81" s="47" t="s">
        <v>339</v>
      </c>
      <c r="E81" s="50">
        <v>500000</v>
      </c>
      <c r="F81" s="51">
        <v>526.78</v>
      </c>
      <c r="G81" s="52">
        <v>3.5999999999999999E-3</v>
      </c>
      <c r="H81" s="53">
        <v>7.5166000000000011E-2</v>
      </c>
      <c r="I81" s="54"/>
      <c r="J81" s="394"/>
    </row>
    <row r="82" spans="1:10" ht="12.95" customHeight="1">
      <c r="A82" s="48" t="s">
        <v>629</v>
      </c>
      <c r="B82" s="49" t="s">
        <v>630</v>
      </c>
      <c r="C82" s="47" t="s">
        <v>631</v>
      </c>
      <c r="D82" s="47" t="s">
        <v>339</v>
      </c>
      <c r="E82" s="50">
        <v>500000</v>
      </c>
      <c r="F82" s="51">
        <v>526.38</v>
      </c>
      <c r="G82" s="52">
        <v>3.5999999999999999E-3</v>
      </c>
      <c r="H82" s="53">
        <v>7.5166000000000011E-2</v>
      </c>
      <c r="I82" s="54"/>
      <c r="J82" s="394"/>
    </row>
    <row r="83" spans="1:10" ht="12.95" customHeight="1">
      <c r="A83" s="48" t="s">
        <v>632</v>
      </c>
      <c r="B83" s="49" t="s">
        <v>633</v>
      </c>
      <c r="C83" s="47" t="s">
        <v>634</v>
      </c>
      <c r="D83" s="47" t="s">
        <v>339</v>
      </c>
      <c r="E83" s="50">
        <v>500000</v>
      </c>
      <c r="F83" s="51">
        <v>526.12</v>
      </c>
      <c r="G83" s="52">
        <v>3.5999999999999999E-3</v>
      </c>
      <c r="H83" s="53">
        <v>7.4701000000000004E-2</v>
      </c>
      <c r="I83" s="54"/>
      <c r="J83" s="394"/>
    </row>
    <row r="84" spans="1:10" ht="12.95" customHeight="1">
      <c r="A84" s="48" t="s">
        <v>635</v>
      </c>
      <c r="B84" s="49" t="s">
        <v>636</v>
      </c>
      <c r="C84" s="47" t="s">
        <v>637</v>
      </c>
      <c r="D84" s="47" t="s">
        <v>339</v>
      </c>
      <c r="E84" s="50">
        <v>500000</v>
      </c>
      <c r="F84" s="51">
        <v>525.11</v>
      </c>
      <c r="G84" s="52">
        <v>3.5999999999999999E-3</v>
      </c>
      <c r="H84" s="53">
        <v>7.4813000000000004E-2</v>
      </c>
      <c r="I84" s="54"/>
      <c r="J84" s="394"/>
    </row>
    <row r="85" spans="1:10" ht="12.95" customHeight="1">
      <c r="A85" s="48" t="s">
        <v>638</v>
      </c>
      <c r="B85" s="49" t="s">
        <v>639</v>
      </c>
      <c r="C85" s="47" t="s">
        <v>640</v>
      </c>
      <c r="D85" s="47" t="s">
        <v>339</v>
      </c>
      <c r="E85" s="50">
        <v>500000</v>
      </c>
      <c r="F85" s="51">
        <v>523.73</v>
      </c>
      <c r="G85" s="52">
        <v>3.5999999999999999E-3</v>
      </c>
      <c r="H85" s="53">
        <v>7.5246000000000007E-2</v>
      </c>
      <c r="I85" s="54"/>
      <c r="J85" s="394"/>
    </row>
    <row r="86" spans="1:10" ht="12.95" customHeight="1">
      <c r="A86" s="48" t="s">
        <v>641</v>
      </c>
      <c r="B86" s="49" t="s">
        <v>642</v>
      </c>
      <c r="C86" s="47" t="s">
        <v>643</v>
      </c>
      <c r="D86" s="47" t="s">
        <v>339</v>
      </c>
      <c r="E86" s="50">
        <v>500000</v>
      </c>
      <c r="F86" s="51">
        <v>523.5</v>
      </c>
      <c r="G86" s="52">
        <v>3.5999999999999999E-3</v>
      </c>
      <c r="H86" s="53">
        <v>7.5069999999999998E-2</v>
      </c>
      <c r="I86" s="54"/>
      <c r="J86" s="394"/>
    </row>
    <row r="87" spans="1:10" ht="12.95" customHeight="1">
      <c r="A87" s="48" t="s">
        <v>644</v>
      </c>
      <c r="B87" s="49" t="s">
        <v>645</v>
      </c>
      <c r="C87" s="47" t="s">
        <v>646</v>
      </c>
      <c r="D87" s="47" t="s">
        <v>339</v>
      </c>
      <c r="E87" s="50">
        <v>500000</v>
      </c>
      <c r="F87" s="51">
        <v>522.87</v>
      </c>
      <c r="G87" s="52">
        <v>3.5999999999999999E-3</v>
      </c>
      <c r="H87" s="53">
        <v>7.5246000000000007E-2</v>
      </c>
      <c r="I87" s="54"/>
      <c r="J87" s="394"/>
    </row>
    <row r="88" spans="1:10" ht="12.95" customHeight="1">
      <c r="A88" s="48" t="s">
        <v>647</v>
      </c>
      <c r="B88" s="49" t="s">
        <v>648</v>
      </c>
      <c r="C88" s="47" t="s">
        <v>649</v>
      </c>
      <c r="D88" s="47" t="s">
        <v>339</v>
      </c>
      <c r="E88" s="50">
        <v>500000</v>
      </c>
      <c r="F88" s="51">
        <v>521.78</v>
      </c>
      <c r="G88" s="52">
        <v>3.5999999999999999E-3</v>
      </c>
      <c r="H88" s="53">
        <v>7.5163000000000008E-2</v>
      </c>
      <c r="I88" s="54"/>
      <c r="J88" s="394"/>
    </row>
    <row r="89" spans="1:10" ht="12.95" customHeight="1">
      <c r="A89" s="48" t="s">
        <v>650</v>
      </c>
      <c r="B89" s="49" t="s">
        <v>651</v>
      </c>
      <c r="C89" s="47" t="s">
        <v>652</v>
      </c>
      <c r="D89" s="47" t="s">
        <v>339</v>
      </c>
      <c r="E89" s="50">
        <v>500000</v>
      </c>
      <c r="F89" s="51">
        <v>521.58000000000004</v>
      </c>
      <c r="G89" s="52">
        <v>3.5999999999999999E-3</v>
      </c>
      <c r="H89" s="53">
        <v>7.6981000000000008E-2</v>
      </c>
      <c r="I89" s="54"/>
      <c r="J89" s="394"/>
    </row>
    <row r="90" spans="1:10" ht="12.95" customHeight="1">
      <c r="A90" s="48" t="s">
        <v>653</v>
      </c>
      <c r="B90" s="49" t="s">
        <v>654</v>
      </c>
      <c r="C90" s="47" t="s">
        <v>655</v>
      </c>
      <c r="D90" s="47" t="s">
        <v>339</v>
      </c>
      <c r="E90" s="50">
        <v>500000</v>
      </c>
      <c r="F90" s="51">
        <v>521.17999999999995</v>
      </c>
      <c r="G90" s="52">
        <v>3.5999999999999999E-3</v>
      </c>
      <c r="H90" s="53">
        <v>7.5012999999999996E-2</v>
      </c>
      <c r="I90" s="54"/>
      <c r="J90" s="394"/>
    </row>
    <row r="91" spans="1:10" ht="12.95" customHeight="1">
      <c r="A91" s="48" t="s">
        <v>656</v>
      </c>
      <c r="B91" s="49" t="s">
        <v>657</v>
      </c>
      <c r="C91" s="47" t="s">
        <v>658</v>
      </c>
      <c r="D91" s="47" t="s">
        <v>339</v>
      </c>
      <c r="E91" s="50">
        <v>500000</v>
      </c>
      <c r="F91" s="51">
        <v>520.87</v>
      </c>
      <c r="G91" s="52">
        <v>3.5999999999999999E-3</v>
      </c>
      <c r="H91" s="53">
        <v>7.5166000000000011E-2</v>
      </c>
      <c r="I91" s="54"/>
      <c r="J91" s="394"/>
    </row>
    <row r="92" spans="1:10" ht="12.95" customHeight="1">
      <c r="A92" s="48" t="s">
        <v>659</v>
      </c>
      <c r="B92" s="49" t="s">
        <v>660</v>
      </c>
      <c r="C92" s="47" t="s">
        <v>661</v>
      </c>
      <c r="D92" s="47" t="s">
        <v>339</v>
      </c>
      <c r="E92" s="50">
        <v>500000</v>
      </c>
      <c r="F92" s="51">
        <v>520.66999999999996</v>
      </c>
      <c r="G92" s="52">
        <v>3.5999999999999999E-3</v>
      </c>
      <c r="H92" s="53">
        <v>7.5028999999999998E-2</v>
      </c>
      <c r="I92" s="54"/>
      <c r="J92" s="394"/>
    </row>
    <row r="93" spans="1:10" ht="12.95" customHeight="1">
      <c r="A93" s="48" t="s">
        <v>662</v>
      </c>
      <c r="B93" s="49" t="s">
        <v>663</v>
      </c>
      <c r="C93" s="47" t="s">
        <v>664</v>
      </c>
      <c r="D93" s="47" t="s">
        <v>339</v>
      </c>
      <c r="E93" s="50">
        <v>500000</v>
      </c>
      <c r="F93" s="51">
        <v>520.66999999999996</v>
      </c>
      <c r="G93" s="52">
        <v>3.5999999999999999E-3</v>
      </c>
      <c r="H93" s="53">
        <v>7.5012999999999996E-2</v>
      </c>
      <c r="I93" s="54"/>
      <c r="J93" s="394"/>
    </row>
    <row r="94" spans="1:10" ht="12.95" customHeight="1">
      <c r="A94" s="48" t="s">
        <v>665</v>
      </c>
      <c r="B94" s="49" t="s">
        <v>666</v>
      </c>
      <c r="C94" s="47" t="s">
        <v>667</v>
      </c>
      <c r="D94" s="47" t="s">
        <v>339</v>
      </c>
      <c r="E94" s="50">
        <v>500000</v>
      </c>
      <c r="F94" s="51">
        <v>520.08000000000004</v>
      </c>
      <c r="G94" s="52">
        <v>3.5999999999999999E-3</v>
      </c>
      <c r="H94" s="53">
        <v>7.5575000000000003E-2</v>
      </c>
      <c r="I94" s="54"/>
      <c r="J94" s="394"/>
    </row>
    <row r="95" spans="1:10" ht="12.95" customHeight="1">
      <c r="A95" s="48" t="s">
        <v>668</v>
      </c>
      <c r="B95" s="49" t="s">
        <v>669</v>
      </c>
      <c r="C95" s="47" t="s">
        <v>670</v>
      </c>
      <c r="D95" s="47" t="s">
        <v>339</v>
      </c>
      <c r="E95" s="50">
        <v>500000</v>
      </c>
      <c r="F95" s="51">
        <v>519.61</v>
      </c>
      <c r="G95" s="52">
        <v>3.5999999999999999E-3</v>
      </c>
      <c r="H95" s="53">
        <v>7.5058E-2</v>
      </c>
      <c r="I95" s="54"/>
      <c r="J95" s="394"/>
    </row>
    <row r="96" spans="1:10" ht="12.95" customHeight="1">
      <c r="A96" s="48" t="s">
        <v>671</v>
      </c>
      <c r="B96" s="49" t="s">
        <v>672</v>
      </c>
      <c r="C96" s="47" t="s">
        <v>673</v>
      </c>
      <c r="D96" s="47" t="s">
        <v>339</v>
      </c>
      <c r="E96" s="50">
        <v>500000</v>
      </c>
      <c r="F96" s="51">
        <v>518.49</v>
      </c>
      <c r="G96" s="52">
        <v>3.5999999999999999E-3</v>
      </c>
      <c r="H96" s="53">
        <v>7.4701000000000004E-2</v>
      </c>
      <c r="I96" s="54"/>
      <c r="J96" s="394"/>
    </row>
    <row r="97" spans="1:10" ht="12.95" customHeight="1">
      <c r="A97" s="48" t="s">
        <v>674</v>
      </c>
      <c r="B97" s="49" t="s">
        <v>675</v>
      </c>
      <c r="C97" s="47" t="s">
        <v>676</v>
      </c>
      <c r="D97" s="47" t="s">
        <v>339</v>
      </c>
      <c r="E97" s="50">
        <v>500000</v>
      </c>
      <c r="F97" s="51">
        <v>518.23</v>
      </c>
      <c r="G97" s="52">
        <v>3.5999999999999999E-3</v>
      </c>
      <c r="H97" s="53">
        <v>7.4894999999999989E-2</v>
      </c>
      <c r="I97" s="54"/>
      <c r="J97" s="394"/>
    </row>
    <row r="98" spans="1:10" ht="12.95" customHeight="1">
      <c r="A98" s="48" t="s">
        <v>677</v>
      </c>
      <c r="B98" s="49" t="s">
        <v>678</v>
      </c>
      <c r="C98" s="47" t="s">
        <v>679</v>
      </c>
      <c r="D98" s="47" t="s">
        <v>339</v>
      </c>
      <c r="E98" s="50">
        <v>500000</v>
      </c>
      <c r="F98" s="51">
        <v>518.09</v>
      </c>
      <c r="G98" s="52">
        <v>3.5999999999999999E-3</v>
      </c>
      <c r="H98" s="53">
        <v>7.5312000000000004E-2</v>
      </c>
      <c r="I98" s="54"/>
      <c r="J98" s="394"/>
    </row>
    <row r="99" spans="1:10" ht="12.95" customHeight="1">
      <c r="A99" s="48" t="s">
        <v>680</v>
      </c>
      <c r="B99" s="49" t="s">
        <v>681</v>
      </c>
      <c r="C99" s="47" t="s">
        <v>682</v>
      </c>
      <c r="D99" s="47" t="s">
        <v>339</v>
      </c>
      <c r="E99" s="50">
        <v>500000</v>
      </c>
      <c r="F99" s="51">
        <v>517.59</v>
      </c>
      <c r="G99" s="52">
        <v>3.5999999999999999E-3</v>
      </c>
      <c r="H99" s="53">
        <v>7.5622999999999996E-2</v>
      </c>
      <c r="I99" s="54"/>
      <c r="J99" s="394"/>
    </row>
    <row r="100" spans="1:10" ht="12.95" customHeight="1">
      <c r="A100" s="48" t="s">
        <v>683</v>
      </c>
      <c r="B100" s="49" t="s">
        <v>684</v>
      </c>
      <c r="C100" s="47" t="s">
        <v>685</v>
      </c>
      <c r="D100" s="47" t="s">
        <v>339</v>
      </c>
      <c r="E100" s="50">
        <v>500000</v>
      </c>
      <c r="F100" s="51">
        <v>516.78</v>
      </c>
      <c r="G100" s="52">
        <v>3.5999999999999999E-3</v>
      </c>
      <c r="H100" s="53">
        <v>7.4596999999999997E-2</v>
      </c>
      <c r="I100" s="54"/>
      <c r="J100" s="394"/>
    </row>
    <row r="101" spans="1:10" ht="12.95" customHeight="1">
      <c r="A101" s="48" t="s">
        <v>686</v>
      </c>
      <c r="B101" s="49" t="s">
        <v>687</v>
      </c>
      <c r="C101" s="47" t="s">
        <v>688</v>
      </c>
      <c r="D101" s="47" t="s">
        <v>339</v>
      </c>
      <c r="E101" s="50">
        <v>500000</v>
      </c>
      <c r="F101" s="51">
        <v>516.16999999999996</v>
      </c>
      <c r="G101" s="52">
        <v>3.5999999999999999E-3</v>
      </c>
      <c r="H101" s="53">
        <v>7.5180999999999998E-2</v>
      </c>
      <c r="I101" s="54"/>
      <c r="J101" s="394"/>
    </row>
    <row r="102" spans="1:10" ht="12.95" customHeight="1">
      <c r="A102" s="48" t="s">
        <v>689</v>
      </c>
      <c r="B102" s="49" t="s">
        <v>690</v>
      </c>
      <c r="C102" s="47" t="s">
        <v>691</v>
      </c>
      <c r="D102" s="47" t="s">
        <v>339</v>
      </c>
      <c r="E102" s="50">
        <v>500000</v>
      </c>
      <c r="F102" s="51">
        <v>514.73</v>
      </c>
      <c r="G102" s="52">
        <v>3.5000000000000001E-3</v>
      </c>
      <c r="H102" s="53">
        <v>7.5136999999999995E-2</v>
      </c>
      <c r="I102" s="54"/>
      <c r="J102" s="394"/>
    </row>
    <row r="103" spans="1:10" ht="12.95" customHeight="1">
      <c r="A103" s="48" t="s">
        <v>692</v>
      </c>
      <c r="B103" s="49" t="s">
        <v>693</v>
      </c>
      <c r="C103" s="47" t="s">
        <v>694</v>
      </c>
      <c r="D103" s="47" t="s">
        <v>339</v>
      </c>
      <c r="E103" s="50">
        <v>500000</v>
      </c>
      <c r="F103" s="51">
        <v>514.16999999999996</v>
      </c>
      <c r="G103" s="52">
        <v>3.5000000000000001E-3</v>
      </c>
      <c r="H103" s="53">
        <v>7.5015999999999999E-2</v>
      </c>
      <c r="I103" s="54"/>
      <c r="J103" s="394"/>
    </row>
    <row r="104" spans="1:10" ht="12.95" customHeight="1">
      <c r="A104" s="48" t="s">
        <v>695</v>
      </c>
      <c r="B104" s="49" t="s">
        <v>696</v>
      </c>
      <c r="C104" s="47" t="s">
        <v>697</v>
      </c>
      <c r="D104" s="47" t="s">
        <v>339</v>
      </c>
      <c r="E104" s="50">
        <v>500000</v>
      </c>
      <c r="F104" s="51">
        <v>513.98</v>
      </c>
      <c r="G104" s="52">
        <v>3.5000000000000001E-3</v>
      </c>
      <c r="H104" s="53">
        <v>7.4782000000000001E-2</v>
      </c>
      <c r="I104" s="54"/>
      <c r="J104" s="394"/>
    </row>
    <row r="105" spans="1:10" ht="12.95" customHeight="1">
      <c r="A105" s="48" t="s">
        <v>698</v>
      </c>
      <c r="B105" s="49" t="s">
        <v>699</v>
      </c>
      <c r="C105" s="47" t="s">
        <v>700</v>
      </c>
      <c r="D105" s="47" t="s">
        <v>339</v>
      </c>
      <c r="E105" s="50">
        <v>500000</v>
      </c>
      <c r="F105" s="51">
        <v>513.52</v>
      </c>
      <c r="G105" s="52">
        <v>3.5000000000000001E-3</v>
      </c>
      <c r="H105" s="53">
        <v>7.5373999999999997E-2</v>
      </c>
      <c r="I105" s="54"/>
      <c r="J105" s="394"/>
    </row>
    <row r="106" spans="1:10" ht="12.95" customHeight="1">
      <c r="A106" s="48" t="s">
        <v>701</v>
      </c>
      <c r="B106" s="49" t="s">
        <v>702</v>
      </c>
      <c r="C106" s="47" t="s">
        <v>703</v>
      </c>
      <c r="D106" s="47" t="s">
        <v>339</v>
      </c>
      <c r="E106" s="50">
        <v>500000</v>
      </c>
      <c r="F106" s="51">
        <v>512.5</v>
      </c>
      <c r="G106" s="52">
        <v>3.5000000000000001E-3</v>
      </c>
      <c r="H106" s="53">
        <v>7.4805999999999997E-2</v>
      </c>
      <c r="I106" s="54"/>
      <c r="J106" s="394"/>
    </row>
    <row r="107" spans="1:10" ht="12.95" customHeight="1">
      <c r="A107" s="48" t="s">
        <v>704</v>
      </c>
      <c r="B107" s="49" t="s">
        <v>705</v>
      </c>
      <c r="C107" s="47" t="s">
        <v>706</v>
      </c>
      <c r="D107" s="47" t="s">
        <v>339</v>
      </c>
      <c r="E107" s="50">
        <v>500000</v>
      </c>
      <c r="F107" s="51">
        <v>512.11</v>
      </c>
      <c r="G107" s="52">
        <v>3.5000000000000001E-3</v>
      </c>
      <c r="H107" s="53">
        <v>7.5013999999999997E-2</v>
      </c>
      <c r="I107" s="54"/>
      <c r="J107" s="394"/>
    </row>
    <row r="108" spans="1:10" ht="12.95" customHeight="1">
      <c r="A108" s="48" t="s">
        <v>707</v>
      </c>
      <c r="B108" s="49" t="s">
        <v>708</v>
      </c>
      <c r="C108" s="47" t="s">
        <v>709</v>
      </c>
      <c r="D108" s="47" t="s">
        <v>339</v>
      </c>
      <c r="E108" s="50">
        <v>500000</v>
      </c>
      <c r="F108" s="51">
        <v>511.74</v>
      </c>
      <c r="G108" s="52">
        <v>3.5000000000000001E-3</v>
      </c>
      <c r="H108" s="53">
        <v>7.5117000000000003E-2</v>
      </c>
      <c r="I108" s="54"/>
      <c r="J108" s="394"/>
    </row>
    <row r="109" spans="1:10" ht="12.95" customHeight="1">
      <c r="A109" s="48" t="s">
        <v>710</v>
      </c>
      <c r="B109" s="49" t="s">
        <v>711</v>
      </c>
      <c r="C109" s="47" t="s">
        <v>712</v>
      </c>
      <c r="D109" s="47" t="s">
        <v>339</v>
      </c>
      <c r="E109" s="50">
        <v>500000</v>
      </c>
      <c r="F109" s="51">
        <v>510.83</v>
      </c>
      <c r="G109" s="52">
        <v>3.5000000000000001E-3</v>
      </c>
      <c r="H109" s="53">
        <v>7.4181999999999998E-2</v>
      </c>
      <c r="I109" s="54"/>
      <c r="J109" s="394"/>
    </row>
    <row r="110" spans="1:10" ht="12.95" customHeight="1">
      <c r="A110" s="48" t="s">
        <v>713</v>
      </c>
      <c r="B110" s="49" t="s">
        <v>714</v>
      </c>
      <c r="C110" s="47" t="s">
        <v>715</v>
      </c>
      <c r="D110" s="47" t="s">
        <v>339</v>
      </c>
      <c r="E110" s="50">
        <v>500000</v>
      </c>
      <c r="F110" s="51">
        <v>508.02</v>
      </c>
      <c r="G110" s="52">
        <v>3.5000000000000001E-3</v>
      </c>
      <c r="H110" s="53">
        <v>7.5266E-2</v>
      </c>
      <c r="I110" s="54"/>
      <c r="J110" s="394"/>
    </row>
    <row r="111" spans="1:10" ht="12.95" customHeight="1">
      <c r="A111" s="48" t="s">
        <v>716</v>
      </c>
      <c r="B111" s="49" t="s">
        <v>717</v>
      </c>
      <c r="C111" s="47" t="s">
        <v>718</v>
      </c>
      <c r="D111" s="47" t="s">
        <v>339</v>
      </c>
      <c r="E111" s="50">
        <v>500000</v>
      </c>
      <c r="F111" s="51">
        <v>507.94</v>
      </c>
      <c r="G111" s="52">
        <v>3.5000000000000001E-3</v>
      </c>
      <c r="H111" s="53">
        <v>7.4855000000000005E-2</v>
      </c>
      <c r="I111" s="54"/>
      <c r="J111" s="394"/>
    </row>
    <row r="112" spans="1:10" ht="12.95" customHeight="1">
      <c r="A112" s="48" t="s">
        <v>719</v>
      </c>
      <c r="B112" s="49" t="s">
        <v>720</v>
      </c>
      <c r="C112" s="47" t="s">
        <v>721</v>
      </c>
      <c r="D112" s="47" t="s">
        <v>339</v>
      </c>
      <c r="E112" s="50">
        <v>500000</v>
      </c>
      <c r="F112" s="51">
        <v>505.99</v>
      </c>
      <c r="G112" s="52">
        <v>3.5000000000000001E-3</v>
      </c>
      <c r="H112" s="53">
        <v>7.4870000000000006E-2</v>
      </c>
      <c r="I112" s="54"/>
      <c r="J112" s="394"/>
    </row>
    <row r="113" spans="1:10" ht="12.95" customHeight="1">
      <c r="A113" s="48" t="s">
        <v>722</v>
      </c>
      <c r="B113" s="49" t="s">
        <v>723</v>
      </c>
      <c r="C113" s="47" t="s">
        <v>724</v>
      </c>
      <c r="D113" s="47" t="s">
        <v>339</v>
      </c>
      <c r="E113" s="50">
        <v>500000</v>
      </c>
      <c r="F113" s="51">
        <v>504.26</v>
      </c>
      <c r="G113" s="52">
        <v>3.5000000000000001E-3</v>
      </c>
      <c r="H113" s="53">
        <v>7.4840000000000004E-2</v>
      </c>
      <c r="I113" s="54"/>
      <c r="J113" s="394"/>
    </row>
    <row r="114" spans="1:10" ht="12.95" customHeight="1">
      <c r="A114" s="48" t="s">
        <v>725</v>
      </c>
      <c r="B114" s="49" t="s">
        <v>726</v>
      </c>
      <c r="C114" s="47" t="s">
        <v>727</v>
      </c>
      <c r="D114" s="47" t="s">
        <v>339</v>
      </c>
      <c r="E114" s="50">
        <v>500000</v>
      </c>
      <c r="F114" s="51">
        <v>498.1</v>
      </c>
      <c r="G114" s="52">
        <v>3.3999999999999998E-3</v>
      </c>
      <c r="H114" s="53">
        <v>7.5364E-2</v>
      </c>
      <c r="I114" s="54"/>
      <c r="J114" s="394"/>
    </row>
    <row r="115" spans="1:10" ht="12.95" customHeight="1">
      <c r="A115" s="48" t="s">
        <v>728</v>
      </c>
      <c r="B115" s="49" t="s">
        <v>729</v>
      </c>
      <c r="C115" s="47" t="s">
        <v>730</v>
      </c>
      <c r="D115" s="47" t="s">
        <v>339</v>
      </c>
      <c r="E115" s="50">
        <v>500000</v>
      </c>
      <c r="F115" s="51">
        <v>497.18</v>
      </c>
      <c r="G115" s="52">
        <v>3.3999999999999998E-3</v>
      </c>
      <c r="H115" s="53">
        <v>7.4944999999999998E-2</v>
      </c>
      <c r="I115" s="54"/>
      <c r="J115" s="394"/>
    </row>
    <row r="116" spans="1:10" ht="12.95" customHeight="1">
      <c r="A116" s="48" t="s">
        <v>731</v>
      </c>
      <c r="B116" s="49" t="s">
        <v>821</v>
      </c>
      <c r="C116" s="47" t="s">
        <v>732</v>
      </c>
      <c r="D116" s="47" t="s">
        <v>517</v>
      </c>
      <c r="E116" s="50">
        <v>50000</v>
      </c>
      <c r="F116" s="51">
        <v>494.75</v>
      </c>
      <c r="G116" s="52">
        <v>3.3999999999999998E-3</v>
      </c>
      <c r="H116" s="53">
        <v>7.9597000000000001E-2</v>
      </c>
      <c r="I116" s="54"/>
      <c r="J116" s="394"/>
    </row>
    <row r="117" spans="1:10" ht="12.95" customHeight="1">
      <c r="A117" s="48" t="s">
        <v>733</v>
      </c>
      <c r="B117" s="49" t="s">
        <v>734</v>
      </c>
      <c r="C117" s="47" t="s">
        <v>735</v>
      </c>
      <c r="D117" s="47" t="s">
        <v>339</v>
      </c>
      <c r="E117" s="50">
        <v>500000</v>
      </c>
      <c r="F117" s="51">
        <v>494.28</v>
      </c>
      <c r="G117" s="52">
        <v>3.3999999999999998E-3</v>
      </c>
      <c r="H117" s="53">
        <v>7.4799000000000004E-2</v>
      </c>
      <c r="I117" s="54"/>
      <c r="J117" s="394"/>
    </row>
    <row r="118" spans="1:10" ht="12.95" customHeight="1">
      <c r="A118" s="48" t="s">
        <v>736</v>
      </c>
      <c r="B118" s="49" t="s">
        <v>737</v>
      </c>
      <c r="C118" s="47" t="s">
        <v>738</v>
      </c>
      <c r="D118" s="47" t="s">
        <v>339</v>
      </c>
      <c r="E118" s="50">
        <v>500000</v>
      </c>
      <c r="F118" s="51">
        <v>494.13</v>
      </c>
      <c r="G118" s="52">
        <v>3.3999999999999998E-3</v>
      </c>
      <c r="H118" s="53">
        <v>7.5103000000000003E-2</v>
      </c>
      <c r="I118" s="54"/>
      <c r="J118" s="394"/>
    </row>
    <row r="119" spans="1:10" ht="12.95" customHeight="1">
      <c r="A119" s="48" t="s">
        <v>739</v>
      </c>
      <c r="B119" s="49" t="s">
        <v>740</v>
      </c>
      <c r="C119" s="47" t="s">
        <v>741</v>
      </c>
      <c r="D119" s="47" t="s">
        <v>339</v>
      </c>
      <c r="E119" s="50">
        <v>500000</v>
      </c>
      <c r="F119" s="51">
        <v>493.23</v>
      </c>
      <c r="G119" s="52">
        <v>3.3999999999999998E-3</v>
      </c>
      <c r="H119" s="53">
        <v>7.5000999999999998E-2</v>
      </c>
      <c r="I119" s="54"/>
      <c r="J119" s="394"/>
    </row>
    <row r="120" spans="1:10" ht="12.95" customHeight="1">
      <c r="A120" s="48" t="s">
        <v>742</v>
      </c>
      <c r="B120" s="49" t="s">
        <v>743</v>
      </c>
      <c r="C120" s="47" t="s">
        <v>744</v>
      </c>
      <c r="D120" s="47" t="s">
        <v>339</v>
      </c>
      <c r="E120" s="50">
        <v>500000</v>
      </c>
      <c r="F120" s="51">
        <v>489.24</v>
      </c>
      <c r="G120" s="52">
        <v>3.3999999999999998E-3</v>
      </c>
      <c r="H120" s="53">
        <v>7.4852000000000002E-2</v>
      </c>
      <c r="I120" s="54"/>
      <c r="J120" s="394"/>
    </row>
    <row r="121" spans="1:10" ht="12.95" customHeight="1">
      <c r="A121" s="48" t="s">
        <v>745</v>
      </c>
      <c r="B121" s="49" t="s">
        <v>746</v>
      </c>
      <c r="C121" s="47" t="s">
        <v>747</v>
      </c>
      <c r="D121" s="47" t="s">
        <v>339</v>
      </c>
      <c r="E121" s="50">
        <v>500000</v>
      </c>
      <c r="F121" s="51">
        <v>482</v>
      </c>
      <c r="G121" s="52">
        <v>3.3E-3</v>
      </c>
      <c r="H121" s="53">
        <v>7.5079999999999994E-2</v>
      </c>
      <c r="I121" s="54"/>
      <c r="J121" s="394"/>
    </row>
    <row r="122" spans="1:10" ht="12.95" customHeight="1">
      <c r="A122" s="48" t="s">
        <v>748</v>
      </c>
      <c r="B122" s="49" t="s">
        <v>749</v>
      </c>
      <c r="C122" s="47" t="s">
        <v>750</v>
      </c>
      <c r="D122" s="47" t="s">
        <v>339</v>
      </c>
      <c r="E122" s="50">
        <v>500000</v>
      </c>
      <c r="F122" s="51">
        <v>475.37</v>
      </c>
      <c r="G122" s="52">
        <v>3.3E-3</v>
      </c>
      <c r="H122" s="53">
        <v>7.4951999999999991E-2</v>
      </c>
      <c r="I122" s="54"/>
      <c r="J122" s="394"/>
    </row>
    <row r="123" spans="1:10" ht="12.95" customHeight="1">
      <c r="A123" s="394"/>
      <c r="B123" s="46" t="s">
        <v>134</v>
      </c>
      <c r="C123" s="47"/>
      <c r="D123" s="47"/>
      <c r="E123" s="47"/>
      <c r="F123" s="55">
        <v>107840.56</v>
      </c>
      <c r="G123" s="56">
        <v>0.74209999999999998</v>
      </c>
      <c r="H123" s="57"/>
      <c r="I123" s="58"/>
      <c r="J123" s="394"/>
    </row>
    <row r="124" spans="1:10" ht="12.95" customHeight="1">
      <c r="A124" s="394"/>
      <c r="B124" s="59" t="s">
        <v>340</v>
      </c>
      <c r="C124" s="60"/>
      <c r="D124" s="60"/>
      <c r="E124" s="60"/>
      <c r="F124" s="57" t="s">
        <v>136</v>
      </c>
      <c r="G124" s="57" t="s">
        <v>136</v>
      </c>
      <c r="H124" s="57"/>
      <c r="I124" s="58"/>
      <c r="J124" s="394"/>
    </row>
    <row r="125" spans="1:10" ht="12.95" customHeight="1">
      <c r="A125" s="394"/>
      <c r="B125" s="59" t="s">
        <v>134</v>
      </c>
      <c r="C125" s="60"/>
      <c r="D125" s="60"/>
      <c r="E125" s="60"/>
      <c r="F125" s="57" t="s">
        <v>136</v>
      </c>
      <c r="G125" s="57" t="s">
        <v>136</v>
      </c>
      <c r="H125" s="57"/>
      <c r="I125" s="58"/>
      <c r="J125" s="394"/>
    </row>
    <row r="126" spans="1:10" ht="12.95" customHeight="1">
      <c r="A126" s="394"/>
      <c r="B126" s="59" t="s">
        <v>137</v>
      </c>
      <c r="C126" s="61"/>
      <c r="D126" s="60"/>
      <c r="E126" s="61"/>
      <c r="F126" s="55">
        <v>107840.56</v>
      </c>
      <c r="G126" s="56">
        <v>0.74209999999999998</v>
      </c>
      <c r="H126" s="57"/>
      <c r="I126" s="58"/>
      <c r="J126" s="394"/>
    </row>
    <row r="127" spans="1:10" ht="12.95" customHeight="1">
      <c r="A127" s="394"/>
      <c r="B127" s="46" t="s">
        <v>170</v>
      </c>
      <c r="C127" s="47"/>
      <c r="D127" s="47"/>
      <c r="E127" s="47"/>
      <c r="F127" s="47"/>
      <c r="G127" s="47"/>
      <c r="H127" s="124"/>
      <c r="I127" s="54"/>
      <c r="J127" s="394"/>
    </row>
    <row r="128" spans="1:10" ht="12.95" customHeight="1">
      <c r="A128" s="394"/>
      <c r="B128" s="46" t="s">
        <v>184</v>
      </c>
      <c r="C128" s="47"/>
      <c r="D128" s="47"/>
      <c r="E128" s="47"/>
      <c r="F128" s="394"/>
      <c r="G128" s="124"/>
      <c r="H128" s="124"/>
      <c r="I128" s="54"/>
      <c r="J128" s="394"/>
    </row>
    <row r="129" spans="1:10" ht="12.95" customHeight="1">
      <c r="A129" s="48" t="s">
        <v>751</v>
      </c>
      <c r="B129" s="49" t="s">
        <v>822</v>
      </c>
      <c r="C129" s="47" t="s">
        <v>752</v>
      </c>
      <c r="D129" s="47" t="s">
        <v>343</v>
      </c>
      <c r="E129" s="50">
        <v>500</v>
      </c>
      <c r="F129" s="51">
        <v>2426.27</v>
      </c>
      <c r="G129" s="52">
        <v>1.67E-2</v>
      </c>
      <c r="H129" s="53">
        <v>7.6498999999999998E-2</v>
      </c>
      <c r="I129" s="54"/>
      <c r="J129" s="394"/>
    </row>
    <row r="130" spans="1:10" ht="12.95" customHeight="1">
      <c r="A130" s="394"/>
      <c r="B130" s="46" t="s">
        <v>134</v>
      </c>
      <c r="C130" s="47"/>
      <c r="D130" s="47"/>
      <c r="E130" s="47"/>
      <c r="F130" s="55">
        <v>2426.27</v>
      </c>
      <c r="G130" s="56">
        <v>1.67E-2</v>
      </c>
      <c r="H130" s="57"/>
      <c r="I130" s="58"/>
      <c r="J130" s="394"/>
    </row>
    <row r="131" spans="1:10" ht="12.95" customHeight="1">
      <c r="A131" s="394"/>
      <c r="B131" s="59" t="s">
        <v>137</v>
      </c>
      <c r="C131" s="61"/>
      <c r="D131" s="60"/>
      <c r="E131" s="61"/>
      <c r="F131" s="55">
        <v>2426.27</v>
      </c>
      <c r="G131" s="56">
        <v>1.67E-2</v>
      </c>
      <c r="H131" s="57"/>
      <c r="I131" s="58"/>
      <c r="J131" s="394"/>
    </row>
    <row r="132" spans="1:10" ht="12.95" customHeight="1">
      <c r="A132" s="394"/>
      <c r="B132" s="46" t="s">
        <v>187</v>
      </c>
      <c r="C132" s="47"/>
      <c r="D132" s="47"/>
      <c r="E132" s="47"/>
      <c r="F132" s="47"/>
      <c r="G132" s="47"/>
      <c r="H132" s="124"/>
      <c r="I132" s="54"/>
      <c r="J132" s="394"/>
    </row>
    <row r="133" spans="1:10" ht="12.95" customHeight="1">
      <c r="A133" s="394"/>
      <c r="B133" s="46" t="s">
        <v>188</v>
      </c>
      <c r="C133" s="47"/>
      <c r="D133" s="62" t="s">
        <v>189</v>
      </c>
      <c r="E133" s="47"/>
      <c r="F133" s="394"/>
      <c r="G133" s="124"/>
      <c r="H133" s="124"/>
      <c r="I133" s="54"/>
      <c r="J133" s="394"/>
    </row>
    <row r="134" spans="1:10" ht="12.95" customHeight="1">
      <c r="A134" s="48" t="s">
        <v>753</v>
      </c>
      <c r="B134" s="49" t="s">
        <v>754</v>
      </c>
      <c r="C134" s="47"/>
      <c r="D134" s="63" t="s">
        <v>192</v>
      </c>
      <c r="E134" s="63"/>
      <c r="F134" s="51">
        <v>150</v>
      </c>
      <c r="G134" s="52">
        <v>1E-3</v>
      </c>
      <c r="H134" s="53">
        <v>0.06</v>
      </c>
      <c r="I134" s="54"/>
      <c r="J134" s="394"/>
    </row>
    <row r="135" spans="1:10" ht="12.95" customHeight="1">
      <c r="A135" s="48" t="s">
        <v>755</v>
      </c>
      <c r="B135" s="49" t="s">
        <v>756</v>
      </c>
      <c r="C135" s="47"/>
      <c r="D135" s="63" t="s">
        <v>192</v>
      </c>
      <c r="E135" s="63"/>
      <c r="F135" s="51">
        <v>100</v>
      </c>
      <c r="G135" s="52">
        <v>6.9999999999999999E-4</v>
      </c>
      <c r="H135" s="53">
        <v>0.06</v>
      </c>
      <c r="I135" s="54"/>
      <c r="J135" s="394"/>
    </row>
    <row r="136" spans="1:10" ht="12.95" customHeight="1">
      <c r="A136" s="48" t="s">
        <v>757</v>
      </c>
      <c r="B136" s="49" t="s">
        <v>758</v>
      </c>
      <c r="C136" s="47"/>
      <c r="D136" s="63" t="s">
        <v>219</v>
      </c>
      <c r="E136" s="63"/>
      <c r="F136" s="51">
        <v>100</v>
      </c>
      <c r="G136" s="52">
        <v>6.9999999999999999E-4</v>
      </c>
      <c r="H136" s="53">
        <v>6.6000000000000003E-2</v>
      </c>
      <c r="I136" s="54"/>
      <c r="J136" s="394"/>
    </row>
    <row r="137" spans="1:10" ht="12.95" customHeight="1">
      <c r="A137" s="48" t="s">
        <v>759</v>
      </c>
      <c r="B137" s="49" t="s">
        <v>760</v>
      </c>
      <c r="C137" s="47"/>
      <c r="D137" s="63" t="s">
        <v>219</v>
      </c>
      <c r="E137" s="63"/>
      <c r="F137" s="51">
        <v>100</v>
      </c>
      <c r="G137" s="52">
        <v>6.9999999999999999E-4</v>
      </c>
      <c r="H137" s="53">
        <v>6.7315573769999998E-2</v>
      </c>
      <c r="I137" s="54"/>
      <c r="J137" s="394"/>
    </row>
    <row r="138" spans="1:10" ht="12.95" customHeight="1">
      <c r="A138" s="48" t="s">
        <v>761</v>
      </c>
      <c r="B138" s="49" t="s">
        <v>762</v>
      </c>
      <c r="C138" s="47"/>
      <c r="D138" s="63" t="s">
        <v>763</v>
      </c>
      <c r="E138" s="63"/>
      <c r="F138" s="51">
        <v>100</v>
      </c>
      <c r="G138" s="52">
        <v>6.9999999999999999E-4</v>
      </c>
      <c r="H138" s="53">
        <v>7.2458767169999994E-2</v>
      </c>
      <c r="I138" s="54"/>
      <c r="J138" s="394"/>
    </row>
    <row r="139" spans="1:10" ht="12.95" customHeight="1">
      <c r="A139" s="394"/>
      <c r="B139" s="46" t="s">
        <v>134</v>
      </c>
      <c r="C139" s="47"/>
      <c r="D139" s="47"/>
      <c r="E139" s="47"/>
      <c r="F139" s="55">
        <v>550</v>
      </c>
      <c r="G139" s="56">
        <v>3.8E-3</v>
      </c>
      <c r="H139" s="57"/>
      <c r="I139" s="58"/>
      <c r="J139" s="394"/>
    </row>
    <row r="140" spans="1:10" ht="12.95" customHeight="1">
      <c r="A140" s="394"/>
      <c r="B140" s="59" t="s">
        <v>137</v>
      </c>
      <c r="C140" s="61"/>
      <c r="D140" s="60"/>
      <c r="E140" s="61"/>
      <c r="F140" s="55">
        <v>550</v>
      </c>
      <c r="G140" s="56">
        <v>3.8E-3</v>
      </c>
      <c r="H140" s="57"/>
      <c r="I140" s="58"/>
      <c r="J140" s="394"/>
    </row>
    <row r="141" spans="1:10" ht="12.95" customHeight="1">
      <c r="A141" s="394"/>
      <c r="B141" s="46" t="s">
        <v>235</v>
      </c>
      <c r="C141" s="47"/>
      <c r="D141" s="47"/>
      <c r="E141" s="47"/>
      <c r="F141" s="47"/>
      <c r="G141" s="47"/>
      <c r="H141" s="124"/>
      <c r="I141" s="54"/>
      <c r="J141" s="394"/>
    </row>
    <row r="142" spans="1:10" ht="12.95" customHeight="1">
      <c r="A142" s="48" t="s">
        <v>236</v>
      </c>
      <c r="B142" s="49" t="s">
        <v>237</v>
      </c>
      <c r="C142" s="47"/>
      <c r="D142" s="47"/>
      <c r="E142" s="50"/>
      <c r="F142" s="51">
        <v>4103.4799999999996</v>
      </c>
      <c r="G142" s="52">
        <v>2.8199999999999999E-2</v>
      </c>
      <c r="H142" s="53">
        <v>6.7649456640851202E-2</v>
      </c>
      <c r="I142" s="54"/>
      <c r="J142" s="394"/>
    </row>
    <row r="143" spans="1:10" ht="12.95" customHeight="1">
      <c r="A143" s="394"/>
      <c r="B143" s="46" t="s">
        <v>134</v>
      </c>
      <c r="C143" s="47"/>
      <c r="D143" s="47"/>
      <c r="E143" s="47"/>
      <c r="F143" s="55">
        <v>4103.4799999999996</v>
      </c>
      <c r="G143" s="56">
        <v>2.8199999999999999E-2</v>
      </c>
      <c r="H143" s="57"/>
      <c r="I143" s="58"/>
      <c r="J143" s="394"/>
    </row>
    <row r="144" spans="1:10" ht="12.95" customHeight="1">
      <c r="A144" s="394"/>
      <c r="B144" s="59" t="s">
        <v>340</v>
      </c>
      <c r="C144" s="60"/>
      <c r="D144" s="60"/>
      <c r="E144" s="60"/>
      <c r="F144" s="57" t="s">
        <v>136</v>
      </c>
      <c r="G144" s="57" t="s">
        <v>136</v>
      </c>
      <c r="H144" s="57"/>
      <c r="I144" s="58"/>
      <c r="J144" s="394"/>
    </row>
    <row r="145" spans="1:10" ht="12.95" customHeight="1">
      <c r="A145" s="394"/>
      <c r="B145" s="59" t="s">
        <v>134</v>
      </c>
      <c r="C145" s="60"/>
      <c r="D145" s="60"/>
      <c r="E145" s="60"/>
      <c r="F145" s="57" t="s">
        <v>136</v>
      </c>
      <c r="G145" s="57" t="s">
        <v>136</v>
      </c>
      <c r="H145" s="57"/>
      <c r="I145" s="58"/>
      <c r="J145" s="394"/>
    </row>
    <row r="146" spans="1:10" ht="12.95" customHeight="1">
      <c r="A146" s="394"/>
      <c r="B146" s="59" t="s">
        <v>137</v>
      </c>
      <c r="C146" s="61"/>
      <c r="D146" s="60"/>
      <c r="E146" s="61"/>
      <c r="F146" s="55">
        <v>4103.4799999999996</v>
      </c>
      <c r="G146" s="56">
        <v>2.8199999999999999E-2</v>
      </c>
      <c r="H146" s="57"/>
      <c r="I146" s="58"/>
      <c r="J146" s="394"/>
    </row>
    <row r="147" spans="1:10" ht="12.95" customHeight="1">
      <c r="A147" s="394"/>
      <c r="B147" s="59" t="s">
        <v>238</v>
      </c>
      <c r="C147" s="47"/>
      <c r="D147" s="60"/>
      <c r="E147" s="47"/>
      <c r="F147" s="64">
        <f>1304.77+F157</f>
        <v>-708.72</v>
      </c>
      <c r="G147" s="56">
        <f>0.88%+G157</f>
        <v>-5.0999999999999986E-3</v>
      </c>
      <c r="H147" s="57"/>
      <c r="I147" s="58"/>
      <c r="J147" s="394"/>
    </row>
    <row r="148" spans="1:10" ht="12.95" customHeight="1" thickBot="1">
      <c r="A148" s="394"/>
      <c r="B148" s="65" t="s">
        <v>239</v>
      </c>
      <c r="C148" s="66"/>
      <c r="D148" s="66"/>
      <c r="E148" s="66"/>
      <c r="F148" s="67">
        <v>145375.43</v>
      </c>
      <c r="G148" s="68">
        <v>1</v>
      </c>
      <c r="H148" s="69"/>
      <c r="I148" s="70"/>
      <c r="J148" s="394"/>
    </row>
    <row r="149" spans="1:10" ht="12.95" customHeight="1">
      <c r="A149" s="394"/>
      <c r="B149" s="41"/>
      <c r="C149" s="394"/>
      <c r="D149" s="394"/>
      <c r="E149" s="394"/>
      <c r="F149" s="394"/>
      <c r="G149" s="394"/>
      <c r="H149" s="394"/>
      <c r="I149" s="394"/>
      <c r="J149" s="394"/>
    </row>
    <row r="150" spans="1:10" ht="12.95" customHeight="1" thickBot="1">
      <c r="A150" s="394"/>
      <c r="B150" s="194" t="s">
        <v>801</v>
      </c>
      <c r="C150" s="394"/>
      <c r="D150" s="394"/>
      <c r="E150" s="394"/>
      <c r="F150" s="394"/>
      <c r="G150" s="394"/>
      <c r="H150" s="394"/>
      <c r="I150" s="394"/>
      <c r="J150" s="394"/>
    </row>
    <row r="151" spans="1:10" ht="24" customHeight="1">
      <c r="A151" s="394"/>
      <c r="B151" s="437" t="s">
        <v>6</v>
      </c>
      <c r="C151" s="438"/>
      <c r="D151" s="438" t="s">
        <v>288</v>
      </c>
      <c r="E151" s="439" t="s">
        <v>9</v>
      </c>
      <c r="F151" s="440" t="s">
        <v>798</v>
      </c>
      <c r="G151" s="439" t="s">
        <v>799</v>
      </c>
      <c r="H151" s="441" t="s">
        <v>800</v>
      </c>
      <c r="I151" s="206"/>
      <c r="J151" s="394"/>
    </row>
    <row r="152" spans="1:10" ht="12.95" customHeight="1">
      <c r="A152" s="394"/>
      <c r="B152" s="196" t="s">
        <v>151</v>
      </c>
      <c r="C152" s="47"/>
      <c r="D152" s="47"/>
      <c r="E152" s="47"/>
      <c r="F152" s="394"/>
      <c r="G152" s="124"/>
      <c r="H152" s="198"/>
      <c r="I152" s="206"/>
      <c r="J152" s="394"/>
    </row>
    <row r="153" spans="1:10" ht="12.95" customHeight="1">
      <c r="A153" s="48" t="s">
        <v>166</v>
      </c>
      <c r="B153" s="197" t="s">
        <v>159</v>
      </c>
      <c r="C153" s="41"/>
      <c r="D153" s="39" t="s">
        <v>293</v>
      </c>
      <c r="E153" s="481">
        <v>-149625</v>
      </c>
      <c r="F153" s="482">
        <v>-895.36</v>
      </c>
      <c r="G153" s="483">
        <v>-6.1999999999999998E-3</v>
      </c>
      <c r="H153" s="478"/>
      <c r="I153" s="206"/>
      <c r="J153" s="394"/>
    </row>
    <row r="154" spans="1:10" ht="12.95" customHeight="1">
      <c r="A154" s="48" t="s">
        <v>474</v>
      </c>
      <c r="B154" s="197" t="s">
        <v>475</v>
      </c>
      <c r="C154" s="41"/>
      <c r="D154" s="39" t="s">
        <v>293</v>
      </c>
      <c r="E154" s="481">
        <v>-94500</v>
      </c>
      <c r="F154" s="482">
        <v>-887.31</v>
      </c>
      <c r="G154" s="483">
        <v>-6.1000000000000004E-3</v>
      </c>
      <c r="H154" s="478"/>
      <c r="I154" s="206"/>
      <c r="J154" s="394"/>
    </row>
    <row r="155" spans="1:10" ht="12.95" customHeight="1">
      <c r="A155" s="48" t="s">
        <v>158</v>
      </c>
      <c r="B155" s="197" t="s">
        <v>167</v>
      </c>
      <c r="C155" s="41"/>
      <c r="D155" s="39" t="s">
        <v>293</v>
      </c>
      <c r="E155" s="481">
        <v>-9000</v>
      </c>
      <c r="F155" s="482">
        <v>-230.82</v>
      </c>
      <c r="G155" s="483">
        <v>-1.6000000000000001E-3</v>
      </c>
      <c r="H155" s="478"/>
      <c r="I155" s="206"/>
      <c r="J155" s="394"/>
    </row>
    <row r="156" spans="1:10" ht="12.95" customHeight="1">
      <c r="A156" s="394"/>
      <c r="B156" s="196" t="s">
        <v>134</v>
      </c>
      <c r="C156" s="47"/>
      <c r="D156" s="47"/>
      <c r="E156" s="47"/>
      <c r="F156" s="479">
        <v>-2013.49</v>
      </c>
      <c r="G156" s="480">
        <v>-1.3899999999999999E-2</v>
      </c>
      <c r="H156" s="199"/>
      <c r="I156" s="207"/>
      <c r="J156" s="394"/>
    </row>
    <row r="157" spans="1:10" ht="12.95" customHeight="1" thickBot="1">
      <c r="A157" s="394"/>
      <c r="B157" s="200" t="s">
        <v>137</v>
      </c>
      <c r="C157" s="201"/>
      <c r="D157" s="202"/>
      <c r="E157" s="201"/>
      <c r="F157" s="203">
        <v>-2013.49</v>
      </c>
      <c r="G157" s="204">
        <v>-1.3899999999999999E-2</v>
      </c>
      <c r="H157" s="205"/>
      <c r="I157" s="207"/>
      <c r="J157" s="394"/>
    </row>
    <row r="158" spans="1:10" ht="12.95" customHeight="1" thickBot="1">
      <c r="A158" s="394"/>
      <c r="B158" s="41"/>
      <c r="C158" s="394"/>
      <c r="D158" s="394"/>
      <c r="E158" s="394"/>
      <c r="F158" s="394"/>
      <c r="G158" s="394"/>
      <c r="H158" s="394"/>
      <c r="I158" s="394"/>
      <c r="J158" s="394"/>
    </row>
    <row r="159" spans="1:10" ht="12.95" customHeight="1">
      <c r="A159" s="394"/>
      <c r="B159" s="383" t="s">
        <v>242</v>
      </c>
      <c r="C159" s="397"/>
      <c r="D159" s="397"/>
      <c r="E159" s="397"/>
      <c r="F159" s="397"/>
      <c r="G159" s="397"/>
      <c r="H159" s="398"/>
      <c r="I159" s="394"/>
      <c r="J159" s="394"/>
    </row>
    <row r="160" spans="1:10" ht="12.95" customHeight="1" thickBot="1">
      <c r="A160" s="394"/>
      <c r="B160" s="635" t="s">
        <v>243</v>
      </c>
      <c r="C160" s="636"/>
      <c r="D160" s="636"/>
      <c r="E160" s="399"/>
      <c r="F160" s="399"/>
      <c r="G160" s="399"/>
      <c r="H160" s="400"/>
      <c r="I160" s="394"/>
      <c r="J160" s="394"/>
    </row>
    <row r="161" spans="1:10" ht="12.95" customHeight="1">
      <c r="A161" s="394"/>
      <c r="B161" s="40"/>
      <c r="C161" s="394"/>
      <c r="D161" s="394"/>
      <c r="E161" s="394"/>
      <c r="F161" s="394"/>
      <c r="G161" s="394"/>
      <c r="H161" s="394"/>
      <c r="I161" s="394"/>
      <c r="J161" s="394"/>
    </row>
    <row r="162" spans="1:10" ht="12.75" thickBot="1"/>
    <row r="163" spans="1:10" s="38" customFormat="1" ht="16.5" customHeight="1">
      <c r="A163" s="401"/>
      <c r="B163" s="71" t="s">
        <v>268</v>
      </c>
      <c r="C163" s="72"/>
      <c r="D163" s="73"/>
      <c r="E163" s="74"/>
      <c r="F163" s="75"/>
      <c r="G163" s="75"/>
      <c r="H163" s="76"/>
    </row>
    <row r="164" spans="1:10" s="38" customFormat="1" ht="16.5" customHeight="1" thickBot="1">
      <c r="A164" s="401"/>
      <c r="B164" s="77" t="s">
        <v>269</v>
      </c>
      <c r="D164" s="78"/>
      <c r="E164" s="78"/>
      <c r="G164" s="79"/>
      <c r="H164" s="80"/>
    </row>
    <row r="165" spans="1:10" s="38" customFormat="1" ht="24" customHeight="1">
      <c r="A165" s="401"/>
      <c r="B165" s="654" t="s">
        <v>270</v>
      </c>
      <c r="C165" s="656" t="s">
        <v>271</v>
      </c>
      <c r="D165" s="130" t="s">
        <v>272</v>
      </c>
      <c r="E165" s="130" t="s">
        <v>272</v>
      </c>
      <c r="F165" s="131" t="s">
        <v>273</v>
      </c>
      <c r="G165" s="79"/>
      <c r="H165" s="80"/>
    </row>
    <row r="166" spans="1:10" s="38" customFormat="1" ht="15.75" customHeight="1">
      <c r="A166" s="401"/>
      <c r="B166" s="655"/>
      <c r="C166" s="657"/>
      <c r="D166" s="81" t="s">
        <v>274</v>
      </c>
      <c r="E166" s="81" t="s">
        <v>275</v>
      </c>
      <c r="F166" s="132" t="s">
        <v>274</v>
      </c>
      <c r="G166" s="79"/>
      <c r="H166" s="80"/>
    </row>
    <row r="167" spans="1:10" s="38" customFormat="1" ht="16.5" customHeight="1" thickBot="1">
      <c r="A167" s="401"/>
      <c r="B167" s="133" t="s">
        <v>136</v>
      </c>
      <c r="C167" s="134" t="s">
        <v>136</v>
      </c>
      <c r="D167" s="134" t="s">
        <v>136</v>
      </c>
      <c r="E167" s="134" t="s">
        <v>136</v>
      </c>
      <c r="F167" s="135" t="s">
        <v>136</v>
      </c>
      <c r="G167" s="79"/>
      <c r="H167" s="80"/>
    </row>
    <row r="168" spans="1:10" s="38" customFormat="1" ht="16.5" customHeight="1">
      <c r="A168" s="401"/>
      <c r="B168" s="82" t="s">
        <v>276</v>
      </c>
      <c r="C168" s="83"/>
      <c r="D168" s="83"/>
      <c r="E168" s="83"/>
      <c r="F168" s="83"/>
      <c r="G168" s="79"/>
      <c r="H168" s="80"/>
    </row>
    <row r="169" spans="1:10" s="38" customFormat="1" ht="16.5" customHeight="1">
      <c r="A169" s="401"/>
      <c r="B169" s="84"/>
      <c r="G169" s="79"/>
      <c r="H169" s="80"/>
    </row>
    <row r="170" spans="1:10" s="38" customFormat="1" ht="16.5" customHeight="1" thickBot="1">
      <c r="A170" s="401"/>
      <c r="B170" s="84" t="s">
        <v>410</v>
      </c>
      <c r="G170" s="79"/>
      <c r="H170" s="80"/>
    </row>
    <row r="171" spans="1:10" s="38" customFormat="1" ht="16.5" customHeight="1">
      <c r="A171" s="401"/>
      <c r="B171" s="136" t="s">
        <v>411</v>
      </c>
      <c r="C171" s="388" t="s">
        <v>280</v>
      </c>
      <c r="D171" s="389" t="s">
        <v>316</v>
      </c>
      <c r="G171" s="79"/>
      <c r="H171" s="80"/>
    </row>
    <row r="172" spans="1:10" s="38" customFormat="1" ht="16.5" customHeight="1">
      <c r="A172" s="401"/>
      <c r="B172" s="85" t="s">
        <v>281</v>
      </c>
      <c r="C172" s="137"/>
      <c r="D172" s="138"/>
      <c r="G172" s="79"/>
      <c r="H172" s="80"/>
    </row>
    <row r="173" spans="1:10" s="38" customFormat="1" ht="16.5" customHeight="1">
      <c r="A173" s="401"/>
      <c r="B173" s="85" t="s">
        <v>764</v>
      </c>
      <c r="C173" s="138">
        <v>11.7265</v>
      </c>
      <c r="D173" s="138">
        <v>11.7598</v>
      </c>
      <c r="G173" s="79"/>
      <c r="H173" s="80"/>
    </row>
    <row r="174" spans="1:10" s="38" customFormat="1" ht="16.5" customHeight="1">
      <c r="A174" s="401"/>
      <c r="B174" s="85" t="s">
        <v>765</v>
      </c>
      <c r="C174" s="138">
        <v>10.2525</v>
      </c>
      <c r="D174" s="138">
        <v>10.2354</v>
      </c>
      <c r="G174" s="87"/>
      <c r="H174" s="80"/>
    </row>
    <row r="175" spans="1:10" s="38" customFormat="1" ht="16.5" customHeight="1">
      <c r="A175" s="401"/>
      <c r="B175" s="85" t="s">
        <v>282</v>
      </c>
      <c r="C175" s="138"/>
      <c r="D175" s="138"/>
      <c r="G175" s="79"/>
      <c r="H175" s="80"/>
    </row>
    <row r="176" spans="1:10" s="38" customFormat="1" ht="16.5" customHeight="1">
      <c r="A176" s="401"/>
      <c r="B176" s="85" t="s">
        <v>766</v>
      </c>
      <c r="C176" s="138">
        <v>11.655900000000001</v>
      </c>
      <c r="D176" s="138">
        <v>11.686299999999999</v>
      </c>
      <c r="G176" s="87"/>
      <c r="H176" s="80"/>
    </row>
    <row r="177" spans="1:8" s="38" customFormat="1" ht="16.5" customHeight="1" thickBot="1">
      <c r="A177" s="401"/>
      <c r="B177" s="139" t="s">
        <v>767</v>
      </c>
      <c r="C177" s="140">
        <v>10.3424</v>
      </c>
      <c r="D177" s="140">
        <v>10.319000000000001</v>
      </c>
      <c r="G177" s="87"/>
      <c r="H177" s="80"/>
    </row>
    <row r="178" spans="1:8" s="38" customFormat="1" ht="36" customHeight="1">
      <c r="A178" s="401"/>
      <c r="B178" s="641" t="s">
        <v>439</v>
      </c>
      <c r="C178" s="642"/>
      <c r="D178" s="642"/>
      <c r="E178" s="642"/>
      <c r="F178" s="642"/>
      <c r="G178" s="642"/>
      <c r="H178" s="647"/>
    </row>
    <row r="179" spans="1:8" s="38" customFormat="1" ht="18" customHeight="1">
      <c r="A179" s="401"/>
      <c r="B179" s="241"/>
      <c r="C179" s="243"/>
      <c r="D179" s="243"/>
      <c r="E179" s="243"/>
      <c r="F179" s="243"/>
      <c r="G179" s="243"/>
      <c r="H179" s="242"/>
    </row>
    <row r="180" spans="1:8" s="38" customFormat="1" ht="16.5" customHeight="1">
      <c r="A180" s="401"/>
      <c r="B180" s="84" t="s">
        <v>780</v>
      </c>
      <c r="C180" s="89"/>
      <c r="D180" s="89"/>
      <c r="E180" s="89"/>
      <c r="G180" s="79"/>
      <c r="H180" s="80"/>
    </row>
    <row r="181" spans="1:8" s="38" customFormat="1" ht="16.5" customHeight="1">
      <c r="A181" s="401"/>
      <c r="B181" s="84"/>
      <c r="C181" s="89"/>
      <c r="D181" s="89"/>
      <c r="E181" s="89"/>
      <c r="G181" s="79"/>
      <c r="H181" s="80"/>
    </row>
    <row r="182" spans="1:8" s="38" customFormat="1" ht="24" customHeight="1">
      <c r="A182" s="401"/>
      <c r="B182" s="98" t="s">
        <v>421</v>
      </c>
      <c r="C182" s="91" t="s">
        <v>435</v>
      </c>
      <c r="D182" s="91" t="s">
        <v>423</v>
      </c>
      <c r="E182" s="91" t="s">
        <v>428</v>
      </c>
      <c r="G182" s="79"/>
      <c r="H182" s="80"/>
    </row>
    <row r="183" spans="1:8" s="38" customFormat="1" ht="24" customHeight="1">
      <c r="A183" s="401"/>
      <c r="B183" s="141" t="s">
        <v>425</v>
      </c>
      <c r="C183" s="95" t="s">
        <v>436</v>
      </c>
      <c r="D183" s="96">
        <v>4.6104439999999997E-2</v>
      </c>
      <c r="E183" s="96">
        <v>4.6104439999999997E-2</v>
      </c>
      <c r="G183" s="79"/>
      <c r="H183" s="80"/>
    </row>
    <row r="184" spans="1:8" s="38" customFormat="1" ht="24" customHeight="1">
      <c r="A184" s="401"/>
      <c r="B184" s="141" t="s">
        <v>425</v>
      </c>
      <c r="C184" s="95" t="s">
        <v>438</v>
      </c>
      <c r="D184" s="96">
        <v>5.0115079999999999E-2</v>
      </c>
      <c r="E184" s="96">
        <v>5.0115079999999999E-2</v>
      </c>
      <c r="G184" s="79"/>
      <c r="H184" s="80"/>
    </row>
    <row r="185" spans="1:8" s="38" customFormat="1" ht="16.5" customHeight="1">
      <c r="A185" s="401"/>
      <c r="B185" s="84" t="s">
        <v>442</v>
      </c>
      <c r="C185" s="89"/>
      <c r="D185" s="395"/>
      <c r="E185" s="89"/>
      <c r="G185" s="79"/>
      <c r="H185" s="80"/>
    </row>
    <row r="186" spans="1:8" s="38" customFormat="1" ht="16.5" customHeight="1">
      <c r="A186" s="401"/>
      <c r="B186" s="84"/>
      <c r="C186" s="89"/>
      <c r="D186" s="395"/>
      <c r="E186" s="89"/>
      <c r="G186" s="79"/>
      <c r="H186" s="80"/>
    </row>
    <row r="187" spans="1:8" s="38" customFormat="1" ht="16.5" customHeight="1">
      <c r="A187" s="401"/>
      <c r="B187" s="84" t="s">
        <v>912</v>
      </c>
      <c r="C187" s="89"/>
      <c r="D187" s="395"/>
      <c r="E187" s="89"/>
      <c r="G187" s="79"/>
      <c r="H187" s="80"/>
    </row>
    <row r="188" spans="1:8" s="38" customFormat="1" ht="16.5" customHeight="1">
      <c r="A188" s="401"/>
      <c r="B188" s="105" t="s">
        <v>283</v>
      </c>
      <c r="C188" s="89"/>
      <c r="D188" s="395"/>
      <c r="E188" s="89"/>
      <c r="G188" s="79"/>
      <c r="H188" s="80"/>
    </row>
    <row r="189" spans="1:8" s="38" customFormat="1" ht="16.5" customHeight="1">
      <c r="A189" s="401"/>
      <c r="B189" s="105"/>
      <c r="C189" s="89"/>
      <c r="D189" s="395"/>
      <c r="E189" s="395"/>
      <c r="G189" s="79"/>
      <c r="H189" s="80"/>
    </row>
    <row r="190" spans="1:8" s="38" customFormat="1" ht="16.5" customHeight="1">
      <c r="A190" s="401"/>
      <c r="B190" s="84" t="s">
        <v>444</v>
      </c>
      <c r="C190" s="89"/>
      <c r="D190" s="395"/>
      <c r="E190" s="395"/>
      <c r="G190" s="79"/>
      <c r="H190" s="80"/>
    </row>
    <row r="191" spans="1:8" s="38" customFormat="1" ht="16.5" customHeight="1">
      <c r="A191" s="401"/>
      <c r="B191" s="84"/>
      <c r="C191" s="89"/>
      <c r="D191" s="395"/>
      <c r="E191" s="395"/>
      <c r="G191" s="79"/>
      <c r="H191" s="80"/>
    </row>
    <row r="192" spans="1:8" s="38" customFormat="1" ht="16.5" customHeight="1">
      <c r="A192" s="401"/>
      <c r="B192" s="84" t="s">
        <v>445</v>
      </c>
      <c r="C192" s="89"/>
      <c r="D192" s="395"/>
      <c r="E192" s="395"/>
      <c r="G192" s="79"/>
      <c r="H192" s="80"/>
    </row>
    <row r="193" spans="1:8" s="38" customFormat="1" ht="16.5" customHeight="1">
      <c r="A193" s="401"/>
      <c r="B193" s="106"/>
      <c r="C193" s="89"/>
      <c r="D193" s="89"/>
      <c r="E193" s="395"/>
      <c r="G193" s="79"/>
      <c r="H193" s="80"/>
    </row>
    <row r="194" spans="1:8" s="38" customFormat="1" ht="16.5" customHeight="1">
      <c r="A194" s="401"/>
      <c r="B194" s="84" t="s">
        <v>768</v>
      </c>
      <c r="C194" s="89"/>
      <c r="D194" s="89"/>
      <c r="E194" s="89"/>
      <c r="G194" s="79"/>
      <c r="H194" s="80"/>
    </row>
    <row r="195" spans="1:8" s="38" customFormat="1" ht="16.5" customHeight="1">
      <c r="A195" s="401"/>
      <c r="B195" s="84"/>
      <c r="C195" s="89"/>
      <c r="D195" s="89"/>
      <c r="E195" s="89"/>
      <c r="G195" s="79"/>
      <c r="H195" s="80"/>
    </row>
    <row r="196" spans="1:8" s="38" customFormat="1" ht="16.5" customHeight="1">
      <c r="A196" s="401"/>
      <c r="B196" s="84" t="s">
        <v>447</v>
      </c>
      <c r="C196" s="89"/>
      <c r="D196" s="89"/>
      <c r="E196" s="89"/>
      <c r="G196" s="79"/>
      <c r="H196" s="80"/>
    </row>
    <row r="197" spans="1:8" s="38" customFormat="1" ht="16.5" customHeight="1">
      <c r="A197" s="401"/>
      <c r="B197" s="84"/>
      <c r="C197" s="89"/>
      <c r="D197" s="89"/>
      <c r="E197" s="89"/>
      <c r="G197" s="79"/>
      <c r="H197" s="80"/>
    </row>
    <row r="198" spans="1:8" s="38" customFormat="1" ht="16.5" customHeight="1" thickBot="1">
      <c r="A198" s="401"/>
      <c r="B198" s="84" t="s">
        <v>448</v>
      </c>
      <c r="C198" s="89"/>
      <c r="D198" s="89"/>
      <c r="E198" s="89"/>
      <c r="G198" s="79"/>
      <c r="H198" s="80"/>
    </row>
    <row r="199" spans="1:8" s="38" customFormat="1" ht="16.5" customHeight="1">
      <c r="A199" s="401"/>
      <c r="B199" s="142" t="s">
        <v>449</v>
      </c>
      <c r="C199" s="143"/>
      <c r="D199" s="143"/>
      <c r="E199" s="143"/>
      <c r="F199" s="144">
        <v>0</v>
      </c>
      <c r="G199" s="79"/>
      <c r="H199" s="80"/>
    </row>
    <row r="200" spans="1:8" s="38" customFormat="1" ht="16.5" customHeight="1">
      <c r="A200" s="401"/>
      <c r="B200" s="145" t="s">
        <v>450</v>
      </c>
      <c r="C200" s="146"/>
      <c r="D200" s="146"/>
      <c r="E200" s="146"/>
      <c r="F200" s="147">
        <f>74.21-F203</f>
        <v>66.339999999999989</v>
      </c>
      <c r="G200" s="148"/>
      <c r="H200" s="80"/>
    </row>
    <row r="201" spans="1:8" s="38" customFormat="1" ht="16.5" customHeight="1">
      <c r="A201" s="401"/>
      <c r="B201" s="145" t="s">
        <v>451</v>
      </c>
      <c r="C201" s="146"/>
      <c r="D201" s="146"/>
      <c r="E201" s="146"/>
      <c r="F201" s="147">
        <f>G131*100</f>
        <v>1.67</v>
      </c>
      <c r="G201" s="148"/>
      <c r="H201" s="80"/>
    </row>
    <row r="202" spans="1:8" s="38" customFormat="1" ht="16.5" customHeight="1">
      <c r="A202" s="401"/>
      <c r="B202" s="145" t="s">
        <v>769</v>
      </c>
      <c r="C202" s="146"/>
      <c r="D202" s="146"/>
      <c r="E202" s="146"/>
      <c r="F202" s="147">
        <f>(G27)*100</f>
        <v>21.43381689323914</v>
      </c>
      <c r="G202" s="148"/>
      <c r="H202" s="80"/>
    </row>
    <row r="203" spans="1:8" s="38" customFormat="1" ht="16.5" customHeight="1">
      <c r="A203" s="401"/>
      <c r="B203" s="145" t="s">
        <v>770</v>
      </c>
      <c r="C203" s="146"/>
      <c r="D203" s="146"/>
      <c r="E203" s="146"/>
      <c r="F203" s="147">
        <v>7.87</v>
      </c>
      <c r="G203" s="149"/>
      <c r="H203" s="80"/>
    </row>
    <row r="204" spans="1:8" s="38" customFormat="1" ht="16.5" customHeight="1" thickBot="1">
      <c r="A204" s="401"/>
      <c r="B204" s="150" t="s">
        <v>452</v>
      </c>
      <c r="C204" s="151"/>
      <c r="D204" s="151"/>
      <c r="E204" s="151"/>
      <c r="F204" s="152">
        <f>(G139+G142+G147)*100</f>
        <v>2.69</v>
      </c>
      <c r="G204" s="149"/>
      <c r="H204" s="80"/>
    </row>
    <row r="205" spans="1:8" s="38" customFormat="1" ht="16.5" customHeight="1">
      <c r="A205" s="401"/>
      <c r="B205" s="84"/>
      <c r="C205" s="89"/>
      <c r="D205" s="89"/>
      <c r="E205" s="89"/>
      <c r="F205" s="153"/>
      <c r="G205" s="79"/>
      <c r="H205" s="80"/>
    </row>
    <row r="206" spans="1:8" s="38" customFormat="1" ht="16.5" customHeight="1">
      <c r="A206" s="401"/>
      <c r="B206" s="84"/>
      <c r="C206" s="89"/>
      <c r="D206" s="89"/>
      <c r="E206" s="89"/>
      <c r="G206" s="79"/>
      <c r="H206" s="80"/>
    </row>
    <row r="207" spans="1:8" s="38" customFormat="1" ht="16.5" customHeight="1">
      <c r="A207" s="401"/>
      <c r="B207" s="84" t="s">
        <v>453</v>
      </c>
      <c r="C207" s="89"/>
      <c r="D207" s="89"/>
      <c r="E207" s="89"/>
      <c r="G207" s="79"/>
      <c r="H207" s="80"/>
    </row>
    <row r="208" spans="1:8" s="38" customFormat="1" ht="16.5" customHeight="1">
      <c r="A208" s="401"/>
      <c r="B208" s="145" t="s">
        <v>454</v>
      </c>
      <c r="C208" s="154"/>
      <c r="D208" s="154"/>
      <c r="E208" s="154"/>
      <c r="F208" s="155">
        <f>F199+F200</f>
        <v>66.339999999999989</v>
      </c>
      <c r="G208" s="156"/>
      <c r="H208" s="80"/>
    </row>
    <row r="209" spans="1:8" s="38" customFormat="1" ht="16.5" customHeight="1">
      <c r="A209" s="401"/>
      <c r="B209" s="145" t="s">
        <v>771</v>
      </c>
      <c r="C209" s="154"/>
      <c r="D209" s="154"/>
      <c r="E209" s="154"/>
      <c r="F209" s="155">
        <f>F203</f>
        <v>7.87</v>
      </c>
      <c r="G209" s="156"/>
      <c r="H209" s="80"/>
    </row>
    <row r="210" spans="1:8" s="38" customFormat="1" ht="16.5" customHeight="1">
      <c r="A210" s="401"/>
      <c r="B210" s="145" t="s">
        <v>772</v>
      </c>
      <c r="C210" s="154"/>
      <c r="D210" s="154"/>
      <c r="E210" s="154"/>
      <c r="F210" s="155">
        <f>F202</f>
        <v>21.43381689323914</v>
      </c>
      <c r="G210" s="157"/>
      <c r="H210" s="158"/>
    </row>
    <row r="211" spans="1:8" s="38" customFormat="1" ht="16.5" customHeight="1">
      <c r="A211" s="401"/>
      <c r="B211" s="145" t="s">
        <v>455</v>
      </c>
      <c r="C211" s="154"/>
      <c r="D211" s="154"/>
      <c r="E211" s="154"/>
      <c r="F211" s="155">
        <f>F201</f>
        <v>1.67</v>
      </c>
      <c r="G211" s="157"/>
      <c r="H211" s="158"/>
    </row>
    <row r="212" spans="1:8" s="38" customFormat="1" ht="16.5" customHeight="1">
      <c r="A212" s="401"/>
      <c r="B212" s="145" t="s">
        <v>452</v>
      </c>
      <c r="C212" s="154"/>
      <c r="D212" s="154"/>
      <c r="E212" s="154"/>
      <c r="F212" s="155">
        <f>F204</f>
        <v>2.69</v>
      </c>
      <c r="G212" s="156"/>
      <c r="H212" s="442"/>
    </row>
    <row r="213" spans="1:8" s="38" customFormat="1" ht="16.5" customHeight="1">
      <c r="A213" s="401"/>
      <c r="B213" s="84"/>
      <c r="C213" s="116"/>
      <c r="D213" s="116"/>
      <c r="E213" s="116"/>
      <c r="F213" s="117"/>
      <c r="G213" s="79"/>
      <c r="H213" s="158"/>
    </row>
    <row r="214" spans="1:8" s="38" customFormat="1" ht="16.5" customHeight="1">
      <c r="A214" s="401"/>
      <c r="B214" s="84" t="s">
        <v>315</v>
      </c>
      <c r="C214" s="116"/>
      <c r="D214" s="116"/>
      <c r="E214" s="116"/>
      <c r="F214" s="118"/>
      <c r="G214" s="79"/>
      <c r="H214" s="80"/>
    </row>
    <row r="215" spans="1:8" s="38" customFormat="1" ht="16.5" customHeight="1" thickBot="1">
      <c r="A215" s="401"/>
      <c r="B215" s="119"/>
      <c r="C215" s="120"/>
      <c r="D215" s="120"/>
      <c r="E215" s="121"/>
      <c r="F215" s="122"/>
      <c r="G215" s="121"/>
      <c r="H215" s="123"/>
    </row>
    <row r="216" spans="1:8" s="38" customFormat="1" ht="16.5" customHeight="1">
      <c r="A216" s="401"/>
      <c r="B216" s="159" t="s">
        <v>773</v>
      </c>
      <c r="C216" s="160"/>
      <c r="D216" s="160"/>
      <c r="E216" s="160"/>
      <c r="F216" s="161"/>
      <c r="G216" s="162"/>
      <c r="H216" s="76"/>
    </row>
    <row r="217" spans="1:8" s="38" customFormat="1" ht="16.5" customHeight="1">
      <c r="A217" s="401"/>
      <c r="B217" s="84"/>
      <c r="C217" s="116"/>
      <c r="D217" s="116"/>
      <c r="E217" s="116"/>
      <c r="F217" s="118"/>
      <c r="G217" s="79"/>
      <c r="H217" s="80"/>
    </row>
    <row r="218" spans="1:8" s="38" customFormat="1" ht="16.5" customHeight="1">
      <c r="A218" s="401"/>
      <c r="B218" s="163" t="s">
        <v>774</v>
      </c>
      <c r="C218" s="164"/>
      <c r="D218" s="164"/>
      <c r="E218" s="164"/>
      <c r="F218" s="165"/>
      <c r="G218" s="79"/>
      <c r="H218" s="80"/>
    </row>
    <row r="219" spans="1:8" s="38" customFormat="1" ht="61.5" customHeight="1">
      <c r="A219" s="401"/>
      <c r="B219" s="391" t="s">
        <v>286</v>
      </c>
      <c r="C219" s="176" t="s">
        <v>287</v>
      </c>
      <c r="D219" s="176" t="s">
        <v>288</v>
      </c>
      <c r="E219" s="176" t="s">
        <v>289</v>
      </c>
      <c r="F219" s="176" t="s">
        <v>290</v>
      </c>
      <c r="G219" s="176" t="s">
        <v>291</v>
      </c>
      <c r="H219" s="80"/>
    </row>
    <row r="220" spans="1:8" s="38" customFormat="1" ht="16.5" customHeight="1">
      <c r="A220" s="401"/>
      <c r="B220" s="166" t="s">
        <v>33</v>
      </c>
      <c r="C220" s="341">
        <v>45169</v>
      </c>
      <c r="D220" s="39" t="s">
        <v>293</v>
      </c>
      <c r="E220" s="155">
        <v>930.40326370370371</v>
      </c>
      <c r="F220" s="155">
        <v>938.95</v>
      </c>
      <c r="G220" s="650">
        <v>401.04669999999999</v>
      </c>
      <c r="H220" s="80"/>
    </row>
    <row r="221" spans="1:8" s="38" customFormat="1" ht="16.5" customHeight="1">
      <c r="A221" s="401"/>
      <c r="B221" s="166" t="s">
        <v>85</v>
      </c>
      <c r="C221" s="341">
        <v>45134</v>
      </c>
      <c r="D221" s="39" t="s">
        <v>293</v>
      </c>
      <c r="E221" s="155">
        <v>2516.3124755555555</v>
      </c>
      <c r="F221" s="155">
        <v>2564.6999999999998</v>
      </c>
      <c r="G221" s="651"/>
      <c r="H221" s="80"/>
    </row>
    <row r="222" spans="1:8" s="38" customFormat="1" ht="16.5" customHeight="1">
      <c r="A222" s="401"/>
      <c r="B222" s="166" t="s">
        <v>121</v>
      </c>
      <c r="C222" s="341">
        <v>45134</v>
      </c>
      <c r="D222" s="39" t="s">
        <v>293</v>
      </c>
      <c r="E222" s="155">
        <v>570.86663050960738</v>
      </c>
      <c r="F222" s="155">
        <v>598.4</v>
      </c>
      <c r="G222" s="651"/>
      <c r="H222" s="80"/>
    </row>
    <row r="223" spans="1:8" s="38" customFormat="1" ht="16.5" customHeight="1">
      <c r="A223" s="401"/>
      <c r="B223" s="166" t="s">
        <v>775</v>
      </c>
      <c r="C223" s="37"/>
      <c r="D223" s="37"/>
      <c r="E223" s="167"/>
      <c r="F223" s="167"/>
      <c r="G223" s="168"/>
      <c r="H223" s="80"/>
    </row>
    <row r="224" spans="1:8" s="38" customFormat="1" ht="16.5" customHeight="1">
      <c r="A224" s="401"/>
      <c r="B224" s="105"/>
      <c r="E224" s="169"/>
      <c r="F224" s="169"/>
      <c r="G224" s="170"/>
      <c r="H224" s="80"/>
    </row>
    <row r="225" spans="1:10" s="443" customFormat="1">
      <c r="B225" s="171" t="s">
        <v>782</v>
      </c>
      <c r="C225" s="172"/>
      <c r="D225" s="444"/>
      <c r="E225" s="38"/>
      <c r="F225" s="38"/>
      <c r="G225" s="38"/>
      <c r="H225" s="216"/>
    </row>
    <row r="226" spans="1:10" s="443" customFormat="1">
      <c r="B226" s="644" t="s">
        <v>296</v>
      </c>
      <c r="C226" s="645"/>
      <c r="D226" s="646"/>
      <c r="E226" s="445">
        <v>0</v>
      </c>
      <c r="F226" s="38"/>
      <c r="G226" s="38"/>
      <c r="H226" s="216"/>
    </row>
    <row r="227" spans="1:10" s="443" customFormat="1">
      <c r="B227" s="644" t="s">
        <v>297</v>
      </c>
      <c r="C227" s="645"/>
      <c r="D227" s="646"/>
      <c r="E227" s="349">
        <v>276</v>
      </c>
      <c r="F227" s="170"/>
      <c r="G227" s="170"/>
      <c r="H227" s="216"/>
    </row>
    <row r="228" spans="1:10" s="443" customFormat="1">
      <c r="B228" s="644" t="s">
        <v>298</v>
      </c>
      <c r="C228" s="645"/>
      <c r="D228" s="646"/>
      <c r="E228" s="349">
        <v>276</v>
      </c>
      <c r="F228" s="170"/>
      <c r="G228" s="170"/>
      <c r="H228" s="216"/>
    </row>
    <row r="229" spans="1:10" s="443" customFormat="1">
      <c r="B229" s="644" t="s">
        <v>299</v>
      </c>
      <c r="C229" s="645"/>
      <c r="D229" s="646"/>
      <c r="E229" s="349">
        <v>276</v>
      </c>
      <c r="F229" s="170"/>
      <c r="G229" s="170"/>
      <c r="H229" s="216"/>
    </row>
    <row r="230" spans="1:10" s="443" customFormat="1">
      <c r="B230" s="644" t="s">
        <v>300</v>
      </c>
      <c r="C230" s="645"/>
      <c r="D230" s="646"/>
      <c r="E230" s="446">
        <v>0</v>
      </c>
      <c r="F230" s="170"/>
      <c r="G230" s="170"/>
      <c r="H230" s="216"/>
    </row>
    <row r="231" spans="1:10" s="443" customFormat="1">
      <c r="B231" s="644" t="s">
        <v>301</v>
      </c>
      <c r="C231" s="645"/>
      <c r="D231" s="646"/>
      <c r="E231" s="349">
        <v>194739454.80000001</v>
      </c>
      <c r="F231" s="170"/>
      <c r="G231" s="170"/>
      <c r="H231" s="216"/>
    </row>
    <row r="232" spans="1:10" s="443" customFormat="1">
      <c r="B232" s="644" t="s">
        <v>302</v>
      </c>
      <c r="C232" s="645"/>
      <c r="D232" s="646"/>
      <c r="E232" s="349">
        <v>191775724.60000002</v>
      </c>
      <c r="F232" s="170"/>
      <c r="G232" s="170"/>
      <c r="H232" s="216"/>
      <c r="J232" s="447"/>
    </row>
    <row r="233" spans="1:10" s="443" customFormat="1">
      <c r="B233" s="644" t="s">
        <v>303</v>
      </c>
      <c r="C233" s="645"/>
      <c r="D233" s="646"/>
      <c r="E233" s="349">
        <v>195985840.28999999</v>
      </c>
      <c r="F233" s="170"/>
      <c r="G233" s="351"/>
      <c r="H233" s="216"/>
      <c r="J233" s="448"/>
    </row>
    <row r="234" spans="1:10" s="443" customFormat="1">
      <c r="B234" s="644" t="s">
        <v>304</v>
      </c>
      <c r="C234" s="645"/>
      <c r="D234" s="646"/>
      <c r="E234" s="349">
        <v>-2963730.1999999993</v>
      </c>
      <c r="F234" s="170"/>
      <c r="G234" s="353"/>
      <c r="H234" s="216"/>
      <c r="J234" s="448"/>
    </row>
    <row r="235" spans="1:10" s="443" customFormat="1">
      <c r="B235" s="174" t="s">
        <v>305</v>
      </c>
      <c r="C235" s="175"/>
      <c r="D235" s="175"/>
      <c r="E235" s="169"/>
      <c r="F235" s="170"/>
      <c r="G235" s="170"/>
      <c r="H235" s="216"/>
    </row>
    <row r="236" spans="1:10" s="38" customFormat="1" ht="16.5" customHeight="1">
      <c r="A236" s="401"/>
      <c r="B236" s="105"/>
      <c r="E236" s="169"/>
      <c r="F236" s="169"/>
      <c r="G236" s="170"/>
      <c r="H236" s="80"/>
    </row>
    <row r="237" spans="1:10" s="38" customFormat="1" ht="16.5" customHeight="1">
      <c r="A237" s="401"/>
      <c r="B237" s="171" t="s">
        <v>776</v>
      </c>
      <c r="C237" s="172"/>
      <c r="D237" s="172"/>
      <c r="H237" s="80"/>
    </row>
    <row r="238" spans="1:10" s="38" customFormat="1" ht="16.5" customHeight="1">
      <c r="A238" s="401"/>
      <c r="B238" s="77"/>
      <c r="F238" s="173"/>
      <c r="G238" s="173"/>
      <c r="H238" s="80"/>
    </row>
    <row r="239" spans="1:10" s="38" customFormat="1" ht="16.5" customHeight="1">
      <c r="A239" s="401"/>
      <c r="B239" s="171" t="s">
        <v>777</v>
      </c>
      <c r="C239" s="172"/>
      <c r="D239" s="172"/>
      <c r="F239" s="390"/>
      <c r="H239" s="80"/>
    </row>
    <row r="240" spans="1:10" s="38" customFormat="1" ht="16.5" customHeight="1">
      <c r="A240" s="401"/>
      <c r="B240" s="174"/>
      <c r="C240" s="175"/>
      <c r="D240" s="175"/>
      <c r="H240" s="80"/>
    </row>
    <row r="241" spans="1:10" s="38" customFormat="1" ht="16.5" customHeight="1">
      <c r="A241" s="401"/>
      <c r="B241" s="171" t="s">
        <v>778</v>
      </c>
      <c r="C241" s="172"/>
      <c r="D241" s="172"/>
      <c r="F241" s="390"/>
      <c r="H241" s="80"/>
    </row>
    <row r="242" spans="1:10" s="38" customFormat="1" ht="16.5" customHeight="1">
      <c r="A242" s="401"/>
      <c r="B242" s="177"/>
      <c r="C242" s="392"/>
      <c r="D242" s="392"/>
      <c r="E242" s="392"/>
      <c r="F242" s="392"/>
      <c r="H242" s="80"/>
    </row>
    <row r="243" spans="1:10" s="38" customFormat="1" ht="16.5" customHeight="1">
      <c r="A243" s="401"/>
      <c r="B243" s="171" t="s">
        <v>781</v>
      </c>
      <c r="C243" s="172"/>
      <c r="D243" s="172"/>
      <c r="H243" s="80"/>
    </row>
    <row r="244" spans="1:10" s="38" customFormat="1" ht="16.5" customHeight="1">
      <c r="A244" s="401"/>
      <c r="B244" s="393" t="s">
        <v>312</v>
      </c>
      <c r="C244" s="178"/>
      <c r="D244" s="178"/>
      <c r="E244" s="37">
        <v>160</v>
      </c>
      <c r="H244" s="80"/>
    </row>
    <row r="245" spans="1:10" s="38" customFormat="1" ht="16.5" customHeight="1">
      <c r="A245" s="401"/>
      <c r="B245" s="393" t="s">
        <v>313</v>
      </c>
      <c r="C245" s="178"/>
      <c r="D245" s="178"/>
      <c r="E245" s="179">
        <v>132780000</v>
      </c>
      <c r="H245" s="80"/>
    </row>
    <row r="246" spans="1:10" s="38" customFormat="1" ht="16.5" customHeight="1">
      <c r="A246" s="401"/>
      <c r="B246" s="393" t="s">
        <v>314</v>
      </c>
      <c r="C246" s="178"/>
      <c r="D246" s="178"/>
      <c r="E246" s="179">
        <v>574011.9</v>
      </c>
      <c r="H246" s="80"/>
    </row>
    <row r="247" spans="1:10" s="38" customFormat="1" ht="16.5" customHeight="1">
      <c r="A247" s="401"/>
      <c r="B247" s="77"/>
      <c r="H247" s="80"/>
    </row>
    <row r="248" spans="1:10" s="38" customFormat="1" ht="16.5" customHeight="1" thickBot="1">
      <c r="A248" s="401"/>
      <c r="B248" s="180" t="s">
        <v>779</v>
      </c>
      <c r="C248" s="181"/>
      <c r="D248" s="181"/>
      <c r="E248" s="181"/>
      <c r="F248" s="181"/>
      <c r="G248" s="181"/>
      <c r="H248" s="123"/>
    </row>
    <row r="249" spans="1:10" s="38" customFormat="1" ht="16.5" customHeight="1">
      <c r="A249" s="401"/>
    </row>
    <row r="251" spans="1:10">
      <c r="B251" s="609" t="s">
        <v>875</v>
      </c>
      <c r="C251" s="609"/>
      <c r="D251" s="609"/>
      <c r="E251" s="609"/>
      <c r="F251" s="609"/>
      <c r="G251" s="609"/>
      <c r="H251" s="609"/>
      <c r="I251" s="609"/>
      <c r="J251" s="372"/>
    </row>
    <row r="252" spans="1:10">
      <c r="B252" s="610" t="s">
        <v>824</v>
      </c>
      <c r="C252" s="611" t="s">
        <v>825</v>
      </c>
      <c r="D252" s="611"/>
      <c r="E252" s="208" t="s">
        <v>826</v>
      </c>
      <c r="F252" s="208" t="s">
        <v>827</v>
      </c>
      <c r="G252" s="611" t="s">
        <v>828</v>
      </c>
      <c r="H252" s="611"/>
      <c r="I252" s="611"/>
      <c r="J252" s="611"/>
    </row>
    <row r="253" spans="1:10" ht="48">
      <c r="B253" s="610"/>
      <c r="C253" s="404" t="s">
        <v>282</v>
      </c>
      <c r="D253" s="404" t="s">
        <v>281</v>
      </c>
      <c r="E253" s="208" t="s">
        <v>876</v>
      </c>
      <c r="F253" s="208" t="s">
        <v>877</v>
      </c>
      <c r="G253" s="404" t="s">
        <v>282</v>
      </c>
      <c r="H253" s="404" t="s">
        <v>281</v>
      </c>
      <c r="I253" s="208" t="s">
        <v>876</v>
      </c>
      <c r="J253" s="208" t="s">
        <v>877</v>
      </c>
    </row>
    <row r="254" spans="1:10">
      <c r="B254" s="363" t="s">
        <v>878</v>
      </c>
      <c r="C254" s="361">
        <v>7.7185126344622157E-2</v>
      </c>
      <c r="D254" s="361">
        <v>8.0412280160051308E-2</v>
      </c>
      <c r="E254" s="361">
        <v>5.6640507682869989E-2</v>
      </c>
      <c r="F254" s="361">
        <v>2.5031223081743548E-2</v>
      </c>
      <c r="G254" s="449">
        <v>11686.299999999997</v>
      </c>
      <c r="H254" s="449">
        <v>11759.800000000001</v>
      </c>
      <c r="I254" s="449">
        <v>11224.032258940571</v>
      </c>
      <c r="J254" s="449">
        <v>10531.828376070833</v>
      </c>
    </row>
    <row r="255" spans="1:10">
      <c r="B255" s="363" t="s">
        <v>832</v>
      </c>
      <c r="C255" s="361">
        <v>9.9783549783549752E-2</v>
      </c>
      <c r="D255" s="361">
        <v>0.10304656136269852</v>
      </c>
      <c r="E255" s="361">
        <v>0.10678289224297255</v>
      </c>
      <c r="F255" s="361">
        <v>9.2779367186750727E-2</v>
      </c>
      <c r="G255" s="449">
        <v>10997.835497835498</v>
      </c>
      <c r="H255" s="449">
        <v>11030.465613626986</v>
      </c>
      <c r="I255" s="449">
        <v>11067.828922429726</v>
      </c>
      <c r="J255" s="449">
        <v>10927.793671867506</v>
      </c>
    </row>
    <row r="256" spans="1:10">
      <c r="B256" s="405"/>
      <c r="C256" s="212"/>
      <c r="D256" s="406"/>
      <c r="E256" s="212"/>
      <c r="F256" s="212"/>
      <c r="G256" s="212"/>
      <c r="H256" s="212"/>
      <c r="I256" s="212"/>
      <c r="J256" s="212"/>
    </row>
    <row r="257" spans="2:10">
      <c r="B257" s="212"/>
      <c r="C257" s="212"/>
      <c r="D257" s="212"/>
      <c r="E257" s="212"/>
      <c r="F257" s="212"/>
      <c r="G257" s="212"/>
      <c r="H257" s="212"/>
      <c r="I257" s="212"/>
      <c r="J257" s="212"/>
    </row>
    <row r="258" spans="2:10">
      <c r="B258" s="609" t="s">
        <v>879</v>
      </c>
      <c r="C258" s="609"/>
      <c r="D258" s="609"/>
      <c r="E258" s="609"/>
      <c r="F258" s="609"/>
      <c r="G258" s="212"/>
      <c r="H258" s="212"/>
      <c r="I258" s="212"/>
      <c r="J258" s="212"/>
    </row>
    <row r="259" spans="2:10" ht="48">
      <c r="B259" s="367"/>
      <c r="C259" s="368" t="s">
        <v>878</v>
      </c>
      <c r="D259" s="368" t="s">
        <v>832</v>
      </c>
      <c r="E259" s="368" t="s">
        <v>880</v>
      </c>
      <c r="F259" s="368" t="s">
        <v>881</v>
      </c>
      <c r="G259" s="212"/>
      <c r="H259" s="212"/>
      <c r="I259" s="212"/>
      <c r="J259" s="212"/>
    </row>
    <row r="260" spans="2:10">
      <c r="B260" s="360" t="s">
        <v>838</v>
      </c>
      <c r="C260" s="369">
        <v>260000</v>
      </c>
      <c r="D260" s="369">
        <v>120000</v>
      </c>
      <c r="E260" s="370" t="s">
        <v>860</v>
      </c>
      <c r="F260" s="370" t="s">
        <v>860</v>
      </c>
      <c r="G260" s="212"/>
      <c r="H260" s="212"/>
      <c r="I260" s="212"/>
      <c r="J260" s="212"/>
    </row>
    <row r="261" spans="2:10">
      <c r="B261" s="360" t="s">
        <v>839</v>
      </c>
      <c r="C261" s="369">
        <v>283632.25740730099</v>
      </c>
      <c r="D261" s="369">
        <v>125735.95860863201</v>
      </c>
      <c r="E261" s="370" t="s">
        <v>860</v>
      </c>
      <c r="F261" s="370" t="s">
        <v>860</v>
      </c>
      <c r="G261" s="212"/>
      <c r="H261" s="212"/>
      <c r="I261" s="212"/>
      <c r="J261" s="212"/>
    </row>
    <row r="262" spans="2:10">
      <c r="B262" s="360" t="s">
        <v>840</v>
      </c>
      <c r="C262" s="370">
        <v>7.9944312360007291E-2</v>
      </c>
      <c r="D262" s="370">
        <v>9.0455307794149994E-2</v>
      </c>
      <c r="E262" s="370" t="s">
        <v>860</v>
      </c>
      <c r="F262" s="370" t="s">
        <v>860</v>
      </c>
      <c r="G262" s="212"/>
      <c r="H262" s="212"/>
      <c r="I262" s="406"/>
      <c r="J262" s="406"/>
    </row>
    <row r="263" spans="2:10" ht="24">
      <c r="B263" s="360" t="s">
        <v>882</v>
      </c>
      <c r="C263" s="370">
        <v>6.5859149285207197E-2</v>
      </c>
      <c r="D263" s="370">
        <v>9.9059701596416902E-2</v>
      </c>
      <c r="E263" s="370" t="s">
        <v>860</v>
      </c>
      <c r="F263" s="370" t="s">
        <v>860</v>
      </c>
      <c r="G263" s="212"/>
      <c r="H263" s="212"/>
      <c r="I263" s="406"/>
      <c r="J263" s="406"/>
    </row>
    <row r="264" spans="2:10">
      <c r="B264" s="360" t="s">
        <v>883</v>
      </c>
      <c r="C264" s="370">
        <v>5.0872247806437204E-2</v>
      </c>
      <c r="D264" s="370">
        <v>9.3330301765663301E-2</v>
      </c>
      <c r="E264" s="370" t="s">
        <v>860</v>
      </c>
      <c r="F264" s="370" t="s">
        <v>860</v>
      </c>
      <c r="G264" s="212"/>
      <c r="H264" s="212"/>
      <c r="I264" s="406"/>
      <c r="J264" s="406"/>
    </row>
    <row r="265" spans="2:10">
      <c r="B265" s="212"/>
      <c r="C265" s="212"/>
      <c r="D265" s="212"/>
      <c r="E265" s="212"/>
      <c r="F265" s="212"/>
      <c r="G265" s="212"/>
      <c r="H265" s="212"/>
      <c r="I265" s="212"/>
      <c r="J265" s="212"/>
    </row>
    <row r="266" spans="2:10">
      <c r="B266" s="609" t="s">
        <v>884</v>
      </c>
      <c r="C266" s="609"/>
      <c r="D266" s="609"/>
      <c r="E266" s="609"/>
      <c r="F266" s="609"/>
      <c r="G266" s="212"/>
      <c r="H266" s="212"/>
      <c r="I266" s="212"/>
      <c r="J266" s="212"/>
    </row>
    <row r="267" spans="2:10" ht="48">
      <c r="B267" s="367"/>
      <c r="C267" s="368" t="s">
        <v>878</v>
      </c>
      <c r="D267" s="368" t="s">
        <v>832</v>
      </c>
      <c r="E267" s="368" t="s">
        <v>880</v>
      </c>
      <c r="F267" s="368" t="s">
        <v>881</v>
      </c>
      <c r="G267" s="212"/>
      <c r="H267" s="212"/>
      <c r="I267" s="212"/>
      <c r="J267" s="212"/>
    </row>
    <row r="268" spans="2:10">
      <c r="B268" s="360" t="s">
        <v>838</v>
      </c>
      <c r="C268" s="369">
        <v>260000</v>
      </c>
      <c r="D268" s="369">
        <v>120000</v>
      </c>
      <c r="E268" s="370" t="s">
        <v>860</v>
      </c>
      <c r="F268" s="370" t="s">
        <v>860</v>
      </c>
      <c r="G268" s="212"/>
      <c r="H268" s="212"/>
      <c r="I268" s="212"/>
      <c r="J268" s="212"/>
    </row>
    <row r="269" spans="2:10">
      <c r="B269" s="360" t="s">
        <v>839</v>
      </c>
      <c r="C269" s="369">
        <v>284597.57188613201</v>
      </c>
      <c r="D269" s="369">
        <v>125936.78166613801</v>
      </c>
      <c r="E269" s="370" t="s">
        <v>860</v>
      </c>
      <c r="F269" s="370" t="s">
        <v>860</v>
      </c>
      <c r="G269" s="212"/>
      <c r="H269" s="212"/>
      <c r="I269" s="212"/>
      <c r="J269" s="212"/>
    </row>
    <row r="270" spans="2:10">
      <c r="B270" s="360" t="s">
        <v>840</v>
      </c>
      <c r="C270" s="370">
        <v>8.3149318231925007E-2</v>
      </c>
      <c r="D270" s="370">
        <v>9.3665463509828489E-2</v>
      </c>
      <c r="E270" s="370" t="s">
        <v>860</v>
      </c>
      <c r="F270" s="370" t="s">
        <v>860</v>
      </c>
      <c r="G270" s="212"/>
      <c r="H270" s="212"/>
      <c r="I270" s="406"/>
      <c r="J270" s="406"/>
    </row>
    <row r="271" spans="2:10" ht="24">
      <c r="B271" s="360" t="s">
        <v>882</v>
      </c>
      <c r="C271" s="370">
        <v>6.5859149285207197E-2</v>
      </c>
      <c r="D271" s="370">
        <v>9.9059701596416902E-2</v>
      </c>
      <c r="E271" s="370" t="s">
        <v>860</v>
      </c>
      <c r="F271" s="370" t="s">
        <v>860</v>
      </c>
      <c r="G271" s="212"/>
      <c r="H271" s="212"/>
      <c r="I271" s="406"/>
      <c r="J271" s="406"/>
    </row>
    <row r="272" spans="2:10">
      <c r="B272" s="360" t="s">
        <v>883</v>
      </c>
      <c r="C272" s="370">
        <v>5.0872247806437204E-2</v>
      </c>
      <c r="D272" s="370">
        <v>9.3330301765663301E-2</v>
      </c>
      <c r="E272" s="370" t="s">
        <v>860</v>
      </c>
      <c r="F272" s="370" t="s">
        <v>860</v>
      </c>
      <c r="G272" s="212"/>
      <c r="H272" s="212"/>
      <c r="I272" s="406"/>
      <c r="J272" s="406"/>
    </row>
    <row r="273" spans="2:10">
      <c r="B273" s="212"/>
      <c r="C273" s="212"/>
      <c r="D273" s="212"/>
      <c r="E273" s="212"/>
      <c r="F273" s="212"/>
      <c r="G273" s="212"/>
      <c r="H273" s="212"/>
      <c r="I273" s="212"/>
      <c r="J273" s="212"/>
    </row>
    <row r="274" spans="2:10">
      <c r="B274" s="212"/>
      <c r="C274" s="212"/>
      <c r="D274" s="212"/>
      <c r="E274" s="212"/>
      <c r="F274" s="212"/>
      <c r="G274" s="212"/>
      <c r="H274" s="212"/>
      <c r="I274" s="212"/>
      <c r="J274" s="212"/>
    </row>
    <row r="275" spans="2:10">
      <c r="B275" s="208" t="s">
        <v>855</v>
      </c>
      <c r="C275" s="212"/>
      <c r="D275" s="212"/>
      <c r="E275" s="212"/>
      <c r="F275" s="212"/>
      <c r="G275" s="212"/>
      <c r="H275" s="212"/>
      <c r="I275" s="212"/>
      <c r="J275" s="212"/>
    </row>
    <row r="276" spans="2:10">
      <c r="B276" s="360" t="s">
        <v>885</v>
      </c>
      <c r="C276" s="364"/>
      <c r="D276" s="212"/>
      <c r="E276" s="212"/>
      <c r="F276" s="212"/>
      <c r="G276" s="212"/>
      <c r="H276" s="212"/>
      <c r="I276" s="212"/>
      <c r="J276" s="212"/>
    </row>
    <row r="277" spans="2:10">
      <c r="B277" s="360" t="s">
        <v>886</v>
      </c>
      <c r="C277" s="364"/>
      <c r="D277" s="212"/>
      <c r="E277" s="212"/>
      <c r="F277" s="212"/>
      <c r="G277" s="212"/>
      <c r="H277" s="212"/>
      <c r="I277" s="212"/>
      <c r="J277" s="212"/>
    </row>
    <row r="278" spans="2:10">
      <c r="B278" s="276"/>
      <c r="C278" s="276"/>
      <c r="D278" s="276"/>
      <c r="E278" s="276"/>
      <c r="F278" s="276"/>
      <c r="G278" s="276"/>
      <c r="H278" s="276"/>
      <c r="I278" s="276"/>
      <c r="J278" s="276"/>
    </row>
    <row r="279" spans="2:10">
      <c r="B279" s="276"/>
      <c r="C279" s="276"/>
      <c r="D279" s="276"/>
      <c r="E279" s="276"/>
      <c r="F279" s="276"/>
      <c r="G279" s="276"/>
      <c r="H279" s="276"/>
      <c r="I279" s="276"/>
      <c r="J279" s="276"/>
    </row>
    <row r="280" spans="2:10">
      <c r="B280" s="208" t="s">
        <v>853</v>
      </c>
      <c r="C280" s="367"/>
      <c r="D280" s="276"/>
      <c r="E280" s="276"/>
      <c r="F280" s="276"/>
      <c r="G280" s="276"/>
      <c r="H280" s="276"/>
      <c r="I280" s="276"/>
      <c r="J280" s="276"/>
    </row>
    <row r="281" spans="2:10">
      <c r="B281" s="372" t="s">
        <v>872</v>
      </c>
      <c r="C281" s="407">
        <v>1719.2257236386999</v>
      </c>
      <c r="D281" s="276"/>
      <c r="E281" s="276"/>
      <c r="F281" s="276"/>
      <c r="G281" s="276"/>
      <c r="H281" s="276"/>
      <c r="I281" s="276"/>
      <c r="J281" s="276"/>
    </row>
    <row r="282" spans="2:10">
      <c r="B282" s="372" t="s">
        <v>873</v>
      </c>
      <c r="C282" s="382">
        <v>3.7259631869787819</v>
      </c>
      <c r="D282" s="276"/>
      <c r="E282" s="276"/>
      <c r="F282" s="276"/>
      <c r="G282" s="276"/>
      <c r="H282" s="276"/>
      <c r="I282" s="276"/>
      <c r="J282" s="276"/>
    </row>
    <row r="283" spans="2:10">
      <c r="B283" s="372" t="s">
        <v>854</v>
      </c>
      <c r="C283" s="382">
        <v>3.8668075922576941</v>
      </c>
      <c r="D283" s="276"/>
      <c r="E283" s="276"/>
      <c r="F283" s="276"/>
      <c r="G283" s="276"/>
      <c r="H283" s="276"/>
      <c r="I283" s="276"/>
      <c r="J283" s="276"/>
    </row>
    <row r="284" spans="2:10">
      <c r="B284" s="372" t="s">
        <v>874</v>
      </c>
      <c r="C284" s="450">
        <v>7.454320383949499E-2</v>
      </c>
      <c r="D284" s="276"/>
      <c r="E284" s="276"/>
      <c r="F284" s="276"/>
      <c r="G284" s="276"/>
      <c r="H284" s="276"/>
      <c r="I284" s="276"/>
      <c r="J284" s="276"/>
    </row>
    <row r="286" spans="2:10" ht="12.75" thickBot="1"/>
    <row r="287" spans="2:10">
      <c r="B287" s="451"/>
      <c r="C287" s="452"/>
      <c r="D287" s="453"/>
      <c r="E287" s="648" t="s">
        <v>894</v>
      </c>
      <c r="F287" s="649"/>
    </row>
    <row r="288" spans="2:10">
      <c r="B288" s="244" t="s">
        <v>888</v>
      </c>
      <c r="C288" s="454"/>
      <c r="D288" s="454"/>
      <c r="E288" s="234"/>
      <c r="F288" s="430"/>
    </row>
    <row r="289" spans="2:6">
      <c r="B289" s="245" t="s">
        <v>889</v>
      </c>
      <c r="C289" s="454"/>
      <c r="D289" s="454"/>
      <c r="E289" s="234"/>
      <c r="F289" s="430"/>
    </row>
    <row r="290" spans="2:6">
      <c r="B290" s="246" t="s">
        <v>900</v>
      </c>
      <c r="C290" s="454"/>
      <c r="D290" s="454"/>
      <c r="E290" s="234"/>
      <c r="F290" s="430"/>
    </row>
    <row r="291" spans="2:6">
      <c r="B291" s="246" t="s">
        <v>901</v>
      </c>
      <c r="C291" s="454"/>
      <c r="D291" s="454"/>
      <c r="E291" s="234"/>
      <c r="F291" s="430"/>
    </row>
    <row r="292" spans="2:6">
      <c r="B292" s="455"/>
      <c r="C292" s="454"/>
      <c r="D292" s="454"/>
      <c r="E292" s="234"/>
      <c r="F292" s="430"/>
    </row>
    <row r="293" spans="2:6">
      <c r="B293" s="455"/>
      <c r="C293" s="454"/>
      <c r="D293" s="454"/>
      <c r="E293" s="234"/>
      <c r="F293" s="430"/>
    </row>
    <row r="294" spans="2:6">
      <c r="B294" s="455"/>
      <c r="C294" s="454"/>
      <c r="D294" s="454"/>
      <c r="E294" s="234"/>
      <c r="F294" s="430"/>
    </row>
    <row r="295" spans="2:6">
      <c r="B295" s="455"/>
      <c r="C295" s="454"/>
      <c r="D295" s="454"/>
      <c r="E295" s="234"/>
      <c r="F295" s="430"/>
    </row>
    <row r="296" spans="2:6">
      <c r="B296" s="245" t="s">
        <v>902</v>
      </c>
      <c r="C296" s="454"/>
      <c r="D296" s="454"/>
      <c r="E296" s="234"/>
      <c r="F296" s="430"/>
    </row>
    <row r="297" spans="2:6" ht="12.75" thickBot="1">
      <c r="B297" s="456"/>
      <c r="C297" s="457"/>
      <c r="D297" s="457"/>
      <c r="E297" s="240"/>
      <c r="F297" s="431"/>
    </row>
    <row r="298" spans="2:6" ht="12.75" thickBot="1"/>
    <row r="299" spans="2:6">
      <c r="B299" s="458" t="s">
        <v>892</v>
      </c>
    </row>
    <row r="300" spans="2:6">
      <c r="B300" s="459" t="s">
        <v>903</v>
      </c>
    </row>
    <row r="301" spans="2:6">
      <c r="B301" s="460"/>
    </row>
    <row r="302" spans="2:6">
      <c r="B302" s="460"/>
    </row>
    <row r="303" spans="2:6">
      <c r="B303" s="460"/>
    </row>
    <row r="304" spans="2:6">
      <c r="B304" s="460"/>
    </row>
    <row r="305" spans="2:2">
      <c r="B305" s="460"/>
    </row>
    <row r="306" spans="2:2">
      <c r="B306" s="460"/>
    </row>
    <row r="307" spans="2:2">
      <c r="B307" s="460"/>
    </row>
    <row r="308" spans="2:2">
      <c r="B308" s="460"/>
    </row>
    <row r="309" spans="2:2">
      <c r="B309" s="460"/>
    </row>
    <row r="310" spans="2:2">
      <c r="B310" s="460"/>
    </row>
    <row r="311" spans="2:2" ht="12.75" thickBot="1">
      <c r="B311" s="461"/>
    </row>
  </sheetData>
  <sortState xmlns:xlrd2="http://schemas.microsoft.com/office/spreadsheetml/2017/richdata2" ref="B153:G155">
    <sortCondition ref="G153:G155"/>
  </sortState>
  <mergeCells count="22">
    <mergeCell ref="B1:E1"/>
    <mergeCell ref="B226:D226"/>
    <mergeCell ref="B227:D227"/>
    <mergeCell ref="B228:D228"/>
    <mergeCell ref="B229:D229"/>
    <mergeCell ref="B160:D160"/>
    <mergeCell ref="B165:B166"/>
    <mergeCell ref="C165:C166"/>
    <mergeCell ref="B234:D234"/>
    <mergeCell ref="B266:F266"/>
    <mergeCell ref="B178:H178"/>
    <mergeCell ref="E287:F287"/>
    <mergeCell ref="B251:I251"/>
    <mergeCell ref="B252:B253"/>
    <mergeCell ref="C252:D252"/>
    <mergeCell ref="G252:J252"/>
    <mergeCell ref="B258:F258"/>
    <mergeCell ref="G220:G222"/>
    <mergeCell ref="B230:D230"/>
    <mergeCell ref="B231:D231"/>
    <mergeCell ref="B232:D232"/>
    <mergeCell ref="B233:D233"/>
  </mergeCells>
  <hyperlinks>
    <hyperlink ref="I2" location="'Scheme Dash Board'!A1" display="Back to Scheme DashBoard" xr:uid="{64537A3E-B370-4C08-BDE9-5E7B0544DA14}"/>
  </hyperlinks>
  <pageMargins left="0" right="0" top="0" bottom="0" header="0" footer="0"/>
  <pageSetup orientation="landscape" r:id="rId1"/>
  <headerFooter>
    <oddFooter>&amp;C&amp;1#&amp;"Calibri"&amp;10&amp;K000000 For internal use only</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Scheme Dash Board</vt:lpstr>
      <vt:lpstr>PPFCF</vt:lpstr>
      <vt:lpstr>PPLF</vt:lpstr>
      <vt:lpstr>PPTSF</vt:lpstr>
      <vt:lpstr>PPCHF</vt:lpstr>
      <vt:lpstr>PPLF!JR_PAGE_ANCHOR_0_2</vt:lpstr>
      <vt:lpstr>JR_PAGE_ANCHOR_0_2</vt:lpstr>
      <vt:lpstr>PPCHF!JR_PAGE_ANCHOR_0_3</vt:lpstr>
      <vt:lpstr>JR_PAGE_ANCHOR_0_4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2023-07-12T13:29:06Z</dcterms:created>
  <dcterms:modified xsi:type="dcterms:W3CDTF">2023-07-13T06:05:07Z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f1741f6-9e47-426e-a683-937c37d4ebc5_Enabled">
    <vt:lpwstr>true</vt:lpwstr>
  </property>
  <property fmtid="{D5CDD505-2E9C-101B-9397-08002B2CF9AE}" pid="3" name="MSIP_Label_af1741f6-9e47-426e-a683-937c37d4ebc5_SetDate">
    <vt:lpwstr>2023-07-06T10:58:54Z</vt:lpwstr>
  </property>
  <property fmtid="{D5CDD505-2E9C-101B-9397-08002B2CF9AE}" pid="4" name="MSIP_Label_af1741f6-9e47-426e-a683-937c37d4ebc5_Method">
    <vt:lpwstr>Privileged</vt:lpwstr>
  </property>
  <property fmtid="{D5CDD505-2E9C-101B-9397-08002B2CF9AE}" pid="5" name="MSIP_Label_af1741f6-9e47-426e-a683-937c37d4ebc5_Name">
    <vt:lpwstr>af1741f6-9e47-426e-a683-937c37d4ebc5</vt:lpwstr>
  </property>
  <property fmtid="{D5CDD505-2E9C-101B-9397-08002B2CF9AE}" pid="6" name="MSIP_Label_af1741f6-9e47-426e-a683-937c37d4ebc5_SiteId">
    <vt:lpwstr>1e9b61e8-e590-4abc-b1af-24125e330d2a</vt:lpwstr>
  </property>
  <property fmtid="{D5CDD505-2E9C-101B-9397-08002B2CF9AE}" pid="7" name="MSIP_Label_af1741f6-9e47-426e-a683-937c37d4ebc5_ActionId">
    <vt:lpwstr>07d512f6-dd1b-4270-87d6-fca8c75b50f6</vt:lpwstr>
  </property>
  <property fmtid="{D5CDD505-2E9C-101B-9397-08002B2CF9AE}" pid="8" name="MSIP_Label_af1741f6-9e47-426e-a683-937c37d4ebc5_ContentBits">
    <vt:lpwstr>3</vt:lpwstr>
  </property>
  <property fmtid="{D5CDD505-2E9C-101B-9397-08002B2CF9AE}" pid="9" name="db.comClassification">
    <vt:lpwstr>For internal use only</vt:lpwstr>
  </property>
</Properties>
</file>