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5517A89C-C594-4977-84A3-E474B00CBA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  <sheet name="PPFCF" sheetId="2" r:id="rId2"/>
    <sheet name="PPLF" sheetId="8" r:id="rId3"/>
    <sheet name="PPTSF" sheetId="4" r:id="rId4"/>
    <sheet name="PPCHF" sheetId="9" r:id="rId5"/>
    <sheet name="PPAF" sheetId="7" r:id="rId6"/>
  </sheets>
  <definedNames>
    <definedName name="_xlnm._FilterDatabase" localSheetId="5" hidden="1">PPAF!#REF!</definedName>
    <definedName name="JR_PAGE_ANCHOR_0_1">Index!$A$1</definedName>
    <definedName name="JR_PAGE_ANCHOR_0_2" localSheetId="4">#REF!</definedName>
    <definedName name="JR_PAGE_ANCHOR_0_2" localSheetId="2">#REF!</definedName>
    <definedName name="JR_PAGE_ANCHOR_0_2">PPFCF!$A$1</definedName>
    <definedName name="JR_PAGE_ANCHOR_0_3" localSheetId="2">PPLF!$A$1</definedName>
    <definedName name="JR_PAGE_ANCHOR_0_3">#REF!</definedName>
    <definedName name="JR_PAGE_ANCHOR_0_4" localSheetId="4">#REF!</definedName>
    <definedName name="JR_PAGE_ANCHOR_0_4" localSheetId="2">#REF!</definedName>
    <definedName name="JR_PAGE_ANCHOR_0_4">PPTSF!$A$1</definedName>
    <definedName name="JR_PAGE_ANCHOR_0_5" localSheetId="4">#REF!</definedName>
    <definedName name="JR_PAGE_ANCHOR_0_5" localSheetId="2">#REF!</definedName>
    <definedName name="JR_PAGE_ANCHOR_0_5">#REF!</definedName>
    <definedName name="JR_PAGE_ANCHOR_0_6" localSheetId="4">PPCHF!$A$1</definedName>
    <definedName name="JR_PAGE_ANCHOR_0_6">#REF!</definedName>
    <definedName name="JR_PAGE_ANCHOR_0_7" localSheetId="4">#REF!</definedName>
    <definedName name="JR_PAGE_ANCHOR_0_7" localSheetId="2">#REF!</definedName>
    <definedName name="JR_PAGE_ANCHOR_0_7">PPAF!$A$1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1" i="9" l="1"/>
  <c r="G166" i="9"/>
  <c r="F166" i="9"/>
  <c r="G106" i="7"/>
  <c r="F106" i="7"/>
  <c r="F230" i="9"/>
  <c r="F228" i="9"/>
  <c r="F219" i="9"/>
  <c r="F227" i="9" s="1"/>
  <c r="G26" i="9"/>
  <c r="F26" i="9"/>
  <c r="F148" i="8"/>
  <c r="F153" i="8" s="1"/>
  <c r="F147" i="8"/>
  <c r="F152" i="8" s="1"/>
  <c r="F146" i="8"/>
  <c r="F145" i="8"/>
  <c r="F223" i="9" l="1"/>
  <c r="F231" i="9" s="1"/>
  <c r="F151" i="8"/>
  <c r="F27" i="9"/>
  <c r="G27" i="9"/>
  <c r="F229" i="9" s="1"/>
</calcChain>
</file>

<file path=xl/sharedStrings.xml><?xml version="1.0" encoding="utf-8"?>
<sst xmlns="http://schemas.openxmlformats.org/spreadsheetml/2006/main" count="2117" uniqueCount="993">
  <si>
    <t>Sr No.</t>
  </si>
  <si>
    <t>Short Name</t>
  </si>
  <si>
    <t>Scheme Name</t>
  </si>
  <si>
    <t>Parag Parikh Flexi Cap Fund</t>
  </si>
  <si>
    <t>Parag Parikh Liquid Fund</t>
  </si>
  <si>
    <t>Parag Parikh ELSS Tax Saver Fund</t>
  </si>
  <si>
    <t>Parag Parikh Conservative Hybrid Fund</t>
  </si>
  <si>
    <t>Parag Parikh Arbitrage Fund</t>
  </si>
  <si>
    <t>Monthly Portfolio Statement as on January 31,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</si>
  <si>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</si>
  <si>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</si>
  <si>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</si>
  <si>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</si>
  <si>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</si>
  <si>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</si>
  <si>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</si>
  <si>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</si>
  <si>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</si>
  <si>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</si>
  <si>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</si>
  <si>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 Bank Limited</t>
  </si>
  <si>
    <t>INE040A01034</t>
  </si>
  <si>
    <t>Banks</t>
  </si>
  <si>
    <t>Bajaj Holdings &amp; Investment Limited</t>
  </si>
  <si>
    <t>INE118A01012</t>
  </si>
  <si>
    <t>Finance</t>
  </si>
  <si>
    <t>Power Grid Corporation of India Limited</t>
  </si>
  <si>
    <t>INE752E01010</t>
  </si>
  <si>
    <t>Power</t>
  </si>
  <si>
    <t>HCL Technologies Limited</t>
  </si>
  <si>
    <t>INE860A01027</t>
  </si>
  <si>
    <t>IT - Software</t>
  </si>
  <si>
    <t>Coal India Limited</t>
  </si>
  <si>
    <t>INE522F01014</t>
  </si>
  <si>
    <t>Consumable Fuels</t>
  </si>
  <si>
    <t>Maruti Suzuki India Limited</t>
  </si>
  <si>
    <t>INE585B01010</t>
  </si>
  <si>
    <t>Automobiles</t>
  </si>
  <si>
    <t>ICICI Bank Limited</t>
  </si>
  <si>
    <t>INE090A01021</t>
  </si>
  <si>
    <t>ITC Limited</t>
  </si>
  <si>
    <t>INE154A01025</t>
  </si>
  <si>
    <t>Diversified FMCG</t>
  </si>
  <si>
    <t>Axis Bank Limited</t>
  </si>
  <si>
    <t>INE238A01034</t>
  </si>
  <si>
    <t>Motilal Oswal Financial Services Limited</t>
  </si>
  <si>
    <t>INE338I01027</t>
  </si>
  <si>
    <t>Capital Markets</t>
  </si>
  <si>
    <t>Kotak Mahindra Bank Limited</t>
  </si>
  <si>
    <t>INE237A01028</t>
  </si>
  <si>
    <t>NMDC Limited</t>
  </si>
  <si>
    <t>INE584A01023</t>
  </si>
  <si>
    <t>Minerals &amp; Mining</t>
  </si>
  <si>
    <t>Balkrishna Industries Limited</t>
  </si>
  <si>
    <t>INE787D01026</t>
  </si>
  <si>
    <t>Auto Components</t>
  </si>
  <si>
    <t>Central Depository Services (India) Limited</t>
  </si>
  <si>
    <t>INE736A01011</t>
  </si>
  <si>
    <t>Multi Commodity Exchange of India Limited</t>
  </si>
  <si>
    <t>INE745G01035</t>
  </si>
  <si>
    <t>Infosys Limited</t>
  </si>
  <si>
    <t>INE009A01021</t>
  </si>
  <si>
    <t>Indian Energy Exchange Limited</t>
  </si>
  <si>
    <t>INE022Q01020</t>
  </si>
  <si>
    <t>Zydus Lifesciences Limited</t>
  </si>
  <si>
    <t>INE010B01027</t>
  </si>
  <si>
    <t>Pharmaceuticals &amp; Biotechnology</t>
  </si>
  <si>
    <t>Cipla Limited</t>
  </si>
  <si>
    <t>INE059A01026</t>
  </si>
  <si>
    <t>Dr. Reddy's Laboratories Limited</t>
  </si>
  <si>
    <t>INE089A01023</t>
  </si>
  <si>
    <t>IPCA Laboratories Limited</t>
  </si>
  <si>
    <t>INE571A01038</t>
  </si>
  <si>
    <t>Oracle Financial Services Software Limited</t>
  </si>
  <si>
    <t>INE881D01027</t>
  </si>
  <si>
    <t>UTI Asset Management Company Limited</t>
  </si>
  <si>
    <t>INE094J01016</t>
  </si>
  <si>
    <t>Indraprastha Gas Limited</t>
  </si>
  <si>
    <t>INE203G01027</t>
  </si>
  <si>
    <t>Gas</t>
  </si>
  <si>
    <t>Bajaj Finance Limited</t>
  </si>
  <si>
    <t>INE296A01024</t>
  </si>
  <si>
    <t>ICRA Limited</t>
  </si>
  <si>
    <t>INE725G01011</t>
  </si>
  <si>
    <t>NMDC Steel Limited</t>
  </si>
  <si>
    <t>INE0NNS01018</t>
  </si>
  <si>
    <t>Ferrous Metals</t>
  </si>
  <si>
    <t>EID Parry India Limited</t>
  </si>
  <si>
    <t>INE126A01031</t>
  </si>
  <si>
    <t>Fertilizers &amp; Agrochemicals</t>
  </si>
  <si>
    <t>Maharashtra Scooters Limited</t>
  </si>
  <si>
    <t>INE288A01013</t>
  </si>
  <si>
    <t>IndusInd Bank Limited</t>
  </si>
  <si>
    <t>INE095A01012</t>
  </si>
  <si>
    <t>Tata Motors Limited</t>
  </si>
  <si>
    <t>INE155A01022</t>
  </si>
  <si>
    <t>Tech Mahindra Limited</t>
  </si>
  <si>
    <t>INE669C01036</t>
  </si>
  <si>
    <t>Tata Consultancy Services Limited</t>
  </si>
  <si>
    <t>INE467B01029</t>
  </si>
  <si>
    <t>Bandhan Bank Limited</t>
  </si>
  <si>
    <t>INE545U01014</t>
  </si>
  <si>
    <t>Biocon Limited</t>
  </si>
  <si>
    <t>INE376G01013</t>
  </si>
  <si>
    <t>Hindustan Unilever Limited</t>
  </si>
  <si>
    <t>INE030A01027</t>
  </si>
  <si>
    <t>Accelya Solutions India Limited</t>
  </si>
  <si>
    <t>INE793A01012</t>
  </si>
  <si>
    <t>Reliance Industries Limited</t>
  </si>
  <si>
    <t>INE002A01018</t>
  </si>
  <si>
    <t>Petroleum Products</t>
  </si>
  <si>
    <t>HDFC Life Insurance Company Limited</t>
  </si>
  <si>
    <t>INE795G01014</t>
  </si>
  <si>
    <t>Insurance</t>
  </si>
  <si>
    <t>$0.00%</t>
  </si>
  <si>
    <t>Bharat Petroleum Corporation Limited</t>
  </si>
  <si>
    <t>INE029A01011</t>
  </si>
  <si>
    <t>United Spirits Limited</t>
  </si>
  <si>
    <t>INE854D01024</t>
  </si>
  <si>
    <t>Beverages</t>
  </si>
  <si>
    <t>Canara Bank</t>
  </si>
  <si>
    <t>INE476A01014</t>
  </si>
  <si>
    <t>Indus Towers Limited</t>
  </si>
  <si>
    <t>INE121J01017</t>
  </si>
  <si>
    <t>Telecom - Services</t>
  </si>
  <si>
    <t>Larsen &amp; Toubro Limited</t>
  </si>
  <si>
    <t>INE018A01030</t>
  </si>
  <si>
    <t>Construction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</si>
  <si>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</si>
  <si>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</si>
  <si>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</si>
  <si>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</si>
  <si>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</si>
  <si>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</si>
  <si>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</si>
  <si>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Alphabet Inc A</t>
  </si>
  <si>
    <t>US02079K3059</t>
  </si>
  <si>
    <t>Meta Platforms Registered Shares A</t>
  </si>
  <si>
    <t>US30303M1027</t>
  </si>
  <si>
    <t>Amazon Com Inc</t>
  </si>
  <si>
    <t>US0231351067</t>
  </si>
  <si>
    <t>Derivatives</t>
  </si>
  <si>
    <t>Index / Stock Futures</t>
  </si>
  <si>
    <t>Larsen &amp; Toubro Limited February 2024 Future</t>
  </si>
  <si>
    <t>Indus Towers Limited February 2024 Future</t>
  </si>
  <si>
    <t>Canara Bank February 2024 Future</t>
  </si>
  <si>
    <t>United Spirits Limited February 2024 Future</t>
  </si>
  <si>
    <t>Bharat Petroleum Corporation Limited February 2024 Future</t>
  </si>
  <si>
    <t>HDFC Life Insurance Company Limited February 2024 Future</t>
  </si>
  <si>
    <t>Reliance Industries Limited February 2024 Future</t>
  </si>
  <si>
    <t>Hindustan Unilever Limited February 2024 Future</t>
  </si>
  <si>
    <t>Biocon Limited February 2024 Future</t>
  </si>
  <si>
    <t>Bandhan Bank Limited February 2024 Future</t>
  </si>
  <si>
    <t>Tata Consultancy Services Limited February 2024 Future</t>
  </si>
  <si>
    <t>Tech Mahindra Limited February 2024 Future</t>
  </si>
  <si>
    <t>Tata Motors Limited February 2024 Future</t>
  </si>
  <si>
    <t>IndusInd Bank Limited February 2024 Future</t>
  </si>
  <si>
    <t>Bajaj Finance Limited February 2024 Future</t>
  </si>
  <si>
    <t>Money Market Instruments</t>
  </si>
  <si>
    <t>Certificate of Deposit</t>
  </si>
  <si>
    <t>INE160A16OH8</t>
  </si>
  <si>
    <t>INE261F16769</t>
  </si>
  <si>
    <t>INE237A168V8</t>
  </si>
  <si>
    <t>INE040A16EL5</t>
  </si>
  <si>
    <t>INE238AD6645</t>
  </si>
  <si>
    <t>INE062A16499</t>
  </si>
  <si>
    <t>INE237A163V9</t>
  </si>
  <si>
    <t>INE028A16EJ4</t>
  </si>
  <si>
    <t>INE090AD6071</t>
  </si>
  <si>
    <t>INE238AD6587</t>
  </si>
  <si>
    <t>INE040A16EK7</t>
  </si>
  <si>
    <t>INE090A169Z3</t>
  </si>
  <si>
    <t>INE261F16751</t>
  </si>
  <si>
    <t>INE238AD6629</t>
  </si>
  <si>
    <t>Commercial Paper</t>
  </si>
  <si>
    <t>INE040A14284</t>
  </si>
  <si>
    <t>Treasury Bill</t>
  </si>
  <si>
    <t>364 Days Tbill (MD 06/06/2024)</t>
  </si>
  <si>
    <t>IN002023Z117</t>
  </si>
  <si>
    <t>Sovereign</t>
  </si>
  <si>
    <t>Others</t>
  </si>
  <si>
    <t>Margin Fixed Deposit</t>
  </si>
  <si>
    <t xml:space="preserve">Duration (in Days) </t>
  </si>
  <si>
    <t>5% Axis Bank Limited (14/02/2024)</t>
  </si>
  <si>
    <t>365</t>
  </si>
  <si>
    <t>5% Axis Bank Limited (01/11/2024)</t>
  </si>
  <si>
    <t>364</t>
  </si>
  <si>
    <t>5% Axis Bank Limited (31/10/2024)</t>
  </si>
  <si>
    <t>5% Axis Bank Limited (30/10/2024)</t>
  </si>
  <si>
    <t>5% Axis Bank Limited (16/02/2024)</t>
  </si>
  <si>
    <t>5% Axis Bank Limited (15/02/2024)</t>
  </si>
  <si>
    <t>5% Axis Bank Limited (29/11/2024)</t>
  </si>
  <si>
    <t>5% Axis Bank Limited (28/10/2024)</t>
  </si>
  <si>
    <t>4.75% Axis Bank Limited (05/02/2024)</t>
  </si>
  <si>
    <t>369</t>
  </si>
  <si>
    <t>5% Axis Bank Limited (03/12/2024)</t>
  </si>
  <si>
    <t>5% Axis Bank Limited (02/12/2024)</t>
  </si>
  <si>
    <t>5% Axis Bank Limited (07/06/2024)</t>
  </si>
  <si>
    <t>366</t>
  </si>
  <si>
    <t>5% Axis Bank Limited (05/07/2024)</t>
  </si>
  <si>
    <t>5% Axis Bank Limited (23/08/2024)</t>
  </si>
  <si>
    <t>5% Axis Bank Limited (31/05/2024)</t>
  </si>
  <si>
    <t>5% Axis Bank Limited (14/06/2024)</t>
  </si>
  <si>
    <t>5% Axis Bank Limited (29/08/2024)</t>
  </si>
  <si>
    <t>5% Axis Bank Limited (22/07/2024)</t>
  </si>
  <si>
    <t>368</t>
  </si>
  <si>
    <t>5% Axis Bank Limited (08/07/2024)</t>
  </si>
  <si>
    <t>6.6% HDFC Bank Limited (21/10/2024)</t>
  </si>
  <si>
    <t>Reverse Repo / TREPS</t>
  </si>
  <si>
    <t>Clearing Corporation of India Ltd</t>
  </si>
  <si>
    <t>Net Receivables / (Payables)</t>
  </si>
  <si>
    <t>GRAND TOTAL</t>
  </si>
  <si>
    <t xml:space="preserve"> </t>
  </si>
  <si>
    <t>#  Unlisted Security</t>
  </si>
  <si>
    <t xml:space="preserve">$  Less Than 0.01% of Net Asset Value </t>
  </si>
  <si>
    <t>~ YTM as on January 31, 2024</t>
  </si>
  <si>
    <t>^ Pursuant to AMFI circular no. 135/BP/91/2020-21, Yield to Call (YTC) for AT-1 bonds and Tier-2 bonds as on January 31, 2024.</t>
  </si>
  <si>
    <t>INE040A14276</t>
  </si>
  <si>
    <t>367</t>
  </si>
  <si>
    <t>Wipro Limited</t>
  </si>
  <si>
    <t>INE075A01022</t>
  </si>
  <si>
    <t>VST Industries Limited</t>
  </si>
  <si>
    <t>INE710A01016</t>
  </si>
  <si>
    <t>Cigarettes &amp; Tobacco Products</t>
  </si>
  <si>
    <t>CMS Info System Limited</t>
  </si>
  <si>
    <t>INE925R01014</t>
  </si>
  <si>
    <t>Commercial Services &amp; Supplies</t>
  </si>
  <si>
    <t>CCL Products (India) Limited</t>
  </si>
  <si>
    <t>INE421D01022</t>
  </si>
  <si>
    <t>Agricultural Food &amp; other Products</t>
  </si>
  <si>
    <t>Swaraj Engines Limited</t>
  </si>
  <si>
    <t>INE277A01016</t>
  </si>
  <si>
    <t>Industrial Products</t>
  </si>
  <si>
    <t>INE028A16EN6</t>
  </si>
  <si>
    <t>INE237A160V5</t>
  </si>
  <si>
    <t>Ashok Leyland Limited</t>
  </si>
  <si>
    <t>INE208A01029</t>
  </si>
  <si>
    <t>Agricultural, Commercial &amp; Construction Vehicles</t>
  </si>
  <si>
    <t>Ashok Leyland Limited February 2024 Future</t>
  </si>
  <si>
    <t>INE238AD6561</t>
  </si>
  <si>
    <t>Tata Power Company Limited</t>
  </si>
  <si>
    <t>INE245A01021</t>
  </si>
  <si>
    <t>State Bank of India</t>
  </si>
  <si>
    <t>INE062A01020</t>
  </si>
  <si>
    <t>Zee Entertainment Enterprises Limited</t>
  </si>
  <si>
    <t>INE256A01028</t>
  </si>
  <si>
    <t>Entertainment</t>
  </si>
  <si>
    <t>Hindustan Petroleum Corporation Limited</t>
  </si>
  <si>
    <t>INE094A01015</t>
  </si>
  <si>
    <t>Vodafone Idea Limited</t>
  </si>
  <si>
    <t>INE669E01016</t>
  </si>
  <si>
    <t>The India Cements Limited</t>
  </si>
  <si>
    <t>INE383A01012</t>
  </si>
  <si>
    <t>Cement &amp; Cement Products</t>
  </si>
  <si>
    <t>Bharat Electronics Limited</t>
  </si>
  <si>
    <t>INE263A01024</t>
  </si>
  <si>
    <t>Aerospace &amp; Defense</t>
  </si>
  <si>
    <t>Punjab National Bank</t>
  </si>
  <si>
    <t>INE160A01022</t>
  </si>
  <si>
    <t>Bank of Baroda</t>
  </si>
  <si>
    <t>INE028A01039</t>
  </si>
  <si>
    <t>Hindustan Copper Limited</t>
  </si>
  <si>
    <t>INE531E01026</t>
  </si>
  <si>
    <t>Non - Ferrous Metals</t>
  </si>
  <si>
    <t>NTPC Limited</t>
  </si>
  <si>
    <t>INE733E01010</t>
  </si>
  <si>
    <t>Asian Paints Limited</t>
  </si>
  <si>
    <t>INE021A01026</t>
  </si>
  <si>
    <t>Consumer Durables</t>
  </si>
  <si>
    <t>GMR Airports Infrastructure Limited</t>
  </si>
  <si>
    <t>INE776C01039</t>
  </si>
  <si>
    <t>Transport Infrastructure</t>
  </si>
  <si>
    <t>L&amp;T Finance Holdings Limited</t>
  </si>
  <si>
    <t>INE498L01015</t>
  </si>
  <si>
    <t>Crompton Greaves Consumer Electricals Limited</t>
  </si>
  <si>
    <t>INE299U01018</t>
  </si>
  <si>
    <t>Sun TV Network Limited</t>
  </si>
  <si>
    <t>INE424H01027</t>
  </si>
  <si>
    <t>Bharat Heavy Electricals Limited</t>
  </si>
  <si>
    <t>INE257A01026</t>
  </si>
  <si>
    <t>Electrical Equipment</t>
  </si>
  <si>
    <t>Gujarat Narmada Valley Fertilizers and Chemicals Limited</t>
  </si>
  <si>
    <t>INE113A01013</t>
  </si>
  <si>
    <t>Chemicals &amp; Petrochemicals</t>
  </si>
  <si>
    <t>Steel Authority of India Limited</t>
  </si>
  <si>
    <t>INE114A01011</t>
  </si>
  <si>
    <t>Aurobindo Pharma Limited</t>
  </si>
  <si>
    <t>INE406A01037</t>
  </si>
  <si>
    <t>Bajaj Finserv Limited</t>
  </si>
  <si>
    <t>INE918I01026</t>
  </si>
  <si>
    <t>Divi's Laboratories Limited</t>
  </si>
  <si>
    <t>INE361B01024</t>
  </si>
  <si>
    <t>RBL Bank Limited</t>
  </si>
  <si>
    <t>INE976G01028</t>
  </si>
  <si>
    <t>Aarti Industries Limited</t>
  </si>
  <si>
    <t>INE769A01020</t>
  </si>
  <si>
    <t>ICICI Lombard General Insurance Company Limited</t>
  </si>
  <si>
    <t>INE765G01017</t>
  </si>
  <si>
    <t>City Union Bank Limited</t>
  </si>
  <si>
    <t>INE491A01021</t>
  </si>
  <si>
    <t>Granules India Limited</t>
  </si>
  <si>
    <t>INE101D01020</t>
  </si>
  <si>
    <t>Abbott India Limited</t>
  </si>
  <si>
    <t>INE358A01014</t>
  </si>
  <si>
    <t>Havells India Limited</t>
  </si>
  <si>
    <t>INE176B01034</t>
  </si>
  <si>
    <t>The Indian Hotels Company Limited</t>
  </si>
  <si>
    <t>INE053A01029</t>
  </si>
  <si>
    <t>Leisure Services</t>
  </si>
  <si>
    <t>Glenmark Pharmaceuticals Limited</t>
  </si>
  <si>
    <t>INE935A01035</t>
  </si>
  <si>
    <t>Apollo Hospitals Enterprise Limited</t>
  </si>
  <si>
    <t>INE437A01024</t>
  </si>
  <si>
    <t>Healthcare Services</t>
  </si>
  <si>
    <t>PVR INOX Limited</t>
  </si>
  <si>
    <t>INE191H01014</t>
  </si>
  <si>
    <t>National Aluminium Company Limited</t>
  </si>
  <si>
    <t>INE139A01034</t>
  </si>
  <si>
    <t>Escorts Kubota Limited</t>
  </si>
  <si>
    <t>INE042A01014</t>
  </si>
  <si>
    <t>LIC Housing Finance Limited</t>
  </si>
  <si>
    <t>INE115A01026</t>
  </si>
  <si>
    <t>Jindal Steel &amp; Power Limited</t>
  </si>
  <si>
    <t>INE749A01030</t>
  </si>
  <si>
    <t>Godrej Consumer Products Limited</t>
  </si>
  <si>
    <t>INE102D01028</t>
  </si>
  <si>
    <t>Personal Products</t>
  </si>
  <si>
    <t>Birlasoft Limited</t>
  </si>
  <si>
    <t>INE836A01035</t>
  </si>
  <si>
    <t>Dabur India Limited</t>
  </si>
  <si>
    <t>INE016A01026</t>
  </si>
  <si>
    <t>Manappuram Finance Limited</t>
  </si>
  <si>
    <t>INE522D01027</t>
  </si>
  <si>
    <t>Max Financial Services Limited</t>
  </si>
  <si>
    <t>INE180A01020</t>
  </si>
  <si>
    <t>Hindalco Industries Limited</t>
  </si>
  <si>
    <t>INE038A01020</t>
  </si>
  <si>
    <t>Dr. Lal Path Labs Limited</t>
  </si>
  <si>
    <t>INE600L01024</t>
  </si>
  <si>
    <t>Samvardhana Motherson International Limited</t>
  </si>
  <si>
    <t>INE775A01035</t>
  </si>
  <si>
    <t>Piramal Enterprises Limited</t>
  </si>
  <si>
    <t>INE140A01024</t>
  </si>
  <si>
    <t>Balrampur Chini Mills Limited</t>
  </si>
  <si>
    <t>INE119A01028</t>
  </si>
  <si>
    <t>Balrampur Chini Mills Limited February 2024 Future</t>
  </si>
  <si>
    <t>HDFC Life Insurance Company Limited March 2024 Future</t>
  </si>
  <si>
    <t>Piramal Enterprises Limited February 2024 Future</t>
  </si>
  <si>
    <t>Samvardhana Motherson International Limited February 2024 Future</t>
  </si>
  <si>
    <t>Dr. Lal Path Labs Limited February 2024 Future</t>
  </si>
  <si>
    <t>Hindalco Industries Limited February 2024 Future</t>
  </si>
  <si>
    <t>Infosys Limited March 2024 Future</t>
  </si>
  <si>
    <t>Zydus Lifesciences Limited February 2024 Future</t>
  </si>
  <si>
    <t>Max Financial Services Limited February 2024 Future</t>
  </si>
  <si>
    <t>Manappuram Finance Limited February 2024 Future</t>
  </si>
  <si>
    <t>RBL Bank Limited March 2024 Future</t>
  </si>
  <si>
    <t>Dr. Reddy's Laboratories Limited March 2024 Future</t>
  </si>
  <si>
    <t>Dabur India Limited February 2024 Future</t>
  </si>
  <si>
    <t>Birlasoft Limited February 2024 Future</t>
  </si>
  <si>
    <t>Glenmark Pharmaceuticals Limited February 2024 Future</t>
  </si>
  <si>
    <t>Godrej Consumer Products Limited February 2024 Future</t>
  </si>
  <si>
    <t>Jindal Steel &amp; Power Limited February 2024 Future</t>
  </si>
  <si>
    <t>Glenmark Pharmaceuticals Limited March 2024 Future</t>
  </si>
  <si>
    <t>LIC Housing Finance Limited February 2024 Future</t>
  </si>
  <si>
    <t>Larsen &amp; Toubro Limited March 2024 Future</t>
  </si>
  <si>
    <t>Bajaj Finserv Limited March 2024 Future</t>
  </si>
  <si>
    <t>Escorts Kubota Limited February 2024 Future</t>
  </si>
  <si>
    <t>PVR INOX Limited February 2024 Future</t>
  </si>
  <si>
    <t>National Aluminium Company Limited February 2024 Future</t>
  </si>
  <si>
    <t>Apollo Hospitals Enterprise Limited February 2024 Future</t>
  </si>
  <si>
    <t>Maruti Suzuki India Limited February 2024 Future</t>
  </si>
  <si>
    <t>Dr. Reddy's Laboratories Limited February 2024 Future</t>
  </si>
  <si>
    <t>Bajaj Finserv Limited February 2024 Future</t>
  </si>
  <si>
    <t>Tech Mahindra Limited March 2024 Future</t>
  </si>
  <si>
    <t>The Indian Hotels Company Limited February 2024 Future</t>
  </si>
  <si>
    <t>Havells India Limited February 2024 Future</t>
  </si>
  <si>
    <t>Wipro Limited March 2024 Future</t>
  </si>
  <si>
    <t>Bajaj Finance Limited March 2024 Future</t>
  </si>
  <si>
    <t>Abbott India Limited February 2024 Future</t>
  </si>
  <si>
    <t>State Bank of India March 2024 Future</t>
  </si>
  <si>
    <t>NMDC Limited February 2024 Future</t>
  </si>
  <si>
    <t>Granules India Limited February 2024 Future</t>
  </si>
  <si>
    <t>RBL Bank Limited February 2024 Future</t>
  </si>
  <si>
    <t>Tata Consultancy Services Limited March 2024 Future</t>
  </si>
  <si>
    <t>City Union Bank Limited February 2024 Future</t>
  </si>
  <si>
    <t>ICICI Lombard General Insurance Company Limited February 2024 Future</t>
  </si>
  <si>
    <t>Aarti Industries Limited February 2024 Future</t>
  </si>
  <si>
    <t>Divi's Laboratories Limited March 2024 Future</t>
  </si>
  <si>
    <t>Infosys Limited February 2024 Future</t>
  </si>
  <si>
    <t>Kotak Mahindra Bank Limited February 2024 Future</t>
  </si>
  <si>
    <t>Aurobindo Pharma Limited February 2024 Future</t>
  </si>
  <si>
    <t>Steel Authority of India Limited February 2024 Future</t>
  </si>
  <si>
    <t>Reliance Industries Limited March 2024 Future</t>
  </si>
  <si>
    <t>Gujarat Narmada Valley Fertilizers and Chemicals Limited February 2024 Future</t>
  </si>
  <si>
    <t>Bharat Heavy Electricals Limited February 2024 Future</t>
  </si>
  <si>
    <t>Sun TV Network Limited February 2024 Future</t>
  </si>
  <si>
    <t>HDFC Bank Limited March 2024 Future</t>
  </si>
  <si>
    <t>Crompton Greaves Consumer Electricals Limited February 2024 Future</t>
  </si>
  <si>
    <t>L&amp;T Finance Holdings Limited February 2024 Future</t>
  </si>
  <si>
    <t>GMR Airports Infrastructure Limited February 2024 Future</t>
  </si>
  <si>
    <t>Tata Power Company Limited February 2024 Future</t>
  </si>
  <si>
    <t>Asian Paints Limited March 2024 Future</t>
  </si>
  <si>
    <t>Zee Entertainment Enterprises Limited March 2024 Future</t>
  </si>
  <si>
    <t>Zee Entertainment Enterprises Limited February 2024 Future</t>
  </si>
  <si>
    <t>Tata Power Company Limited March 2024 Future</t>
  </si>
  <si>
    <t>NTPC Limited February 2024 Future</t>
  </si>
  <si>
    <t>Hindustan Copper Limited February 2024 Future</t>
  </si>
  <si>
    <t>Bank of Baroda February 2024 Future</t>
  </si>
  <si>
    <t>Punjab National Bank February 2024 Future</t>
  </si>
  <si>
    <t>Bharat Electronics Limited February 2024 Future</t>
  </si>
  <si>
    <t>State Bank of India February 2024 Future</t>
  </si>
  <si>
    <t>The India Cements Limited February 2024 Future</t>
  </si>
  <si>
    <t>ICICI Bank Limited February 2024 Future</t>
  </si>
  <si>
    <t>Vodafone Idea Limited February 2024 Future</t>
  </si>
  <si>
    <t>Hindustan Petroleum Corporation Limited February 2024 Future</t>
  </si>
  <si>
    <t>HDFC Bank Limited February 2024 Future</t>
  </si>
  <si>
    <t>364 Days Tbill (MD 24/10/2024)</t>
  </si>
  <si>
    <t>IN002023Z323</t>
  </si>
  <si>
    <t>6.6% HDFC Bank Limited (04/11/2024)</t>
  </si>
  <si>
    <t>Mutual Fund Units</t>
  </si>
  <si>
    <t>Parag Parikh Liquid Fund- Direct Plan- Growth</t>
  </si>
  <si>
    <t>INF879O01068</t>
  </si>
  <si>
    <t>Currency Futures</t>
  </si>
  <si>
    <t>BSE_FUTCUR_USDINR_27/02/2024</t>
  </si>
  <si>
    <t>NSE_FUTCUR_USDINR_27/02/2024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</si>
  <si>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</si>
  <si>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</si>
  <si>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</si>
  <si>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</si>
  <si>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</si>
  <si>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</si>
  <si>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</si>
  <si>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</si>
  <si>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</si>
  <si>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</si>
  <si>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</si>
  <si>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</si>
  <si>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</si>
  <si>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</si>
  <si>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</si>
  <si>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</si>
  <si>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Dec 29, 2023(Rs.)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</si>
  <si>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</si>
  <si>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</si>
  <si>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</si>
  <si>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</si>
  <si>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</si>
  <si>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</si>
  <si>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</si>
  <si>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</si>
  <si>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</si>
  <si>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</si>
  <si>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</si>
  <si>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</si>
  <si>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</si>
  <si>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</si>
  <si>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</si>
  <si>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</si>
  <si>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</si>
  <si>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</si>
  <si>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</si>
  <si>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</si>
  <si>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</si>
  <si>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</si>
  <si>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</si>
  <si>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</si>
  <si>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Total Number of contracts entered into</t>
  </si>
  <si>
    <t>Gross Notional Value of contracts entered into Rs.</t>
  </si>
  <si>
    <t>Net Profit/Loss value on all contracts (treat premium paid as loss) Rs.</t>
  </si>
  <si>
    <t>12.  Deviation from the valuation prices given by valuation agencies: NIL</t>
  </si>
  <si>
    <t>Jan 31, 2024(Rs.)</t>
  </si>
  <si>
    <t>4.   Total Dividend (Net) declared during the period ended   Jan  31, 2024  - Nil</t>
  </si>
  <si>
    <t>5.   Total Bonus declared during the period ended   Jan  31, 2024  - Nil</t>
  </si>
  <si>
    <t>4.   Total Dividend (Net) declared during the period ended  Jan  31, 2024 - Nil</t>
  </si>
  <si>
    <t>5.   Total Bonus declared during the period ended  Jan  31, 2024 - Nil</t>
  </si>
  <si>
    <t>6.    Total outstanding exposure in derivative instruments as on  Jan  31, 2024 - Nil</t>
  </si>
  <si>
    <t>7.    Total investment in Foreign Securities / ADRs / GDRs as on  Jan  31, 2024 - Nil</t>
  </si>
  <si>
    <t>11.  Repo transactions in corporate debt securities during the period ending  Jan  31, 2024 - Nil</t>
  </si>
  <si>
    <t xml:space="preserve">For the period  01-Jan-2024 to 31-Jan-2024, the following details specified for hedging transactions through futures which have been squared off/expired : </t>
  </si>
  <si>
    <t>B. Other than Hedging Positions through Futures as on  31-Jan-2024: Nil</t>
  </si>
  <si>
    <t>C. Hedging Position through Put Option as on  31-Jan-2024: Nil</t>
  </si>
  <si>
    <t>D. Other than Hedging Positions through Options as on  31-Jan-2024: NIL</t>
  </si>
  <si>
    <t>E. Hedging Positions through swaps as on 31-Jan-2024: Nil</t>
  </si>
  <si>
    <t>7.    Total investment in Foreign Securities / ADRs / GDRs as on Jan 31, 2024 : Nil</t>
  </si>
  <si>
    <t>Currency Derivatives-27-Feb-2024</t>
  </si>
  <si>
    <t>Total %age of existing assets hedged through futures: 11.54%</t>
  </si>
  <si>
    <t>9.    Total Brokerage paid for Buying/ Selling of Investment for Jan 2024 is Rs. 9,73,691.01</t>
  </si>
  <si>
    <t>8.    Total Commission paid in the month of Jan 2024 : Rs. 92,968.35</t>
  </si>
  <si>
    <t>Total %age of existing assets hedged through futures: 74.09%</t>
  </si>
  <si>
    <t xml:space="preserve">B. Other than Hedging Positions through Futures as on  31-Jan-2024: </t>
  </si>
  <si>
    <t>ICRA A1+</t>
  </si>
  <si>
    <t>CRISIL A1+</t>
  </si>
  <si>
    <t>CARE A1+</t>
  </si>
  <si>
    <t>IND A1+</t>
  </si>
  <si>
    <t>Note: In addition to this, 15.03% of our Portfolio is in Foreign Securities (USD) and 0.0003% is in Foreign Currency (USD). 10.80% of total Foreign Portfolio (USD) is hedged through Currency Derivatives to avoid currency risk.</t>
  </si>
  <si>
    <t>Industry / Rating</t>
  </si>
  <si>
    <t>Debt Instruments</t>
  </si>
  <si>
    <t>(a) Listed / awaiting listing on Stock Exchange</t>
  </si>
  <si>
    <t>7.68% Chattisgarh SDL (MD 20/03/2024)</t>
  </si>
  <si>
    <t>IN3520180123</t>
  </si>
  <si>
    <t>9.80% Haryana SDL (MD 26/02/2024)</t>
  </si>
  <si>
    <t>IN1620130196</t>
  </si>
  <si>
    <t>(b) Privately placed / Unlisted</t>
  </si>
  <si>
    <t>INE028A16EM8</t>
  </si>
  <si>
    <t>INE237A163T3</t>
  </si>
  <si>
    <t>INE238AD6470</t>
  </si>
  <si>
    <t>INE062A16481</t>
  </si>
  <si>
    <t>INE238AD6405</t>
  </si>
  <si>
    <t>INE261F14KR5</t>
  </si>
  <si>
    <t>INE040A14250</t>
  </si>
  <si>
    <t>INE261F14KT1</t>
  </si>
  <si>
    <t>91 Days Tbill (MD 01/02/2024)</t>
  </si>
  <si>
    <t>IN002023X328</t>
  </si>
  <si>
    <t>91 Days Tbill (MD 08/02/2024)</t>
  </si>
  <si>
    <t>IN002023X336</t>
  </si>
  <si>
    <t>91 Days Tbill (MD 22/02/2024)</t>
  </si>
  <si>
    <t>IN002023X351</t>
  </si>
  <si>
    <t>91 Days Tbill (MD 15/02/2024)</t>
  </si>
  <si>
    <t>IN002023X344</t>
  </si>
  <si>
    <t>91 Days Tbill (MD 14/03/2024)</t>
  </si>
  <si>
    <t>IN002023X385</t>
  </si>
  <si>
    <t>91 Days Tbill (MD 21/03/2024)</t>
  </si>
  <si>
    <t>IN002023X393</t>
  </si>
  <si>
    <t>91 Days Tbill (MD 07/03/2024)</t>
  </si>
  <si>
    <t>IN002023X377</t>
  </si>
  <si>
    <t>182 Days Tbill (MD 29/03/2024)</t>
  </si>
  <si>
    <t>IN002023Y276</t>
  </si>
  <si>
    <t>182 Days Tbill (MD 04/04/2024)</t>
  </si>
  <si>
    <t>IN002023Y284</t>
  </si>
  <si>
    <t>91 Days Tbill (MD 11/04/2024)</t>
  </si>
  <si>
    <t>IN002023X427</t>
  </si>
  <si>
    <t>91 Days Tbill (MD 18/04/2024)</t>
  </si>
  <si>
    <t>IN002023X435</t>
  </si>
  <si>
    <t>91 Days Tbill (MD 02/05/2024)</t>
  </si>
  <si>
    <t>IN002023X450</t>
  </si>
  <si>
    <t>182 Days Tbill (MD 29/02/2024)</t>
  </si>
  <si>
    <t>IN002023Y235</t>
  </si>
  <si>
    <t>91 Days Tbill (MD 28/03/2024)</t>
  </si>
  <si>
    <t>IN002023X401</t>
  </si>
  <si>
    <t>182 Days Tbill (MD 11/04/2024)</t>
  </si>
  <si>
    <t>IN002023Y292</t>
  </si>
  <si>
    <t>364 Days Tbill (MD 29/02/2024)</t>
  </si>
  <si>
    <t>IN002022Z481</t>
  </si>
  <si>
    <t>91 Days Tbill (MD 29/02/2024)</t>
  </si>
  <si>
    <t>IN002023X369</t>
  </si>
  <si>
    <t>364 Days Tbill (MD 07/03/2024)</t>
  </si>
  <si>
    <t>IN002022Z499</t>
  </si>
  <si>
    <t>364 Days Tbill (MD 14/03/2024)</t>
  </si>
  <si>
    <t>IN002022Z507</t>
  </si>
  <si>
    <t>Corporate Debt Market Development Fund</t>
  </si>
  <si>
    <t>Corporate Debt Market Development Fund #</t>
  </si>
  <si>
    <t>INF0RQ622028</t>
  </si>
  <si>
    <t>6.6% HDFC Bank Limited (19/12/2024)</t>
  </si>
  <si>
    <t>7.25% HDFC Bank Limited (04/10/2024)</t>
  </si>
  <si>
    <t>7.25% HDFC Bank Limited (18/07/2024)</t>
  </si>
  <si>
    <t>6.6% HDFC Bank Limited (09/10/2024)</t>
  </si>
  <si>
    <t>6.6% HDFC Bank Limited (10/10/2024)</t>
  </si>
  <si>
    <t>6.6% HDFC Bank Limited (22/04/2024)</t>
  </si>
  <si>
    <t>6.6% HDFC Bank Limited (08/02/2024)</t>
  </si>
  <si>
    <t>2.   Plan wise per unit Net Asset Value are as follows:</t>
  </si>
  <si>
    <t>Options</t>
  </si>
  <si>
    <t>JAN 31, 2024(Rs.)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</si>
  <si>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</si>
  <si>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</si>
  <si>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</si>
  <si>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</si>
  <si>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</si>
  <si>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</si>
  <si>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</si>
  <si>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</si>
  <si>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JAN 31, 2024:</t>
  </si>
  <si>
    <t>Record Date</t>
  </si>
  <si>
    <t>Daily IDCW* (Direct)</t>
  </si>
  <si>
    <t>Dividend Per Unit
(Huf &amp; Individuals)</t>
  </si>
  <si>
    <t>Dividend Per Unit
(Others)</t>
  </si>
  <si>
    <t>Jan-24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</si>
  <si>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</si>
  <si>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</si>
  <si>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</si>
  <si>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</si>
  <si>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</si>
  <si>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</si>
  <si>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</si>
  <si>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</si>
  <si>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</si>
  <si>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</si>
  <si>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</si>
  <si>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</si>
  <si>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</si>
  <si>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</si>
  <si>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</si>
  <si>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JAN 31, 2024- Nil</t>
  </si>
  <si>
    <t>5.    Total outstanding exposure in derivative instruments as on  JAN 31, 2024- Nil</t>
  </si>
  <si>
    <t>6.    Total investment in Foreign Securities / ADRs / GDRs as on  JAN 31, 2024- Nil</t>
  </si>
  <si>
    <t>7.    Details of transactions of "Credit Default Swap" for the month ended  JAN 31, 2024- Nil</t>
  </si>
  <si>
    <t>8.   Average Portfolio Maturity is 44 days.</t>
  </si>
  <si>
    <t>9.  Repo transactions in corporate debt securities during the period ending  JAN 31, 2024-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</si>
  <si>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</si>
  <si>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</si>
  <si>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</si>
  <si>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</si>
  <si>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</si>
  <si>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</si>
  <si>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</si>
  <si>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</si>
  <si>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Bajaj Auto Limited</t>
  </si>
  <si>
    <t>INE917I01010</t>
  </si>
  <si>
    <t>Petronet LNG Limited</t>
  </si>
  <si>
    <t>INE347G01014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</si>
  <si>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</si>
  <si>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</si>
  <si>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</si>
  <si>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</si>
  <si>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</si>
  <si>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</si>
  <si>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</si>
  <si>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</si>
  <si>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8.08% Tamilnadu SDL (MD 26/12/2028)</t>
  </si>
  <si>
    <t>IN3120180200</t>
  </si>
  <si>
    <t>7.83% Maharashtra SDL (MD 08/04/2030)</t>
  </si>
  <si>
    <t>IN2220200017</t>
  </si>
  <si>
    <t>7.76% Maharashtra SDL (MD 04/10/2030)</t>
  </si>
  <si>
    <t>IN2220220122</t>
  </si>
  <si>
    <t>7.7% Maharashtra SDL (MD 19/10/2030)</t>
  </si>
  <si>
    <t>IN2220220130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</si>
  <si>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</si>
  <si>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</si>
  <si>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</si>
  <si>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</si>
  <si>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</si>
  <si>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</si>
  <si>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</si>
  <si>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</si>
  <si>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</si>
  <si>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</si>
  <si>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</si>
  <si>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</si>
  <si>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</si>
  <si>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</si>
  <si>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8% Kerala SDL (MD 11/04/2028)</t>
  </si>
  <si>
    <t>IN2020180013</t>
  </si>
  <si>
    <t>7.92% Uttar Pradesh SDL (MD 24/01/2028)</t>
  </si>
  <si>
    <t>IN3320170175</t>
  </si>
  <si>
    <t>7.86% Maharashtra SDL (MD 08/06/2030)</t>
  </si>
  <si>
    <t>IN2220220080</t>
  </si>
  <si>
    <t>7.7% Andhra Pradesh SDL (MD 23/03/2030)</t>
  </si>
  <si>
    <t>IN1020220738</t>
  </si>
  <si>
    <t>7.7% Andhra Pradesh SDL (MD 22/02/2030)</t>
  </si>
  <si>
    <t>IN1020220662</t>
  </si>
  <si>
    <t>7.33% Maharashtra SDL (MD 31/05/2031)</t>
  </si>
  <si>
    <t>IN2220230055</t>
  </si>
  <si>
    <t>INE261F08DM3</t>
  </si>
  <si>
    <t>ICRA AAA</t>
  </si>
  <si>
    <t>8.34% Punjab SDL (MD 30/05/2028)</t>
  </si>
  <si>
    <t>IN2820180049</t>
  </si>
  <si>
    <t>7.63% Haryana SDL (MD 01/06/2028)</t>
  </si>
  <si>
    <t>IN1620220070</t>
  </si>
  <si>
    <t>7.06% GOI (MD 10/04/2028)</t>
  </si>
  <si>
    <t>IN0020230010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</si>
  <si>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</si>
  <si>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</si>
  <si>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</si>
  <si>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</si>
  <si>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</si>
  <si>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</si>
  <si>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</si>
  <si>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</si>
  <si>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</si>
  <si>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</si>
  <si>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</si>
  <si>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</si>
  <si>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</si>
  <si>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</si>
  <si>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6.98% Telangana SDL (MD 22/04/2028)</t>
  </si>
  <si>
    <t>IN4520200044</t>
  </si>
  <si>
    <t>INE261F08DN1</t>
  </si>
  <si>
    <t>6.79% West Bangal SDL (MD 30/06/2028)</t>
  </si>
  <si>
    <t>IN3420210046</t>
  </si>
  <si>
    <t>8.68% Andhra Pradesh SDL (MD 24/10/2030)</t>
  </si>
  <si>
    <t>IN1020180304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</si>
  <si>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</si>
  <si>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</si>
  <si>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</si>
  <si>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</si>
  <si>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</si>
  <si>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</si>
  <si>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</si>
  <si>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</si>
  <si>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</si>
  <si>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</si>
  <si>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</si>
  <si>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</si>
  <si>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</si>
  <si>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</si>
  <si>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</si>
  <si>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</si>
  <si>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</si>
  <si>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</si>
  <si>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</si>
  <si>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</si>
  <si>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>7.82% Karnataka SDL (MD 27/12/2027)</t>
  </si>
  <si>
    <t>IN1920170132</t>
  </si>
  <si>
    <t>7.63% Maharashtra SDL (MD 11/05/2030)</t>
  </si>
  <si>
    <t>IN2220220049</t>
  </si>
  <si>
    <t>7.5% Telangana SDL (MD 15/04/2028)</t>
  </si>
  <si>
    <t>IN4520200010</t>
  </si>
  <si>
    <t>7.6% Maharashtra SDL (MD 15/04/2030)</t>
  </si>
  <si>
    <t>IN2220200025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</si>
  <si>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</si>
  <si>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</si>
  <si>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</si>
  <si>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</si>
  <si>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</si>
  <si>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</si>
  <si>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</si>
  <si>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</si>
  <si>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</si>
  <si>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</si>
  <si>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8.73% Uttar Pradesh SDL (MD 10/10/2028)</t>
  </si>
  <si>
    <t>IN3320180042</t>
  </si>
  <si>
    <t>8.7% Gujarat SDL (MD 19/09/2028)</t>
  </si>
  <si>
    <t>IN1520180119</t>
  </si>
  <si>
    <t>8.65% Rajasthan SDL (MD 03/10/2028)</t>
  </si>
  <si>
    <t>IN2920180212</t>
  </si>
  <si>
    <t>8.43% Andhra Pradesh SDL (MD 05/12/2030)</t>
  </si>
  <si>
    <t>IN1020180361</t>
  </si>
  <si>
    <t>8.63% Rajasthan SDL (MD 03/09/2028)</t>
  </si>
  <si>
    <t>IN2920180188</t>
  </si>
  <si>
    <t>8.61% Punjab SDL (MD 14/11/2028)</t>
  </si>
  <si>
    <t>IN2820180106</t>
  </si>
  <si>
    <t>8.53% Gujarat SDL (MD 20/11/2028)</t>
  </si>
  <si>
    <t>IN1520180192</t>
  </si>
  <si>
    <t>8.39% Andhra Pradesh SDL (MD 06/02/2031)</t>
  </si>
  <si>
    <t>IN1020180411</t>
  </si>
  <si>
    <t>8.43% Uttar Pradesh SDL (MD 06/03/2029)</t>
  </si>
  <si>
    <t>IN3320180174</t>
  </si>
  <si>
    <t>8.49% Uttarakhand SDL (MD 21/08/2028)</t>
  </si>
  <si>
    <t>IN3620180106</t>
  </si>
  <si>
    <t>8.37% Andhra Pradesh SDL (MD 02/01/2031)</t>
  </si>
  <si>
    <t>IN1020180379</t>
  </si>
  <si>
    <t>8.39% Uttar Pradesh SDL (MD 13/03/2029)</t>
  </si>
  <si>
    <t>IN3320180182</t>
  </si>
  <si>
    <t>8.44% West Bengal SDL (MD 27/06/2028)</t>
  </si>
  <si>
    <t>IN3420180017</t>
  </si>
  <si>
    <t>8.5% Andhra Pradesh SDL (MD 28/03/2029)</t>
  </si>
  <si>
    <t>IN1020140134</t>
  </si>
  <si>
    <t>8.4% Andhra Pradesh SDL (MD 20/06/2028)</t>
  </si>
  <si>
    <t>IN1020180130</t>
  </si>
  <si>
    <t>8.4% Rajasthan SDL (MD 20/06/2028)</t>
  </si>
  <si>
    <t>IN2920180097</t>
  </si>
  <si>
    <t>8.39% Andhra Pradesh SDL (MD 23/05/2028)</t>
  </si>
  <si>
    <t>IN1020180080</t>
  </si>
  <si>
    <t>8.28% Gujarat SDL (MD 20/02/2029)</t>
  </si>
  <si>
    <t>IN1520180291</t>
  </si>
  <si>
    <t>8.31% Jharkhand SDL (MD 13/02/2029)</t>
  </si>
  <si>
    <t>IN3720180063</t>
  </si>
  <si>
    <t>8.25% Tamilnadu SDL (MD 02/01/2029)</t>
  </si>
  <si>
    <t>IN3120180218</t>
  </si>
  <si>
    <t>8.17% Gujarat SDL (MD 19/12/2028)</t>
  </si>
  <si>
    <t>IN1520180226</t>
  </si>
  <si>
    <t>8.29% Haryana SDL (MD 14/03/2028)</t>
  </si>
  <si>
    <t>IN1620170150</t>
  </si>
  <si>
    <t>8.21% West Bengal SDL (MD 23/01/2029)</t>
  </si>
  <si>
    <t>IN3420180124</t>
  </si>
  <si>
    <t>8.2% Jammu and Kashmir SDL (MD 30/01/2029)</t>
  </si>
  <si>
    <t>IN1820180108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</si>
  <si>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</si>
  <si>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</si>
  <si>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</si>
  <si>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</si>
  <si>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</si>
  <si>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</si>
  <si>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8.09% West Bengal SDL (MD 27/03/2028)</t>
  </si>
  <si>
    <t>IN3420170216</t>
  </si>
  <si>
    <t>8.05% Tamilnadu SDL (MD 18/04/2028)</t>
  </si>
  <si>
    <t>IN3120180010</t>
  </si>
  <si>
    <t>8.11% Chattisgarh SDL (MD 31/01/2028)</t>
  </si>
  <si>
    <t>IN3520170041</t>
  </si>
  <si>
    <t>7.98% Uttar Pradesh SDL (MD 11/04/2028)</t>
  </si>
  <si>
    <t>IN3320180018</t>
  </si>
  <si>
    <t>7.97% Assam SDL (MD 18/04/2028)</t>
  </si>
  <si>
    <t>IN1220180021</t>
  </si>
  <si>
    <t>7.86% Haryana SDL (MD 27/12/2027)</t>
  </si>
  <si>
    <t>IN1620170101</t>
  </si>
  <si>
    <t>8.01% Tamil Nadu SDL(MD 11/05/2026)</t>
  </si>
  <si>
    <t>IN3120160038</t>
  </si>
  <si>
    <t>7.77% Andhra Pradesh SDL (MD 10/01/2028)</t>
  </si>
  <si>
    <t>IN1020170131</t>
  </si>
  <si>
    <t>7.72% Maharashtra SDL (MD 01/03/2031)</t>
  </si>
  <si>
    <t>IN2220220171</t>
  </si>
  <si>
    <t>7.61% Maharashtra SDL (MD 11/05/2029)</t>
  </si>
  <si>
    <t>IN2220220031</t>
  </si>
  <si>
    <t>7.62% Karnataka SDL  (MD 01/11/2027)</t>
  </si>
  <si>
    <t>IN1920170058</t>
  </si>
  <si>
    <t>7.54% Andhra Pradesh SDL (MD 11/01/2029)</t>
  </si>
  <si>
    <t>IN1020220613</t>
  </si>
  <si>
    <t>7.39% Maharashtra SDL (MD 09/11/2026)</t>
  </si>
  <si>
    <t>IN2220160104</t>
  </si>
  <si>
    <t>7.32% West Bengal SDL (MD 26/06/2029)</t>
  </si>
  <si>
    <t>IN3420190016</t>
  </si>
  <si>
    <t>7.24% Haryana SDL (MD 18/03/2029)</t>
  </si>
  <si>
    <t>IN1620190190</t>
  </si>
  <si>
    <t>7.13% Kerala SDL (MD 10/07/2029)</t>
  </si>
  <si>
    <t>IN2020190103</t>
  </si>
  <si>
    <t>7.11% Tamilnadu SDL (MD 31/07/2029)</t>
  </si>
  <si>
    <t>IN3120190068</t>
  </si>
  <si>
    <t>INE219X07215</t>
  </si>
  <si>
    <t>CRISIL AAA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</si>
  <si>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</si>
  <si>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</si>
  <si>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</si>
  <si>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</si>
  <si>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</si>
  <si>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</si>
  <si>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</si>
  <si>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</si>
  <si>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INE238AD6579</t>
  </si>
  <si>
    <t>INE040A16EH3</t>
  </si>
  <si>
    <t>INE237A168U0</t>
  </si>
  <si>
    <t>INE237A162V1</t>
  </si>
  <si>
    <t>6% HDFC Bank Limited (28/05/2024)</t>
  </si>
  <si>
    <t>6% HDFC Bank Limited (29/05/2024)</t>
  </si>
  <si>
    <t>6.6% HDFC Bank Limited (01/06/2024)</t>
  </si>
  <si>
    <t>6.75% Axis Bank Limited (30/05/2024)</t>
  </si>
  <si>
    <t>7.1% Axis Bank Limited (14/02/2024)</t>
  </si>
  <si>
    <t>392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</si>
  <si>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</si>
  <si>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</si>
  <si>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</si>
  <si>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</si>
  <si>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3.   Total Dividend (Net) declared during the period ended   JAN 31, 2024 :- </t>
  </si>
  <si>
    <t>4.   Total Bonus declared during the period ended      JAN 31, 2024- Nil</t>
  </si>
  <si>
    <t>5.    Total outstanding exposure in derivative instruments as on  JAN 31, 2024: Rs (13,78,08,840)</t>
  </si>
  <si>
    <t>6.    Total investment in Foreign Securities / ADRs / GDRs as on   JAN 31, 2024- Nil</t>
  </si>
  <si>
    <t>7.    Details of transactions of "Credit Default Swap" for the month ended   JAN 31, 2024- Nil</t>
  </si>
  <si>
    <t>8.   Average Portfolio Maturity is 1217 days.</t>
  </si>
  <si>
    <t>9.  Repo transactions in corporate debt securities during the period ending   JAN 31, 2024- Nil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</si>
  <si>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</si>
  <si>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</si>
  <si>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</si>
  <si>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</si>
  <si>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</si>
  <si>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     31-Jan-2024:</t>
  </si>
  <si>
    <t>Total exposure through futures as  % of net assets : 0.76%</t>
  </si>
  <si>
    <t>B. Other than Hedging Positions through Futures as on  31-Jan-2024 : Nil</t>
  </si>
  <si>
    <t>C. Hedging Position through Put Option as on 31-Jan-2024: Nil</t>
  </si>
  <si>
    <t>D. Other than Hedging Positions through Options as on 31-Jan-2024 :- Nil</t>
  </si>
  <si>
    <t>DEC 31, 2023(Rs.)</t>
  </si>
  <si>
    <t>DEC 29, 2023(Rs.)</t>
  </si>
  <si>
    <t>For the period  01-Jan-2024 to 31-Jan-2024,  the following details specified for hedging transactions through options which have already been exercised/expired : nil</t>
  </si>
  <si>
    <t xml:space="preserve">For the period  01-Jan-2024 to 31-Jan- 2024, the following details specified for hedging transactions through futures which have been squared off/expired : </t>
  </si>
  <si>
    <t xml:space="preserve">For the period  01-Jan-2024 to 31-Jan- 2024, the following details specified for non-hedging transactions through options which have already been exercised/expired : </t>
  </si>
  <si>
    <t xml:space="preserve">Punjab National Bank (31/01/2025) </t>
  </si>
  <si>
    <t xml:space="preserve">National Bank For Agriculture and Rural Development (17/01/2025) </t>
  </si>
  <si>
    <t xml:space="preserve">Kotak Mahindra Bank Limited (29/01/2025) </t>
  </si>
  <si>
    <t xml:space="preserve">HDFC Bank Limited (28/01/2025) </t>
  </si>
  <si>
    <t xml:space="preserve">Axis Bank Limited (30/01/2025) </t>
  </si>
  <si>
    <t xml:space="preserve">State Bank of India (17/05/2024) </t>
  </si>
  <si>
    <t xml:space="preserve">Kotak Mahindra Bank Limited (14/01/2025) </t>
  </si>
  <si>
    <t xml:space="preserve">Bank of Baroda (17/05/2024) </t>
  </si>
  <si>
    <t xml:space="preserve">ICICI Bank Limited (29/10/2024) </t>
  </si>
  <si>
    <t xml:space="preserve">Axis Bank Limited (28/11/2024) </t>
  </si>
  <si>
    <t xml:space="preserve">HDFC Bank Limited (09/01/2025) </t>
  </si>
  <si>
    <t xml:space="preserve">ICICI Bank Limited (13/06/2024) </t>
  </si>
  <si>
    <t xml:space="preserve">National Bank For Agriculture and Rural Development (13/11/2024) </t>
  </si>
  <si>
    <t xml:space="preserve">Axis Bank Limited (10/01/2025) </t>
  </si>
  <si>
    <t xml:space="preserve">HDFC Bank Limited (22/04/2024) </t>
  </si>
  <si>
    <t xml:space="preserve">Bank of Baroda (02/04/2024) </t>
  </si>
  <si>
    <t xml:space="preserve">Kotak Mahindra Bank Limited (17/04/2024) </t>
  </si>
  <si>
    <t xml:space="preserve">Axis Bank Limited (28/02/2024) </t>
  </si>
  <si>
    <t xml:space="preserve">State Bank of India (15/03/2024) </t>
  </si>
  <si>
    <t xml:space="preserve">Axis Bank Limited (28/03/2024) </t>
  </si>
  <si>
    <t>National Bank For Agriculture and Rural Development (02/04/2024)</t>
  </si>
  <si>
    <t>HDFC Bank Limited (19/03/2024)</t>
  </si>
  <si>
    <t>HDFC Bank Limited (16/04/2024)</t>
  </si>
  <si>
    <t xml:space="preserve">National Bank For Agriculture and Rural Development (30/04/2024) </t>
  </si>
  <si>
    <t xml:space="preserve">Bank of Baroda (13/06/2024) </t>
  </si>
  <si>
    <t xml:space="preserve">Kotak Mahindra Bank Limited (25/10/2024) </t>
  </si>
  <si>
    <t xml:space="preserve">5.96% National Bank For Agriculture and Rural Development (06/02/2025) </t>
  </si>
  <si>
    <t xml:space="preserve">5.63% National Bank For Agriculture and Rural Development (26/02/2025) </t>
  </si>
  <si>
    <t xml:space="preserve">7.7% India Grid Trust InvIT Fund (06/05/2028) </t>
  </si>
  <si>
    <t xml:space="preserve">Axis Bank Limited (29/11/2024) </t>
  </si>
  <si>
    <t xml:space="preserve">HDFC Bank Limited (06/12/2024) </t>
  </si>
  <si>
    <t xml:space="preserve">Kotak Mahindra Bank Limited (27/09/2024) </t>
  </si>
  <si>
    <t xml:space="preserve">Axis Bank Limited (21/06/2024) </t>
  </si>
  <si>
    <t xml:space="preserve">Kotak Mahindra Bank Limited (03/01/2025) </t>
  </si>
  <si>
    <t xml:space="preserve">HDFC Bank Limited (16/04/2024) </t>
  </si>
  <si>
    <t>Market value 
(Rs. in Lakhs)</t>
  </si>
  <si>
    <t>% to AUM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</si>
  <si>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</si>
  <si>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</si>
  <si>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</si>
  <si>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</si>
  <si>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</si>
  <si>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</si>
  <si>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</si>
  <si>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</si>
  <si>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</si>
  <si>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January 31, 2023 to January 31, 2024 (Last 1 Year)</t>
  </si>
  <si>
    <t>January 29, 2021 to January 31, 2024 (Last 3 Years)</t>
  </si>
  <si>
    <t>January 31, 2019 to January 31, 2024 (Last 5 Years)</t>
  </si>
  <si>
    <t>January 31, 2014 to January 31, 2024 (Last 10 Years)</t>
  </si>
  <si>
    <t>SIP Investment Performance - Parag Parikh Flexi Cap Fund - Regular Plan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</si>
  <si>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</si>
  <si>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</si>
  <si>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</si>
  <si>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</si>
  <si>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</si>
  <si>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</si>
  <si>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</si>
  <si>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</si>
  <si>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</si>
  <si>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</si>
  <si>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</si>
  <si>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</si>
  <si>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</si>
  <si>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</si>
  <si>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</si>
  <si>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January 31, 2024</t>
  </si>
  <si>
    <t>Macaulay Duration (years)</t>
  </si>
  <si>
    <t>Since Inception (24 July, 2019)</t>
  </si>
  <si>
    <t>NA</t>
  </si>
  <si>
    <t>SIP Investment Performance - Parag Parikh Tax Saver Fund - Regular Plan - Growth</t>
  </si>
  <si>
    <t>SIP Investment Performance - Parag Parikh Tax Saver Fund - Direct Plan - Growth</t>
  </si>
  <si>
    <t>CRISIL Liquid Debt A-I Index</t>
  </si>
  <si>
    <t>CRISIL 1 Year T-Bill Index</t>
  </si>
  <si>
    <t>Since Inception (11 May, 2018)</t>
  </si>
  <si>
    <t>January 24, 2024 to January 31, 2024 (Last 7 Days)</t>
  </si>
  <si>
    <t>January 16, 2024 to January 31, 2024 (Last 15 days)</t>
  </si>
  <si>
    <t>December 31, 2023 to January 31, 2024 (Last 1 Month)</t>
  </si>
  <si>
    <t>January 31, 2021 to January 31, 2024 (Last 3 Years)</t>
  </si>
  <si>
    <t>Avg maturity of the fund (days)</t>
  </si>
  <si>
    <t>Modified duration (years)</t>
  </si>
  <si>
    <t>YTM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</si>
  <si>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</si>
  <si>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</si>
  <si>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</si>
  <si>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</si>
  <si>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</si>
  <si>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</si>
  <si>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</si>
  <si>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</si>
  <si>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11.  Portfolio Turnover Ratio (Excluding Equity Arbitrage):  4.30</t>
  </si>
  <si>
    <t>10.  Portfolio Turnover Ratio (Including Equity Arbitrage):  33.90</t>
  </si>
  <si>
    <t>10.  Portfolio Turnover Ratio : 2.38</t>
  </si>
  <si>
    <t>10.  Portfolio Turnover Ratio (Including Equity Arbitrage):  868.02</t>
  </si>
  <si>
    <t>11.  Repo transactions in corporate debt securities during the period ending Jan  31, 2024  is Nil.</t>
  </si>
  <si>
    <t>Arbitrage</t>
  </si>
  <si>
    <t>Notes &amp; Symbols</t>
  </si>
  <si>
    <t>PPFCF</t>
  </si>
  <si>
    <t>PPLF</t>
  </si>
  <si>
    <t>PPTSF</t>
  </si>
  <si>
    <t>PPCHF</t>
  </si>
  <si>
    <t>PPAF</t>
  </si>
  <si>
    <t>Internet and Technology #</t>
  </si>
  <si>
    <t>Consumer Services #</t>
  </si>
  <si>
    <t>Parag Parikh Flexi Cap Fund (An open-ended dynamic equity scheme investing across large cap, mid-cap, small-cap stocks)</t>
  </si>
  <si>
    <t>4.   Total Dividend (Net) declared during the period ended   January  31, 2024  - Nil</t>
  </si>
  <si>
    <t>5.   Total Bonus declared during the period ended   January 31, 2024  - Nil</t>
  </si>
  <si>
    <t>6.    Total outstanding exposure in derivative instruments as on January 31, 2024 : Rs. (63,53,18,87,360)</t>
  </si>
  <si>
    <t>7.    Total investment in Foreign Securities / ADRs / GDRs as on January 31, 2024 : Rs. 82,67,56,72,203.55</t>
  </si>
  <si>
    <t>8.    Total Commission paid in the month of January 2024 : Rs. 117,236,218.83</t>
  </si>
  <si>
    <t>12.  Repo transactions in corporate debt securities during the period ending January  31, 2024  is Nil.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</si>
  <si>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</si>
  <si>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</si>
  <si>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</si>
  <si>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</si>
  <si>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</si>
  <si>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</si>
  <si>
    <t xml:space="preserve">           Riskometer</t>
  </si>
  <si>
    <t>Parag Parikh Liquid Fund (An Open Ended Liquid Scheme. A Relatively Low Interest Rate Risk and Relatively low Credit Risk)</t>
  </si>
  <si>
    <t>1.Income over short term.</t>
  </si>
  <si>
    <t>2.Investments in Debt/Money Market instruments.</t>
  </si>
  <si>
    <t xml:space="preserve">      Riskometer</t>
  </si>
  <si>
    <t>Parag Parikh ELSS Tax Saver Fund (An open ended equity linked saving scheme with a statutory lock in of 3 years and tax benefit)</t>
  </si>
  <si>
    <t>1.Long Term Capital Appreciation.     </t>
  </si>
  <si>
    <t xml:space="preserve">2.Investment predominantly in equity and equity related securities.          </t>
  </si>
  <si>
    <t xml:space="preserve">                                       Riskometer</t>
  </si>
  <si>
    <t>Parag Parikh Conservative Hybrid Fund (An open-ended hybrid scheme investing predominantly in debt instruments)</t>
  </si>
  <si>
    <t xml:space="preserve">                Riskometer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</si>
  <si>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</si>
  <si>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</si>
  <si>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</si>
  <si>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</si>
  <si>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Parag Parikh Arbitrage Fund  ( An open ended scheme investing in arbitrage opportunities )</t>
  </si>
  <si>
    <t>Riskometer</t>
  </si>
  <si>
    <t xml:space="preserve">•		To generate income by investing in arbitrage opportunities </t>
  </si>
  <si>
    <t>•	 	Predominantly investing in arbitrage opportunities in the cash and derivatives segment of the equity market.</t>
  </si>
  <si>
    <t>NIFTY 50 Arbitrage Total Return Index (TRI)</t>
  </si>
  <si>
    <t>9.    Total Brokerage paid for Buying/ Selling of Investment for January 2024 is Rs. 1,96,20,525.82</t>
  </si>
  <si>
    <t>8.    Total Commission paid in the month of Jan 2024 : 86,88,419.27</t>
  </si>
  <si>
    <t>6.    Total outstanding exposure in derivative instruments as on Jan  31, 2024 : Rs. (2,21,18,41,905.25)</t>
  </si>
  <si>
    <t>9.    Total Brokerage paid for Buying/ Selling of Investment for Jan 2024 is Rs. 5,56,051.8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</si>
</sst>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0.0000%"/>
    <numFmt numFmtId="175" formatCode="_(* #,##0_);_(* \(#,##0\);_(* &quot;-&quot;_);_(* @_)"/>
    <numFmt numFmtId="176" formatCode="_(* #,##0.00_);_(* \(#,##0.00\);_(* &quot;-&quot;_);_(* @_)"/>
    <numFmt numFmtId="177" formatCode="_(* #,##0.00000_);_(* \(#,##0.00000\);_(* &quot;-&quot;??_);_(@_)"/>
    <numFmt numFmtId="178" formatCode="[$-409]d/mmm/yy;@"/>
    <numFmt numFmtId="179" formatCode="0.00000000"/>
    <numFmt numFmtId="180" formatCode="#,##0.000"/>
    <numFmt numFmtId="181" formatCode="_(* #,##0_);_(* \(#,##0\);_(* \-??_);_(@_)"/>
  </numFmts>
  <fonts count="34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.25"/>
      <color theme="1"/>
      <name val="Microsoft Sans Serif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7" fillId="41" borderId="6"/>
    <xf numFmtId="167" fontId="7" fillId="41" borderId="6" applyFont="0" applyFill="0" applyBorder="0" applyAlignment="0" applyProtection="0"/>
    <xf numFmtId="43" fontId="14" fillId="41" borderId="6" applyFont="0" applyFill="0" applyBorder="0" applyAlignment="0" applyProtection="0"/>
    <xf numFmtId="0" fontId="7" fillId="41" borderId="6"/>
    <xf numFmtId="0" fontId="14" fillId="41" borderId="6"/>
    <xf numFmtId="9" fontId="7" fillId="41" borderId="6" applyFont="0" applyFill="0" applyBorder="0" applyAlignment="0" applyProtection="0"/>
    <xf numFmtId="0" fontId="7" fillId="41" borderId="6"/>
    <xf numFmtId="43" fontId="7" fillId="41" borderId="6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</cellStyleXfs>
  <cellXfs count="64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4" borderId="0" xfId="0" applyFill="1" applyAlignment="1" applyProtection="1">
      <alignment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justify" vertical="top" wrapText="1"/>
    </xf>
    <xf numFmtId="0" fontId="2" fillId="14" borderId="7" xfId="0" applyFont="1" applyFill="1" applyBorder="1" applyAlignment="1">
      <alignment horizontal="left" vertical="top" wrapText="1"/>
    </xf>
    <xf numFmtId="0" fontId="1" fillId="15" borderId="8" xfId="0" applyFont="1" applyFill="1" applyBorder="1" applyAlignment="1">
      <alignment horizontal="left" vertical="top" wrapText="1"/>
    </xf>
    <xf numFmtId="0" fontId="5" fillId="16" borderId="9" xfId="0" applyFont="1" applyFill="1" applyBorder="1" applyAlignment="1">
      <alignment horizontal="right" vertical="top" wrapText="1"/>
    </xf>
    <xf numFmtId="0" fontId="5" fillId="17" borderId="10" xfId="0" applyFont="1" applyFill="1" applyBorder="1" applyAlignment="1">
      <alignment horizontal="right" vertical="top" wrapText="1"/>
    </xf>
    <xf numFmtId="0" fontId="6" fillId="18" borderId="6" xfId="0" applyFont="1" applyFill="1" applyBorder="1" applyAlignment="1">
      <alignment horizontal="left" vertical="top" wrapText="1"/>
    </xf>
    <xf numFmtId="0" fontId="1" fillId="19" borderId="7" xfId="0" applyFont="1" applyFill="1" applyBorder="1" applyAlignment="1">
      <alignment horizontal="left" vertical="top" wrapText="1"/>
    </xf>
    <xf numFmtId="3" fontId="1" fillId="20" borderId="8" xfId="0" applyNumberFormat="1" applyFont="1" applyFill="1" applyBorder="1" applyAlignment="1">
      <alignment horizontal="right" vertical="top" wrapText="1"/>
    </xf>
    <xf numFmtId="164" fontId="1" fillId="21" borderId="9" xfId="0" applyNumberFormat="1" applyFont="1" applyFill="1" applyBorder="1" applyAlignment="1">
      <alignment horizontal="right" vertical="top" wrapText="1"/>
    </xf>
    <xf numFmtId="165" fontId="1" fillId="22" borderId="8" xfId="0" applyNumberFormat="1" applyFont="1" applyFill="1" applyBorder="1" applyAlignment="1">
      <alignment horizontal="right" vertical="top" wrapText="1"/>
    </xf>
    <xf numFmtId="0" fontId="1" fillId="23" borderId="9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right" vertical="top" wrapText="1"/>
    </xf>
    <xf numFmtId="164" fontId="2" fillId="25" borderId="11" xfId="0" applyNumberFormat="1" applyFont="1" applyFill="1" applyBorder="1" applyAlignment="1">
      <alignment horizontal="right" vertical="top" wrapText="1"/>
    </xf>
    <xf numFmtId="165" fontId="2" fillId="26" borderId="1" xfId="0" applyNumberFormat="1" applyFont="1" applyFill="1" applyBorder="1" applyAlignment="1">
      <alignment horizontal="right" vertical="top" wrapText="1"/>
    </xf>
    <xf numFmtId="0" fontId="2" fillId="27" borderId="1" xfId="0" applyFont="1" applyFill="1" applyBorder="1" applyAlignment="1">
      <alignment horizontal="right" vertical="top" wrapText="1"/>
    </xf>
    <xf numFmtId="0" fontId="2" fillId="28" borderId="12" xfId="0" applyFont="1" applyFill="1" applyBorder="1" applyAlignment="1">
      <alignment horizontal="right" vertical="top" wrapText="1"/>
    </xf>
    <xf numFmtId="0" fontId="2" fillId="29" borderId="13" xfId="0" applyFont="1" applyFill="1" applyBorder="1" applyAlignment="1">
      <alignment horizontal="left" vertical="top" wrapText="1"/>
    </xf>
    <xf numFmtId="0" fontId="1" fillId="30" borderId="14" xfId="0" applyFont="1" applyFill="1" applyBorder="1" applyAlignment="1">
      <alignment horizontal="left" vertical="top" wrapText="1"/>
    </xf>
    <xf numFmtId="166" fontId="1" fillId="31" borderId="9" xfId="0" applyNumberFormat="1" applyFont="1" applyFill="1" applyBorder="1" applyAlignment="1">
      <alignment horizontal="right" vertical="top" wrapText="1"/>
    </xf>
    <xf numFmtId="0" fontId="2" fillId="32" borderId="9" xfId="0" applyFont="1" applyFill="1" applyBorder="1" applyAlignment="1">
      <alignment horizontal="left" vertical="top" wrapText="1"/>
    </xf>
    <xf numFmtId="0" fontId="1" fillId="33" borderId="9" xfId="0" applyFont="1" applyFill="1" applyBorder="1" applyAlignment="1">
      <alignment horizontal="left" vertical="top" wrapText="1"/>
    </xf>
    <xf numFmtId="0" fontId="5" fillId="34" borderId="9" xfId="0" applyFont="1" applyFill="1" applyBorder="1" applyAlignment="1">
      <alignment horizontal="left" vertical="top" wrapText="1"/>
    </xf>
    <xf numFmtId="164" fontId="2" fillId="35" borderId="1" xfId="0" applyNumberFormat="1" applyFont="1" applyFill="1" applyBorder="1" applyAlignment="1">
      <alignment horizontal="right" vertical="top" wrapText="1"/>
    </xf>
    <xf numFmtId="0" fontId="2" fillId="36" borderId="15" xfId="0" applyFont="1" applyFill="1" applyBorder="1" applyAlignment="1">
      <alignment horizontal="left" vertical="top" wrapText="1"/>
    </xf>
    <xf numFmtId="0" fontId="1" fillId="37" borderId="16" xfId="0" applyFont="1" applyFill="1" applyBorder="1" applyAlignment="1">
      <alignment horizontal="left" vertical="top" wrapText="1"/>
    </xf>
    <xf numFmtId="164" fontId="2" fillId="38" borderId="17" xfId="0" applyNumberFormat="1" applyFont="1" applyFill="1" applyBorder="1" applyAlignment="1">
      <alignment horizontal="right" vertical="top" wrapText="1"/>
    </xf>
    <xf numFmtId="166" fontId="2" fillId="39" borderId="17" xfId="0" applyNumberFormat="1" applyFont="1" applyFill="1" applyBorder="1" applyAlignment="1">
      <alignment horizontal="right" vertical="top" wrapText="1"/>
    </xf>
    <xf numFmtId="0" fontId="2" fillId="40" borderId="18" xfId="0" applyFont="1" applyFill="1" applyBorder="1" applyAlignment="1">
      <alignment horizontal="right" vertical="top" wrapText="1"/>
    </xf>
    <xf numFmtId="0" fontId="2" fillId="41" borderId="19" xfId="0" applyFont="1" applyFill="1" applyBorder="1" applyAlignment="1">
      <alignment horizontal="right" vertical="top" wrapText="1"/>
    </xf>
    <xf numFmtId="0" fontId="8" fillId="41" borderId="6" xfId="0" applyFont="1" applyFill="1" applyBorder="1" applyAlignment="1" applyProtection="1">
      <alignment wrapText="1"/>
      <protection locked="0"/>
    </xf>
    <xf numFmtId="0" fontId="10" fillId="41" borderId="8" xfId="0" applyFont="1" applyFill="1" applyBorder="1" applyAlignment="1">
      <alignment horizontal="left" vertical="top" wrapText="1"/>
    </xf>
    <xf numFmtId="164" fontId="9" fillId="41" borderId="11" xfId="0" applyNumberFormat="1" applyFont="1" applyFill="1" applyBorder="1" applyAlignment="1">
      <alignment horizontal="right" vertical="top" wrapText="1"/>
    </xf>
    <xf numFmtId="165" fontId="9" fillId="41" borderId="1" xfId="0" applyNumberFormat="1" applyFont="1" applyFill="1" applyBorder="1" applyAlignment="1">
      <alignment horizontal="right" vertical="top" wrapText="1"/>
    </xf>
    <xf numFmtId="0" fontId="11" fillId="41" borderId="6" xfId="0" applyFont="1" applyFill="1" applyBorder="1" applyAlignment="1" applyProtection="1">
      <alignment wrapText="1"/>
      <protection locked="0"/>
    </xf>
    <xf numFmtId="0" fontId="11" fillId="0" borderId="0" xfId="0" applyFont="1"/>
    <xf numFmtId="3" fontId="10" fillId="41" borderId="8" xfId="0" applyNumberFormat="1" applyFont="1" applyFill="1" applyBorder="1" applyAlignment="1">
      <alignment horizontal="right" vertical="top" wrapText="1"/>
    </xf>
    <xf numFmtId="164" fontId="10" fillId="41" borderId="9" xfId="0" applyNumberFormat="1" applyFont="1" applyFill="1" applyBorder="1" applyAlignment="1">
      <alignment horizontal="right" vertical="top" wrapText="1"/>
    </xf>
    <xf numFmtId="165" fontId="10" fillId="41" borderId="8" xfId="0" applyNumberFormat="1" applyFont="1" applyFill="1" applyBorder="1" applyAlignment="1">
      <alignment horizontal="right" vertical="top" wrapText="1"/>
    </xf>
    <xf numFmtId="0" fontId="0" fillId="41" borderId="6" xfId="0" applyFill="1" applyBorder="1" applyAlignment="1" applyProtection="1">
      <alignment wrapText="1"/>
      <protection locked="0"/>
    </xf>
    <xf numFmtId="0" fontId="2" fillId="41" borderId="6" xfId="0" applyFont="1" applyFill="1" applyBorder="1" applyAlignment="1">
      <alignment horizontal="left" vertical="top" wrapText="1"/>
    </xf>
    <xf numFmtId="0" fontId="12" fillId="41" borderId="20" xfId="0" applyFont="1" applyFill="1" applyBorder="1"/>
    <xf numFmtId="0" fontId="13" fillId="41" borderId="21" xfId="0" applyFont="1" applyFill="1" applyBorder="1"/>
    <xf numFmtId="168" fontId="13" fillId="41" borderId="21" xfId="2" applyNumberFormat="1" applyFont="1" applyFill="1" applyBorder="1"/>
    <xf numFmtId="167" fontId="13" fillId="41" borderId="21" xfId="2" applyFont="1" applyFill="1" applyBorder="1"/>
    <xf numFmtId="167" fontId="13" fillId="41" borderId="22" xfId="2" applyFont="1" applyFill="1" applyBorder="1"/>
    <xf numFmtId="0" fontId="11" fillId="41" borderId="6" xfId="1" applyFont="1"/>
    <xf numFmtId="169" fontId="13" fillId="41" borderId="24" xfId="0" applyNumberFormat="1" applyFont="1" applyFill="1" applyBorder="1"/>
    <xf numFmtId="0" fontId="13" fillId="41" borderId="23" xfId="0" applyFont="1" applyFill="1" applyBorder="1"/>
    <xf numFmtId="0" fontId="13" fillId="41" borderId="0" xfId="0" applyFont="1" applyFill="1"/>
    <xf numFmtId="167" fontId="13" fillId="41" borderId="6" xfId="2" applyFont="1" applyFill="1" applyBorder="1"/>
    <xf numFmtId="167" fontId="13" fillId="41" borderId="24" xfId="2" applyFont="1" applyFill="1" applyBorder="1"/>
    <xf numFmtId="0" fontId="13" fillId="41" borderId="25" xfId="0" applyFont="1" applyFill="1" applyBorder="1"/>
    <xf numFmtId="0" fontId="13" fillId="41" borderId="26" xfId="0" applyFont="1" applyFill="1" applyBorder="1"/>
    <xf numFmtId="168" fontId="13" fillId="41" borderId="26" xfId="2" applyNumberFormat="1" applyFont="1" applyFill="1" applyBorder="1"/>
    <xf numFmtId="167" fontId="13" fillId="41" borderId="26" xfId="2" applyFont="1" applyFill="1" applyBorder="1"/>
    <xf numFmtId="167" fontId="13" fillId="41" borderId="27" xfId="2" applyFont="1" applyFill="1" applyBorder="1"/>
    <xf numFmtId="168" fontId="13" fillId="41" borderId="6" xfId="2" applyNumberFormat="1" applyFont="1" applyFill="1" applyBorder="1"/>
    <xf numFmtId="0" fontId="10" fillId="41" borderId="30" xfId="4" applyFont="1" applyBorder="1"/>
    <xf numFmtId="0" fontId="10" fillId="41" borderId="6" xfId="4" applyFont="1"/>
    <xf numFmtId="168" fontId="13" fillId="41" borderId="24" xfId="2" applyNumberFormat="1" applyFont="1" applyFill="1" applyBorder="1"/>
    <xf numFmtId="4" fontId="11" fillId="41" borderId="6" xfId="1" applyNumberFormat="1" applyFont="1"/>
    <xf numFmtId="0" fontId="0" fillId="42" borderId="0" xfId="0" applyFill="1"/>
    <xf numFmtId="167" fontId="13" fillId="42" borderId="24" xfId="2" applyFont="1" applyFill="1" applyBorder="1"/>
    <xf numFmtId="0" fontId="11" fillId="42" borderId="6" xfId="1" applyFont="1" applyFill="1"/>
    <xf numFmtId="43" fontId="11" fillId="41" borderId="6" xfId="1" applyNumberFormat="1" applyFont="1"/>
    <xf numFmtId="4" fontId="11" fillId="42" borderId="6" xfId="1" applyNumberFormat="1" applyFont="1" applyFill="1"/>
    <xf numFmtId="174" fontId="11" fillId="41" borderId="6" xfId="6" applyNumberFormat="1" applyFont="1" applyFill="1" applyBorder="1"/>
    <xf numFmtId="168" fontId="11" fillId="41" borderId="6" xfId="1" applyNumberFormat="1" applyFont="1"/>
    <xf numFmtId="167" fontId="11" fillId="41" borderId="6" xfId="1" applyNumberFormat="1" applyFont="1"/>
    <xf numFmtId="169" fontId="13" fillId="41" borderId="22" xfId="0" applyNumberFormat="1" applyFont="1" applyFill="1" applyBorder="1"/>
    <xf numFmtId="0" fontId="14" fillId="41" borderId="0" xfId="0" applyFont="1" applyFill="1"/>
    <xf numFmtId="4" fontId="14" fillId="41" borderId="0" xfId="0" applyNumberFormat="1" applyFont="1" applyFill="1"/>
    <xf numFmtId="0" fontId="14" fillId="42" borderId="0" xfId="0" applyFont="1" applyFill="1"/>
    <xf numFmtId="0" fontId="0" fillId="41" borderId="6" xfId="7" applyFont="1" applyAlignment="1" applyProtection="1">
      <alignment wrapText="1"/>
      <protection locked="0"/>
    </xf>
    <xf numFmtId="0" fontId="2" fillId="41" borderId="6" xfId="7" applyFont="1" applyAlignment="1">
      <alignment horizontal="left" vertical="top" wrapText="1"/>
    </xf>
    <xf numFmtId="0" fontId="7" fillId="41" borderId="6" xfId="7"/>
    <xf numFmtId="0" fontId="2" fillId="41" borderId="6" xfId="7" applyFont="1" applyAlignment="1">
      <alignment horizontal="center" vertical="top" wrapText="1"/>
    </xf>
    <xf numFmtId="0" fontId="1" fillId="41" borderId="6" xfId="7" applyFont="1" applyAlignment="1">
      <alignment horizontal="left" vertical="top" wrapText="1"/>
    </xf>
    <xf numFmtId="0" fontId="2" fillId="41" borderId="3" xfId="7" applyFont="1" applyBorder="1" applyAlignment="1">
      <alignment horizontal="left" vertical="center" wrapText="1"/>
    </xf>
    <xf numFmtId="0" fontId="2" fillId="41" borderId="4" xfId="7" applyFont="1" applyBorder="1" applyAlignment="1">
      <alignment horizontal="left" vertical="center" wrapText="1"/>
    </xf>
    <xf numFmtId="0" fontId="2" fillId="41" borderId="4" xfId="7" applyFont="1" applyBorder="1" applyAlignment="1">
      <alignment horizontal="center" vertical="center" wrapText="1"/>
    </xf>
    <xf numFmtId="0" fontId="2" fillId="41" borderId="5" xfId="7" applyFont="1" applyBorder="1" applyAlignment="1">
      <alignment horizontal="center" vertical="center" wrapText="1"/>
    </xf>
    <xf numFmtId="0" fontId="4" fillId="41" borderId="6" xfId="7" applyFont="1" applyAlignment="1">
      <alignment horizontal="justify" vertical="top" wrapText="1"/>
    </xf>
    <xf numFmtId="0" fontId="2" fillId="41" borderId="7" xfId="7" applyFont="1" applyBorder="1" applyAlignment="1">
      <alignment horizontal="left" vertical="top" wrapText="1"/>
    </xf>
    <xf numFmtId="0" fontId="1" fillId="41" borderId="8" xfId="7" applyFont="1" applyBorder="1" applyAlignment="1">
      <alignment horizontal="left" vertical="top" wrapText="1"/>
    </xf>
    <xf numFmtId="0" fontId="5" fillId="41" borderId="9" xfId="7" applyFont="1" applyBorder="1" applyAlignment="1">
      <alignment horizontal="right" vertical="top" wrapText="1"/>
    </xf>
    <xf numFmtId="0" fontId="5" fillId="41" borderId="10" xfId="7" applyFont="1" applyBorder="1" applyAlignment="1">
      <alignment horizontal="right" vertical="top" wrapText="1"/>
    </xf>
    <xf numFmtId="0" fontId="6" fillId="41" borderId="6" xfId="7" applyFont="1" applyAlignment="1">
      <alignment horizontal="left" vertical="top" wrapText="1"/>
    </xf>
    <xf numFmtId="0" fontId="1" fillId="41" borderId="7" xfId="7" applyFont="1" applyBorder="1" applyAlignment="1">
      <alignment horizontal="left" vertical="top" wrapText="1"/>
    </xf>
    <xf numFmtId="3" fontId="1" fillId="41" borderId="8" xfId="7" applyNumberFormat="1" applyFont="1" applyBorder="1" applyAlignment="1">
      <alignment horizontal="right" vertical="top" wrapText="1"/>
    </xf>
    <xf numFmtId="164" fontId="1" fillId="41" borderId="9" xfId="7" applyNumberFormat="1" applyFont="1" applyBorder="1" applyAlignment="1">
      <alignment horizontal="right" vertical="top" wrapText="1"/>
    </xf>
    <xf numFmtId="165" fontId="1" fillId="41" borderId="8" xfId="7" applyNumberFormat="1" applyFont="1" applyBorder="1" applyAlignment="1">
      <alignment horizontal="right" vertical="top" wrapText="1"/>
    </xf>
    <xf numFmtId="166" fontId="1" fillId="41" borderId="9" xfId="7" applyNumberFormat="1" applyFont="1" applyBorder="1" applyAlignment="1">
      <alignment horizontal="right" vertical="top" wrapText="1"/>
    </xf>
    <xf numFmtId="0" fontId="1" fillId="41" borderId="10" xfId="7" applyFont="1" applyBorder="1" applyAlignment="1">
      <alignment horizontal="right" vertical="top" wrapText="1"/>
    </xf>
    <xf numFmtId="164" fontId="2" fillId="41" borderId="11" xfId="7" applyNumberFormat="1" applyFont="1" applyBorder="1" applyAlignment="1">
      <alignment horizontal="right" vertical="top" wrapText="1"/>
    </xf>
    <xf numFmtId="165" fontId="2" fillId="41" borderId="1" xfId="7" applyNumberFormat="1" applyFont="1" applyBorder="1" applyAlignment="1">
      <alignment horizontal="right" vertical="top" wrapText="1"/>
    </xf>
    <xf numFmtId="0" fontId="2" fillId="41" borderId="1" xfId="7" applyFont="1" applyBorder="1" applyAlignment="1">
      <alignment horizontal="right" vertical="top" wrapText="1"/>
    </xf>
    <xf numFmtId="0" fontId="2" fillId="41" borderId="12" xfId="7" applyFont="1" applyBorder="1" applyAlignment="1">
      <alignment horizontal="right" vertical="top" wrapText="1"/>
    </xf>
    <xf numFmtId="0" fontId="2" fillId="41" borderId="13" xfId="7" applyFont="1" applyBorder="1" applyAlignment="1">
      <alignment horizontal="left" vertical="top" wrapText="1"/>
    </xf>
    <xf numFmtId="0" fontId="1" fillId="41" borderId="1" xfId="7" applyFont="1" applyBorder="1" applyAlignment="1">
      <alignment horizontal="left" vertical="top" wrapText="1"/>
    </xf>
    <xf numFmtId="0" fontId="1" fillId="41" borderId="14" xfId="7" applyFont="1" applyBorder="1" applyAlignment="1">
      <alignment horizontal="left" vertical="top" wrapText="1"/>
    </xf>
    <xf numFmtId="0" fontId="2" fillId="41" borderId="9" xfId="7" applyFont="1" applyBorder="1" applyAlignment="1">
      <alignment horizontal="left" vertical="top" wrapText="1"/>
    </xf>
    <xf numFmtId="0" fontId="1" fillId="41" borderId="9" xfId="7" applyFont="1" applyBorder="1" applyAlignment="1">
      <alignment horizontal="left" vertical="top" wrapText="1"/>
    </xf>
    <xf numFmtId="0" fontId="5" fillId="41" borderId="9" xfId="7" applyFont="1" applyBorder="1" applyAlignment="1">
      <alignment horizontal="left" vertical="top" wrapText="1"/>
    </xf>
    <xf numFmtId="164" fontId="2" fillId="41" borderId="1" xfId="7" applyNumberFormat="1" applyFont="1" applyBorder="1" applyAlignment="1">
      <alignment horizontal="right" vertical="top" wrapText="1"/>
    </xf>
    <xf numFmtId="0" fontId="2" fillId="41" borderId="15" xfId="7" applyFont="1" applyBorder="1" applyAlignment="1">
      <alignment horizontal="left" vertical="top" wrapText="1"/>
    </xf>
    <xf numFmtId="0" fontId="1" fillId="41" borderId="16" xfId="7" applyFont="1" applyBorder="1" applyAlignment="1">
      <alignment horizontal="left" vertical="top" wrapText="1"/>
    </xf>
    <xf numFmtId="164" fontId="2" fillId="41" borderId="17" xfId="7" applyNumberFormat="1" applyFont="1" applyBorder="1" applyAlignment="1">
      <alignment horizontal="right" vertical="top" wrapText="1"/>
    </xf>
    <xf numFmtId="166" fontId="2" fillId="41" borderId="17" xfId="7" applyNumberFormat="1" applyFont="1" applyBorder="1" applyAlignment="1">
      <alignment horizontal="right" vertical="top" wrapText="1"/>
    </xf>
    <xf numFmtId="0" fontId="2" fillId="41" borderId="18" xfId="7" applyFont="1" applyBorder="1" applyAlignment="1">
      <alignment horizontal="right" vertical="top" wrapText="1"/>
    </xf>
    <xf numFmtId="0" fontId="2" fillId="41" borderId="19" xfId="7" applyFont="1" applyBorder="1" applyAlignment="1">
      <alignment horizontal="right" vertical="top" wrapText="1"/>
    </xf>
    <xf numFmtId="0" fontId="7" fillId="41" borderId="6" xfId="7" applyAlignment="1" applyProtection="1">
      <alignment wrapText="1"/>
      <protection locked="0"/>
    </xf>
    <xf numFmtId="0" fontId="9" fillId="41" borderId="20" xfId="4" applyFont="1" applyBorder="1"/>
    <xf numFmtId="0" fontId="9" fillId="41" borderId="21" xfId="4" applyFont="1" applyBorder="1"/>
    <xf numFmtId="168" fontId="9" fillId="41" borderId="21" xfId="3" applyNumberFormat="1" applyFont="1" applyFill="1" applyBorder="1"/>
    <xf numFmtId="168" fontId="10" fillId="41" borderId="21" xfId="2" applyNumberFormat="1" applyFont="1" applyFill="1" applyBorder="1"/>
    <xf numFmtId="167" fontId="9" fillId="41" borderId="21" xfId="2" applyFont="1" applyFill="1" applyBorder="1" applyAlignment="1">
      <alignment horizontal="right"/>
    </xf>
    <xf numFmtId="169" fontId="10" fillId="41" borderId="22" xfId="4" applyNumberFormat="1" applyFont="1" applyBorder="1"/>
    <xf numFmtId="0" fontId="11" fillId="41" borderId="6" xfId="4" applyFont="1"/>
    <xf numFmtId="170" fontId="11" fillId="41" borderId="6" xfId="4" applyNumberFormat="1" applyFont="1"/>
    <xf numFmtId="0" fontId="10" fillId="41" borderId="23" xfId="4" applyFont="1" applyBorder="1"/>
    <xf numFmtId="43" fontId="10" fillId="41" borderId="6" xfId="3" applyFont="1" applyFill="1" applyBorder="1" applyAlignment="1">
      <alignment horizontal="right"/>
    </xf>
    <xf numFmtId="167" fontId="10" fillId="41" borderId="6" xfId="2" applyFont="1" applyFill="1" applyBorder="1"/>
    <xf numFmtId="169" fontId="10" fillId="41" borderId="24" xfId="4" applyNumberFormat="1" applyFont="1" applyBorder="1"/>
    <xf numFmtId="0" fontId="10" fillId="41" borderId="30" xfId="4" applyFont="1" applyBorder="1" applyAlignment="1">
      <alignment horizontal="center" vertical="center" wrapText="1"/>
    </xf>
    <xf numFmtId="0" fontId="10" fillId="41" borderId="23" xfId="4" applyFont="1" applyBorder="1" applyAlignment="1">
      <alignment horizontal="left" vertical="top"/>
    </xf>
    <xf numFmtId="0" fontId="10" fillId="41" borderId="6" xfId="4" applyFont="1" applyAlignment="1">
      <alignment vertical="center"/>
    </xf>
    <xf numFmtId="0" fontId="10" fillId="41" borderId="23" xfId="4" applyFont="1" applyBorder="1" applyAlignment="1">
      <alignment vertical="top"/>
    </xf>
    <xf numFmtId="0" fontId="10" fillId="41" borderId="33" xfId="4" applyFont="1" applyBorder="1"/>
    <xf numFmtId="170" fontId="10" fillId="41" borderId="30" xfId="4" applyNumberFormat="1" applyFont="1" applyBorder="1"/>
    <xf numFmtId="173" fontId="10" fillId="41" borderId="6" xfId="2" applyNumberFormat="1" applyFont="1" applyFill="1" applyBorder="1"/>
    <xf numFmtId="177" fontId="10" fillId="41" borderId="6" xfId="2" applyNumberFormat="1" applyFont="1" applyFill="1" applyBorder="1"/>
    <xf numFmtId="0" fontId="10" fillId="41" borderId="6" xfId="4" applyFont="1" applyAlignment="1">
      <alignment vertical="top"/>
    </xf>
    <xf numFmtId="0" fontId="10" fillId="41" borderId="33" xfId="7" applyFont="1" applyBorder="1" applyAlignment="1">
      <alignment horizontal="center" vertical="top"/>
    </xf>
    <xf numFmtId="0" fontId="10" fillId="41" borderId="30" xfId="7" applyFont="1" applyBorder="1" applyAlignment="1">
      <alignment horizontal="center" vertical="top" wrapText="1"/>
    </xf>
    <xf numFmtId="0" fontId="10" fillId="41" borderId="6" xfId="7" applyFont="1" applyAlignment="1">
      <alignment horizontal="center"/>
    </xf>
    <xf numFmtId="169" fontId="10" fillId="41" borderId="24" xfId="7" applyNumberFormat="1" applyFont="1" applyBorder="1" applyAlignment="1">
      <alignment horizontal="center"/>
    </xf>
    <xf numFmtId="0" fontId="11" fillId="41" borderId="6" xfId="7" applyFont="1"/>
    <xf numFmtId="178" fontId="10" fillId="41" borderId="33" xfId="7" quotePrefix="1" applyNumberFormat="1" applyFont="1" applyBorder="1" applyAlignment="1">
      <alignment horizontal="center" vertical="top"/>
    </xf>
    <xf numFmtId="0" fontId="10" fillId="41" borderId="30" xfId="7" applyFont="1" applyBorder="1" applyAlignment="1">
      <alignment vertical="top" wrapText="1"/>
    </xf>
    <xf numFmtId="179" fontId="10" fillId="41" borderId="30" xfId="7" applyNumberFormat="1" applyFont="1" applyBorder="1"/>
    <xf numFmtId="0" fontId="10" fillId="41" borderId="6" xfId="7" applyFont="1"/>
    <xf numFmtId="169" fontId="10" fillId="41" borderId="24" xfId="7" applyNumberFormat="1" applyFont="1" applyBorder="1"/>
    <xf numFmtId="15" fontId="10" fillId="41" borderId="23" xfId="7" applyNumberFormat="1" applyFont="1" applyBorder="1" applyAlignment="1">
      <alignment horizontal="center" vertical="top"/>
    </xf>
    <xf numFmtId="0" fontId="10" fillId="41" borderId="6" xfId="7" applyFont="1" applyAlignment="1">
      <alignment vertical="top"/>
    </xf>
    <xf numFmtId="15" fontId="10" fillId="41" borderId="33" xfId="7" applyNumberFormat="1" applyFont="1" applyBorder="1" applyAlignment="1">
      <alignment horizontal="center" vertical="top"/>
    </xf>
    <xf numFmtId="167" fontId="10" fillId="41" borderId="6" xfId="2" applyFont="1" applyFill="1" applyBorder="1" applyAlignment="1">
      <alignment horizontal="center"/>
    </xf>
    <xf numFmtId="0" fontId="10" fillId="41" borderId="30" xfId="7" applyFont="1" applyBorder="1"/>
    <xf numFmtId="178" fontId="10" fillId="41" borderId="23" xfId="7" quotePrefix="1" applyNumberFormat="1" applyFont="1" applyBorder="1" applyAlignment="1">
      <alignment horizontal="center" vertical="top"/>
    </xf>
    <xf numFmtId="0" fontId="10" fillId="41" borderId="43" xfId="7" applyFont="1" applyBorder="1" applyAlignment="1">
      <alignment vertical="top" wrapText="1"/>
    </xf>
    <xf numFmtId="179" fontId="10" fillId="41" borderId="43" xfId="7" applyNumberFormat="1" applyFont="1" applyBorder="1"/>
    <xf numFmtId="178" fontId="10" fillId="41" borderId="23" xfId="4" applyNumberFormat="1" applyFont="1" applyBorder="1" applyAlignment="1">
      <alignment horizontal="center" vertical="top"/>
    </xf>
    <xf numFmtId="0" fontId="10" fillId="41" borderId="6" xfId="4" applyFont="1" applyAlignment="1">
      <alignment vertical="top" wrapText="1"/>
    </xf>
    <xf numFmtId="0" fontId="10" fillId="41" borderId="23" xfId="5" applyFont="1" applyBorder="1" applyAlignment="1">
      <alignment vertical="top"/>
    </xf>
    <xf numFmtId="0" fontId="10" fillId="41" borderId="23" xfId="4" applyFont="1" applyBorder="1" applyAlignment="1">
      <alignment horizontal="left" vertical="top" indent="3"/>
    </xf>
    <xf numFmtId="0" fontId="10" fillId="41" borderId="38" xfId="4" applyFont="1" applyBorder="1" applyAlignment="1">
      <alignment vertical="top"/>
    </xf>
    <xf numFmtId="0" fontId="10" fillId="41" borderId="39" xfId="4" applyFont="1" applyBorder="1" applyAlignment="1">
      <alignment vertical="top"/>
    </xf>
    <xf numFmtId="4" fontId="10" fillId="41" borderId="30" xfId="6" applyNumberFormat="1" applyFont="1" applyFill="1" applyBorder="1"/>
    <xf numFmtId="43" fontId="10" fillId="41" borderId="30" xfId="8" applyFont="1" applyFill="1" applyBorder="1"/>
    <xf numFmtId="43" fontId="10" fillId="41" borderId="30" xfId="6" applyNumberFormat="1" applyFont="1" applyFill="1" applyBorder="1"/>
    <xf numFmtId="0" fontId="10" fillId="41" borderId="45" xfId="4" applyFont="1" applyBorder="1" applyAlignment="1">
      <alignment vertical="top"/>
    </xf>
    <xf numFmtId="0" fontId="10" fillId="41" borderId="46" xfId="4" applyFont="1" applyBorder="1" applyAlignment="1">
      <alignment vertical="top"/>
    </xf>
    <xf numFmtId="0" fontId="10" fillId="41" borderId="47" xfId="5" applyFont="1" applyBorder="1"/>
    <xf numFmtId="0" fontId="10" fillId="41" borderId="48" xfId="5" applyFont="1" applyBorder="1"/>
    <xf numFmtId="0" fontId="10" fillId="41" borderId="6" xfId="5" applyFont="1"/>
    <xf numFmtId="169" fontId="10" fillId="41" borderId="6" xfId="4" applyNumberFormat="1" applyFont="1"/>
    <xf numFmtId="10" fontId="10" fillId="41" borderId="6" xfId="6" applyNumberFormat="1" applyFont="1" applyFill="1" applyBorder="1"/>
    <xf numFmtId="0" fontId="0" fillId="41" borderId="6" xfId="4" applyFont="1" applyAlignment="1" applyProtection="1">
      <alignment wrapText="1"/>
      <protection locked="0"/>
    </xf>
    <xf numFmtId="0" fontId="2" fillId="41" borderId="6" xfId="4" applyFont="1" applyAlignment="1">
      <alignment horizontal="left" vertical="top" wrapText="1"/>
    </xf>
    <xf numFmtId="0" fontId="7" fillId="41" borderId="6" xfId="4"/>
    <xf numFmtId="0" fontId="2" fillId="41" borderId="6" xfId="4" applyFont="1" applyAlignment="1">
      <alignment horizontal="center" vertical="top" wrapText="1"/>
    </xf>
    <xf numFmtId="0" fontId="1" fillId="41" borderId="6" xfId="4" applyFont="1" applyAlignment="1">
      <alignment horizontal="left" vertical="top" wrapText="1"/>
    </xf>
    <xf numFmtId="0" fontId="2" fillId="41" borderId="3" xfId="4" applyFont="1" applyBorder="1" applyAlignment="1">
      <alignment horizontal="left" vertical="center" wrapText="1"/>
    </xf>
    <xf numFmtId="0" fontId="2" fillId="41" borderId="4" xfId="4" applyFont="1" applyBorder="1" applyAlignment="1">
      <alignment horizontal="left" vertical="center" wrapText="1"/>
    </xf>
    <xf numFmtId="0" fontId="2" fillId="41" borderId="4" xfId="4" applyFont="1" applyBorder="1" applyAlignment="1">
      <alignment horizontal="center" vertical="center" wrapText="1"/>
    </xf>
    <xf numFmtId="0" fontId="2" fillId="41" borderId="5" xfId="4" applyFont="1" applyBorder="1" applyAlignment="1">
      <alignment horizontal="center" vertical="center" wrapText="1"/>
    </xf>
    <xf numFmtId="0" fontId="4" fillId="41" borderId="6" xfId="4" applyFont="1" applyAlignment="1">
      <alignment horizontal="justify" vertical="top" wrapText="1"/>
    </xf>
    <xf numFmtId="0" fontId="2" fillId="41" borderId="7" xfId="4" applyFont="1" applyBorder="1" applyAlignment="1">
      <alignment horizontal="left" vertical="top" wrapText="1"/>
    </xf>
    <xf numFmtId="0" fontId="1" fillId="41" borderId="8" xfId="4" applyFont="1" applyBorder="1" applyAlignment="1">
      <alignment horizontal="left" vertical="top" wrapText="1"/>
    </xf>
    <xf numFmtId="0" fontId="5" fillId="41" borderId="9" xfId="4" applyFont="1" applyBorder="1" applyAlignment="1">
      <alignment horizontal="right" vertical="top" wrapText="1"/>
    </xf>
    <xf numFmtId="0" fontId="5" fillId="41" borderId="10" xfId="4" applyFont="1" applyBorder="1" applyAlignment="1">
      <alignment horizontal="right" vertical="top" wrapText="1"/>
    </xf>
    <xf numFmtId="0" fontId="6" fillId="41" borderId="6" xfId="4" applyFont="1" applyAlignment="1">
      <alignment horizontal="left" vertical="top" wrapText="1"/>
    </xf>
    <xf numFmtId="0" fontId="1" fillId="41" borderId="7" xfId="4" applyFont="1" applyBorder="1" applyAlignment="1">
      <alignment horizontal="left" vertical="top" wrapText="1"/>
    </xf>
    <xf numFmtId="3" fontId="1" fillId="41" borderId="8" xfId="4" applyNumberFormat="1" applyFont="1" applyBorder="1" applyAlignment="1">
      <alignment horizontal="right" vertical="top" wrapText="1"/>
    </xf>
    <xf numFmtId="164" fontId="1" fillId="41" borderId="9" xfId="4" applyNumberFormat="1" applyFont="1" applyBorder="1" applyAlignment="1">
      <alignment horizontal="right" vertical="top" wrapText="1"/>
    </xf>
    <xf numFmtId="165" fontId="1" fillId="41" borderId="8" xfId="4" applyNumberFormat="1" applyFont="1" applyBorder="1" applyAlignment="1">
      <alignment horizontal="right" vertical="top" wrapText="1"/>
    </xf>
    <xf numFmtId="0" fontId="1" fillId="41" borderId="9" xfId="4" applyFont="1" applyBorder="1" applyAlignment="1">
      <alignment horizontal="right" vertical="top" wrapText="1"/>
    </xf>
    <xf numFmtId="0" fontId="1" fillId="41" borderId="10" xfId="4" applyFont="1" applyBorder="1" applyAlignment="1">
      <alignment horizontal="right" vertical="top" wrapText="1"/>
    </xf>
    <xf numFmtId="164" fontId="2" fillId="41" borderId="11" xfId="4" applyNumberFormat="1" applyFont="1" applyBorder="1" applyAlignment="1">
      <alignment horizontal="right" vertical="top" wrapText="1"/>
    </xf>
    <xf numFmtId="165" fontId="2" fillId="41" borderId="1" xfId="4" applyNumberFormat="1" applyFont="1" applyBorder="1" applyAlignment="1">
      <alignment horizontal="right" vertical="top" wrapText="1"/>
    </xf>
    <xf numFmtId="0" fontId="2" fillId="41" borderId="1" xfId="4" applyFont="1" applyBorder="1" applyAlignment="1">
      <alignment horizontal="right" vertical="top" wrapText="1"/>
    </xf>
    <xf numFmtId="0" fontId="2" fillId="41" borderId="12" xfId="4" applyFont="1" applyBorder="1" applyAlignment="1">
      <alignment horizontal="right" vertical="top" wrapText="1"/>
    </xf>
    <xf numFmtId="0" fontId="2" fillId="41" borderId="13" xfId="4" applyFont="1" applyBorder="1" applyAlignment="1">
      <alignment horizontal="left" vertical="top" wrapText="1"/>
    </xf>
    <xf numFmtId="0" fontId="1" fillId="41" borderId="1" xfId="4" applyFont="1" applyBorder="1" applyAlignment="1">
      <alignment horizontal="left" vertical="top" wrapText="1"/>
    </xf>
    <xf numFmtId="0" fontId="7" fillId="41" borderId="6" xfId="4" applyAlignment="1" applyProtection="1">
      <alignment wrapText="1"/>
      <protection locked="0"/>
    </xf>
    <xf numFmtId="0" fontId="9" fillId="41" borderId="13" xfId="4" applyFont="1" applyBorder="1" applyAlignment="1">
      <alignment horizontal="left" vertical="top" wrapText="1"/>
    </xf>
    <xf numFmtId="0" fontId="10" fillId="41" borderId="14" xfId="4" applyFont="1" applyBorder="1" applyAlignment="1">
      <alignment horizontal="left" vertical="top" wrapText="1"/>
    </xf>
    <xf numFmtId="0" fontId="10" fillId="41" borderId="1" xfId="4" applyFont="1" applyBorder="1" applyAlignment="1">
      <alignment horizontal="left" vertical="top" wrapText="1"/>
    </xf>
    <xf numFmtId="0" fontId="1" fillId="41" borderId="14" xfId="4" applyFont="1" applyBorder="1" applyAlignment="1">
      <alignment horizontal="left" vertical="top" wrapText="1"/>
    </xf>
    <xf numFmtId="0" fontId="2" fillId="41" borderId="11" xfId="4" applyFont="1" applyBorder="1" applyAlignment="1">
      <alignment horizontal="right" vertical="top" wrapText="1"/>
    </xf>
    <xf numFmtId="166" fontId="1" fillId="41" borderId="9" xfId="4" applyNumberFormat="1" applyFont="1" applyBorder="1" applyAlignment="1">
      <alignment horizontal="right" vertical="top" wrapText="1"/>
    </xf>
    <xf numFmtId="0" fontId="2" fillId="41" borderId="9" xfId="4" applyFont="1" applyBorder="1" applyAlignment="1">
      <alignment horizontal="left" vertical="top" wrapText="1"/>
    </xf>
    <xf numFmtId="0" fontId="1" fillId="41" borderId="9" xfId="4" applyFont="1" applyBorder="1" applyAlignment="1">
      <alignment horizontal="left" vertical="top" wrapText="1"/>
    </xf>
    <xf numFmtId="0" fontId="5" fillId="41" borderId="9" xfId="4" applyFont="1" applyBorder="1" applyAlignment="1">
      <alignment horizontal="left" vertical="top" wrapText="1"/>
    </xf>
    <xf numFmtId="164" fontId="2" fillId="41" borderId="1" xfId="4" applyNumberFormat="1" applyFont="1" applyBorder="1" applyAlignment="1">
      <alignment horizontal="right" vertical="top" wrapText="1"/>
    </xf>
    <xf numFmtId="0" fontId="2" fillId="41" borderId="15" xfId="4" applyFont="1" applyBorder="1" applyAlignment="1">
      <alignment horizontal="left" vertical="top" wrapText="1"/>
    </xf>
    <xf numFmtId="0" fontId="1" fillId="41" borderId="16" xfId="4" applyFont="1" applyBorder="1" applyAlignment="1">
      <alignment horizontal="left" vertical="top" wrapText="1"/>
    </xf>
    <xf numFmtId="164" fontId="2" fillId="41" borderId="17" xfId="4" applyNumberFormat="1" applyFont="1" applyBorder="1" applyAlignment="1">
      <alignment horizontal="right" vertical="top" wrapText="1"/>
    </xf>
    <xf numFmtId="166" fontId="2" fillId="41" borderId="17" xfId="4" applyNumberFormat="1" applyFont="1" applyBorder="1" applyAlignment="1">
      <alignment horizontal="right" vertical="top" wrapText="1"/>
    </xf>
    <xf numFmtId="0" fontId="2" fillId="41" borderId="18" xfId="4" applyFont="1" applyBorder="1" applyAlignment="1">
      <alignment horizontal="right" vertical="top" wrapText="1"/>
    </xf>
    <xf numFmtId="0" fontId="2" fillId="41" borderId="19" xfId="4" applyFont="1" applyBorder="1" applyAlignment="1">
      <alignment horizontal="right" vertical="top" wrapText="1"/>
    </xf>
    <xf numFmtId="0" fontId="10" fillId="41" borderId="51" xfId="4" applyFont="1" applyBorder="1" applyAlignment="1">
      <alignment horizontal="center" vertical="center" wrapText="1"/>
    </xf>
    <xf numFmtId="0" fontId="10" fillId="41" borderId="52" xfId="4" applyFont="1" applyBorder="1" applyAlignment="1">
      <alignment horizontal="center" vertical="center" wrapText="1"/>
    </xf>
    <xf numFmtId="0" fontId="10" fillId="41" borderId="34" xfId="4" applyFont="1" applyBorder="1" applyAlignment="1">
      <alignment horizontal="center" vertical="center" wrapText="1"/>
    </xf>
    <xf numFmtId="0" fontId="10" fillId="41" borderId="53" xfId="4" applyFont="1" applyBorder="1" applyAlignment="1">
      <alignment vertical="center"/>
    </xf>
    <xf numFmtId="0" fontId="10" fillId="41" borderId="54" xfId="4" applyFont="1" applyBorder="1" applyAlignment="1">
      <alignment horizontal="center" vertical="center"/>
    </xf>
    <xf numFmtId="0" fontId="10" fillId="41" borderId="55" xfId="4" applyFont="1" applyBorder="1" applyAlignment="1">
      <alignment horizontal="center" vertical="center"/>
    </xf>
    <xf numFmtId="0" fontId="10" fillId="41" borderId="56" xfId="4" applyFont="1" applyBorder="1"/>
    <xf numFmtId="0" fontId="10" fillId="41" borderId="53" xfId="4" applyFont="1" applyBorder="1"/>
    <xf numFmtId="15" fontId="10" fillId="41" borderId="33" xfId="4" applyNumberFormat="1" applyFont="1" applyBorder="1" applyAlignment="1">
      <alignment horizontal="center" vertical="top"/>
    </xf>
    <xf numFmtId="0" fontId="10" fillId="41" borderId="30" xfId="4" applyFont="1" applyBorder="1" applyAlignment="1">
      <alignment horizontal="center" vertical="top" wrapText="1"/>
    </xf>
    <xf numFmtId="178" fontId="10" fillId="41" borderId="33" xfId="4" quotePrefix="1" applyNumberFormat="1" applyFont="1" applyBorder="1" applyAlignment="1">
      <alignment horizontal="center" vertical="top"/>
    </xf>
    <xf numFmtId="0" fontId="10" fillId="41" borderId="30" xfId="4" applyFont="1" applyBorder="1" applyAlignment="1">
      <alignment vertical="top" wrapText="1"/>
    </xf>
    <xf numFmtId="179" fontId="10" fillId="41" borderId="30" xfId="4" applyNumberFormat="1" applyFont="1" applyBorder="1"/>
    <xf numFmtId="178" fontId="10" fillId="41" borderId="23" xfId="4" quotePrefix="1" applyNumberFormat="1" applyFont="1" applyBorder="1" applyAlignment="1">
      <alignment horizontal="center" vertical="top"/>
    </xf>
    <xf numFmtId="179" fontId="10" fillId="41" borderId="6" xfId="4" applyNumberFormat="1" applyFont="1"/>
    <xf numFmtId="0" fontId="10" fillId="41" borderId="56" xfId="4" applyFont="1" applyBorder="1" applyAlignment="1">
      <alignment vertical="top"/>
    </xf>
    <xf numFmtId="0" fontId="10" fillId="41" borderId="51" xfId="4" applyFont="1" applyBorder="1" applyAlignment="1">
      <alignment vertical="top"/>
    </xf>
    <xf numFmtId="167" fontId="10" fillId="41" borderId="52" xfId="2" applyFont="1" applyFill="1" applyBorder="1"/>
    <xf numFmtId="0" fontId="10" fillId="41" borderId="33" xfId="4" applyFont="1" applyBorder="1" applyAlignment="1">
      <alignment vertical="top"/>
    </xf>
    <xf numFmtId="0" fontId="10" fillId="41" borderId="30" xfId="4" applyFont="1" applyBorder="1" applyAlignment="1">
      <alignment vertical="top"/>
    </xf>
    <xf numFmtId="167" fontId="10" fillId="41" borderId="34" xfId="2" applyFont="1" applyFill="1" applyBorder="1"/>
    <xf numFmtId="2" fontId="10" fillId="41" borderId="6" xfId="2" applyNumberFormat="1" applyFont="1" applyFill="1" applyBorder="1"/>
    <xf numFmtId="2" fontId="10" fillId="41" borderId="6" xfId="6" applyNumberFormat="1" applyFont="1" applyFill="1" applyBorder="1"/>
    <xf numFmtId="0" fontId="10" fillId="41" borderId="53" xfId="4" applyFont="1" applyBorder="1" applyAlignment="1">
      <alignment vertical="top"/>
    </xf>
    <xf numFmtId="0" fontId="10" fillId="41" borderId="54" xfId="4" applyFont="1" applyBorder="1" applyAlignment="1">
      <alignment vertical="top"/>
    </xf>
    <xf numFmtId="167" fontId="10" fillId="41" borderId="55" xfId="2" applyFont="1" applyFill="1" applyBorder="1"/>
    <xf numFmtId="43" fontId="10" fillId="41" borderId="6" xfId="6" applyNumberFormat="1" applyFont="1" applyFill="1" applyBorder="1"/>
    <xf numFmtId="0" fontId="10" fillId="41" borderId="30" xfId="5" applyFont="1" applyBorder="1"/>
    <xf numFmtId="167" fontId="10" fillId="41" borderId="30" xfId="2" applyFont="1" applyFill="1" applyBorder="1"/>
    <xf numFmtId="10" fontId="10" fillId="41" borderId="6" xfId="2" applyNumberFormat="1" applyFont="1" applyFill="1" applyBorder="1"/>
    <xf numFmtId="165" fontId="10" fillId="41" borderId="6" xfId="2" applyNumberFormat="1" applyFont="1" applyFill="1" applyBorder="1"/>
    <xf numFmtId="0" fontId="10" fillId="41" borderId="25" xfId="5" applyFont="1" applyBorder="1"/>
    <xf numFmtId="0" fontId="10" fillId="41" borderId="26" xfId="5" applyFont="1" applyBorder="1"/>
    <xf numFmtId="4" fontId="10" fillId="41" borderId="26" xfId="5" applyNumberFormat="1" applyFont="1" applyBorder="1"/>
    <xf numFmtId="0" fontId="9" fillId="41" borderId="26" xfId="5" applyFont="1" applyBorder="1"/>
    <xf numFmtId="169" fontId="10" fillId="41" borderId="27" xfId="4" applyNumberFormat="1" applyFont="1" applyBorder="1"/>
    <xf numFmtId="0" fontId="10" fillId="41" borderId="20" xfId="4" applyFont="1" applyBorder="1" applyAlignment="1">
      <alignment vertical="top"/>
    </xf>
    <xf numFmtId="0" fontId="10" fillId="41" borderId="21" xfId="5" applyFont="1" applyBorder="1"/>
    <xf numFmtId="10" fontId="10" fillId="41" borderId="21" xfId="6" applyNumberFormat="1" applyFont="1" applyFill="1" applyBorder="1"/>
    <xf numFmtId="167" fontId="10" fillId="41" borderId="21" xfId="2" applyFont="1" applyFill="1" applyBorder="1"/>
    <xf numFmtId="0" fontId="9" fillId="41" borderId="23" xfId="5" applyFont="1" applyBorder="1" applyAlignment="1">
      <alignment vertical="top"/>
    </xf>
    <xf numFmtId="0" fontId="10" fillId="41" borderId="6" xfId="5" applyFont="1" applyAlignment="1">
      <alignment vertical="top"/>
    </xf>
    <xf numFmtId="171" fontId="9" fillId="41" borderId="6" xfId="5" applyNumberFormat="1" applyFont="1"/>
    <xf numFmtId="0" fontId="10" fillId="41" borderId="30" xfId="4" applyFont="1" applyBorder="1" applyAlignment="1">
      <alignment horizontal="center"/>
    </xf>
    <xf numFmtId="178" fontId="10" fillId="41" borderId="41" xfId="7" applyNumberFormat="1" applyFont="1" applyBorder="1" applyAlignment="1">
      <alignment horizontal="center" vertical="top"/>
    </xf>
    <xf numFmtId="0" fontId="2" fillId="41" borderId="25" xfId="7" applyFont="1" applyBorder="1" applyAlignment="1">
      <alignment horizontal="left" vertical="top" wrapText="1"/>
    </xf>
    <xf numFmtId="0" fontId="7" fillId="41" borderId="26" xfId="7" applyBorder="1" applyAlignment="1" applyProtection="1">
      <alignment wrapText="1"/>
      <protection locked="0"/>
    </xf>
    <xf numFmtId="0" fontId="7" fillId="41" borderId="27" xfId="7" applyBorder="1" applyAlignment="1" applyProtection="1">
      <alignment wrapText="1"/>
      <protection locked="0"/>
    </xf>
    <xf numFmtId="0" fontId="1" fillId="7" borderId="6" xfId="0" applyFont="1" applyFill="1" applyBorder="1" applyAlignment="1">
      <alignment horizontal="left" vertical="top" wrapText="1"/>
    </xf>
    <xf numFmtId="0" fontId="15" fillId="41" borderId="26" xfId="0" applyFont="1" applyFill="1" applyBorder="1" applyAlignment="1">
      <alignment horizontal="left" vertical="top" wrapText="1"/>
    </xf>
    <xf numFmtId="0" fontId="0" fillId="41" borderId="0" xfId="0" applyFill="1" applyAlignment="1" applyProtection="1">
      <alignment wrapText="1"/>
      <protection locked="0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 wrapText="1"/>
    </xf>
    <xf numFmtId="167" fontId="16" fillId="41" borderId="58" xfId="2" applyFont="1" applyFill="1" applyBorder="1" applyAlignment="1">
      <alignment vertical="center"/>
    </xf>
    <xf numFmtId="167" fontId="16" fillId="41" borderId="58" xfId="2" applyFont="1" applyFill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2" fontId="1" fillId="15" borderId="8" xfId="0" applyNumberFormat="1" applyFont="1" applyFill="1" applyBorder="1" applyAlignment="1">
      <alignment horizontal="right" vertical="top" wrapText="1"/>
    </xf>
    <xf numFmtId="2" fontId="2" fillId="27" borderId="1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wrapText="1"/>
    </xf>
    <xf numFmtId="0" fontId="17" fillId="0" borderId="0" xfId="0" applyFont="1"/>
    <xf numFmtId="10" fontId="17" fillId="0" borderId="0" xfId="0" applyNumberFormat="1" applyFont="1" applyAlignment="1">
      <alignment wrapText="1"/>
    </xf>
    <xf numFmtId="1" fontId="17" fillId="0" borderId="0" xfId="0" applyNumberFormat="1" applyFont="1" applyAlignment="1">
      <alignment wrapText="1"/>
    </xf>
    <xf numFmtId="10" fontId="17" fillId="0" borderId="59" xfId="0" applyNumberFormat="1" applyFont="1" applyBorder="1" applyAlignment="1">
      <alignment horizontal="right" vertical="center" wrapText="1"/>
    </xf>
    <xf numFmtId="10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10" fontId="17" fillId="0" borderId="0" xfId="0" applyNumberFormat="1" applyFont="1" applyAlignment="1">
      <alignment horizontal="right" vertical="center" wrapText="1"/>
    </xf>
    <xf numFmtId="0" fontId="18" fillId="0" borderId="60" xfId="0" applyFont="1" applyBorder="1" applyAlignment="1">
      <alignment wrapText="1"/>
    </xf>
    <xf numFmtId="0" fontId="22" fillId="0" borderId="0" xfId="0" applyFont="1"/>
    <xf numFmtId="10" fontId="17" fillId="0" borderId="0" xfId="10" applyNumberFormat="1" applyFont="1" applyFill="1"/>
    <xf numFmtId="2" fontId="17" fillId="0" borderId="0" xfId="0" applyNumberFormat="1" applyFont="1"/>
    <xf numFmtId="0" fontId="15" fillId="41" borderId="7" xfId="0" applyFont="1" applyFill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5" fillId="41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4" fillId="41" borderId="61" xfId="0" applyFont="1" applyFill="1" applyBorder="1" applyAlignment="1">
      <alignment horizontal="left" vertical="top" wrapText="1"/>
    </xf>
    <xf numFmtId="0" fontId="24" fillId="41" borderId="62" xfId="0" applyFont="1" applyFill="1" applyBorder="1" applyAlignment="1">
      <alignment horizontal="left" vertical="top" wrapText="1"/>
    </xf>
    <xf numFmtId="0" fontId="24" fillId="41" borderId="21" xfId="0" applyFont="1" applyFill="1" applyBorder="1" applyAlignment="1">
      <alignment horizontal="left" vertical="top" wrapText="1"/>
    </xf>
    <xf numFmtId="0" fontId="24" fillId="41" borderId="63" xfId="0" applyFont="1" applyFill="1" applyBorder="1" applyAlignment="1">
      <alignment horizontal="center" vertical="top" wrapText="1"/>
    </xf>
    <xf numFmtId="0" fontId="2" fillId="0" borderId="6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6" xfId="0" applyBorder="1" applyAlignment="1" applyProtection="1">
      <alignment wrapText="1"/>
      <protection locked="0"/>
    </xf>
    <xf numFmtId="0" fontId="5" fillId="0" borderId="9" xfId="0" applyFont="1" applyBorder="1" applyAlignment="1">
      <alignment horizontal="right" vertical="top" wrapText="1"/>
    </xf>
    <xf numFmtId="0" fontId="5" fillId="0" borderId="65" xfId="0" applyFont="1" applyBorder="1" applyAlignment="1">
      <alignment horizontal="right" vertical="top" wrapText="1"/>
    </xf>
    <xf numFmtId="0" fontId="1" fillId="0" borderId="64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2" fillId="0" borderId="66" xfId="0" applyFont="1" applyBorder="1" applyAlignment="1">
      <alignment horizontal="right" vertical="top" wrapText="1"/>
    </xf>
    <xf numFmtId="0" fontId="2" fillId="0" borderId="6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164" fontId="2" fillId="0" borderId="70" xfId="0" applyNumberFormat="1" applyFont="1" applyBorder="1" applyAlignment="1">
      <alignment horizontal="right" vertical="top" wrapText="1"/>
    </xf>
    <xf numFmtId="165" fontId="2" fillId="0" borderId="69" xfId="0" applyNumberFormat="1" applyFont="1" applyBorder="1" applyAlignment="1">
      <alignment horizontal="right" vertical="top" wrapText="1"/>
    </xf>
    <xf numFmtId="0" fontId="2" fillId="0" borderId="71" xfId="0" applyFont="1" applyBorder="1" applyAlignment="1">
      <alignment horizontal="right" vertical="top" wrapText="1"/>
    </xf>
    <xf numFmtId="0" fontId="10" fillId="41" borderId="30" xfId="4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top" wrapText="1"/>
    </xf>
    <xf numFmtId="0" fontId="1" fillId="41" borderId="8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 applyProtection="1">
      <alignment wrapText="1"/>
      <protection locked="0"/>
    </xf>
    <xf numFmtId="0" fontId="24" fillId="0" borderId="61" xfId="0" applyFont="1" applyBorder="1" applyAlignment="1">
      <alignment horizontal="left" vertical="top" wrapText="1"/>
    </xf>
    <xf numFmtId="0" fontId="24" fillId="0" borderId="62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63" xfId="0" applyFont="1" applyBorder="1" applyAlignment="1">
      <alignment horizontal="center" vertical="top" wrapText="1"/>
    </xf>
    <xf numFmtId="0" fontId="2" fillId="36" borderId="6" xfId="0" applyFont="1" applyFill="1" applyBorder="1" applyAlignment="1">
      <alignment horizontal="left" vertical="top" wrapText="1"/>
    </xf>
    <xf numFmtId="0" fontId="1" fillId="37" borderId="6" xfId="0" applyFont="1" applyFill="1" applyBorder="1" applyAlignment="1">
      <alignment horizontal="left" vertical="top" wrapText="1"/>
    </xf>
    <xf numFmtId="164" fontId="2" fillId="38" borderId="6" xfId="0" applyNumberFormat="1" applyFont="1" applyFill="1" applyBorder="1" applyAlignment="1">
      <alignment horizontal="right" vertical="top" wrapText="1"/>
    </xf>
    <xf numFmtId="166" fontId="2" fillId="39" borderId="6" xfId="0" applyNumberFormat="1" applyFont="1" applyFill="1" applyBorder="1" applyAlignment="1">
      <alignment horizontal="right" vertical="top" wrapText="1"/>
    </xf>
    <xf numFmtId="0" fontId="2" fillId="40" borderId="6" xfId="0" applyFont="1" applyFill="1" applyBorder="1" applyAlignment="1">
      <alignment horizontal="right" vertical="top" wrapText="1"/>
    </xf>
    <xf numFmtId="0" fontId="2" fillId="41" borderId="6" xfId="0" applyFont="1" applyFill="1" applyBorder="1" applyAlignment="1">
      <alignment horizontal="right" vertical="top" wrapText="1"/>
    </xf>
    <xf numFmtId="0" fontId="2" fillId="14" borderId="64" xfId="0" applyFont="1" applyFill="1" applyBorder="1" applyAlignment="1">
      <alignment horizontal="left" vertical="top" wrapText="1"/>
    </xf>
    <xf numFmtId="0" fontId="0" fillId="4" borderId="6" xfId="0" applyFill="1" applyBorder="1" applyAlignment="1" applyProtection="1">
      <alignment wrapText="1"/>
      <protection locked="0"/>
    </xf>
    <xf numFmtId="0" fontId="5" fillId="16" borderId="65" xfId="0" applyFont="1" applyFill="1" applyBorder="1" applyAlignment="1">
      <alignment horizontal="right" vertical="top" wrapText="1"/>
    </xf>
    <xf numFmtId="0" fontId="1" fillId="19" borderId="64" xfId="0" applyFont="1" applyFill="1" applyBorder="1" applyAlignment="1">
      <alignment horizontal="left" vertical="top" wrapText="1"/>
    </xf>
    <xf numFmtId="0" fontId="1" fillId="23" borderId="65" xfId="0" applyFont="1" applyFill="1" applyBorder="1" applyAlignment="1">
      <alignment horizontal="right" vertical="top" wrapText="1"/>
    </xf>
    <xf numFmtId="0" fontId="2" fillId="27" borderId="66" xfId="0" applyFont="1" applyFill="1" applyBorder="1" applyAlignment="1">
      <alignment horizontal="right" vertical="top" wrapText="1"/>
    </xf>
    <xf numFmtId="0" fontId="9" fillId="41" borderId="64" xfId="1" applyFont="1" applyBorder="1" applyAlignment="1">
      <alignment horizontal="left" vertical="top" wrapText="1"/>
    </xf>
    <xf numFmtId="0" fontId="9" fillId="41" borderId="66" xfId="0" applyFont="1" applyFill="1" applyBorder="1" applyAlignment="1">
      <alignment horizontal="right" vertical="top" wrapText="1"/>
    </xf>
    <xf numFmtId="0" fontId="10" fillId="41" borderId="64" xfId="1" applyFont="1" applyBorder="1" applyAlignment="1">
      <alignment horizontal="left" vertical="top" wrapText="1"/>
    </xf>
    <xf numFmtId="0" fontId="10" fillId="41" borderId="64" xfId="0" applyFont="1" applyFill="1" applyBorder="1" applyAlignment="1">
      <alignment horizontal="left" vertical="top" wrapText="1"/>
    </xf>
    <xf numFmtId="0" fontId="9" fillId="41" borderId="64" xfId="0" applyFont="1" applyFill="1" applyBorder="1" applyAlignment="1">
      <alignment horizontal="left" vertical="top" wrapText="1"/>
    </xf>
    <xf numFmtId="0" fontId="2" fillId="29" borderId="67" xfId="0" applyFont="1" applyFill="1" applyBorder="1" applyAlignment="1">
      <alignment horizontal="left" vertical="top" wrapText="1"/>
    </xf>
    <xf numFmtId="0" fontId="1" fillId="30" borderId="68" xfId="0" applyFont="1" applyFill="1" applyBorder="1" applyAlignment="1">
      <alignment horizontal="left" vertical="top" wrapText="1"/>
    </xf>
    <xf numFmtId="0" fontId="1" fillId="3" borderId="69" xfId="0" applyFont="1" applyFill="1" applyBorder="1" applyAlignment="1">
      <alignment horizontal="left" vertical="top" wrapText="1"/>
    </xf>
    <xf numFmtId="164" fontId="2" fillId="25" borderId="70" xfId="0" applyNumberFormat="1" applyFont="1" applyFill="1" applyBorder="1" applyAlignment="1">
      <alignment horizontal="right" vertical="top" wrapText="1"/>
    </xf>
    <xf numFmtId="165" fontId="2" fillId="26" borderId="69" xfId="0" applyNumberFormat="1" applyFont="1" applyFill="1" applyBorder="1" applyAlignment="1">
      <alignment horizontal="right" vertical="top" wrapText="1"/>
    </xf>
    <xf numFmtId="0" fontId="2" fillId="27" borderId="71" xfId="0" applyFont="1" applyFill="1" applyBorder="1" applyAlignment="1">
      <alignment horizontal="right" vertical="top" wrapText="1"/>
    </xf>
    <xf numFmtId="0" fontId="14" fillId="41" borderId="23" xfId="0" applyFont="1" applyFill="1" applyBorder="1"/>
    <xf numFmtId="43" fontId="14" fillId="41" borderId="6" xfId="3" applyFont="1" applyFill="1" applyBorder="1" applyAlignment="1">
      <alignment horizontal="right"/>
    </xf>
    <xf numFmtId="167" fontId="14" fillId="41" borderId="6" xfId="2" applyFont="1" applyFill="1" applyBorder="1"/>
    <xf numFmtId="0" fontId="14" fillId="41" borderId="30" xfId="0" applyFont="1" applyFill="1" applyBorder="1" applyAlignment="1">
      <alignment vertical="center" wrapText="1"/>
    </xf>
    <xf numFmtId="0" fontId="14" fillId="41" borderId="33" xfId="0" applyFont="1" applyFill="1" applyBorder="1" applyAlignment="1">
      <alignment horizontal="center" vertical="center"/>
    </xf>
    <xf numFmtId="0" fontId="14" fillId="41" borderId="30" xfId="0" applyFont="1" applyFill="1" applyBorder="1" applyAlignment="1">
      <alignment horizontal="center" vertical="center"/>
    </xf>
    <xf numFmtId="0" fontId="14" fillId="41" borderId="0" xfId="0" applyFont="1" applyFill="1" applyAlignment="1">
      <alignment vertical="center"/>
    </xf>
    <xf numFmtId="0" fontId="14" fillId="41" borderId="33" xfId="0" applyFont="1" applyFill="1" applyBorder="1" applyAlignment="1">
      <alignment horizontal="left" indent="5"/>
    </xf>
    <xf numFmtId="170" fontId="14" fillId="41" borderId="30" xfId="0" applyNumberFormat="1" applyFont="1" applyFill="1" applyBorder="1"/>
    <xf numFmtId="168" fontId="14" fillId="41" borderId="6" xfId="2" applyNumberFormat="1" applyFont="1" applyFill="1" applyBorder="1"/>
    <xf numFmtId="2" fontId="14" fillId="41" borderId="0" xfId="0" applyNumberFormat="1" applyFont="1" applyFill="1" applyAlignment="1">
      <alignment horizontal="right"/>
    </xf>
    <xf numFmtId="167" fontId="14" fillId="41" borderId="6" xfId="2" applyFont="1" applyFill="1" applyAlignment="1">
      <alignment horizontal="right"/>
    </xf>
    <xf numFmtId="167" fontId="14" fillId="42" borderId="6" xfId="2" applyFont="1" applyFill="1" applyBorder="1"/>
    <xf numFmtId="167" fontId="14" fillId="41" borderId="21" xfId="2" applyFont="1" applyFill="1" applyBorder="1"/>
    <xf numFmtId="0" fontId="27" fillId="41" borderId="23" xfId="0" applyFont="1" applyFill="1" applyBorder="1"/>
    <xf numFmtId="0" fontId="14" fillId="41" borderId="23" xfId="0" applyFont="1" applyFill="1" applyBorder="1" applyAlignment="1">
      <alignment horizontal="left" vertical="top"/>
    </xf>
    <xf numFmtId="0" fontId="14" fillId="41" borderId="23" xfId="0" applyFont="1" applyFill="1" applyBorder="1" applyAlignment="1">
      <alignment vertical="top"/>
    </xf>
    <xf numFmtId="0" fontId="14" fillId="41" borderId="30" xfId="4" applyFont="1" applyBorder="1" applyAlignment="1">
      <alignment horizontal="center"/>
    </xf>
    <xf numFmtId="0" fontId="14" fillId="41" borderId="6" xfId="4" applyFont="1"/>
    <xf numFmtId="0" fontId="25" fillId="0" borderId="30" xfId="0" applyFont="1" applyBorder="1"/>
    <xf numFmtId="0" fontId="14" fillId="41" borderId="0" xfId="0" applyFont="1" applyFill="1" applyAlignment="1">
      <alignment vertical="top"/>
    </xf>
    <xf numFmtId="4" fontId="14" fillId="41" borderId="6" xfId="2" applyNumberFormat="1" applyFont="1" applyFill="1" applyBorder="1" applyAlignment="1">
      <alignment vertical="top"/>
    </xf>
    <xf numFmtId="0" fontId="14" fillId="41" borderId="23" xfId="5" applyBorder="1" applyAlignment="1">
      <alignment vertical="top"/>
    </xf>
    <xf numFmtId="4" fontId="14" fillId="41" borderId="0" xfId="0" applyNumberFormat="1" applyFont="1" applyFill="1" applyAlignment="1">
      <alignment vertical="top"/>
    </xf>
    <xf numFmtId="0" fontId="14" fillId="41" borderId="23" xfId="0" applyFont="1" applyFill="1" applyBorder="1" applyAlignment="1">
      <alignment horizontal="left" vertical="top" indent="3"/>
    </xf>
    <xf numFmtId="167" fontId="14" fillId="41" borderId="23" xfId="2" applyFont="1" applyFill="1" applyBorder="1" applyAlignment="1">
      <alignment vertical="top"/>
    </xf>
    <xf numFmtId="0" fontId="14" fillId="41" borderId="6" xfId="0" applyFont="1" applyFill="1" applyBorder="1" applyAlignment="1">
      <alignment horizontal="left" vertical="top" indent="3"/>
    </xf>
    <xf numFmtId="167" fontId="14" fillId="41" borderId="6" xfId="2" applyFont="1" applyFill="1"/>
    <xf numFmtId="2" fontId="14" fillId="41" borderId="0" xfId="0" applyNumberFormat="1" applyFont="1" applyFill="1" applyAlignment="1">
      <alignment vertical="top"/>
    </xf>
    <xf numFmtId="2" fontId="14" fillId="41" borderId="23" xfId="0" applyNumberFormat="1" applyFont="1" applyFill="1" applyBorder="1" applyAlignment="1">
      <alignment vertical="top"/>
    </xf>
    <xf numFmtId="0" fontId="14" fillId="41" borderId="6" xfId="5" applyAlignment="1">
      <alignment vertical="top"/>
    </xf>
    <xf numFmtId="171" fontId="27" fillId="41" borderId="6" xfId="5" applyNumberFormat="1" applyFont="1"/>
    <xf numFmtId="0" fontId="14" fillId="41" borderId="20" xfId="0" applyFont="1" applyFill="1" applyBorder="1" applyAlignment="1">
      <alignment vertical="top"/>
    </xf>
    <xf numFmtId="0" fontId="14" fillId="41" borderId="21" xfId="5" applyBorder="1" applyAlignment="1">
      <alignment vertical="top"/>
    </xf>
    <xf numFmtId="0" fontId="27" fillId="41" borderId="33" xfId="0" applyFont="1" applyFill="1" applyBorder="1" applyAlignment="1">
      <alignment vertical="top" wrapText="1"/>
    </xf>
    <xf numFmtId="0" fontId="27" fillId="41" borderId="30" xfId="0" applyFont="1" applyFill="1" applyBorder="1" applyAlignment="1">
      <alignment vertical="top" wrapText="1"/>
    </xf>
    <xf numFmtId="0" fontId="27" fillId="41" borderId="34" xfId="0" applyFont="1" applyFill="1" applyBorder="1" applyAlignment="1">
      <alignment vertical="top" wrapText="1"/>
    </xf>
    <xf numFmtId="0" fontId="27" fillId="41" borderId="33" xfId="0" applyFont="1" applyFill="1" applyBorder="1"/>
    <xf numFmtId="172" fontId="14" fillId="41" borderId="30" xfId="0" applyNumberFormat="1" applyFont="1" applyFill="1" applyBorder="1"/>
    <xf numFmtId="0" fontId="14" fillId="41" borderId="30" xfId="0" applyFont="1" applyFill="1" applyBorder="1" applyAlignment="1">
      <alignment horizontal="center"/>
    </xf>
    <xf numFmtId="167" fontId="14" fillId="41" borderId="30" xfId="2" applyFont="1" applyFill="1" applyBorder="1"/>
    <xf numFmtId="167" fontId="14" fillId="41" borderId="34" xfId="2" applyFont="1" applyFill="1" applyBorder="1"/>
    <xf numFmtId="0" fontId="14" fillId="41" borderId="33" xfId="0" applyFont="1" applyFill="1" applyBorder="1"/>
    <xf numFmtId="172" fontId="14" fillId="41" borderId="30" xfId="4" applyNumberFormat="1" applyFont="1" applyBorder="1"/>
    <xf numFmtId="0" fontId="14" fillId="41" borderId="30" xfId="5" applyBorder="1" applyAlignment="1">
      <alignment vertical="top"/>
    </xf>
    <xf numFmtId="167" fontId="14" fillId="42" borderId="30" xfId="2" applyFont="1" applyFill="1" applyBorder="1"/>
    <xf numFmtId="167" fontId="14" fillId="42" borderId="36" xfId="2" applyFont="1" applyFill="1" applyBorder="1" applyAlignment="1">
      <alignment horizontal="center" vertical="center"/>
    </xf>
    <xf numFmtId="167" fontId="14" fillId="41" borderId="36" xfId="2" applyFont="1" applyFill="1" applyBorder="1" applyAlignment="1">
      <alignment horizontal="center" vertical="center"/>
    </xf>
    <xf numFmtId="0" fontId="14" fillId="42" borderId="33" xfId="0" applyFont="1" applyFill="1" applyBorder="1"/>
    <xf numFmtId="172" fontId="14" fillId="42" borderId="30" xfId="4" applyNumberFormat="1" applyFont="1" applyFill="1" applyBorder="1"/>
    <xf numFmtId="0" fontId="14" fillId="42" borderId="30" xfId="5" applyFill="1" applyBorder="1" applyAlignment="1">
      <alignment vertical="top"/>
    </xf>
    <xf numFmtId="173" fontId="14" fillId="42" borderId="30" xfId="2" applyNumberFormat="1" applyFont="1" applyFill="1" applyBorder="1"/>
    <xf numFmtId="0" fontId="27" fillId="41" borderId="41" xfId="0" applyFont="1" applyFill="1" applyBorder="1"/>
    <xf numFmtId="0" fontId="27" fillId="41" borderId="6" xfId="0" applyFont="1" applyFill="1" applyBorder="1"/>
    <xf numFmtId="0" fontId="14" fillId="41" borderId="6" xfId="0" applyFont="1" applyFill="1" applyBorder="1"/>
    <xf numFmtId="0" fontId="14" fillId="41" borderId="30" xfId="0" applyFont="1" applyFill="1" applyBorder="1"/>
    <xf numFmtId="168" fontId="14" fillId="41" borderId="30" xfId="2" applyNumberFormat="1" applyFont="1" applyFill="1" applyBorder="1"/>
    <xf numFmtId="168" fontId="14" fillId="41" borderId="6" xfId="3" applyNumberFormat="1" applyFont="1" applyFill="1" applyBorder="1"/>
    <xf numFmtId="4" fontId="14" fillId="41" borderId="6" xfId="3" applyNumberFormat="1" applyFont="1" applyFill="1" applyBorder="1"/>
    <xf numFmtId="43" fontId="14" fillId="41" borderId="6" xfId="3" applyFont="1" applyFill="1" applyBorder="1"/>
    <xf numFmtId="0" fontId="14" fillId="41" borderId="23" xfId="3" applyNumberFormat="1" applyFont="1" applyFill="1" applyBorder="1" applyAlignment="1">
      <alignment horizontal="left"/>
    </xf>
    <xf numFmtId="0" fontId="14" fillId="41" borderId="6" xfId="3" applyNumberFormat="1" applyFont="1" applyFill="1" applyBorder="1" applyAlignment="1">
      <alignment horizontal="left"/>
    </xf>
    <xf numFmtId="175" fontId="14" fillId="41" borderId="6" xfId="3" applyNumberFormat="1" applyFont="1" applyFill="1" applyBorder="1"/>
    <xf numFmtId="4" fontId="14" fillId="41" borderId="6" xfId="0" applyNumberFormat="1" applyFont="1" applyFill="1" applyBorder="1"/>
    <xf numFmtId="176" fontId="14" fillId="41" borderId="6" xfId="0" applyNumberFormat="1" applyFont="1" applyFill="1" applyBorder="1"/>
    <xf numFmtId="43" fontId="14" fillId="41" borderId="6" xfId="0" applyNumberFormat="1" applyFont="1" applyFill="1" applyBorder="1"/>
    <xf numFmtId="168" fontId="14" fillId="41" borderId="6" xfId="0" applyNumberFormat="1" applyFont="1" applyFill="1" applyBorder="1"/>
    <xf numFmtId="0" fontId="27" fillId="41" borderId="25" xfId="0" applyFont="1" applyFill="1" applyBorder="1"/>
    <xf numFmtId="0" fontId="14" fillId="41" borderId="26" xfId="0" applyFont="1" applyFill="1" applyBorder="1"/>
    <xf numFmtId="0" fontId="14" fillId="0" borderId="21" xfId="0" applyFont="1" applyBorder="1"/>
    <xf numFmtId="0" fontId="18" fillId="0" borderId="30" xfId="0" applyFont="1" applyBorder="1" applyAlignment="1">
      <alignment wrapText="1"/>
    </xf>
    <xf numFmtId="0" fontId="17" fillId="0" borderId="30" xfId="0" applyFont="1" applyBorder="1" applyAlignment="1">
      <alignment wrapText="1"/>
    </xf>
    <xf numFmtId="10" fontId="19" fillId="0" borderId="30" xfId="10" applyNumberFormat="1" applyFont="1" applyFill="1" applyBorder="1" applyAlignment="1" applyProtection="1">
      <alignment vertical="top"/>
      <protection locked="0"/>
    </xf>
    <xf numFmtId="1" fontId="19" fillId="0" borderId="30" xfId="0" applyNumberFormat="1" applyFont="1" applyBorder="1" applyAlignment="1" applyProtection="1">
      <alignment vertical="top"/>
      <protection locked="0"/>
    </xf>
    <xf numFmtId="0" fontId="17" fillId="0" borderId="6" xfId="0" applyFont="1" applyBorder="1"/>
    <xf numFmtId="10" fontId="17" fillId="0" borderId="73" xfId="0" applyNumberFormat="1" applyFont="1" applyBorder="1" applyAlignment="1">
      <alignment horizontal="right" vertical="center" wrapText="1"/>
    </xf>
    <xf numFmtId="0" fontId="18" fillId="0" borderId="30" xfId="0" applyFont="1" applyBorder="1"/>
    <xf numFmtId="0" fontId="20" fillId="0" borderId="30" xfId="0" applyFont="1" applyBorder="1" applyAlignment="1">
      <alignment wrapText="1"/>
    </xf>
    <xf numFmtId="168" fontId="17" fillId="0" borderId="30" xfId="9" applyNumberFormat="1" applyFont="1" applyFill="1" applyBorder="1" applyAlignment="1">
      <alignment horizontal="right" vertical="center" wrapText="1"/>
    </xf>
    <xf numFmtId="10" fontId="17" fillId="0" borderId="30" xfId="0" applyNumberFormat="1" applyFont="1" applyBorder="1" applyAlignment="1">
      <alignment horizontal="right" vertical="center" wrapText="1"/>
    </xf>
    <xf numFmtId="0" fontId="17" fillId="0" borderId="30" xfId="0" applyFont="1" applyBorder="1"/>
    <xf numFmtId="10" fontId="21" fillId="0" borderId="30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>
      <alignment horizontal="right" vertical="center"/>
    </xf>
    <xf numFmtId="10" fontId="17" fillId="0" borderId="30" xfId="10" applyNumberFormat="1" applyFont="1" applyFill="1" applyBorder="1" applyAlignment="1">
      <alignment horizontal="right" vertical="center"/>
    </xf>
    <xf numFmtId="0" fontId="21" fillId="0" borderId="30" xfId="0" applyFont="1" applyBorder="1"/>
    <xf numFmtId="180" fontId="21" fillId="0" borderId="30" xfId="0" applyNumberFormat="1" applyFont="1" applyBorder="1" applyAlignment="1">
      <alignment horizontal="right" vertical="center"/>
    </xf>
    <xf numFmtId="10" fontId="17" fillId="0" borderId="30" xfId="0" applyNumberFormat="1" applyFont="1" applyBorder="1" applyAlignment="1">
      <alignment horizontal="right" vertical="center"/>
    </xf>
    <xf numFmtId="170" fontId="17" fillId="0" borderId="30" xfId="0" applyNumberFormat="1" applyFont="1" applyBorder="1"/>
    <xf numFmtId="0" fontId="14" fillId="41" borderId="24" xfId="0" applyFont="1" applyFill="1" applyBorder="1"/>
    <xf numFmtId="167" fontId="14" fillId="41" borderId="23" xfId="2" applyFont="1" applyFill="1" applyBorder="1"/>
    <xf numFmtId="0" fontId="25" fillId="41" borderId="0" xfId="0" applyFont="1" applyFill="1"/>
    <xf numFmtId="0" fontId="25" fillId="41" borderId="20" xfId="11" applyFont="1" applyBorder="1"/>
    <xf numFmtId="0" fontId="25" fillId="41" borderId="21" xfId="11" applyFont="1" applyBorder="1"/>
    <xf numFmtId="0" fontId="16" fillId="41" borderId="23" xfId="11" applyFont="1" applyBorder="1"/>
    <xf numFmtId="0" fontId="25" fillId="41" borderId="6" xfId="11" applyFont="1"/>
    <xf numFmtId="168" fontId="25" fillId="41" borderId="6" xfId="2" applyNumberFormat="1" applyFont="1" applyFill="1" applyBorder="1"/>
    <xf numFmtId="167" fontId="25" fillId="41" borderId="24" xfId="2" applyFont="1" applyFill="1" applyBorder="1"/>
    <xf numFmtId="167" fontId="25" fillId="41" borderId="6" xfId="2" applyFont="1" applyFill="1" applyBorder="1"/>
    <xf numFmtId="0" fontId="25" fillId="41" borderId="23" xfId="11" applyFont="1" applyBorder="1"/>
    <xf numFmtId="0" fontId="28" fillId="41" borderId="23" xfId="11" applyFont="1" applyBorder="1"/>
    <xf numFmtId="0" fontId="25" fillId="41" borderId="25" xfId="11" applyFont="1" applyBorder="1"/>
    <xf numFmtId="0" fontId="25" fillId="41" borderId="26" xfId="11" applyFont="1" applyBorder="1"/>
    <xf numFmtId="168" fontId="25" fillId="41" borderId="26" xfId="2" applyNumberFormat="1" applyFont="1" applyFill="1" applyBorder="1"/>
    <xf numFmtId="167" fontId="25" fillId="41" borderId="27" xfId="2" applyFont="1" applyFill="1" applyBorder="1"/>
    <xf numFmtId="0" fontId="16" fillId="41" borderId="74" xfId="12" applyFont="1" applyBorder="1" applyAlignment="1">
      <alignment horizontal="center"/>
    </xf>
    <xf numFmtId="0" fontId="16" fillId="41" borderId="75" xfId="12" applyFont="1" applyBorder="1" applyAlignment="1">
      <alignment horizontal="center"/>
    </xf>
    <xf numFmtId="0" fontId="25" fillId="41" borderId="75" xfId="12" applyFont="1" applyBorder="1"/>
    <xf numFmtId="0" fontId="25" fillId="41" borderId="76" xfId="12" applyFont="1" applyBorder="1"/>
    <xf numFmtId="0" fontId="26" fillId="41" borderId="0" xfId="0" applyFont="1" applyFill="1"/>
    <xf numFmtId="0" fontId="27" fillId="41" borderId="6" xfId="7" applyFont="1" applyAlignment="1">
      <alignment horizontal="left" vertical="top"/>
    </xf>
    <xf numFmtId="0" fontId="10" fillId="41" borderId="33" xfId="4" applyFont="1" applyBorder="1" applyAlignment="1">
      <alignment horizontal="center" vertical="center"/>
    </xf>
    <xf numFmtId="178" fontId="10" fillId="41" borderId="33" xfId="7" applyNumberFormat="1" applyFont="1" applyBorder="1" applyAlignment="1">
      <alignment horizontal="center" vertical="top"/>
    </xf>
    <xf numFmtId="0" fontId="10" fillId="41" borderId="6" xfId="7" applyFont="1" applyAlignment="1">
      <alignment vertical="top" wrapText="1"/>
    </xf>
    <xf numFmtId="0" fontId="21" fillId="0" borderId="3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2" fontId="17" fillId="0" borderId="30" xfId="0" applyNumberFormat="1" applyFont="1" applyBorder="1"/>
    <xf numFmtId="10" fontId="17" fillId="0" borderId="30" xfId="10" applyNumberFormat="1" applyFont="1" applyFill="1" applyBorder="1"/>
    <xf numFmtId="0" fontId="25" fillId="41" borderId="6" xfId="4" applyFont="1"/>
    <xf numFmtId="0" fontId="30" fillId="41" borderId="77" xfId="13" applyFont="1" applyBorder="1"/>
    <xf numFmtId="0" fontId="30" fillId="41" borderId="78" xfId="13" applyFont="1" applyBorder="1"/>
    <xf numFmtId="0" fontId="31" fillId="41" borderId="80" xfId="13" applyFont="1" applyBorder="1"/>
    <xf numFmtId="0" fontId="30" fillId="41" borderId="6" xfId="13" applyFont="1"/>
    <xf numFmtId="181" fontId="30" fillId="41" borderId="6" xfId="3" applyNumberFormat="1" applyFont="1" applyFill="1" applyBorder="1" applyAlignment="1" applyProtection="1"/>
    <xf numFmtId="43" fontId="30" fillId="41" borderId="81" xfId="3" applyFont="1" applyFill="1" applyBorder="1" applyAlignment="1" applyProtection="1"/>
    <xf numFmtId="0" fontId="32" fillId="41" borderId="80" xfId="13" applyFont="1" applyBorder="1"/>
    <xf numFmtId="0" fontId="30" fillId="41" borderId="80" xfId="13" applyFont="1" applyBorder="1" applyAlignment="1">
      <alignment horizontal="left" vertical="top" indent="1"/>
    </xf>
    <xf numFmtId="0" fontId="25" fillId="41" borderId="6" xfId="13" applyFont="1"/>
    <xf numFmtId="0" fontId="30" fillId="41" borderId="80" xfId="13" applyFont="1" applyBorder="1"/>
    <xf numFmtId="0" fontId="30" fillId="41" borderId="82" xfId="13" applyFont="1" applyBorder="1"/>
    <xf numFmtId="0" fontId="30" fillId="41" borderId="83" xfId="13" applyFont="1" applyBorder="1"/>
    <xf numFmtId="181" fontId="30" fillId="41" borderId="83" xfId="3" applyNumberFormat="1" applyFont="1" applyFill="1" applyBorder="1" applyAlignment="1" applyProtection="1"/>
    <xf numFmtId="43" fontId="30" fillId="41" borderId="84" xfId="3" applyFont="1" applyFill="1" applyBorder="1" applyAlignment="1" applyProtection="1"/>
    <xf numFmtId="0" fontId="16" fillId="41" borderId="74" xfId="14" applyFont="1" applyBorder="1" applyAlignment="1">
      <alignment horizontal="center"/>
    </xf>
    <xf numFmtId="0" fontId="16" fillId="41" borderId="75" xfId="14" applyFont="1" applyBorder="1" applyAlignment="1">
      <alignment horizontal="center"/>
    </xf>
    <xf numFmtId="0" fontId="25" fillId="41" borderId="75" xfId="14" applyFont="1" applyBorder="1"/>
    <xf numFmtId="0" fontId="25" fillId="41" borderId="76" xfId="14" applyFont="1" applyBorder="1"/>
    <xf numFmtId="169" fontId="14" fillId="41" borderId="24" xfId="0" applyNumberFormat="1" applyFont="1" applyFill="1" applyBorder="1"/>
    <xf numFmtId="171" fontId="14" fillId="41" borderId="30" xfId="0" applyNumberFormat="1" applyFont="1" applyFill="1" applyBorder="1"/>
    <xf numFmtId="169" fontId="14" fillId="42" borderId="24" xfId="0" applyNumberFormat="1" applyFont="1" applyFill="1" applyBorder="1"/>
    <xf numFmtId="0" fontId="14" fillId="41" borderId="25" xfId="5" applyBorder="1"/>
    <xf numFmtId="0" fontId="14" fillId="41" borderId="26" xfId="5" applyBorder="1"/>
    <xf numFmtId="4" fontId="14" fillId="41" borderId="26" xfId="5" applyNumberFormat="1" applyBorder="1"/>
    <xf numFmtId="0" fontId="27" fillId="41" borderId="26" xfId="5" applyFont="1" applyBorder="1"/>
    <xf numFmtId="169" fontId="14" fillId="41" borderId="27" xfId="0" applyNumberFormat="1" applyFont="1" applyFill="1" applyBorder="1"/>
    <xf numFmtId="4" fontId="17" fillId="0" borderId="30" xfId="0" applyNumberFormat="1" applyFont="1" applyBorder="1" applyAlignment="1">
      <alignment horizontal="right" vertical="center"/>
    </xf>
    <xf numFmtId="180" fontId="17" fillId="0" borderId="30" xfId="0" applyNumberFormat="1" applyFont="1" applyBorder="1" applyAlignment="1">
      <alignment horizontal="right" vertical="center"/>
    </xf>
    <xf numFmtId="0" fontId="25" fillId="0" borderId="0" xfId="0" applyFont="1"/>
    <xf numFmtId="0" fontId="25" fillId="41" borderId="20" xfId="15" applyFont="1" applyBorder="1"/>
    <xf numFmtId="0" fontId="25" fillId="41" borderId="21" xfId="15" applyFont="1" applyBorder="1"/>
    <xf numFmtId="168" fontId="16" fillId="41" borderId="21" xfId="2" applyNumberFormat="1" applyFont="1" applyFill="1" applyBorder="1" applyAlignment="1">
      <alignment horizontal="center" vertical="top"/>
    </xf>
    <xf numFmtId="167" fontId="25" fillId="41" borderId="22" xfId="2" applyFont="1" applyFill="1" applyBorder="1"/>
    <xf numFmtId="0" fontId="16" fillId="41" borderId="23" xfId="15" applyFont="1" applyBorder="1"/>
    <xf numFmtId="0" fontId="25" fillId="41" borderId="6" xfId="15" applyFont="1"/>
    <xf numFmtId="0" fontId="28" fillId="41" borderId="23" xfId="15" applyFont="1" applyBorder="1"/>
    <xf numFmtId="0" fontId="33" fillId="41" borderId="23" xfId="15" applyFont="1" applyBorder="1" applyAlignment="1">
      <alignment horizontal="left" vertical="center" indent="1"/>
    </xf>
    <xf numFmtId="0" fontId="25" fillId="41" borderId="23" xfId="15" applyFont="1" applyBorder="1"/>
    <xf numFmtId="0" fontId="28" fillId="41" borderId="25" xfId="15" applyFont="1" applyBorder="1"/>
    <xf numFmtId="0" fontId="25" fillId="41" borderId="26" xfId="15" applyFont="1" applyBorder="1"/>
    <xf numFmtId="0" fontId="16" fillId="41" borderId="74" xfId="16" applyFont="1" applyBorder="1" applyAlignment="1">
      <alignment horizontal="center"/>
    </xf>
    <xf numFmtId="0" fontId="16" fillId="41" borderId="75" xfId="16" applyFont="1" applyBorder="1" applyAlignment="1">
      <alignment horizontal="center"/>
    </xf>
    <xf numFmtId="0" fontId="25" fillId="41" borderId="75" xfId="16" applyFont="1" applyBorder="1"/>
    <xf numFmtId="0" fontId="25" fillId="41" borderId="76" xfId="16" applyFont="1" applyBorder="1"/>
    <xf numFmtId="0" fontId="14" fillId="42" borderId="23" xfId="0" applyFont="1" applyFill="1" applyBorder="1" applyAlignment="1">
      <alignment vertical="top"/>
    </xf>
    <xf numFmtId="0" fontId="14" fillId="42" borderId="0" xfId="0" applyFont="1" applyFill="1" applyAlignment="1">
      <alignment vertical="top"/>
    </xf>
    <xf numFmtId="0" fontId="14" fillId="42" borderId="0" xfId="0" applyFont="1" applyFill="1" applyAlignment="1">
      <alignment vertical="center"/>
    </xf>
    <xf numFmtId="43" fontId="7" fillId="41" borderId="24" xfId="4" applyNumberFormat="1" applyBorder="1"/>
    <xf numFmtId="0" fontId="27" fillId="41" borderId="33" xfId="4" applyFont="1" applyBorder="1" applyAlignment="1">
      <alignment vertical="top" wrapText="1"/>
    </xf>
    <xf numFmtId="0" fontId="27" fillId="41" borderId="30" xfId="4" applyFont="1" applyBorder="1" applyAlignment="1">
      <alignment vertical="top" wrapText="1"/>
    </xf>
    <xf numFmtId="169" fontId="14" fillId="41" borderId="24" xfId="4" applyNumberFormat="1" applyFont="1" applyBorder="1"/>
    <xf numFmtId="0" fontId="14" fillId="41" borderId="33" xfId="5" applyBorder="1" applyAlignment="1">
      <alignment vertical="top"/>
    </xf>
    <xf numFmtId="167" fontId="14" fillId="41" borderId="42" xfId="2" applyFont="1" applyFill="1" applyBorder="1"/>
    <xf numFmtId="0" fontId="14" fillId="41" borderId="30" xfId="4" applyFont="1" applyBorder="1"/>
    <xf numFmtId="175" fontId="14" fillId="41" borderId="30" xfId="3" applyNumberFormat="1" applyFont="1" applyFill="1" applyBorder="1"/>
    <xf numFmtId="168" fontId="14" fillId="41" borderId="32" xfId="3" applyNumberFormat="1" applyFont="1" applyFill="1" applyBorder="1"/>
    <xf numFmtId="0" fontId="27" fillId="41" borderId="23" xfId="4" applyFont="1" applyBorder="1"/>
    <xf numFmtId="0" fontId="27" fillId="41" borderId="6" xfId="4" applyFont="1"/>
    <xf numFmtId="0" fontId="16" fillId="41" borderId="6" xfId="4" applyFont="1"/>
    <xf numFmtId="0" fontId="25" fillId="41" borderId="6" xfId="1" applyFont="1"/>
    <xf numFmtId="0" fontId="14" fillId="41" borderId="33" xfId="4" applyFont="1" applyBorder="1"/>
    <xf numFmtId="168" fontId="25" fillId="41" borderId="6" xfId="1" applyNumberFormat="1" applyFont="1"/>
    <xf numFmtId="167" fontId="25" fillId="41" borderId="6" xfId="1" applyNumberFormat="1" applyFont="1"/>
    <xf numFmtId="0" fontId="14" fillId="41" borderId="23" xfId="4" applyFont="1" applyBorder="1"/>
    <xf numFmtId="4" fontId="14" fillId="41" borderId="6" xfId="4" applyNumberFormat="1" applyFont="1"/>
    <xf numFmtId="176" fontId="14" fillId="41" borderId="6" xfId="4" applyNumberFormat="1" applyFont="1"/>
    <xf numFmtId="0" fontId="14" fillId="41" borderId="41" xfId="4" applyFont="1" applyBorder="1" applyAlignment="1">
      <alignment horizontal="left"/>
    </xf>
    <xf numFmtId="0" fontId="14" fillId="41" borderId="6" xfId="4" applyFont="1" applyAlignment="1">
      <alignment horizontal="left"/>
    </xf>
    <xf numFmtId="0" fontId="27" fillId="41" borderId="33" xfId="4" applyFont="1" applyBorder="1"/>
    <xf numFmtId="0" fontId="27" fillId="41" borderId="30" xfId="4" applyFont="1" applyBorder="1"/>
    <xf numFmtId="3" fontId="14" fillId="41" borderId="30" xfId="4" applyNumberFormat="1" applyFont="1" applyBorder="1"/>
    <xf numFmtId="0" fontId="27" fillId="41" borderId="25" xfId="4" applyFont="1" applyBorder="1"/>
    <xf numFmtId="0" fontId="14" fillId="41" borderId="26" xfId="4" applyFont="1" applyBorder="1"/>
    <xf numFmtId="169" fontId="14" fillId="41" borderId="27" xfId="4" applyNumberFormat="1" applyFont="1" applyBorder="1"/>
    <xf numFmtId="0" fontId="21" fillId="0" borderId="30" xfId="0" applyFont="1" applyBorder="1" applyAlignment="1">
      <alignment wrapText="1"/>
    </xf>
    <xf numFmtId="1" fontId="23" fillId="0" borderId="30" xfId="0" applyNumberFormat="1" applyFont="1" applyBorder="1" applyAlignment="1" applyProtection="1">
      <alignment vertical="top"/>
      <protection locked="0"/>
    </xf>
    <xf numFmtId="10" fontId="0" fillId="0" borderId="30" xfId="10" applyNumberFormat="1" applyFont="1" applyFill="1" applyBorder="1"/>
    <xf numFmtId="0" fontId="25" fillId="41" borderId="20" xfId="18" applyFont="1" applyBorder="1"/>
    <xf numFmtId="0" fontId="25" fillId="41" borderId="21" xfId="18" applyFont="1" applyBorder="1"/>
    <xf numFmtId="0" fontId="16" fillId="41" borderId="21" xfId="18" applyFont="1" applyBorder="1"/>
    <xf numFmtId="0" fontId="16" fillId="41" borderId="23" xfId="18" applyFont="1" applyBorder="1"/>
    <xf numFmtId="0" fontId="25" fillId="41" borderId="6" xfId="18" applyFont="1"/>
    <xf numFmtId="0" fontId="28" fillId="41" borderId="23" xfId="18" applyFont="1" applyBorder="1"/>
    <xf numFmtId="0" fontId="33" fillId="41" borderId="23" xfId="18" applyFont="1" applyBorder="1" applyAlignment="1">
      <alignment horizontal="left" vertical="center" indent="1"/>
    </xf>
    <xf numFmtId="0" fontId="25" fillId="41" borderId="23" xfId="18" applyFont="1" applyBorder="1"/>
    <xf numFmtId="0" fontId="25" fillId="41" borderId="25" xfId="18" applyFont="1" applyBorder="1"/>
    <xf numFmtId="0" fontId="25" fillId="41" borderId="26" xfId="18" applyFont="1" applyBorder="1"/>
    <xf numFmtId="0" fontId="16" fillId="41" borderId="74" xfId="19" applyFont="1" applyBorder="1" applyAlignment="1">
      <alignment horizontal="center"/>
    </xf>
    <xf numFmtId="0" fontId="16" fillId="41" borderId="75" xfId="19" applyFont="1" applyBorder="1" applyAlignment="1">
      <alignment horizontal="center"/>
    </xf>
    <xf numFmtId="0" fontId="25" fillId="41" borderId="75" xfId="19" applyFont="1" applyBorder="1"/>
    <xf numFmtId="0" fontId="25" fillId="41" borderId="76" xfId="19" applyFont="1" applyBorder="1"/>
    <xf numFmtId="0" fontId="27" fillId="41" borderId="20" xfId="0" applyFont="1" applyFill="1" applyBorder="1"/>
    <xf numFmtId="0" fontId="14" fillId="41" borderId="21" xfId="0" applyFont="1" applyFill="1" applyBorder="1"/>
    <xf numFmtId="167" fontId="14" fillId="41" borderId="22" xfId="2" applyFont="1" applyFill="1" applyBorder="1"/>
    <xf numFmtId="167" fontId="14" fillId="41" borderId="24" xfId="2" applyFont="1" applyFill="1" applyBorder="1"/>
    <xf numFmtId="0" fontId="14" fillId="41" borderId="33" xfId="0" applyFont="1" applyFill="1" applyBorder="1" applyAlignment="1">
      <alignment vertical="center"/>
    </xf>
    <xf numFmtId="0" fontId="14" fillId="41" borderId="30" xfId="0" applyFont="1" applyFill="1" applyBorder="1" applyAlignment="1">
      <alignment vertical="center"/>
    </xf>
    <xf numFmtId="168" fontId="14" fillId="41" borderId="24" xfId="2" applyNumberFormat="1" applyFont="1" applyFill="1" applyBorder="1"/>
    <xf numFmtId="167" fontId="14" fillId="42" borderId="21" xfId="2" applyFont="1" applyFill="1" applyBorder="1"/>
    <xf numFmtId="167" fontId="14" fillId="42" borderId="22" xfId="2" applyFont="1" applyFill="1" applyBorder="1"/>
    <xf numFmtId="167" fontId="14" fillId="41" borderId="27" xfId="2" applyFont="1" applyFill="1" applyBorder="1"/>
    <xf numFmtId="0" fontId="14" fillId="41" borderId="6" xfId="0" applyFont="1" applyFill="1" applyBorder="1" applyAlignment="1">
      <alignment vertical="top"/>
    </xf>
    <xf numFmtId="0" fontId="14" fillId="41" borderId="24" xfId="0" applyFont="1" applyFill="1" applyBorder="1" applyAlignment="1">
      <alignment vertical="top"/>
    </xf>
    <xf numFmtId="171" fontId="27" fillId="41" borderId="26" xfId="5" applyNumberFormat="1" applyFont="1" applyBorder="1"/>
    <xf numFmtId="0" fontId="14" fillId="42" borderId="20" xfId="0" applyFont="1" applyFill="1" applyBorder="1" applyAlignment="1">
      <alignment vertical="top"/>
    </xf>
    <xf numFmtId="0" fontId="14" fillId="42" borderId="21" xfId="5" applyFill="1" applyBorder="1" applyAlignment="1">
      <alignment vertical="top"/>
    </xf>
    <xf numFmtId="0" fontId="25" fillId="42" borderId="0" xfId="0" applyFont="1" applyFill="1"/>
    <xf numFmtId="0" fontId="0" fillId="0" borderId="75" xfId="0" applyBorder="1" applyAlignment="1">
      <alignment horizontal="center"/>
    </xf>
    <xf numFmtId="0" fontId="0" fillId="0" borderId="75" xfId="0" applyBorder="1"/>
    <xf numFmtId="0" fontId="0" fillId="0" borderId="76" xfId="0" applyBorder="1"/>
    <xf numFmtId="4" fontId="0" fillId="4" borderId="0" xfId="0" applyNumberFormat="1" applyFill="1" applyAlignment="1" applyProtection="1">
      <alignment wrapText="1"/>
      <protection locked="0"/>
    </xf>
    <xf numFmtId="0" fontId="10" fillId="41" borderId="86" xfId="4" applyFont="1" applyBorder="1" applyAlignment="1">
      <alignment horizontal="left" vertical="top" wrapText="1"/>
    </xf>
    <xf numFmtId="0" fontId="10" fillId="41" borderId="7" xfId="4" applyFont="1" applyBorder="1" applyAlignment="1">
      <alignment horizontal="left" vertical="top" wrapText="1"/>
    </xf>
    <xf numFmtId="0" fontId="10" fillId="41" borderId="87" xfId="4" applyFont="1" applyBorder="1" applyAlignment="1">
      <alignment horizontal="left" vertical="top" wrapText="1"/>
    </xf>
    <xf numFmtId="0" fontId="10" fillId="41" borderId="51" xfId="4" applyFont="1" applyBorder="1" applyAlignment="1">
      <alignment horizontal="center"/>
    </xf>
    <xf numFmtId="0" fontId="10" fillId="41" borderId="88" xfId="4" applyFont="1" applyBorder="1" applyAlignment="1">
      <alignment horizontal="center"/>
    </xf>
    <xf numFmtId="170" fontId="10" fillId="41" borderId="40" xfId="4" applyNumberFormat="1" applyFont="1" applyBorder="1"/>
    <xf numFmtId="170" fontId="10" fillId="41" borderId="89" xfId="4" applyNumberFormat="1" applyFont="1" applyBorder="1"/>
    <xf numFmtId="170" fontId="10" fillId="41" borderId="54" xfId="4" applyNumberFormat="1" applyFont="1" applyBorder="1"/>
    <xf numFmtId="170" fontId="14" fillId="41" borderId="3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 vertical="top" wrapText="1"/>
    </xf>
    <xf numFmtId="0" fontId="14" fillId="41" borderId="38" xfId="0" applyFont="1" applyFill="1" applyBorder="1" applyAlignment="1">
      <alignment horizontal="left"/>
    </xf>
    <xf numFmtId="0" fontId="14" fillId="41" borderId="39" xfId="0" applyFont="1" applyFill="1" applyBorder="1" applyAlignment="1">
      <alignment horizontal="left"/>
    </xf>
    <xf numFmtId="0" fontId="14" fillId="41" borderId="72" xfId="0" applyFont="1" applyFill="1" applyBorder="1" applyAlignment="1">
      <alignment horizontal="left"/>
    </xf>
    <xf numFmtId="167" fontId="14" fillId="42" borderId="35" xfId="2" applyFont="1" applyFill="1" applyBorder="1" applyAlignment="1">
      <alignment horizontal="center" vertical="center"/>
    </xf>
    <xf numFmtId="167" fontId="14" fillId="42" borderId="36" xfId="2" applyFont="1" applyFill="1" applyBorder="1" applyAlignment="1">
      <alignment horizontal="center" vertical="center"/>
    </xf>
    <xf numFmtId="167" fontId="14" fillId="42" borderId="37" xfId="2" applyFont="1" applyFill="1" applyBorder="1" applyAlignment="1">
      <alignment horizontal="center" vertical="center"/>
    </xf>
    <xf numFmtId="0" fontId="14" fillId="41" borderId="40" xfId="0" applyFont="1" applyFill="1" applyBorder="1" applyAlignment="1">
      <alignment horizontal="left"/>
    </xf>
    <xf numFmtId="0" fontId="25" fillId="42" borderId="38" xfId="0" applyFont="1" applyFill="1" applyBorder="1" applyAlignment="1">
      <alignment horizontal="left" wrapText="1"/>
    </xf>
    <xf numFmtId="0" fontId="25" fillId="42" borderId="39" xfId="0" applyFont="1" applyFill="1" applyBorder="1" applyAlignment="1">
      <alignment horizontal="left" wrapText="1"/>
    </xf>
    <xf numFmtId="0" fontId="25" fillId="42" borderId="40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 wrapText="1"/>
    </xf>
    <xf numFmtId="0" fontId="13" fillId="41" borderId="23" xfId="0" applyFont="1" applyFill="1" applyBorder="1" applyAlignment="1">
      <alignment horizontal="left" wrapText="1"/>
    </xf>
    <xf numFmtId="0" fontId="13" fillId="41" borderId="0" xfId="0" applyFont="1" applyFill="1" applyAlignment="1">
      <alignment horizontal="left" wrapText="1"/>
    </xf>
    <xf numFmtId="0" fontId="14" fillId="41" borderId="28" xfId="0" applyFont="1" applyFill="1" applyBorder="1" applyAlignment="1">
      <alignment vertical="center"/>
    </xf>
    <xf numFmtId="0" fontId="14" fillId="41" borderId="31" xfId="0" applyFont="1" applyFill="1" applyBorder="1" applyAlignment="1">
      <alignment vertical="center"/>
    </xf>
    <xf numFmtId="0" fontId="14" fillId="41" borderId="29" xfId="0" applyFont="1" applyFill="1" applyBorder="1" applyAlignment="1">
      <alignment vertical="center"/>
    </xf>
    <xf numFmtId="0" fontId="14" fillId="41" borderId="32" xfId="0" applyFont="1" applyFill="1" applyBorder="1" applyAlignment="1">
      <alignment vertical="center"/>
    </xf>
    <xf numFmtId="168" fontId="16" fillId="41" borderId="21" xfId="2" applyNumberFormat="1" applyFont="1" applyFill="1" applyBorder="1" applyAlignment="1">
      <alignment horizontal="center"/>
    </xf>
    <xf numFmtId="168" fontId="16" fillId="41" borderId="22" xfId="2" applyNumberFormat="1" applyFont="1" applyFill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30" xfId="0" applyFont="1" applyBorder="1" applyAlignment="1">
      <alignment horizontal="center" wrapText="1"/>
    </xf>
    <xf numFmtId="0" fontId="29" fillId="41" borderId="23" xfId="11" applyFont="1" applyBorder="1" applyAlignment="1">
      <alignment horizontal="left" vertical="top" wrapText="1"/>
    </xf>
    <xf numFmtId="0" fontId="29" fillId="41" borderId="6" xfId="11" applyFont="1" applyAlignment="1">
      <alignment horizontal="left" vertical="top" wrapText="1"/>
    </xf>
    <xf numFmtId="0" fontId="2" fillId="41" borderId="6" xfId="7" applyFont="1" applyAlignment="1">
      <alignment horizontal="left" vertical="top" wrapText="1"/>
    </xf>
    <xf numFmtId="0" fontId="10" fillId="41" borderId="33" xfId="4" applyFont="1" applyBorder="1" applyAlignment="1">
      <alignment vertical="center"/>
    </xf>
    <xf numFmtId="0" fontId="10" fillId="41" borderId="30" xfId="4" applyFont="1" applyBorder="1" applyAlignment="1">
      <alignment horizontal="center" vertical="center"/>
    </xf>
    <xf numFmtId="15" fontId="10" fillId="41" borderId="23" xfId="4" applyNumberFormat="1" applyFont="1" applyBorder="1" applyAlignment="1">
      <alignment horizontal="left" vertical="top" wrapText="1"/>
    </xf>
    <xf numFmtId="15" fontId="10" fillId="41" borderId="6" xfId="4" applyNumberFormat="1" applyFont="1" applyAlignment="1">
      <alignment horizontal="left" vertical="top" wrapText="1"/>
    </xf>
    <xf numFmtId="15" fontId="10" fillId="41" borderId="24" xfId="4" applyNumberFormat="1" applyFont="1" applyBorder="1" applyAlignment="1">
      <alignment horizontal="left" vertical="top" wrapText="1"/>
    </xf>
    <xf numFmtId="181" fontId="31" fillId="41" borderId="78" xfId="3" applyNumberFormat="1" applyFont="1" applyFill="1" applyBorder="1" applyAlignment="1" applyProtection="1">
      <alignment horizontal="left"/>
    </xf>
    <xf numFmtId="181" fontId="31" fillId="41" borderId="79" xfId="3" applyNumberFormat="1" applyFont="1" applyFill="1" applyBorder="1" applyAlignment="1" applyProtection="1">
      <alignment horizontal="left"/>
    </xf>
    <xf numFmtId="0" fontId="27" fillId="0" borderId="0" xfId="0" applyFont="1" applyAlignment="1">
      <alignment horizontal="left" vertical="top" wrapText="1"/>
    </xf>
    <xf numFmtId="167" fontId="14" fillId="41" borderId="29" xfId="2" applyFont="1" applyFill="1" applyBorder="1" applyAlignment="1">
      <alignment horizontal="center" vertical="center"/>
    </xf>
    <xf numFmtId="167" fontId="14" fillId="41" borderId="44" xfId="2" applyFont="1" applyFill="1" applyBorder="1" applyAlignment="1">
      <alignment horizontal="center" vertical="center"/>
    </xf>
    <xf numFmtId="0" fontId="27" fillId="41" borderId="6" xfId="17" applyFont="1" applyAlignment="1">
      <alignment horizontal="left" vertical="top" wrapText="1"/>
    </xf>
    <xf numFmtId="0" fontId="16" fillId="41" borderId="21" xfId="18" applyFont="1" applyBorder="1" applyAlignment="1">
      <alignment horizontal="left"/>
    </xf>
    <xf numFmtId="0" fontId="16" fillId="41" borderId="22" xfId="18" applyFont="1" applyBorder="1" applyAlignment="1">
      <alignment horizontal="left"/>
    </xf>
    <xf numFmtId="0" fontId="2" fillId="41" borderId="6" xfId="4" applyFont="1" applyAlignment="1">
      <alignment horizontal="left" vertical="top" wrapText="1"/>
    </xf>
    <xf numFmtId="0" fontId="10" fillId="41" borderId="49" xfId="4" applyFont="1" applyBorder="1" applyAlignment="1">
      <alignment vertical="center"/>
    </xf>
    <xf numFmtId="0" fontId="10" fillId="41" borderId="31" xfId="4" applyFont="1" applyBorder="1" applyAlignment="1">
      <alignment vertical="center"/>
    </xf>
    <xf numFmtId="0" fontId="10" fillId="41" borderId="50" xfId="4" applyFont="1" applyBorder="1" applyAlignment="1">
      <alignment horizontal="center" vertical="center"/>
    </xf>
    <xf numFmtId="0" fontId="10" fillId="41" borderId="32" xfId="4" applyFont="1" applyBorder="1" applyAlignment="1">
      <alignment horizontal="center" vertical="center"/>
    </xf>
    <xf numFmtId="0" fontId="16" fillId="41" borderId="21" xfId="18" applyFont="1" applyBorder="1" applyAlignment="1">
      <alignment horizontal="center"/>
    </xf>
    <xf numFmtId="0" fontId="16" fillId="41" borderId="22" xfId="18" applyFont="1" applyBorder="1" applyAlignment="1">
      <alignment horizontal="center"/>
    </xf>
    <xf numFmtId="0" fontId="2" fillId="23" borderId="65" xfId="0" applyFont="1" applyFill="1" applyBorder="1" applyAlignment="1">
      <alignment horizontal="center" vertical="top" wrapText="1"/>
    </xf>
    <xf numFmtId="0" fontId="2" fillId="23" borderId="85" xfId="0" applyFont="1" applyFill="1" applyBorder="1" applyAlignment="1">
      <alignment horizontal="center" vertical="top" wrapText="1"/>
    </xf>
  </cellXfs>
  <cellStyles count="20">
    <cellStyle name="Comma" xfId="9" builtinId="3"/>
    <cellStyle name="Comma 2" xfId="3" xr:uid="{A68F4987-6C73-474D-9609-818507640C3A}"/>
    <cellStyle name="Comma 3" xfId="2" xr:uid="{45C4CC73-C0A7-42F5-93AF-F8B86DA4C24D}"/>
    <cellStyle name="Comma 4" xfId="8" xr:uid="{D4F3D432-A085-4007-B651-6C0D6E2F8AD0}"/>
    <cellStyle name="Normal" xfId="0" builtinId="0"/>
    <cellStyle name="Normal 10" xfId="16" xr:uid="{73C13B47-C104-49DE-B7D8-4614A2FB4A6B}"/>
    <cellStyle name="Normal 11" xfId="18" xr:uid="{045C3E52-848C-4FD6-88E2-8305D81A79CF}"/>
    <cellStyle name="Normal 12" xfId="19" xr:uid="{430613A1-C8C1-4FA0-955B-CDE2697B266B}"/>
    <cellStyle name="Normal 14" xfId="17" xr:uid="{72DF0C8B-BAF8-4A26-9B57-D5687F337A3E}"/>
    <cellStyle name="Normal 2" xfId="4" xr:uid="{151562E3-8539-44DE-9F9F-EBFD9A3C89D3}"/>
    <cellStyle name="Normal 2 2" xfId="5" xr:uid="{00FF0509-13F4-47DC-BD83-7C207A9C8AC8}"/>
    <cellStyle name="Normal 3" xfId="1" xr:uid="{CDA66CDB-2086-453E-A3DA-F55D30DAE38F}"/>
    <cellStyle name="Normal 4" xfId="7" xr:uid="{D884EF2B-3AC1-4F77-A491-196D3A9E611D}"/>
    <cellStyle name="Normal 5" xfId="11" xr:uid="{D08601AE-1463-487F-BC1B-E32269F5641D}"/>
    <cellStyle name="Normal 6" xfId="12" xr:uid="{872F8268-00A6-4F65-9461-A604A91334B1}"/>
    <cellStyle name="Normal 7" xfId="13" xr:uid="{7C8FACD9-ABCF-49B1-BFD0-6EC86967FBC4}"/>
    <cellStyle name="Normal 8" xfId="14" xr:uid="{61E756BA-B4F8-41B8-A66F-C815E3B66CFB}"/>
    <cellStyle name="Normal 9" xfId="15" xr:uid="{922FBBFB-940B-4835-B848-B05B2418048D}"/>
    <cellStyle name="Percent" xfId="10" builtinId="5"/>
    <cellStyle name="Percent 2" xfId="6" xr:uid="{E2D7EAAD-2D14-497A-A610-991262ECB2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300</xdr:row>
      <xdr:rowOff>0</xdr:rowOff>
    </xdr:from>
    <xdr:to>
      <xdr:col>6</xdr:col>
      <xdr:colOff>876300</xdr:colOff>
      <xdr:row>309</xdr:row>
      <xdr:rowOff>142874</xdr:rowOff>
    </xdr:to>
    <xdr:pic>
      <xdr:nvPicPr>
        <xdr:cNvPr id="2" name="Picture 2" descr="riskometer">
          <a:extLst>
            <a:ext uri="{FF2B5EF4-FFF2-40B4-BE49-F238E27FC236}">
              <a16:creationId xmlns:a16="http://schemas.microsoft.com/office/drawing/2014/main" id="{0EA18410-F5F8-4173-9370-BB6E50DD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54416325"/>
          <a:ext cx="2895600" cy="1600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38101</xdr:rowOff>
    </xdr:from>
    <xdr:to>
      <xdr:col>2</xdr:col>
      <xdr:colOff>0</xdr:colOff>
      <xdr:row>323</xdr:row>
      <xdr:rowOff>161925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CE0A498F-A4A8-48BB-B986-91923822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6578501"/>
          <a:ext cx="3390900" cy="1743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292251</xdr:colOff>
      <xdr:row>178</xdr:row>
      <xdr:rowOff>9525</xdr:rowOff>
    </xdr:from>
    <xdr:to>
      <xdr:col>6</xdr:col>
      <xdr:colOff>923925</xdr:colOff>
      <xdr:row>187</xdr:row>
      <xdr:rowOff>85725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F59BC015-78AE-47CE-B8FA-03E6CB96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4501" y="37080825"/>
          <a:ext cx="2803374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190</xdr:row>
      <xdr:rowOff>161924</xdr:rowOff>
    </xdr:from>
    <xdr:to>
      <xdr:col>1</xdr:col>
      <xdr:colOff>3810001</xdr:colOff>
      <xdr:row>202</xdr:row>
      <xdr:rowOff>171449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5DE4BFC4-38B8-4CD4-807D-E16D4665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9195374"/>
          <a:ext cx="3781426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143</xdr:row>
      <xdr:rowOff>152400</xdr:rowOff>
    </xdr:from>
    <xdr:to>
      <xdr:col>5</xdr:col>
      <xdr:colOff>1371600</xdr:colOff>
      <xdr:row>152</xdr:row>
      <xdr:rowOff>123825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FE34B9EA-DB95-4A55-8890-1AC763F9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6384250"/>
          <a:ext cx="27051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68207</xdr:colOff>
      <xdr:row>156</xdr:row>
      <xdr:rowOff>28575</xdr:rowOff>
    </xdr:from>
    <xdr:to>
      <xdr:col>1</xdr:col>
      <xdr:colOff>3552825</xdr:colOff>
      <xdr:row>167</xdr:row>
      <xdr:rowOff>133350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6E5B567F-C1B0-48AE-BAAF-7DFB6460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82" y="28384500"/>
          <a:ext cx="3484618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301</xdr:row>
      <xdr:rowOff>9524</xdr:rowOff>
    </xdr:from>
    <xdr:to>
      <xdr:col>5</xdr:col>
      <xdr:colOff>1114426</xdr:colOff>
      <xdr:row>310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D188AA-3226-436A-9CF3-E5B3D5ED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54730649"/>
          <a:ext cx="2333626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38514</xdr:colOff>
      <xdr:row>314</xdr:row>
      <xdr:rowOff>57149</xdr:rowOff>
    </xdr:from>
    <xdr:to>
      <xdr:col>1</xdr:col>
      <xdr:colOff>3800475</xdr:colOff>
      <xdr:row>325</xdr:row>
      <xdr:rowOff>123825</xdr:rowOff>
    </xdr:to>
    <xdr:pic>
      <xdr:nvPicPr>
        <xdr:cNvPr id="3" name="Picture 9" descr="riskometer">
          <a:extLst>
            <a:ext uri="{FF2B5EF4-FFF2-40B4-BE49-F238E27FC236}">
              <a16:creationId xmlns:a16="http://schemas.microsoft.com/office/drawing/2014/main" id="{B922446B-3DCB-4952-852A-6DEFCC49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89" y="56902349"/>
          <a:ext cx="3761961" cy="184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280</xdr:row>
      <xdr:rowOff>47624</xdr:rowOff>
    </xdr:from>
    <xdr:to>
      <xdr:col>5</xdr:col>
      <xdr:colOff>1209675</xdr:colOff>
      <xdr:row>289</xdr:row>
      <xdr:rowOff>114300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9C28DEF5-2FF8-408A-92AE-AF0A99C4CD4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134100" y="46729649"/>
          <a:ext cx="2324100" cy="1524001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32385</xdr:colOff>
      <xdr:row>293</xdr:row>
      <xdr:rowOff>66675</xdr:rowOff>
    </xdr:from>
    <xdr:to>
      <xdr:col>1</xdr:col>
      <xdr:colOff>3233960</xdr:colOff>
      <xdr:row>303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4AAFB7-A2B2-45D6-8E69-2D325C270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" y="48958500"/>
          <a:ext cx="3201575" cy="199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6"/>
  <sheetViews>
    <sheetView tabSelected="1" workbookViewId="0"/>
  </sheetViews>
  <sheetFormatPr defaultRowHeight="15"/>
  <cols>
    <col min="1" max="1" width="7" customWidth="1"/>
    <col min="2" max="2" width="16.7109375" customWidth="1"/>
    <col min="3" max="3" width="41.7109375" customWidth="1"/>
  </cols>
  <sheetData>
    <row r="1" spans="1:3" ht="13.15" customHeight="1">
      <c r="A1" s="1" t="s">
        <v>0</v>
      </c>
      <c r="B1" s="1" t="s">
        <v>1</v>
      </c>
      <c r="C1" s="1" t="s">
        <v>2</v>
      </c>
    </row>
    <row r="2" spans="1:3" ht="13.15" customHeight="1">
      <c r="A2" s="2">
        <v>1</v>
      </c>
      <c r="B2" s="2" t="s">
        <v>949</v>
      </c>
      <c r="C2" s="2" t="s">
        <v>3</v>
      </c>
    </row>
    <row r="3" spans="1:3" ht="13.15" customHeight="1">
      <c r="A3" s="2">
        <v>2</v>
      </c>
      <c r="B3" s="2" t="s">
        <v>950</v>
      </c>
      <c r="C3" s="2" t="s">
        <v>4</v>
      </c>
    </row>
    <row r="4" spans="1:3" ht="13.15" customHeight="1">
      <c r="A4" s="2">
        <v>3</v>
      </c>
      <c r="B4" s="2" t="s">
        <v>951</v>
      </c>
      <c r="C4" s="2" t="s">
        <v>5</v>
      </c>
    </row>
    <row r="5" spans="1:3" ht="13.15" customHeight="1">
      <c r="A5" s="2">
        <v>4</v>
      </c>
      <c r="B5" s="2" t="s">
        <v>952</v>
      </c>
      <c r="C5" s="2" t="s">
        <v>6</v>
      </c>
    </row>
    <row r="6" spans="1:3" ht="13.15" customHeight="1">
      <c r="A6" s="2">
        <v>5</v>
      </c>
      <c r="B6" s="2" t="s">
        <v>953</v>
      </c>
      <c r="C6" s="2" t="s">
        <v>7</v>
      </c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W325"/>
  <sheetViews>
    <sheetView topLeftCell="A87" zoomScaleNormal="100" workbookViewId="0"/>
  </sheetViews>
  <sheetFormatPr defaultRowHeight="15"/>
  <cols>
    <col min="1" max="1" width="3.28515625" customWidth="1"/>
    <col min="2" max="2" width="50.85546875" customWidth="1"/>
    <col min="3" max="3" width="16.7109375" customWidth="1"/>
    <col min="4" max="4" width="22.140625" customWidth="1"/>
    <col min="5" max="5" width="21.140625" customWidth="1"/>
    <col min="6" max="6" width="16.42578125" customWidth="1"/>
    <col min="7" max="7" width="14.140625" customWidth="1"/>
    <col min="8" max="8" width="11.85546875" customWidth="1"/>
    <col min="9" max="9" width="11.28515625" customWidth="1"/>
  </cols>
  <sheetData>
    <row r="1" spans="1:9" ht="16.149999999999999" customHeight="1">
      <c r="A1" s="3"/>
      <c r="B1" s="591" t="s">
        <v>956</v>
      </c>
      <c r="C1" s="591"/>
      <c r="D1" s="591"/>
      <c r="E1" s="591"/>
      <c r="F1" s="591"/>
      <c r="G1" s="591"/>
      <c r="H1" s="3"/>
      <c r="I1" s="3"/>
    </row>
    <row r="2" spans="1:9" ht="13.15" customHeight="1">
      <c r="A2" s="3"/>
      <c r="B2" s="5"/>
      <c r="C2" s="3"/>
      <c r="D2" s="3"/>
      <c r="E2" s="3"/>
      <c r="F2" s="3"/>
      <c r="G2" s="3"/>
      <c r="H2" s="3"/>
      <c r="I2" s="3"/>
    </row>
    <row r="3" spans="1:9" ht="13.15" customHeight="1" thickBot="1">
      <c r="A3" s="6"/>
      <c r="B3" s="7" t="s">
        <v>8</v>
      </c>
      <c r="C3" s="3"/>
      <c r="D3" s="3"/>
      <c r="E3" s="3"/>
      <c r="F3" s="3"/>
      <c r="G3" s="3"/>
      <c r="H3" s="3"/>
      <c r="I3" s="3"/>
    </row>
    <row r="4" spans="1:9" ht="28.15" customHeight="1">
      <c r="A4" s="3"/>
      <c r="B4" s="8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1" t="s">
        <v>16</v>
      </c>
    </row>
    <row r="5" spans="1:9" ht="13.15" customHeight="1">
      <c r="A5" s="3"/>
      <c r="B5" s="13" t="s">
        <v>18</v>
      </c>
      <c r="C5" s="14"/>
      <c r="D5" s="14"/>
      <c r="E5" s="14"/>
      <c r="F5" s="14"/>
      <c r="G5" s="14"/>
      <c r="H5" s="15"/>
      <c r="I5" s="16"/>
    </row>
    <row r="6" spans="1:9" ht="13.15" customHeight="1">
      <c r="A6" s="3"/>
      <c r="B6" s="13" t="s">
        <v>19</v>
      </c>
      <c r="C6" s="14"/>
      <c r="D6" s="14"/>
      <c r="E6" s="14"/>
      <c r="F6" s="3"/>
      <c r="G6" s="15"/>
      <c r="H6" s="15"/>
      <c r="I6" s="16"/>
    </row>
    <row r="7" spans="1:9" ht="13.15" customHeight="1">
      <c r="A7" s="17"/>
      <c r="B7" s="18" t="s">
        <v>20</v>
      </c>
      <c r="C7" s="14" t="s">
        <v>21</v>
      </c>
      <c r="D7" s="14" t="s">
        <v>22</v>
      </c>
      <c r="E7" s="19">
        <v>30292343</v>
      </c>
      <c r="F7" s="20">
        <v>443040.66</v>
      </c>
      <c r="G7" s="21">
        <v>8.0500000000000002E-2</v>
      </c>
      <c r="H7" s="22"/>
      <c r="I7" s="23"/>
    </row>
    <row r="8" spans="1:9" ht="13.15" customHeight="1">
      <c r="A8" s="17"/>
      <c r="B8" s="18" t="s">
        <v>23</v>
      </c>
      <c r="C8" s="14" t="s">
        <v>24</v>
      </c>
      <c r="D8" s="14" t="s">
        <v>25</v>
      </c>
      <c r="E8" s="19">
        <v>4596822</v>
      </c>
      <c r="F8" s="20">
        <v>384583.92</v>
      </c>
      <c r="G8" s="21">
        <v>6.9900000000000004E-2</v>
      </c>
      <c r="H8" s="22"/>
      <c r="I8" s="23"/>
    </row>
    <row r="9" spans="1:9" ht="13.15" customHeight="1">
      <c r="A9" s="17"/>
      <c r="B9" s="18" t="s">
        <v>26</v>
      </c>
      <c r="C9" s="14" t="s">
        <v>27</v>
      </c>
      <c r="D9" s="14" t="s">
        <v>28</v>
      </c>
      <c r="E9" s="19">
        <v>119980027</v>
      </c>
      <c r="F9" s="20">
        <v>311108.21000000002</v>
      </c>
      <c r="G9" s="21">
        <v>5.6500000000000002E-2</v>
      </c>
      <c r="H9" s="22"/>
      <c r="I9" s="23"/>
    </row>
    <row r="10" spans="1:9" ht="13.15" customHeight="1">
      <c r="A10" s="17"/>
      <c r="B10" s="18" t="s">
        <v>29</v>
      </c>
      <c r="C10" s="14" t="s">
        <v>30</v>
      </c>
      <c r="D10" s="14" t="s">
        <v>31</v>
      </c>
      <c r="E10" s="19">
        <v>18706973</v>
      </c>
      <c r="F10" s="20">
        <v>294821.89</v>
      </c>
      <c r="G10" s="21">
        <v>5.3600000000000002E-2</v>
      </c>
      <c r="H10" s="22"/>
      <c r="I10" s="23"/>
    </row>
    <row r="11" spans="1:9" ht="13.15" customHeight="1">
      <c r="A11" s="17"/>
      <c r="B11" s="18" t="s">
        <v>32</v>
      </c>
      <c r="C11" s="14" t="s">
        <v>33</v>
      </c>
      <c r="D11" s="14" t="s">
        <v>34</v>
      </c>
      <c r="E11" s="19">
        <v>69326793</v>
      </c>
      <c r="F11" s="20">
        <v>281570.77</v>
      </c>
      <c r="G11" s="21">
        <v>5.1200000000000002E-2</v>
      </c>
      <c r="H11" s="22"/>
      <c r="I11" s="23"/>
    </row>
    <row r="12" spans="1:9" ht="13.15" customHeight="1">
      <c r="A12" s="17"/>
      <c r="B12" s="18" t="s">
        <v>35</v>
      </c>
      <c r="C12" s="14" t="s">
        <v>36</v>
      </c>
      <c r="D12" s="14" t="s">
        <v>37</v>
      </c>
      <c r="E12" s="19">
        <v>2762479</v>
      </c>
      <c r="F12" s="20">
        <v>281410.96999999997</v>
      </c>
      <c r="G12" s="21">
        <v>5.11E-2</v>
      </c>
      <c r="H12" s="22"/>
      <c r="I12" s="23"/>
    </row>
    <row r="13" spans="1:9" ht="13.15" customHeight="1">
      <c r="A13" s="17"/>
      <c r="B13" s="18" t="s">
        <v>38</v>
      </c>
      <c r="C13" s="14" t="s">
        <v>39</v>
      </c>
      <c r="D13" s="14" t="s">
        <v>22</v>
      </c>
      <c r="E13" s="19">
        <v>27174540</v>
      </c>
      <c r="F13" s="20">
        <v>279395.03000000003</v>
      </c>
      <c r="G13" s="21">
        <v>5.0799999999999998E-2</v>
      </c>
      <c r="H13" s="22"/>
      <c r="I13" s="23"/>
    </row>
    <row r="14" spans="1:9" ht="13.15" customHeight="1">
      <c r="A14" s="17"/>
      <c r="B14" s="18" t="s">
        <v>40</v>
      </c>
      <c r="C14" s="14" t="s">
        <v>41</v>
      </c>
      <c r="D14" s="14" t="s">
        <v>42</v>
      </c>
      <c r="E14" s="19">
        <v>62698959</v>
      </c>
      <c r="F14" s="20">
        <v>276847.25</v>
      </c>
      <c r="G14" s="21">
        <v>5.0299999999999997E-2</v>
      </c>
      <c r="H14" s="22"/>
      <c r="I14" s="23"/>
    </row>
    <row r="15" spans="1:9" ht="13.15" customHeight="1">
      <c r="A15" s="17"/>
      <c r="B15" s="18" t="s">
        <v>43</v>
      </c>
      <c r="C15" s="14" t="s">
        <v>44</v>
      </c>
      <c r="D15" s="14" t="s">
        <v>22</v>
      </c>
      <c r="E15" s="19">
        <v>23645558</v>
      </c>
      <c r="F15" s="20">
        <v>252475.45</v>
      </c>
      <c r="G15" s="21">
        <v>4.5900000000000003E-2</v>
      </c>
      <c r="H15" s="22"/>
      <c r="I15" s="23"/>
    </row>
    <row r="16" spans="1:9" ht="13.15" customHeight="1">
      <c r="A16" s="17"/>
      <c r="B16" s="18" t="s">
        <v>45</v>
      </c>
      <c r="C16" s="14" t="s">
        <v>46</v>
      </c>
      <c r="D16" s="14" t="s">
        <v>47</v>
      </c>
      <c r="E16" s="19">
        <v>7618643</v>
      </c>
      <c r="F16" s="20">
        <v>136251.81</v>
      </c>
      <c r="G16" s="21">
        <v>2.4799999999999999E-2</v>
      </c>
      <c r="H16" s="22"/>
      <c r="I16" s="23"/>
    </row>
    <row r="17" spans="1:9" ht="13.15" customHeight="1">
      <c r="A17" s="17"/>
      <c r="B17" s="18" t="s">
        <v>48</v>
      </c>
      <c r="C17" s="14" t="s">
        <v>49</v>
      </c>
      <c r="D17" s="14" t="s">
        <v>22</v>
      </c>
      <c r="E17" s="19">
        <v>6505483</v>
      </c>
      <c r="F17" s="20">
        <v>118741.33</v>
      </c>
      <c r="G17" s="21">
        <v>2.1600000000000001E-2</v>
      </c>
      <c r="H17" s="22"/>
      <c r="I17" s="23"/>
    </row>
    <row r="18" spans="1:9" ht="13.15" customHeight="1">
      <c r="A18" s="17"/>
      <c r="B18" s="18" t="s">
        <v>50</v>
      </c>
      <c r="C18" s="14" t="s">
        <v>51</v>
      </c>
      <c r="D18" s="14" t="s">
        <v>52</v>
      </c>
      <c r="E18" s="19">
        <v>52340347</v>
      </c>
      <c r="F18" s="20">
        <v>115070.25</v>
      </c>
      <c r="G18" s="21">
        <v>2.0899999999999998E-2</v>
      </c>
      <c r="H18" s="22"/>
      <c r="I18" s="23"/>
    </row>
    <row r="19" spans="1:9" ht="13.15" customHeight="1">
      <c r="A19" s="17"/>
      <c r="B19" s="18" t="s">
        <v>53</v>
      </c>
      <c r="C19" s="14" t="s">
        <v>54</v>
      </c>
      <c r="D19" s="14" t="s">
        <v>55</v>
      </c>
      <c r="E19" s="19">
        <v>4189074</v>
      </c>
      <c r="F19" s="20">
        <v>102810.35</v>
      </c>
      <c r="G19" s="21">
        <v>1.8700000000000001E-2</v>
      </c>
      <c r="H19" s="22"/>
      <c r="I19" s="23"/>
    </row>
    <row r="20" spans="1:9" ht="13.15" customHeight="1">
      <c r="A20" s="17"/>
      <c r="B20" s="18" t="s">
        <v>56</v>
      </c>
      <c r="C20" s="14" t="s">
        <v>57</v>
      </c>
      <c r="D20" s="14" t="s">
        <v>47</v>
      </c>
      <c r="E20" s="19">
        <v>4799727</v>
      </c>
      <c r="F20" s="20">
        <v>85197.55</v>
      </c>
      <c r="G20" s="21">
        <v>1.55E-2</v>
      </c>
      <c r="H20" s="22"/>
      <c r="I20" s="23"/>
    </row>
    <row r="21" spans="1:9" ht="13.15" customHeight="1">
      <c r="A21" s="17"/>
      <c r="B21" s="18" t="s">
        <v>58</v>
      </c>
      <c r="C21" s="14" t="s">
        <v>59</v>
      </c>
      <c r="D21" s="14" t="s">
        <v>47</v>
      </c>
      <c r="E21" s="19">
        <v>2492885</v>
      </c>
      <c r="F21" s="20">
        <v>85108.34</v>
      </c>
      <c r="G21" s="21">
        <v>1.55E-2</v>
      </c>
      <c r="H21" s="22"/>
      <c r="I21" s="23"/>
    </row>
    <row r="22" spans="1:9" ht="13.15" customHeight="1">
      <c r="A22" s="17"/>
      <c r="B22" s="18" t="s">
        <v>60</v>
      </c>
      <c r="C22" s="14" t="s">
        <v>61</v>
      </c>
      <c r="D22" s="14" t="s">
        <v>31</v>
      </c>
      <c r="E22" s="19">
        <v>4702120</v>
      </c>
      <c r="F22" s="20">
        <v>78097.509999999995</v>
      </c>
      <c r="G22" s="21">
        <v>1.4200000000000001E-2</v>
      </c>
      <c r="H22" s="22"/>
      <c r="I22" s="23"/>
    </row>
    <row r="23" spans="1:9" ht="13.15" customHeight="1">
      <c r="A23" s="17"/>
      <c r="B23" s="18" t="s">
        <v>62</v>
      </c>
      <c r="C23" s="14" t="s">
        <v>63</v>
      </c>
      <c r="D23" s="14" t="s">
        <v>47</v>
      </c>
      <c r="E23" s="19">
        <v>44206584</v>
      </c>
      <c r="F23" s="20">
        <v>65248.92</v>
      </c>
      <c r="G23" s="21">
        <v>1.1900000000000001E-2</v>
      </c>
      <c r="H23" s="22"/>
      <c r="I23" s="23"/>
    </row>
    <row r="24" spans="1:9" ht="13.15" customHeight="1">
      <c r="A24" s="17"/>
      <c r="B24" s="18" t="s">
        <v>64</v>
      </c>
      <c r="C24" s="14" t="s">
        <v>65</v>
      </c>
      <c r="D24" s="14" t="s">
        <v>66</v>
      </c>
      <c r="E24" s="19">
        <v>7801573</v>
      </c>
      <c r="F24" s="20">
        <v>59354.37</v>
      </c>
      <c r="G24" s="21">
        <v>1.0800000000000001E-2</v>
      </c>
      <c r="H24" s="22"/>
      <c r="I24" s="23"/>
    </row>
    <row r="25" spans="1:9" ht="13.15" customHeight="1">
      <c r="A25" s="17"/>
      <c r="B25" s="18" t="s">
        <v>67</v>
      </c>
      <c r="C25" s="14" t="s">
        <v>68</v>
      </c>
      <c r="D25" s="14" t="s">
        <v>66</v>
      </c>
      <c r="E25" s="19">
        <v>4174123</v>
      </c>
      <c r="F25" s="20">
        <v>56392.4</v>
      </c>
      <c r="G25" s="21">
        <v>1.0200000000000001E-2</v>
      </c>
      <c r="H25" s="22"/>
      <c r="I25" s="23"/>
    </row>
    <row r="26" spans="1:9" ht="13.15" customHeight="1">
      <c r="A26" s="17"/>
      <c r="B26" s="18" t="s">
        <v>69</v>
      </c>
      <c r="C26" s="14" t="s">
        <v>70</v>
      </c>
      <c r="D26" s="14" t="s">
        <v>66</v>
      </c>
      <c r="E26" s="19">
        <v>907527</v>
      </c>
      <c r="F26" s="20">
        <v>55551.09</v>
      </c>
      <c r="G26" s="21">
        <v>1.01E-2</v>
      </c>
      <c r="H26" s="22"/>
      <c r="I26" s="23"/>
    </row>
    <row r="27" spans="1:9" ht="13.15" customHeight="1">
      <c r="A27" s="17"/>
      <c r="B27" s="18" t="s">
        <v>71</v>
      </c>
      <c r="C27" s="14" t="s">
        <v>72</v>
      </c>
      <c r="D27" s="14" t="s">
        <v>66</v>
      </c>
      <c r="E27" s="19">
        <v>3541831</v>
      </c>
      <c r="F27" s="20">
        <v>39677.360000000001</v>
      </c>
      <c r="G27" s="21">
        <v>7.1999999999999998E-3</v>
      </c>
      <c r="H27" s="22"/>
      <c r="I27" s="23"/>
    </row>
    <row r="28" spans="1:9" ht="13.15" customHeight="1">
      <c r="A28" s="17"/>
      <c r="B28" s="18" t="s">
        <v>73</v>
      </c>
      <c r="C28" s="14" t="s">
        <v>74</v>
      </c>
      <c r="D28" s="14" t="s">
        <v>31</v>
      </c>
      <c r="E28" s="19">
        <v>534216</v>
      </c>
      <c r="F28" s="20">
        <v>34836.76</v>
      </c>
      <c r="G28" s="21">
        <v>6.3E-3</v>
      </c>
      <c r="H28" s="22"/>
      <c r="I28" s="23"/>
    </row>
    <row r="29" spans="1:9" ht="13.15" customHeight="1">
      <c r="A29" s="17"/>
      <c r="B29" s="18" t="s">
        <v>75</v>
      </c>
      <c r="C29" s="14" t="s">
        <v>76</v>
      </c>
      <c r="D29" s="14" t="s">
        <v>47</v>
      </c>
      <c r="E29" s="19">
        <v>3621921</v>
      </c>
      <c r="F29" s="20">
        <v>33662.129999999997</v>
      </c>
      <c r="G29" s="21">
        <v>6.1000000000000004E-3</v>
      </c>
      <c r="H29" s="22"/>
      <c r="I29" s="23"/>
    </row>
    <row r="30" spans="1:9" ht="13.15" customHeight="1">
      <c r="A30" s="17"/>
      <c r="B30" s="18" t="s">
        <v>77</v>
      </c>
      <c r="C30" s="14" t="s">
        <v>78</v>
      </c>
      <c r="D30" s="14" t="s">
        <v>79</v>
      </c>
      <c r="E30" s="19">
        <v>6645104</v>
      </c>
      <c r="F30" s="20">
        <v>28600.53</v>
      </c>
      <c r="G30" s="21">
        <v>5.1999999999999998E-3</v>
      </c>
      <c r="H30" s="22"/>
      <c r="I30" s="23"/>
    </row>
    <row r="31" spans="1:9" ht="13.15" customHeight="1">
      <c r="A31" s="17"/>
      <c r="B31" s="18" t="s">
        <v>82</v>
      </c>
      <c r="C31" s="14" t="s">
        <v>83</v>
      </c>
      <c r="D31" s="14" t="s">
        <v>47</v>
      </c>
      <c r="E31" s="19">
        <v>422587</v>
      </c>
      <c r="F31" s="20">
        <v>23216.51</v>
      </c>
      <c r="G31" s="21">
        <v>4.1999999999999997E-3</v>
      </c>
      <c r="H31" s="22"/>
      <c r="I31" s="23"/>
    </row>
    <row r="32" spans="1:9" ht="13.15" customHeight="1">
      <c r="A32" s="17"/>
      <c r="B32" s="18" t="s">
        <v>84</v>
      </c>
      <c r="C32" s="14" t="s">
        <v>85</v>
      </c>
      <c r="D32" s="14" t="s">
        <v>86</v>
      </c>
      <c r="E32" s="19">
        <v>25663815</v>
      </c>
      <c r="F32" s="20">
        <v>17874.849999999999</v>
      </c>
      <c r="G32" s="21">
        <v>3.2000000000000002E-3</v>
      </c>
      <c r="H32" s="22"/>
      <c r="I32" s="23"/>
    </row>
    <row r="33" spans="1:9" ht="13.15" customHeight="1">
      <c r="A33" s="17"/>
      <c r="B33" s="18" t="s">
        <v>87</v>
      </c>
      <c r="C33" s="14" t="s">
        <v>88</v>
      </c>
      <c r="D33" s="14" t="s">
        <v>89</v>
      </c>
      <c r="E33" s="19">
        <v>982096</v>
      </c>
      <c r="F33" s="20">
        <v>6135.64</v>
      </c>
      <c r="G33" s="21">
        <v>1.1000000000000001E-3</v>
      </c>
      <c r="H33" s="22"/>
      <c r="I33" s="23"/>
    </row>
    <row r="34" spans="1:9" ht="13.15" customHeight="1">
      <c r="A34" s="17"/>
      <c r="B34" s="18" t="s">
        <v>90</v>
      </c>
      <c r="C34" s="14" t="s">
        <v>91</v>
      </c>
      <c r="D34" s="14" t="s">
        <v>25</v>
      </c>
      <c r="E34" s="19">
        <v>80159</v>
      </c>
      <c r="F34" s="20">
        <v>6042.95</v>
      </c>
      <c r="G34" s="21">
        <v>1.1000000000000001E-3</v>
      </c>
      <c r="H34" s="22"/>
      <c r="I34" s="23"/>
    </row>
    <row r="35" spans="1:9" ht="13.15" customHeight="1">
      <c r="A35" s="17"/>
      <c r="B35" s="18" t="s">
        <v>106</v>
      </c>
      <c r="C35" s="14" t="s">
        <v>107</v>
      </c>
      <c r="D35" s="14" t="s">
        <v>31</v>
      </c>
      <c r="E35" s="19">
        <v>25272</v>
      </c>
      <c r="F35" s="20">
        <v>461.06</v>
      </c>
      <c r="G35" s="21">
        <v>1E-4</v>
      </c>
      <c r="H35" s="22"/>
      <c r="I35" s="23"/>
    </row>
    <row r="36" spans="1:9" ht="13.15" customHeight="1">
      <c r="A36" s="17"/>
      <c r="B36" s="18"/>
      <c r="C36" s="14"/>
      <c r="D36" s="14"/>
      <c r="E36" s="19"/>
      <c r="F36" s="20"/>
      <c r="G36" s="21"/>
      <c r="H36" s="22"/>
      <c r="I36" s="23"/>
    </row>
    <row r="37" spans="1:9" ht="13.15" customHeight="1">
      <c r="A37" s="17"/>
      <c r="B37" s="18"/>
      <c r="C37" s="14"/>
      <c r="D37" s="14"/>
      <c r="E37" s="19"/>
      <c r="F37" s="20"/>
      <c r="G37" s="21"/>
      <c r="H37" s="22"/>
      <c r="I37" s="23"/>
    </row>
    <row r="38" spans="1:9" ht="13.15" customHeight="1">
      <c r="A38" s="17"/>
      <c r="B38" s="322" t="s">
        <v>947</v>
      </c>
      <c r="C38" s="14"/>
      <c r="D38" s="14"/>
      <c r="E38" s="19"/>
      <c r="F38" s="20"/>
      <c r="G38" s="21"/>
      <c r="H38" s="22"/>
      <c r="I38" s="23"/>
    </row>
    <row r="39" spans="1:9" ht="13.15" customHeight="1">
      <c r="A39" s="17"/>
      <c r="B39" s="18" t="s">
        <v>80</v>
      </c>
      <c r="C39" s="14" t="s">
        <v>81</v>
      </c>
      <c r="D39" s="14" t="s">
        <v>25</v>
      </c>
      <c r="E39" s="19">
        <v>362250</v>
      </c>
      <c r="F39" s="20">
        <v>24860.86</v>
      </c>
      <c r="G39" s="21">
        <v>4.4999999999999997E-3</v>
      </c>
      <c r="H39" s="22"/>
      <c r="I39" s="23"/>
    </row>
    <row r="40" spans="1:9" ht="13.15" customHeight="1">
      <c r="A40" s="17"/>
      <c r="B40" s="18" t="s">
        <v>92</v>
      </c>
      <c r="C40" s="14" t="s">
        <v>93</v>
      </c>
      <c r="D40" s="14" t="s">
        <v>22</v>
      </c>
      <c r="E40" s="19">
        <v>276500</v>
      </c>
      <c r="F40" s="20">
        <v>4241.6499999999996</v>
      </c>
      <c r="G40" s="21">
        <v>8.0000000000000004E-4</v>
      </c>
      <c r="H40" s="22"/>
      <c r="I40" s="23"/>
    </row>
    <row r="41" spans="1:9" ht="13.15" customHeight="1">
      <c r="A41" s="17"/>
      <c r="B41" s="18" t="s">
        <v>94</v>
      </c>
      <c r="C41" s="14" t="s">
        <v>95</v>
      </c>
      <c r="D41" s="14" t="s">
        <v>37</v>
      </c>
      <c r="E41" s="19">
        <v>343425</v>
      </c>
      <c r="F41" s="20">
        <v>3036.56</v>
      </c>
      <c r="G41" s="21">
        <v>5.9999999999999995E-4</v>
      </c>
      <c r="H41" s="22"/>
      <c r="I41" s="23"/>
    </row>
    <row r="42" spans="1:9" ht="13.15" customHeight="1">
      <c r="A42" s="17"/>
      <c r="B42" s="18" t="s">
        <v>96</v>
      </c>
      <c r="C42" s="14" t="s">
        <v>97</v>
      </c>
      <c r="D42" s="14" t="s">
        <v>31</v>
      </c>
      <c r="E42" s="19">
        <v>169200</v>
      </c>
      <c r="F42" s="20">
        <v>2256.54</v>
      </c>
      <c r="G42" s="21">
        <v>4.0000000000000002E-4</v>
      </c>
      <c r="H42" s="22"/>
      <c r="I42" s="23"/>
    </row>
    <row r="43" spans="1:9" ht="13.15" customHeight="1">
      <c r="A43" s="17"/>
      <c r="B43" s="18" t="s">
        <v>98</v>
      </c>
      <c r="C43" s="14" t="s">
        <v>99</v>
      </c>
      <c r="D43" s="14" t="s">
        <v>31</v>
      </c>
      <c r="E43" s="19">
        <v>56525</v>
      </c>
      <c r="F43" s="20">
        <v>2156.9699999999998</v>
      </c>
      <c r="G43" s="21">
        <v>4.0000000000000002E-4</v>
      </c>
      <c r="H43" s="22"/>
      <c r="I43" s="23"/>
    </row>
    <row r="44" spans="1:9" ht="13.15" customHeight="1">
      <c r="A44" s="17"/>
      <c r="B44" s="18" t="s">
        <v>100</v>
      </c>
      <c r="C44" s="14" t="s">
        <v>101</v>
      </c>
      <c r="D44" s="14" t="s">
        <v>22</v>
      </c>
      <c r="E44" s="19">
        <v>675000</v>
      </c>
      <c r="F44" s="20">
        <v>1545.75</v>
      </c>
      <c r="G44" s="21">
        <v>2.9999999999999997E-4</v>
      </c>
      <c r="H44" s="22"/>
      <c r="I44" s="23"/>
    </row>
    <row r="45" spans="1:9" ht="13.15" customHeight="1">
      <c r="A45" s="17"/>
      <c r="B45" s="18" t="s">
        <v>102</v>
      </c>
      <c r="C45" s="14" t="s">
        <v>103</v>
      </c>
      <c r="D45" s="14" t="s">
        <v>66</v>
      </c>
      <c r="E45" s="19">
        <v>367500</v>
      </c>
      <c r="F45" s="20">
        <v>986.37</v>
      </c>
      <c r="G45" s="21">
        <v>2.0000000000000001E-4</v>
      </c>
      <c r="H45" s="22"/>
      <c r="I45" s="23"/>
    </row>
    <row r="46" spans="1:9" ht="13.15" customHeight="1">
      <c r="A46" s="17"/>
      <c r="B46" s="18" t="s">
        <v>104</v>
      </c>
      <c r="C46" s="14" t="s">
        <v>105</v>
      </c>
      <c r="D46" s="14" t="s">
        <v>42</v>
      </c>
      <c r="E46" s="19">
        <v>23700</v>
      </c>
      <c r="F46" s="20">
        <v>588.13</v>
      </c>
      <c r="G46" s="21">
        <v>1E-4</v>
      </c>
      <c r="H46" s="22"/>
      <c r="I46" s="23"/>
    </row>
    <row r="47" spans="1:9" ht="13.15" customHeight="1">
      <c r="A47" s="17"/>
      <c r="B47" s="18" t="s">
        <v>108</v>
      </c>
      <c r="C47" s="14" t="s">
        <v>109</v>
      </c>
      <c r="D47" s="14" t="s">
        <v>110</v>
      </c>
      <c r="E47" s="19">
        <v>15000</v>
      </c>
      <c r="F47" s="20">
        <v>427.99</v>
      </c>
      <c r="G47" s="21">
        <v>1E-4</v>
      </c>
      <c r="H47" s="22"/>
      <c r="I47" s="23"/>
    </row>
    <row r="48" spans="1:9" ht="13.15" customHeight="1">
      <c r="A48" s="17"/>
      <c r="B48" s="18" t="s">
        <v>111</v>
      </c>
      <c r="C48" s="14" t="s">
        <v>112</v>
      </c>
      <c r="D48" s="14" t="s">
        <v>113</v>
      </c>
      <c r="E48" s="19">
        <v>38500</v>
      </c>
      <c r="F48" s="20">
        <v>221.99</v>
      </c>
      <c r="G48" s="22" t="s">
        <v>114</v>
      </c>
      <c r="H48" s="22"/>
      <c r="I48" s="23"/>
    </row>
    <row r="49" spans="1:9" ht="13.15" customHeight="1">
      <c r="A49" s="17"/>
      <c r="B49" s="18" t="s">
        <v>115</v>
      </c>
      <c r="C49" s="14" t="s">
        <v>116</v>
      </c>
      <c r="D49" s="14" t="s">
        <v>110</v>
      </c>
      <c r="E49" s="19">
        <v>19800</v>
      </c>
      <c r="F49" s="20">
        <v>99.47</v>
      </c>
      <c r="G49" s="22" t="s">
        <v>114</v>
      </c>
      <c r="H49" s="22"/>
      <c r="I49" s="23"/>
    </row>
    <row r="50" spans="1:9" ht="13.15" customHeight="1">
      <c r="A50" s="17"/>
      <c r="B50" s="18" t="s">
        <v>117</v>
      </c>
      <c r="C50" s="14" t="s">
        <v>118</v>
      </c>
      <c r="D50" s="14" t="s">
        <v>119</v>
      </c>
      <c r="E50" s="19">
        <v>7000</v>
      </c>
      <c r="F50" s="20">
        <v>76.28</v>
      </c>
      <c r="G50" s="22" t="s">
        <v>114</v>
      </c>
      <c r="H50" s="22"/>
      <c r="I50" s="23"/>
    </row>
    <row r="51" spans="1:9" ht="13.15" customHeight="1">
      <c r="A51" s="17"/>
      <c r="B51" s="18" t="s">
        <v>120</v>
      </c>
      <c r="C51" s="14" t="s">
        <v>121</v>
      </c>
      <c r="D51" s="14" t="s">
        <v>22</v>
      </c>
      <c r="E51" s="19">
        <v>13500</v>
      </c>
      <c r="F51" s="20">
        <v>65.069999999999993</v>
      </c>
      <c r="G51" s="22" t="s">
        <v>114</v>
      </c>
      <c r="H51" s="22"/>
      <c r="I51" s="23"/>
    </row>
    <row r="52" spans="1:9" ht="13.15" customHeight="1">
      <c r="A52" s="17"/>
      <c r="B52" s="18" t="s">
        <v>122</v>
      </c>
      <c r="C52" s="14" t="s">
        <v>123</v>
      </c>
      <c r="D52" s="14" t="s">
        <v>124</v>
      </c>
      <c r="E52" s="19">
        <v>23800</v>
      </c>
      <c r="F52" s="20">
        <v>52.82</v>
      </c>
      <c r="G52" s="22" t="s">
        <v>114</v>
      </c>
      <c r="H52" s="22"/>
      <c r="I52" s="23"/>
    </row>
    <row r="53" spans="1:9" ht="13.15" customHeight="1">
      <c r="A53" s="17"/>
      <c r="B53" s="18" t="s">
        <v>125</v>
      </c>
      <c r="C53" s="14" t="s">
        <v>126</v>
      </c>
      <c r="D53" s="14" t="s">
        <v>127</v>
      </c>
      <c r="E53" s="19">
        <v>1200</v>
      </c>
      <c r="F53" s="20">
        <v>41.76</v>
      </c>
      <c r="G53" s="22" t="s">
        <v>114</v>
      </c>
      <c r="H53" s="22"/>
      <c r="I53" s="23"/>
    </row>
    <row r="54" spans="1:9" ht="13.15" customHeight="1">
      <c r="A54" s="3"/>
      <c r="B54" s="13" t="s">
        <v>128</v>
      </c>
      <c r="C54" s="14"/>
      <c r="D54" s="14"/>
      <c r="E54" s="14"/>
      <c r="F54" s="24">
        <v>3994244.07</v>
      </c>
      <c r="G54" s="25">
        <v>0.72589999999999999</v>
      </c>
      <c r="H54" s="26"/>
      <c r="I54" s="27"/>
    </row>
    <row r="55" spans="1:9" ht="13.15" customHeight="1">
      <c r="A55" s="3"/>
      <c r="B55" s="28" t="s">
        <v>129</v>
      </c>
      <c r="C55" s="2"/>
      <c r="D55" s="2"/>
      <c r="E55" s="2"/>
      <c r="F55" s="26" t="s">
        <v>130</v>
      </c>
      <c r="G55" s="26" t="s">
        <v>130</v>
      </c>
      <c r="H55" s="26"/>
      <c r="I55" s="27"/>
    </row>
    <row r="56" spans="1:9" ht="13.15" customHeight="1">
      <c r="A56" s="3"/>
      <c r="B56" s="28" t="s">
        <v>128</v>
      </c>
      <c r="C56" s="2"/>
      <c r="D56" s="2"/>
      <c r="E56" s="2"/>
      <c r="F56" s="26" t="s">
        <v>130</v>
      </c>
      <c r="G56" s="26" t="s">
        <v>130</v>
      </c>
      <c r="H56" s="26"/>
      <c r="I56" s="27"/>
    </row>
    <row r="57" spans="1:9" ht="13.15" customHeight="1">
      <c r="A57" s="3"/>
      <c r="B57" s="28" t="s">
        <v>131</v>
      </c>
      <c r="C57" s="29"/>
      <c r="D57" s="2"/>
      <c r="E57" s="29"/>
      <c r="F57" s="24">
        <v>3994244.07</v>
      </c>
      <c r="G57" s="25">
        <v>0.72589999999999999</v>
      </c>
      <c r="H57" s="26"/>
      <c r="I57" s="27"/>
    </row>
    <row r="58" spans="1:9" ht="13.15" customHeight="1">
      <c r="A58" s="3"/>
      <c r="B58" s="13" t="s">
        <v>132</v>
      </c>
      <c r="C58" s="14"/>
      <c r="D58" s="14"/>
      <c r="E58" s="14"/>
      <c r="F58" s="14"/>
      <c r="G58" s="14"/>
      <c r="H58" s="15"/>
      <c r="I58" s="16"/>
    </row>
    <row r="59" spans="1:9" ht="13.15" customHeight="1">
      <c r="A59" s="3"/>
      <c r="B59" s="13" t="s">
        <v>19</v>
      </c>
      <c r="C59" s="14"/>
      <c r="D59" s="14"/>
      <c r="E59" s="14"/>
      <c r="F59" s="3"/>
      <c r="G59" s="15"/>
      <c r="H59" s="15"/>
      <c r="I59" s="16"/>
    </row>
    <row r="60" spans="1:9" ht="13.15" customHeight="1">
      <c r="A60" s="17"/>
      <c r="B60" s="18" t="s">
        <v>133</v>
      </c>
      <c r="C60" s="14" t="s">
        <v>134</v>
      </c>
      <c r="D60" s="323" t="s">
        <v>954</v>
      </c>
      <c r="E60" s="19">
        <v>733019</v>
      </c>
      <c r="F60" s="20">
        <v>241992.26</v>
      </c>
      <c r="G60" s="21">
        <v>4.3999999999999997E-2</v>
      </c>
      <c r="H60" s="22"/>
      <c r="I60" s="23"/>
    </row>
    <row r="61" spans="1:9" ht="13.15" customHeight="1">
      <c r="A61" s="17"/>
      <c r="B61" s="18" t="s">
        <v>135</v>
      </c>
      <c r="C61" s="14" t="s">
        <v>136</v>
      </c>
      <c r="D61" s="323" t="s">
        <v>954</v>
      </c>
      <c r="E61" s="19">
        <v>1871917</v>
      </c>
      <c r="F61" s="20">
        <v>217764.18</v>
      </c>
      <c r="G61" s="21">
        <v>3.9600000000000003E-2</v>
      </c>
      <c r="H61" s="22"/>
      <c r="I61" s="23"/>
    </row>
    <row r="62" spans="1:9" ht="13.15" customHeight="1">
      <c r="A62" s="17"/>
      <c r="B62" s="18" t="s">
        <v>137</v>
      </c>
      <c r="C62" s="14" t="s">
        <v>138</v>
      </c>
      <c r="D62" s="323" t="s">
        <v>954</v>
      </c>
      <c r="E62" s="19">
        <v>591056</v>
      </c>
      <c r="F62" s="20">
        <v>191474.45</v>
      </c>
      <c r="G62" s="21">
        <v>3.4799999999999998E-2</v>
      </c>
      <c r="H62" s="22"/>
      <c r="I62" s="23"/>
    </row>
    <row r="63" spans="1:9" ht="13.15" customHeight="1">
      <c r="A63" s="17"/>
      <c r="B63" s="18" t="s">
        <v>139</v>
      </c>
      <c r="C63" s="14" t="s">
        <v>140</v>
      </c>
      <c r="D63" s="323" t="s">
        <v>955</v>
      </c>
      <c r="E63" s="19">
        <v>1362033</v>
      </c>
      <c r="F63" s="20">
        <v>175525.84</v>
      </c>
      <c r="G63" s="21">
        <v>3.1899999999999998E-2</v>
      </c>
      <c r="H63" s="22"/>
      <c r="I63" s="23"/>
    </row>
    <row r="64" spans="1:9" ht="13.15" customHeight="1">
      <c r="A64" s="3"/>
      <c r="B64" s="13" t="s">
        <v>128</v>
      </c>
      <c r="C64" s="14"/>
      <c r="D64" s="14"/>
      <c r="E64" s="14"/>
      <c r="F64" s="24">
        <v>826756.73</v>
      </c>
      <c r="G64" s="25">
        <v>0.15029999999999999</v>
      </c>
      <c r="H64" s="26"/>
      <c r="I64" s="27"/>
    </row>
    <row r="65" spans="1:9" ht="13.15" customHeight="1">
      <c r="A65" s="3"/>
      <c r="B65" s="28" t="s">
        <v>129</v>
      </c>
      <c r="C65" s="2"/>
      <c r="D65" s="2"/>
      <c r="E65" s="2"/>
      <c r="F65" s="26" t="s">
        <v>130</v>
      </c>
      <c r="G65" s="26" t="s">
        <v>130</v>
      </c>
      <c r="H65" s="26"/>
      <c r="I65" s="27"/>
    </row>
    <row r="66" spans="1:9" ht="13.15" customHeight="1">
      <c r="A66" s="3"/>
      <c r="B66" s="28" t="s">
        <v>128</v>
      </c>
      <c r="C66" s="2"/>
      <c r="D66" s="2"/>
      <c r="E66" s="2"/>
      <c r="F66" s="26" t="s">
        <v>130</v>
      </c>
      <c r="G66" s="26" t="s">
        <v>130</v>
      </c>
      <c r="H66" s="26"/>
      <c r="I66" s="27"/>
    </row>
    <row r="67" spans="1:9" ht="13.15" customHeight="1">
      <c r="A67" s="3"/>
      <c r="B67" s="28" t="s">
        <v>131</v>
      </c>
      <c r="C67" s="29"/>
      <c r="D67" s="2"/>
      <c r="E67" s="29"/>
      <c r="F67" s="24">
        <v>826756.73</v>
      </c>
      <c r="G67" s="25">
        <v>0.15029999999999999</v>
      </c>
      <c r="H67" s="26"/>
      <c r="I67" s="27"/>
    </row>
    <row r="68" spans="1:9" ht="13.15" customHeight="1">
      <c r="A68" s="3"/>
      <c r="B68" s="13" t="s">
        <v>158</v>
      </c>
      <c r="C68" s="14"/>
      <c r="D68" s="14"/>
      <c r="E68" s="14"/>
      <c r="F68" s="14"/>
      <c r="G68" s="14"/>
      <c r="H68" s="15"/>
      <c r="I68" s="16"/>
    </row>
    <row r="69" spans="1:9" ht="13.15" customHeight="1">
      <c r="A69" s="3"/>
      <c r="B69" s="13" t="s">
        <v>159</v>
      </c>
      <c r="C69" s="14"/>
      <c r="D69" s="14"/>
      <c r="E69" s="14"/>
      <c r="F69" s="3"/>
      <c r="G69" s="15"/>
      <c r="H69" s="15"/>
      <c r="I69" s="16"/>
    </row>
    <row r="70" spans="1:9" ht="13.15" customHeight="1">
      <c r="A70" s="17"/>
      <c r="B70" s="18" t="s">
        <v>852</v>
      </c>
      <c r="C70" s="14" t="s">
        <v>160</v>
      </c>
      <c r="D70" s="14" t="s">
        <v>491</v>
      </c>
      <c r="E70" s="19">
        <v>4000</v>
      </c>
      <c r="F70" s="20">
        <v>18539.12</v>
      </c>
      <c r="G70" s="21">
        <v>3.3999999999999998E-3</v>
      </c>
      <c r="H70" s="30">
        <v>7.8799856735379023E-2</v>
      </c>
      <c r="I70" s="23"/>
    </row>
    <row r="71" spans="1:9" ht="13.15" customHeight="1">
      <c r="A71" s="17"/>
      <c r="B71" s="18" t="s">
        <v>853</v>
      </c>
      <c r="C71" s="14" t="s">
        <v>161</v>
      </c>
      <c r="D71" s="14" t="s">
        <v>491</v>
      </c>
      <c r="E71" s="19">
        <v>3500</v>
      </c>
      <c r="F71" s="20">
        <v>16263.68</v>
      </c>
      <c r="G71" s="21">
        <v>3.0000000000000001E-3</v>
      </c>
      <c r="H71" s="30">
        <v>7.9049999999999995E-2</v>
      </c>
      <c r="I71" s="23"/>
    </row>
    <row r="72" spans="1:9" ht="13.15" customHeight="1">
      <c r="A72" s="17"/>
      <c r="B72" s="18" t="s">
        <v>854</v>
      </c>
      <c r="C72" s="14" t="s">
        <v>162</v>
      </c>
      <c r="D72" s="14" t="s">
        <v>491</v>
      </c>
      <c r="E72" s="19">
        <v>2500</v>
      </c>
      <c r="F72" s="20">
        <v>11596.94</v>
      </c>
      <c r="G72" s="21">
        <v>2.0999999999999999E-3</v>
      </c>
      <c r="H72" s="30">
        <v>7.8299999999999995E-2</v>
      </c>
      <c r="I72" s="23"/>
    </row>
    <row r="73" spans="1:9" ht="13.15" customHeight="1">
      <c r="A73" s="17"/>
      <c r="B73" s="18" t="s">
        <v>855</v>
      </c>
      <c r="C73" s="14" t="s">
        <v>163</v>
      </c>
      <c r="D73" s="14" t="s">
        <v>492</v>
      </c>
      <c r="E73" s="19">
        <v>2500</v>
      </c>
      <c r="F73" s="20">
        <v>11590</v>
      </c>
      <c r="G73" s="21">
        <v>2.0999999999999999E-3</v>
      </c>
      <c r="H73" s="30">
        <v>7.9167000000000001E-2</v>
      </c>
      <c r="I73" s="23"/>
    </row>
    <row r="74" spans="1:9" ht="13.15" customHeight="1">
      <c r="A74" s="17"/>
      <c r="B74" s="18" t="s">
        <v>856</v>
      </c>
      <c r="C74" s="14" t="s">
        <v>164</v>
      </c>
      <c r="D74" s="14" t="s">
        <v>491</v>
      </c>
      <c r="E74" s="19">
        <v>2500</v>
      </c>
      <c r="F74" s="20">
        <v>11581.78</v>
      </c>
      <c r="G74" s="21">
        <v>2.0999999999999999E-3</v>
      </c>
      <c r="H74" s="30">
        <v>7.9500000000000001E-2</v>
      </c>
      <c r="I74" s="23"/>
    </row>
    <row r="75" spans="1:9" ht="13.15" customHeight="1">
      <c r="A75" s="17"/>
      <c r="B75" s="18" t="s">
        <v>857</v>
      </c>
      <c r="C75" s="14" t="s">
        <v>165</v>
      </c>
      <c r="D75" s="14" t="s">
        <v>492</v>
      </c>
      <c r="E75" s="19">
        <v>1500</v>
      </c>
      <c r="F75" s="20">
        <v>7335.75</v>
      </c>
      <c r="G75" s="21">
        <v>1.2999999999999999E-3</v>
      </c>
      <c r="H75" s="30">
        <v>7.7101000000000003E-2</v>
      </c>
      <c r="I75" s="23"/>
    </row>
    <row r="76" spans="1:9" ht="13.15" customHeight="1">
      <c r="A76" s="17"/>
      <c r="B76" s="18" t="s">
        <v>858</v>
      </c>
      <c r="C76" s="14" t="s">
        <v>166</v>
      </c>
      <c r="D76" s="14" t="s">
        <v>491</v>
      </c>
      <c r="E76" s="19">
        <v>1500</v>
      </c>
      <c r="F76" s="20">
        <v>6979</v>
      </c>
      <c r="G76" s="21">
        <v>1.2999999999999999E-3</v>
      </c>
      <c r="H76" s="30">
        <v>7.8299999999999995E-2</v>
      </c>
      <c r="I76" s="23"/>
    </row>
    <row r="77" spans="1:9" ht="13.15" customHeight="1">
      <c r="A77" s="17"/>
      <c r="B77" s="18" t="s">
        <v>859</v>
      </c>
      <c r="C77" s="14" t="s">
        <v>167</v>
      </c>
      <c r="D77" s="14" t="s">
        <v>493</v>
      </c>
      <c r="E77" s="19">
        <v>1000</v>
      </c>
      <c r="F77" s="20">
        <v>4889.8100000000004</v>
      </c>
      <c r="G77" s="21">
        <v>8.9999999999999998E-4</v>
      </c>
      <c r="H77" s="30">
        <v>7.7600000000000002E-2</v>
      </c>
      <c r="I77" s="23"/>
    </row>
    <row r="78" spans="1:9" ht="13.15" customHeight="1">
      <c r="A78" s="17"/>
      <c r="B78" s="18" t="s">
        <v>860</v>
      </c>
      <c r="C78" s="14" t="s">
        <v>168</v>
      </c>
      <c r="D78" s="14" t="s">
        <v>490</v>
      </c>
      <c r="E78" s="19">
        <v>1000</v>
      </c>
      <c r="F78" s="20">
        <v>4725.63</v>
      </c>
      <c r="G78" s="21">
        <v>8.9999999999999998E-4</v>
      </c>
      <c r="H78" s="30">
        <v>7.8200000000000006E-2</v>
      </c>
      <c r="I78" s="23"/>
    </row>
    <row r="79" spans="1:9" ht="13.15" customHeight="1">
      <c r="A79" s="17"/>
      <c r="B79" s="18" t="s">
        <v>861</v>
      </c>
      <c r="C79" s="14" t="s">
        <v>169</v>
      </c>
      <c r="D79" s="14" t="s">
        <v>491</v>
      </c>
      <c r="E79" s="19">
        <v>1000</v>
      </c>
      <c r="F79" s="20">
        <v>4693.28</v>
      </c>
      <c r="G79" s="21">
        <v>8.9999999999999998E-4</v>
      </c>
      <c r="H79" s="30">
        <v>7.9250000000000001E-2</v>
      </c>
      <c r="I79" s="23"/>
    </row>
    <row r="80" spans="1:9" ht="13.15" customHeight="1">
      <c r="A80" s="17"/>
      <c r="B80" s="18" t="s">
        <v>862</v>
      </c>
      <c r="C80" s="14" t="s">
        <v>170</v>
      </c>
      <c r="D80" s="14" t="s">
        <v>493</v>
      </c>
      <c r="E80" s="19">
        <v>1000</v>
      </c>
      <c r="F80" s="20">
        <v>4653.79</v>
      </c>
      <c r="G80" s="21">
        <v>8.0000000000000004E-4</v>
      </c>
      <c r="H80" s="30">
        <v>7.9167000000000001E-2</v>
      </c>
      <c r="I80" s="23"/>
    </row>
    <row r="81" spans="1:9" ht="13.15" customHeight="1">
      <c r="A81" s="17"/>
      <c r="B81" s="18" t="s">
        <v>863</v>
      </c>
      <c r="C81" s="14" t="s">
        <v>171</v>
      </c>
      <c r="D81" s="14" t="s">
        <v>490</v>
      </c>
      <c r="E81" s="19">
        <v>500</v>
      </c>
      <c r="F81" s="20">
        <v>2431.21</v>
      </c>
      <c r="G81" s="21">
        <v>4.0000000000000002E-4</v>
      </c>
      <c r="H81" s="30">
        <v>7.7648999999999996E-2</v>
      </c>
      <c r="I81" s="23"/>
    </row>
    <row r="82" spans="1:9" ht="13.15" customHeight="1">
      <c r="A82" s="17"/>
      <c r="B82" s="18" t="s">
        <v>864</v>
      </c>
      <c r="C82" s="14" t="s">
        <v>172</v>
      </c>
      <c r="D82" s="14" t="s">
        <v>491</v>
      </c>
      <c r="E82" s="19">
        <v>500</v>
      </c>
      <c r="F82" s="20">
        <v>2354.4899999999998</v>
      </c>
      <c r="G82" s="21">
        <v>4.0000000000000002E-4</v>
      </c>
      <c r="H82" s="30">
        <v>7.8875000000000001E-2</v>
      </c>
      <c r="I82" s="23"/>
    </row>
    <row r="83" spans="1:9" ht="13.15" customHeight="1">
      <c r="A83" s="17"/>
      <c r="B83" s="18" t="s">
        <v>865</v>
      </c>
      <c r="C83" s="14" t="s">
        <v>173</v>
      </c>
      <c r="D83" s="14" t="s">
        <v>491</v>
      </c>
      <c r="E83" s="19">
        <v>500</v>
      </c>
      <c r="F83" s="20">
        <v>2325.7399999999998</v>
      </c>
      <c r="G83" s="21">
        <v>4.0000000000000002E-4</v>
      </c>
      <c r="H83" s="30">
        <v>7.9500000000000001E-2</v>
      </c>
      <c r="I83" s="23"/>
    </row>
    <row r="84" spans="1:9" ht="13.15" customHeight="1">
      <c r="A84" s="3"/>
      <c r="B84" s="13" t="s">
        <v>128</v>
      </c>
      <c r="C84" s="14"/>
      <c r="D84" s="14"/>
      <c r="E84" s="14"/>
      <c r="F84" s="24">
        <v>109960.22</v>
      </c>
      <c r="G84" s="25">
        <v>0.02</v>
      </c>
      <c r="H84" s="26"/>
      <c r="I84" s="27"/>
    </row>
    <row r="85" spans="1:9" ht="13.15" customHeight="1">
      <c r="A85" s="3"/>
      <c r="B85" s="13" t="s">
        <v>174</v>
      </c>
      <c r="C85" s="14"/>
      <c r="D85" s="14"/>
      <c r="E85" s="14"/>
      <c r="F85" s="3"/>
      <c r="G85" s="15"/>
      <c r="H85" s="15"/>
      <c r="I85" s="16"/>
    </row>
    <row r="86" spans="1:9" ht="13.15" customHeight="1">
      <c r="A86" s="17"/>
      <c r="B86" s="18" t="s">
        <v>866</v>
      </c>
      <c r="C86" s="14" t="s">
        <v>175</v>
      </c>
      <c r="D86" s="14" t="s">
        <v>491</v>
      </c>
      <c r="E86" s="19">
        <v>500</v>
      </c>
      <c r="F86" s="20">
        <v>2455.0500000000002</v>
      </c>
      <c r="G86" s="21">
        <v>4.0000000000000002E-4</v>
      </c>
      <c r="H86" s="30">
        <v>8.2500000000000004E-2</v>
      </c>
      <c r="I86" s="23"/>
    </row>
    <row r="87" spans="1:9" ht="13.15" customHeight="1">
      <c r="A87" s="3"/>
      <c r="B87" s="13" t="s">
        <v>128</v>
      </c>
      <c r="C87" s="14"/>
      <c r="D87" s="14"/>
      <c r="E87" s="14"/>
      <c r="F87" s="24">
        <v>2455.0500000000002</v>
      </c>
      <c r="G87" s="25">
        <v>4.0000000000000002E-4</v>
      </c>
      <c r="H87" s="26"/>
      <c r="I87" s="27"/>
    </row>
    <row r="88" spans="1:9" ht="13.15" customHeight="1">
      <c r="A88" s="3"/>
      <c r="B88" s="13" t="s">
        <v>176</v>
      </c>
      <c r="C88" s="14"/>
      <c r="D88" s="14"/>
      <c r="E88" s="14"/>
      <c r="F88" s="3"/>
      <c r="G88" s="15"/>
      <c r="H88" s="15"/>
      <c r="I88" s="16"/>
    </row>
    <row r="89" spans="1:9" ht="13.15" customHeight="1">
      <c r="A89" s="17"/>
      <c r="B89" s="18" t="s">
        <v>177</v>
      </c>
      <c r="C89" s="14" t="s">
        <v>178</v>
      </c>
      <c r="D89" s="14" t="s">
        <v>179</v>
      </c>
      <c r="E89" s="19">
        <v>500000</v>
      </c>
      <c r="F89" s="20">
        <v>488.02</v>
      </c>
      <c r="G89" s="21">
        <v>1E-4</v>
      </c>
      <c r="H89" s="30">
        <v>7.1095000000000005E-2</v>
      </c>
      <c r="I89" s="23"/>
    </row>
    <row r="90" spans="1:9" ht="13.15" customHeight="1">
      <c r="A90" s="3"/>
      <c r="B90" s="13" t="s">
        <v>128</v>
      </c>
      <c r="C90" s="14"/>
      <c r="D90" s="14"/>
      <c r="E90" s="14"/>
      <c r="F90" s="24">
        <v>488.02</v>
      </c>
      <c r="G90" s="25">
        <v>1E-4</v>
      </c>
      <c r="H90" s="26"/>
      <c r="I90" s="27"/>
    </row>
    <row r="91" spans="1:9" ht="13.15" customHeight="1">
      <c r="A91" s="3"/>
      <c r="B91" s="28" t="s">
        <v>131</v>
      </c>
      <c r="C91" s="29"/>
      <c r="D91" s="2"/>
      <c r="E91" s="29"/>
      <c r="F91" s="24">
        <v>112903.29</v>
      </c>
      <c r="G91" s="25">
        <v>2.0500000000000001E-2</v>
      </c>
      <c r="H91" s="26"/>
      <c r="I91" s="27"/>
    </row>
    <row r="92" spans="1:9" ht="13.15" customHeight="1">
      <c r="A92" s="3"/>
      <c r="B92" s="13" t="s">
        <v>180</v>
      </c>
      <c r="C92" s="14"/>
      <c r="D92" s="14"/>
      <c r="E92" s="14"/>
      <c r="F92" s="14"/>
      <c r="G92" s="14"/>
      <c r="H92" s="15"/>
      <c r="I92" s="16"/>
    </row>
    <row r="93" spans="1:9" ht="13.15" customHeight="1">
      <c r="A93" s="3"/>
      <c r="B93" s="13" t="s">
        <v>181</v>
      </c>
      <c r="C93" s="14"/>
      <c r="D93" s="31" t="s">
        <v>182</v>
      </c>
      <c r="E93" s="14"/>
      <c r="F93" s="3"/>
      <c r="G93" s="15"/>
      <c r="H93" s="15"/>
      <c r="I93" s="16"/>
    </row>
    <row r="94" spans="1:9" ht="13.15" customHeight="1">
      <c r="A94" s="17"/>
      <c r="B94" s="18" t="s">
        <v>183</v>
      </c>
      <c r="C94" s="14"/>
      <c r="D94" s="32" t="s">
        <v>184</v>
      </c>
      <c r="E94" s="33"/>
      <c r="F94" s="20">
        <v>4950</v>
      </c>
      <c r="G94" s="21">
        <v>8.9999999999999998E-4</v>
      </c>
      <c r="H94" s="30"/>
      <c r="I94" s="23"/>
    </row>
    <row r="95" spans="1:9" ht="13.15" customHeight="1">
      <c r="A95" s="17"/>
      <c r="B95" s="18" t="s">
        <v>185</v>
      </c>
      <c r="C95" s="14"/>
      <c r="D95" s="32" t="s">
        <v>186</v>
      </c>
      <c r="E95" s="33"/>
      <c r="F95" s="20">
        <v>2475</v>
      </c>
      <c r="G95" s="21">
        <v>4.0000000000000002E-4</v>
      </c>
      <c r="H95" s="30"/>
      <c r="I95" s="23"/>
    </row>
    <row r="96" spans="1:9" ht="13.15" customHeight="1">
      <c r="A96" s="17"/>
      <c r="B96" s="18" t="s">
        <v>187</v>
      </c>
      <c r="C96" s="14"/>
      <c r="D96" s="32" t="s">
        <v>186</v>
      </c>
      <c r="E96" s="33"/>
      <c r="F96" s="20">
        <v>2475</v>
      </c>
      <c r="G96" s="21">
        <v>4.0000000000000002E-4</v>
      </c>
      <c r="H96" s="30"/>
      <c r="I96" s="23"/>
    </row>
    <row r="97" spans="1:9" ht="13.15" customHeight="1">
      <c r="A97" s="17"/>
      <c r="B97" s="18" t="s">
        <v>188</v>
      </c>
      <c r="C97" s="14"/>
      <c r="D97" s="32" t="s">
        <v>186</v>
      </c>
      <c r="E97" s="33"/>
      <c r="F97" s="20">
        <v>2475</v>
      </c>
      <c r="G97" s="21">
        <v>4.0000000000000002E-4</v>
      </c>
      <c r="H97" s="30"/>
      <c r="I97" s="23"/>
    </row>
    <row r="98" spans="1:9" ht="13.15" customHeight="1">
      <c r="A98" s="17"/>
      <c r="B98" s="18" t="s">
        <v>189</v>
      </c>
      <c r="C98" s="14"/>
      <c r="D98" s="32" t="s">
        <v>184</v>
      </c>
      <c r="E98" s="33"/>
      <c r="F98" s="20">
        <v>2475</v>
      </c>
      <c r="G98" s="21">
        <v>4.0000000000000002E-4</v>
      </c>
      <c r="H98" s="30"/>
      <c r="I98" s="23"/>
    </row>
    <row r="99" spans="1:9" ht="13.15" customHeight="1">
      <c r="A99" s="17"/>
      <c r="B99" s="18" t="s">
        <v>190</v>
      </c>
      <c r="C99" s="14"/>
      <c r="D99" s="32" t="s">
        <v>184</v>
      </c>
      <c r="E99" s="33"/>
      <c r="F99" s="20">
        <v>2475</v>
      </c>
      <c r="G99" s="21">
        <v>4.0000000000000002E-4</v>
      </c>
      <c r="H99" s="30"/>
      <c r="I99" s="23"/>
    </row>
    <row r="100" spans="1:9" ht="13.15" customHeight="1">
      <c r="A100" s="17"/>
      <c r="B100" s="18" t="s">
        <v>191</v>
      </c>
      <c r="C100" s="14"/>
      <c r="D100" s="32" t="s">
        <v>186</v>
      </c>
      <c r="E100" s="33"/>
      <c r="F100" s="20">
        <v>491</v>
      </c>
      <c r="G100" s="21">
        <v>1E-4</v>
      </c>
      <c r="H100" s="30"/>
      <c r="I100" s="23"/>
    </row>
    <row r="101" spans="1:9" ht="13.15" customHeight="1">
      <c r="A101" s="17"/>
      <c r="B101" s="18" t="s">
        <v>192</v>
      </c>
      <c r="C101" s="14"/>
      <c r="D101" s="32" t="s">
        <v>186</v>
      </c>
      <c r="E101" s="33"/>
      <c r="F101" s="20">
        <v>491</v>
      </c>
      <c r="G101" s="21">
        <v>1E-4</v>
      </c>
      <c r="H101" s="30"/>
      <c r="I101" s="23"/>
    </row>
    <row r="102" spans="1:9" ht="13.15" customHeight="1">
      <c r="A102" s="17"/>
      <c r="B102" s="18" t="s">
        <v>193</v>
      </c>
      <c r="C102" s="14"/>
      <c r="D102" s="32" t="s">
        <v>194</v>
      </c>
      <c r="E102" s="33"/>
      <c r="F102" s="20">
        <v>491</v>
      </c>
      <c r="G102" s="21">
        <v>1E-4</v>
      </c>
      <c r="H102" s="30"/>
      <c r="I102" s="23"/>
    </row>
    <row r="103" spans="1:9" ht="13.15" customHeight="1">
      <c r="A103" s="17"/>
      <c r="B103" s="18" t="s">
        <v>195</v>
      </c>
      <c r="C103" s="14"/>
      <c r="D103" s="32" t="s">
        <v>186</v>
      </c>
      <c r="E103" s="33"/>
      <c r="F103" s="20">
        <v>491</v>
      </c>
      <c r="G103" s="21">
        <v>1E-4</v>
      </c>
      <c r="H103" s="30"/>
      <c r="I103" s="23"/>
    </row>
    <row r="104" spans="1:9" ht="13.15" customHeight="1">
      <c r="A104" s="17"/>
      <c r="B104" s="18" t="s">
        <v>196</v>
      </c>
      <c r="C104" s="14"/>
      <c r="D104" s="32" t="s">
        <v>186</v>
      </c>
      <c r="E104" s="33"/>
      <c r="F104" s="20">
        <v>491</v>
      </c>
      <c r="G104" s="21">
        <v>1E-4</v>
      </c>
      <c r="H104" s="30"/>
      <c r="I104" s="23"/>
    </row>
    <row r="105" spans="1:9" ht="13.15" customHeight="1">
      <c r="A105" s="17"/>
      <c r="B105" s="18" t="s">
        <v>197</v>
      </c>
      <c r="C105" s="14"/>
      <c r="D105" s="32" t="s">
        <v>198</v>
      </c>
      <c r="E105" s="33"/>
      <c r="F105" s="20">
        <v>491</v>
      </c>
      <c r="G105" s="21">
        <v>1E-4</v>
      </c>
      <c r="H105" s="30"/>
      <c r="I105" s="23"/>
    </row>
    <row r="106" spans="1:9" ht="13.15" customHeight="1">
      <c r="A106" s="17"/>
      <c r="B106" s="18" t="s">
        <v>199</v>
      </c>
      <c r="C106" s="14"/>
      <c r="D106" s="32" t="s">
        <v>198</v>
      </c>
      <c r="E106" s="33"/>
      <c r="F106" s="20">
        <v>491</v>
      </c>
      <c r="G106" s="21">
        <v>1E-4</v>
      </c>
      <c r="H106" s="30"/>
      <c r="I106" s="23"/>
    </row>
    <row r="107" spans="1:9" ht="13.15" customHeight="1">
      <c r="A107" s="17"/>
      <c r="B107" s="18" t="s">
        <v>200</v>
      </c>
      <c r="C107" s="14"/>
      <c r="D107" s="32" t="s">
        <v>198</v>
      </c>
      <c r="E107" s="33"/>
      <c r="F107" s="20">
        <v>491</v>
      </c>
      <c r="G107" s="21">
        <v>1E-4</v>
      </c>
      <c r="H107" s="30"/>
      <c r="I107" s="23"/>
    </row>
    <row r="108" spans="1:9" ht="13.15" customHeight="1">
      <c r="A108" s="17"/>
      <c r="B108" s="18" t="s">
        <v>201</v>
      </c>
      <c r="C108" s="14"/>
      <c r="D108" s="32" t="s">
        <v>198</v>
      </c>
      <c r="E108" s="33"/>
      <c r="F108" s="20">
        <v>491</v>
      </c>
      <c r="G108" s="21">
        <v>1E-4</v>
      </c>
      <c r="H108" s="30"/>
      <c r="I108" s="23"/>
    </row>
    <row r="109" spans="1:9" ht="13.15" customHeight="1">
      <c r="A109" s="17"/>
      <c r="B109" s="18" t="s">
        <v>202</v>
      </c>
      <c r="C109" s="14"/>
      <c r="D109" s="32" t="s">
        <v>198</v>
      </c>
      <c r="E109" s="33"/>
      <c r="F109" s="20">
        <v>491</v>
      </c>
      <c r="G109" s="21">
        <v>1E-4</v>
      </c>
      <c r="H109" s="30"/>
      <c r="I109" s="23"/>
    </row>
    <row r="110" spans="1:9" ht="13.15" customHeight="1">
      <c r="A110" s="17"/>
      <c r="B110" s="18" t="s">
        <v>203</v>
      </c>
      <c r="C110" s="14"/>
      <c r="D110" s="32" t="s">
        <v>198</v>
      </c>
      <c r="E110" s="33"/>
      <c r="F110" s="20">
        <v>491</v>
      </c>
      <c r="G110" s="21">
        <v>1E-4</v>
      </c>
      <c r="H110" s="30"/>
      <c r="I110" s="23"/>
    </row>
    <row r="111" spans="1:9" ht="13.15" customHeight="1">
      <c r="A111" s="17"/>
      <c r="B111" s="18" t="s">
        <v>204</v>
      </c>
      <c r="C111" s="14"/>
      <c r="D111" s="32" t="s">
        <v>205</v>
      </c>
      <c r="E111" s="33"/>
      <c r="F111" s="20">
        <v>491</v>
      </c>
      <c r="G111" s="21">
        <v>1E-4</v>
      </c>
      <c r="H111" s="30"/>
      <c r="I111" s="23"/>
    </row>
    <row r="112" spans="1:9" ht="13.15" customHeight="1">
      <c r="A112" s="17"/>
      <c r="B112" s="18" t="s">
        <v>206</v>
      </c>
      <c r="C112" s="14"/>
      <c r="D112" s="32" t="s">
        <v>205</v>
      </c>
      <c r="E112" s="33"/>
      <c r="F112" s="20">
        <v>491</v>
      </c>
      <c r="G112" s="21">
        <v>1E-4</v>
      </c>
      <c r="H112" s="30"/>
      <c r="I112" s="23"/>
    </row>
    <row r="113" spans="1:9" ht="13.15" customHeight="1">
      <c r="A113" s="17"/>
      <c r="B113" s="18" t="s">
        <v>207</v>
      </c>
      <c r="C113" s="14"/>
      <c r="D113" s="32" t="s">
        <v>205</v>
      </c>
      <c r="E113" s="33"/>
      <c r="F113" s="20">
        <v>100</v>
      </c>
      <c r="G113" s="22" t="s">
        <v>114</v>
      </c>
      <c r="H113" s="30"/>
      <c r="I113" s="23"/>
    </row>
    <row r="114" spans="1:9" ht="13.15" customHeight="1">
      <c r="A114" s="3"/>
      <c r="B114" s="13" t="s">
        <v>128</v>
      </c>
      <c r="C114" s="14"/>
      <c r="D114" s="14"/>
      <c r="E114" s="14"/>
      <c r="F114" s="24">
        <v>23808</v>
      </c>
      <c r="G114" s="25">
        <v>4.1999999999999997E-3</v>
      </c>
      <c r="H114" s="26"/>
      <c r="I114" s="27"/>
    </row>
    <row r="115" spans="1:9" ht="13.15" customHeight="1">
      <c r="A115" s="3"/>
      <c r="B115" s="28" t="s">
        <v>131</v>
      </c>
      <c r="C115" s="29"/>
      <c r="D115" s="2"/>
      <c r="E115" s="29"/>
      <c r="F115" s="24">
        <v>23808</v>
      </c>
      <c r="G115" s="25">
        <v>4.1999999999999997E-3</v>
      </c>
      <c r="H115" s="26"/>
      <c r="I115" s="27"/>
    </row>
    <row r="116" spans="1:9" ht="13.15" customHeight="1">
      <c r="A116" s="3"/>
      <c r="B116" s="13" t="s">
        <v>208</v>
      </c>
      <c r="C116" s="14"/>
      <c r="D116" s="14"/>
      <c r="E116" s="14"/>
      <c r="F116" s="14"/>
      <c r="G116" s="14"/>
      <c r="H116" s="15"/>
      <c r="I116" s="16"/>
    </row>
    <row r="117" spans="1:9" ht="13.15" customHeight="1">
      <c r="A117" s="17"/>
      <c r="B117" s="18" t="s">
        <v>209</v>
      </c>
      <c r="C117" s="14"/>
      <c r="D117" s="14"/>
      <c r="E117" s="19"/>
      <c r="F117" s="20">
        <v>576535</v>
      </c>
      <c r="G117" s="21">
        <v>0.1048</v>
      </c>
      <c r="H117" s="30">
        <v>6.6899574562145681E-2</v>
      </c>
      <c r="I117" s="23"/>
    </row>
    <row r="118" spans="1:9" ht="13.15" customHeight="1">
      <c r="A118" s="3"/>
      <c r="B118" s="13" t="s">
        <v>128</v>
      </c>
      <c r="C118" s="14"/>
      <c r="D118" s="14"/>
      <c r="E118" s="14"/>
      <c r="F118" s="24">
        <v>576535</v>
      </c>
      <c r="G118" s="25">
        <v>0.1048</v>
      </c>
      <c r="H118" s="26"/>
      <c r="I118" s="27"/>
    </row>
    <row r="119" spans="1:9" ht="13.15" customHeight="1">
      <c r="A119" s="3"/>
      <c r="B119" s="28" t="s">
        <v>131</v>
      </c>
      <c r="C119" s="29"/>
      <c r="D119" s="2"/>
      <c r="E119" s="29"/>
      <c r="F119" s="24">
        <v>576535</v>
      </c>
      <c r="G119" s="25">
        <v>0.1048</v>
      </c>
      <c r="H119" s="26"/>
      <c r="I119" s="27"/>
    </row>
    <row r="120" spans="1:9" ht="13.15" customHeight="1">
      <c r="A120" s="3"/>
      <c r="B120" s="28" t="s">
        <v>210</v>
      </c>
      <c r="C120" s="14"/>
      <c r="D120" s="2"/>
      <c r="E120" s="14"/>
      <c r="F120" s="34">
        <v>-30842.239999999991</v>
      </c>
      <c r="G120" s="25">
        <v>-5.7053877555977295E-3</v>
      </c>
      <c r="H120" s="26"/>
      <c r="I120" s="27"/>
    </row>
    <row r="121" spans="1:9" ht="13.15" customHeight="1" thickBot="1">
      <c r="A121" s="3"/>
      <c r="B121" s="35" t="s">
        <v>211</v>
      </c>
      <c r="C121" s="36"/>
      <c r="D121" s="36"/>
      <c r="E121" s="36"/>
      <c r="F121" s="37">
        <v>5503404.8499999996</v>
      </c>
      <c r="G121" s="38">
        <v>1</v>
      </c>
      <c r="H121" s="39"/>
      <c r="I121" s="40"/>
    </row>
    <row r="122" spans="1:9" ht="13.15" customHeight="1">
      <c r="A122" s="3"/>
      <c r="B122" s="330"/>
      <c r="C122" s="331"/>
      <c r="D122" s="331"/>
      <c r="E122" s="331"/>
      <c r="F122" s="332"/>
      <c r="G122" s="333"/>
      <c r="H122" s="334"/>
      <c r="I122" s="335"/>
    </row>
    <row r="123" spans="1:9" ht="13.15" customHeight="1">
      <c r="A123" s="3"/>
      <c r="B123" s="6"/>
      <c r="C123" s="3"/>
      <c r="D123" s="3"/>
      <c r="E123" s="3"/>
      <c r="F123" s="581"/>
      <c r="G123" s="581"/>
      <c r="H123" s="3"/>
      <c r="I123" s="3"/>
    </row>
    <row r="124" spans="1:9" ht="13.15" customHeight="1" thickBot="1">
      <c r="A124" s="3"/>
      <c r="B124" s="324" t="s">
        <v>141</v>
      </c>
      <c r="C124" s="325"/>
      <c r="D124" s="325"/>
      <c r="E124" s="325"/>
      <c r="F124" s="325"/>
      <c r="G124" s="325"/>
      <c r="H124" s="325"/>
      <c r="I124" s="3"/>
    </row>
    <row r="125" spans="1:9" ht="40.9" customHeight="1">
      <c r="A125" s="3"/>
      <c r="B125" s="326" t="s">
        <v>9</v>
      </c>
      <c r="C125" s="327"/>
      <c r="D125" s="327" t="s">
        <v>449</v>
      </c>
      <c r="E125" s="327" t="s">
        <v>12</v>
      </c>
      <c r="F125" s="328" t="s">
        <v>887</v>
      </c>
      <c r="G125" s="327" t="s">
        <v>888</v>
      </c>
      <c r="H125" s="329" t="s">
        <v>948</v>
      </c>
      <c r="I125" s="3"/>
    </row>
    <row r="126" spans="1:9" ht="13.15" customHeight="1">
      <c r="A126" s="3"/>
      <c r="B126" s="336" t="s">
        <v>142</v>
      </c>
      <c r="C126" s="14"/>
      <c r="D126" s="14"/>
      <c r="E126" s="14"/>
      <c r="F126" s="337"/>
      <c r="G126" s="15"/>
      <c r="H126" s="338"/>
      <c r="I126" s="3"/>
    </row>
    <row r="127" spans="1:9" ht="13.15" customHeight="1">
      <c r="A127" s="17"/>
      <c r="B127" s="339" t="s">
        <v>143</v>
      </c>
      <c r="C127" s="14"/>
      <c r="D127" s="14"/>
      <c r="E127" s="19">
        <v>-1200</v>
      </c>
      <c r="F127" s="20">
        <v>-41.95</v>
      </c>
      <c r="G127" s="22" t="s">
        <v>114</v>
      </c>
      <c r="H127" s="340"/>
      <c r="I127" s="3"/>
    </row>
    <row r="128" spans="1:9" ht="13.15" customHeight="1">
      <c r="A128" s="17"/>
      <c r="B128" s="339" t="s">
        <v>144</v>
      </c>
      <c r="C128" s="14"/>
      <c r="D128" s="14"/>
      <c r="E128" s="19">
        <v>-23800</v>
      </c>
      <c r="F128" s="20">
        <v>-53.26</v>
      </c>
      <c r="G128" s="22" t="s">
        <v>114</v>
      </c>
      <c r="H128" s="340"/>
      <c r="I128" s="3"/>
    </row>
    <row r="129" spans="1:9" ht="13.15" customHeight="1">
      <c r="A129" s="17"/>
      <c r="B129" s="339" t="s">
        <v>145</v>
      </c>
      <c r="C129" s="14"/>
      <c r="D129" s="14"/>
      <c r="E129" s="19">
        <v>-13500</v>
      </c>
      <c r="F129" s="20">
        <v>-65.42</v>
      </c>
      <c r="G129" s="22" t="s">
        <v>114</v>
      </c>
      <c r="H129" s="340"/>
      <c r="I129" s="3"/>
    </row>
    <row r="130" spans="1:9" ht="13.15" customHeight="1">
      <c r="A130" s="17"/>
      <c r="B130" s="339" t="s">
        <v>146</v>
      </c>
      <c r="C130" s="14"/>
      <c r="D130" s="14"/>
      <c r="E130" s="19">
        <v>-7000</v>
      </c>
      <c r="F130" s="20">
        <v>-76.69</v>
      </c>
      <c r="G130" s="22" t="s">
        <v>114</v>
      </c>
      <c r="H130" s="340"/>
      <c r="I130" s="3"/>
    </row>
    <row r="131" spans="1:9" ht="13.15" customHeight="1">
      <c r="A131" s="17"/>
      <c r="B131" s="339" t="s">
        <v>147</v>
      </c>
      <c r="C131" s="14"/>
      <c r="D131" s="14"/>
      <c r="E131" s="19">
        <v>-19800</v>
      </c>
      <c r="F131" s="20">
        <v>-99.93</v>
      </c>
      <c r="G131" s="22" t="s">
        <v>114</v>
      </c>
      <c r="H131" s="340"/>
      <c r="I131" s="3"/>
    </row>
    <row r="132" spans="1:9" ht="13.15" customHeight="1">
      <c r="A132" s="17"/>
      <c r="B132" s="339" t="s">
        <v>148</v>
      </c>
      <c r="C132" s="14"/>
      <c r="D132" s="14"/>
      <c r="E132" s="19">
        <v>-38500</v>
      </c>
      <c r="F132" s="20">
        <v>-223.59</v>
      </c>
      <c r="G132" s="22" t="s">
        <v>114</v>
      </c>
      <c r="H132" s="340"/>
      <c r="I132" s="3"/>
    </row>
    <row r="133" spans="1:9" ht="13.15" customHeight="1">
      <c r="A133" s="17"/>
      <c r="B133" s="339" t="s">
        <v>149</v>
      </c>
      <c r="C133" s="14"/>
      <c r="D133" s="14"/>
      <c r="E133" s="19">
        <v>-15000</v>
      </c>
      <c r="F133" s="20">
        <v>-430.88</v>
      </c>
      <c r="G133" s="21">
        <v>-1E-4</v>
      </c>
      <c r="H133" s="340"/>
      <c r="I133" s="3"/>
    </row>
    <row r="134" spans="1:9" ht="13.15" customHeight="1">
      <c r="A134" s="17"/>
      <c r="B134" s="339" t="s">
        <v>150</v>
      </c>
      <c r="C134" s="14"/>
      <c r="D134" s="14"/>
      <c r="E134" s="19">
        <v>-23700</v>
      </c>
      <c r="F134" s="20">
        <v>-590.69000000000005</v>
      </c>
      <c r="G134" s="21">
        <v>-1E-4</v>
      </c>
      <c r="H134" s="340"/>
      <c r="I134" s="3"/>
    </row>
    <row r="135" spans="1:9" ht="13.15" customHeight="1">
      <c r="A135" s="17"/>
      <c r="B135" s="339" t="s">
        <v>151</v>
      </c>
      <c r="C135" s="14"/>
      <c r="D135" s="14"/>
      <c r="E135" s="19">
        <v>-367500</v>
      </c>
      <c r="F135" s="20">
        <v>-992.43</v>
      </c>
      <c r="G135" s="21">
        <v>-2.0000000000000001E-4</v>
      </c>
      <c r="H135" s="340"/>
      <c r="I135" s="3"/>
    </row>
    <row r="136" spans="1:9" ht="13.15" customHeight="1">
      <c r="A136" s="17"/>
      <c r="B136" s="339" t="s">
        <v>152</v>
      </c>
      <c r="C136" s="14"/>
      <c r="D136" s="14"/>
      <c r="E136" s="19">
        <v>-675000</v>
      </c>
      <c r="F136" s="20">
        <v>-1553.18</v>
      </c>
      <c r="G136" s="21">
        <v>-2.9999999999999997E-4</v>
      </c>
      <c r="H136" s="340"/>
      <c r="I136" s="3"/>
    </row>
    <row r="137" spans="1:9" ht="13.15" customHeight="1">
      <c r="A137" s="17"/>
      <c r="B137" s="339" t="s">
        <v>153</v>
      </c>
      <c r="C137" s="14"/>
      <c r="D137" s="14"/>
      <c r="E137" s="19">
        <v>-56525</v>
      </c>
      <c r="F137" s="20">
        <v>-2167.96</v>
      </c>
      <c r="G137" s="21">
        <v>-4.0000000000000002E-4</v>
      </c>
      <c r="H137" s="340"/>
      <c r="I137" s="3"/>
    </row>
    <row r="138" spans="1:9" ht="13.15" customHeight="1">
      <c r="A138" s="17"/>
      <c r="B138" s="339" t="s">
        <v>154</v>
      </c>
      <c r="C138" s="14"/>
      <c r="D138" s="14"/>
      <c r="E138" s="19">
        <v>-169200</v>
      </c>
      <c r="F138" s="20">
        <v>-2266.4299999999998</v>
      </c>
      <c r="G138" s="21">
        <v>-4.0000000000000002E-4</v>
      </c>
      <c r="H138" s="340"/>
      <c r="I138" s="3"/>
    </row>
    <row r="139" spans="1:9" ht="13.15" customHeight="1">
      <c r="A139" s="17"/>
      <c r="B139" s="339" t="s">
        <v>155</v>
      </c>
      <c r="C139" s="14"/>
      <c r="D139" s="14"/>
      <c r="E139" s="19">
        <v>-343425</v>
      </c>
      <c r="F139" s="20">
        <v>-3044.12</v>
      </c>
      <c r="G139" s="21">
        <v>-5.9999999999999995E-4</v>
      </c>
      <c r="H139" s="340"/>
      <c r="I139" s="3"/>
    </row>
    <row r="140" spans="1:9" ht="13.15" customHeight="1">
      <c r="A140" s="17"/>
      <c r="B140" s="339" t="s">
        <v>156</v>
      </c>
      <c r="C140" s="14"/>
      <c r="D140" s="14"/>
      <c r="E140" s="19">
        <v>-276500</v>
      </c>
      <c r="F140" s="20">
        <v>-4275.5200000000004</v>
      </c>
      <c r="G140" s="21">
        <v>-8.0000000000000004E-4</v>
      </c>
      <c r="H140" s="340"/>
      <c r="I140" s="3"/>
    </row>
    <row r="141" spans="1:9" ht="13.15" customHeight="1">
      <c r="A141" s="17"/>
      <c r="B141" s="339" t="s">
        <v>157</v>
      </c>
      <c r="C141" s="14"/>
      <c r="D141" s="14"/>
      <c r="E141" s="19">
        <v>-362250</v>
      </c>
      <c r="F141" s="20">
        <v>-25039.439999999999</v>
      </c>
      <c r="G141" s="21">
        <v>-4.4999999999999997E-3</v>
      </c>
      <c r="H141" s="340"/>
      <c r="I141" s="3"/>
    </row>
    <row r="142" spans="1:9" ht="13.15" customHeight="1">
      <c r="A142" s="3"/>
      <c r="B142" s="336" t="s">
        <v>128</v>
      </c>
      <c r="C142" s="14"/>
      <c r="D142" s="14"/>
      <c r="E142" s="14"/>
      <c r="F142" s="24">
        <v>-40921.49</v>
      </c>
      <c r="G142" s="25">
        <v>-7.4000000000000003E-3</v>
      </c>
      <c r="H142" s="341"/>
      <c r="I142" s="3"/>
    </row>
    <row r="143" spans="1:9" s="46" customFormat="1" ht="12.95" customHeight="1">
      <c r="A143" s="41"/>
      <c r="B143" s="342" t="s">
        <v>422</v>
      </c>
      <c r="C143" s="42"/>
      <c r="D143" s="42"/>
      <c r="E143" s="42"/>
      <c r="F143" s="43"/>
      <c r="G143" s="44"/>
      <c r="H143" s="343"/>
      <c r="I143" s="45"/>
    </row>
    <row r="144" spans="1:9" s="46" customFormat="1" ht="12.95" customHeight="1">
      <c r="A144" s="41"/>
      <c r="B144" s="344" t="s">
        <v>423</v>
      </c>
      <c r="C144" s="42"/>
      <c r="D144" s="42"/>
      <c r="E144" s="47">
        <v>-25000000</v>
      </c>
      <c r="F144" s="48">
        <v>-20783.125</v>
      </c>
      <c r="G144" s="49">
        <v>-3.7764121592866341E-3</v>
      </c>
      <c r="H144" s="343"/>
      <c r="I144" s="45"/>
    </row>
    <row r="145" spans="1:9" s="46" customFormat="1" ht="12.95" customHeight="1">
      <c r="A145" s="41"/>
      <c r="B145" s="345" t="s">
        <v>424</v>
      </c>
      <c r="C145" s="42"/>
      <c r="D145" s="42"/>
      <c r="E145" s="47">
        <v>-690000000</v>
      </c>
      <c r="F145" s="48">
        <v>-573614.25</v>
      </c>
      <c r="G145" s="49">
        <v>-0.1042289755963111</v>
      </c>
      <c r="H145" s="343"/>
      <c r="I145" s="45"/>
    </row>
    <row r="146" spans="1:9" s="46" customFormat="1" ht="12.95" customHeight="1">
      <c r="A146" s="41"/>
      <c r="B146" s="346" t="s">
        <v>128</v>
      </c>
      <c r="C146" s="42"/>
      <c r="D146" s="42"/>
      <c r="E146" s="42"/>
      <c r="F146" s="43">
        <v>-594397.375</v>
      </c>
      <c r="G146" s="44">
        <v>-0.10800538775559773</v>
      </c>
      <c r="H146" s="343"/>
      <c r="I146" s="45"/>
    </row>
    <row r="147" spans="1:9" ht="13.15" customHeight="1" thickBot="1">
      <c r="A147" s="3"/>
      <c r="B147" s="347" t="s">
        <v>131</v>
      </c>
      <c r="C147" s="348"/>
      <c r="D147" s="349"/>
      <c r="E147" s="348"/>
      <c r="F147" s="350">
        <v>-635318.86499999999</v>
      </c>
      <c r="G147" s="351">
        <v>-0.11540538775559774</v>
      </c>
      <c r="H147" s="352"/>
      <c r="I147" s="3"/>
    </row>
    <row r="148" spans="1:9" ht="13.15" customHeight="1">
      <c r="A148" s="3"/>
      <c r="B148" s="271"/>
      <c r="C148" s="3"/>
      <c r="D148" s="3"/>
      <c r="E148" s="3"/>
      <c r="F148" s="3"/>
      <c r="G148" s="3"/>
      <c r="H148" s="3"/>
      <c r="I148" s="3"/>
    </row>
    <row r="149" spans="1:9" ht="13.15" customHeight="1">
      <c r="A149" s="3"/>
      <c r="B149" s="4" t="s">
        <v>212</v>
      </c>
      <c r="C149" s="3"/>
      <c r="D149" s="3"/>
      <c r="E149" s="3"/>
      <c r="F149" s="3"/>
      <c r="G149" s="3"/>
      <c r="H149" s="3"/>
      <c r="I149" s="3"/>
    </row>
    <row r="150" spans="1:9" ht="13.15" customHeight="1">
      <c r="A150" s="3"/>
      <c r="B150" s="4" t="s">
        <v>214</v>
      </c>
      <c r="C150" s="3"/>
      <c r="D150" s="3"/>
      <c r="E150" s="3"/>
      <c r="F150" s="3"/>
      <c r="G150" s="3"/>
      <c r="H150" s="3"/>
      <c r="I150" s="3"/>
    </row>
    <row r="151" spans="1:9" ht="13.15" customHeight="1">
      <c r="A151" s="3"/>
      <c r="B151" s="4" t="s">
        <v>215</v>
      </c>
      <c r="C151" s="3"/>
      <c r="D151" s="3"/>
      <c r="E151" s="3"/>
      <c r="F151" s="3"/>
      <c r="G151" s="3"/>
      <c r="H151" s="3"/>
      <c r="I151" s="3"/>
    </row>
    <row r="152" spans="1:9" ht="13.15" customHeight="1">
      <c r="A152" s="3"/>
      <c r="B152" s="602" t="s">
        <v>216</v>
      </c>
      <c r="C152" s="602"/>
      <c r="D152" s="602"/>
      <c r="E152" s="3"/>
      <c r="F152" s="3"/>
      <c r="G152" s="3"/>
      <c r="H152" s="3"/>
      <c r="I152" s="3"/>
    </row>
    <row r="153" spans="1:9" ht="12.95" customHeight="1" thickBot="1">
      <c r="A153" s="50"/>
      <c r="B153" s="51"/>
      <c r="C153" s="50"/>
      <c r="D153" s="50"/>
      <c r="E153" s="50"/>
      <c r="F153" s="50"/>
      <c r="G153" s="50"/>
      <c r="H153" s="50"/>
      <c r="I153" s="50"/>
    </row>
    <row r="154" spans="1:9">
      <c r="B154" s="52" t="s">
        <v>425</v>
      </c>
      <c r="C154" s="53"/>
      <c r="D154" s="53"/>
      <c r="E154" s="54"/>
      <c r="F154" s="55"/>
      <c r="G154" s="55"/>
      <c r="H154" s="56"/>
      <c r="I154" s="57"/>
    </row>
    <row r="155" spans="1:9">
      <c r="B155" s="603" t="s">
        <v>426</v>
      </c>
      <c r="C155" s="604"/>
      <c r="D155" s="604"/>
      <c r="E155" s="604"/>
      <c r="F155" s="604"/>
      <c r="G155" s="604"/>
      <c r="H155" s="58"/>
      <c r="I155" s="57"/>
    </row>
    <row r="156" spans="1:9">
      <c r="B156" s="59" t="s">
        <v>427</v>
      </c>
      <c r="C156" s="60"/>
      <c r="D156" s="60"/>
      <c r="E156" s="60"/>
      <c r="F156" s="60"/>
      <c r="G156" s="61"/>
      <c r="H156" s="62"/>
      <c r="I156" s="57"/>
    </row>
    <row r="157" spans="1:9">
      <c r="B157" s="59" t="s">
        <v>428</v>
      </c>
      <c r="C157" s="60"/>
      <c r="D157" s="60"/>
      <c r="E157" s="60"/>
      <c r="F157" s="60"/>
      <c r="G157" s="61"/>
      <c r="H157" s="62"/>
      <c r="I157" s="57"/>
    </row>
    <row r="158" spans="1:9" ht="15.75" thickBot="1">
      <c r="B158" s="63"/>
      <c r="C158" s="64"/>
      <c r="D158" s="64"/>
      <c r="E158" s="65"/>
      <c r="F158" s="66"/>
      <c r="G158" s="66"/>
      <c r="H158" s="67"/>
      <c r="I158" s="57"/>
    </row>
    <row r="159" spans="1:9" ht="15.75" thickBot="1">
      <c r="B159" s="59"/>
      <c r="C159" s="60"/>
      <c r="D159" s="60"/>
      <c r="E159" s="68"/>
      <c r="F159" s="61"/>
      <c r="G159" s="61"/>
      <c r="H159" s="62"/>
      <c r="I159" s="57"/>
    </row>
    <row r="160" spans="1:9">
      <c r="B160" s="52" t="s">
        <v>429</v>
      </c>
      <c r="C160" s="53"/>
      <c r="D160" s="53"/>
      <c r="E160" s="53"/>
      <c r="F160" s="53"/>
      <c r="G160" s="55"/>
      <c r="H160" s="56"/>
      <c r="I160" s="57"/>
    </row>
    <row r="161" spans="2:9">
      <c r="B161" s="353" t="s">
        <v>430</v>
      </c>
      <c r="C161" s="82"/>
      <c r="D161" s="354"/>
      <c r="E161" s="354"/>
      <c r="F161" s="82"/>
      <c r="G161" s="355"/>
      <c r="H161" s="62"/>
      <c r="I161" s="57"/>
    </row>
    <row r="162" spans="2:9" ht="38.25">
      <c r="B162" s="605" t="s">
        <v>431</v>
      </c>
      <c r="C162" s="607" t="s">
        <v>432</v>
      </c>
      <c r="D162" s="356" t="s">
        <v>433</v>
      </c>
      <c r="E162" s="356" t="s">
        <v>433</v>
      </c>
      <c r="F162" s="356" t="s">
        <v>434</v>
      </c>
      <c r="G162" s="355"/>
      <c r="H162" s="62"/>
      <c r="I162" s="57"/>
    </row>
    <row r="163" spans="2:9">
      <c r="B163" s="606"/>
      <c r="C163" s="608"/>
      <c r="D163" s="356" t="s">
        <v>435</v>
      </c>
      <c r="E163" s="356" t="s">
        <v>436</v>
      </c>
      <c r="F163" s="356" t="s">
        <v>435</v>
      </c>
      <c r="G163" s="355"/>
      <c r="H163" s="62"/>
      <c r="I163" s="57"/>
    </row>
    <row r="164" spans="2:9">
      <c r="B164" s="357" t="s">
        <v>130</v>
      </c>
      <c r="C164" s="358" t="s">
        <v>130</v>
      </c>
      <c r="D164" s="358" t="s">
        <v>130</v>
      </c>
      <c r="E164" s="358" t="s">
        <v>130</v>
      </c>
      <c r="F164" s="358" t="s">
        <v>130</v>
      </c>
      <c r="G164" s="355"/>
      <c r="H164" s="62"/>
      <c r="I164" s="57"/>
    </row>
    <row r="165" spans="2:9">
      <c r="B165" s="368" t="s">
        <v>437</v>
      </c>
      <c r="C165" s="359"/>
      <c r="D165" s="359"/>
      <c r="E165" s="359"/>
      <c r="F165" s="359"/>
      <c r="G165" s="355"/>
      <c r="H165" s="62"/>
      <c r="I165" s="57"/>
    </row>
    <row r="166" spans="2:9">
      <c r="B166" s="369"/>
      <c r="C166" s="82"/>
      <c r="D166" s="82"/>
      <c r="E166" s="82"/>
      <c r="F166" s="82"/>
      <c r="G166" s="355"/>
      <c r="H166" s="62"/>
      <c r="I166" s="57"/>
    </row>
    <row r="167" spans="2:9">
      <c r="B167" s="369" t="s">
        <v>438</v>
      </c>
      <c r="C167" s="82"/>
      <c r="D167" s="82"/>
      <c r="E167" s="82"/>
      <c r="F167" s="82"/>
      <c r="G167" s="355"/>
      <c r="H167" s="62"/>
      <c r="I167" s="57"/>
    </row>
    <row r="168" spans="2:9">
      <c r="B168" s="353"/>
      <c r="C168" s="82"/>
      <c r="D168" s="82"/>
      <c r="E168" s="82"/>
      <c r="F168" s="82"/>
      <c r="G168" s="355"/>
      <c r="H168" s="62"/>
      <c r="I168" s="57"/>
    </row>
    <row r="169" spans="2:9">
      <c r="B169" s="369" t="s">
        <v>439</v>
      </c>
      <c r="C169" s="82"/>
      <c r="D169" s="82"/>
      <c r="E169" s="82"/>
      <c r="F169" s="82"/>
      <c r="G169" s="355"/>
      <c r="H169" s="62"/>
      <c r="I169" s="57"/>
    </row>
    <row r="170" spans="2:9">
      <c r="B170" s="360" t="s">
        <v>440</v>
      </c>
      <c r="C170" s="370" t="s">
        <v>441</v>
      </c>
      <c r="D170" s="370" t="s">
        <v>470</v>
      </c>
      <c r="E170" s="82"/>
      <c r="F170" s="371"/>
      <c r="G170" s="355"/>
      <c r="H170" s="62"/>
      <c r="I170" s="57"/>
    </row>
    <row r="171" spans="2:9">
      <c r="B171" s="360" t="s">
        <v>442</v>
      </c>
      <c r="C171" s="361">
        <v>70.243499999999997</v>
      </c>
      <c r="D171" s="372">
        <v>71.974599999999995</v>
      </c>
      <c r="E171" s="82"/>
      <c r="F171" s="371"/>
      <c r="G171" s="355"/>
      <c r="H171" s="62"/>
      <c r="I171" s="57"/>
    </row>
    <row r="172" spans="2:9">
      <c r="B172" s="360" t="s">
        <v>443</v>
      </c>
      <c r="C172" s="361">
        <v>65.159800000000004</v>
      </c>
      <c r="D172" s="372">
        <v>66.7209</v>
      </c>
      <c r="E172" s="82"/>
      <c r="F172" s="371"/>
      <c r="G172" s="355"/>
      <c r="H172" s="62"/>
      <c r="I172" s="57"/>
    </row>
    <row r="173" spans="2:9">
      <c r="B173" s="353"/>
      <c r="C173" s="82"/>
      <c r="D173" s="82"/>
      <c r="E173" s="82"/>
      <c r="F173" s="371"/>
      <c r="G173" s="355"/>
      <c r="H173" s="62"/>
      <c r="I173" s="57"/>
    </row>
    <row r="174" spans="2:9">
      <c r="B174" s="369" t="s">
        <v>957</v>
      </c>
      <c r="C174" s="373"/>
      <c r="D174" s="373"/>
      <c r="E174" s="373"/>
      <c r="F174" s="371"/>
      <c r="G174" s="355"/>
      <c r="H174" s="62"/>
      <c r="I174" s="57"/>
    </row>
    <row r="175" spans="2:9">
      <c r="B175" s="369"/>
      <c r="C175" s="373"/>
      <c r="D175" s="373"/>
      <c r="E175" s="373"/>
      <c r="F175" s="82"/>
      <c r="G175" s="355"/>
      <c r="H175" s="62"/>
      <c r="I175" s="57"/>
    </row>
    <row r="176" spans="2:9">
      <c r="B176" s="369" t="s">
        <v>958</v>
      </c>
      <c r="C176" s="373"/>
      <c r="D176" s="373"/>
      <c r="E176" s="373"/>
      <c r="F176" s="82"/>
      <c r="G176" s="355"/>
      <c r="H176" s="62"/>
      <c r="I176" s="57"/>
    </row>
    <row r="177" spans="2:23">
      <c r="B177" s="369"/>
      <c r="C177" s="373"/>
      <c r="D177" s="373"/>
      <c r="E177" s="373"/>
      <c r="F177" s="82"/>
      <c r="G177" s="362"/>
      <c r="H177" s="71"/>
      <c r="I177" s="57"/>
    </row>
    <row r="178" spans="2:23">
      <c r="B178" s="369" t="s">
        <v>959</v>
      </c>
      <c r="C178" s="373"/>
      <c r="D178" s="373"/>
      <c r="E178" s="374"/>
      <c r="F178" s="363"/>
      <c r="G178" s="355"/>
      <c r="H178" s="62"/>
      <c r="I178" s="57"/>
    </row>
    <row r="179" spans="2:23">
      <c r="B179" s="375" t="s">
        <v>444</v>
      </c>
      <c r="C179" s="373"/>
      <c r="D179" s="373"/>
      <c r="E179" s="376"/>
      <c r="F179" s="82"/>
      <c r="G179" s="355"/>
      <c r="H179" s="62"/>
      <c r="I179" s="57"/>
    </row>
    <row r="180" spans="2:23">
      <c r="B180" s="377"/>
      <c r="C180" s="373"/>
      <c r="D180" s="373"/>
      <c r="E180" s="373"/>
      <c r="F180" s="82"/>
      <c r="G180" s="355"/>
      <c r="H180" s="62"/>
      <c r="I180" s="57"/>
    </row>
    <row r="181" spans="2:23">
      <c r="B181" s="378" t="s">
        <v>960</v>
      </c>
      <c r="C181" s="373"/>
      <c r="D181" s="373"/>
      <c r="E181" s="376"/>
      <c r="F181" s="364"/>
      <c r="G181" s="355"/>
      <c r="H181" s="62"/>
      <c r="I181" s="57"/>
    </row>
    <row r="182" spans="2:23" s="355" customFormat="1" ht="17.45" customHeight="1">
      <c r="B182" s="442"/>
      <c r="D182" s="82"/>
      <c r="E182" s="82"/>
      <c r="F182" s="82"/>
      <c r="G182" s="82"/>
      <c r="H182" s="441"/>
    </row>
    <row r="183" spans="2:23" s="73" customFormat="1">
      <c r="B183" s="378" t="s">
        <v>961</v>
      </c>
      <c r="C183" s="379"/>
      <c r="D183" s="82"/>
      <c r="E183" s="82"/>
      <c r="F183" s="82"/>
      <c r="G183" s="82"/>
      <c r="H183" s="441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2:23">
      <c r="B184" s="377"/>
      <c r="C184" s="379"/>
      <c r="D184" s="82"/>
      <c r="E184" s="82"/>
      <c r="F184" s="82"/>
      <c r="G184" s="82"/>
      <c r="H184" s="441"/>
    </row>
    <row r="185" spans="2:23">
      <c r="B185" s="369" t="s">
        <v>989</v>
      </c>
      <c r="C185" s="373"/>
      <c r="D185" s="373"/>
      <c r="E185" s="380"/>
      <c r="F185" s="82"/>
      <c r="G185" s="355"/>
      <c r="H185" s="62"/>
      <c r="I185" s="57"/>
    </row>
    <row r="186" spans="2:23">
      <c r="B186" s="369"/>
      <c r="C186" s="376"/>
      <c r="D186" s="373"/>
      <c r="E186" s="381"/>
      <c r="F186" s="355"/>
      <c r="G186" s="355"/>
      <c r="H186" s="62"/>
      <c r="I186" s="57"/>
    </row>
    <row r="187" spans="2:23">
      <c r="B187" s="382" t="s">
        <v>943</v>
      </c>
      <c r="C187" s="373"/>
      <c r="D187" s="373"/>
      <c r="E187" s="373"/>
      <c r="F187" s="82"/>
      <c r="G187" s="355"/>
      <c r="H187" s="62"/>
      <c r="I187" s="57"/>
    </row>
    <row r="188" spans="2:23">
      <c r="B188" s="382"/>
      <c r="C188" s="373"/>
      <c r="D188" s="373"/>
      <c r="E188" s="355"/>
      <c r="F188" s="355"/>
      <c r="G188" s="355"/>
      <c r="H188" s="62"/>
      <c r="I188" s="57"/>
    </row>
    <row r="189" spans="2:23">
      <c r="B189" s="382" t="s">
        <v>942</v>
      </c>
      <c r="C189" s="373"/>
      <c r="D189" s="373"/>
      <c r="E189" s="355"/>
      <c r="F189" s="355"/>
      <c r="G189" s="355"/>
      <c r="H189" s="62"/>
      <c r="I189" s="57"/>
    </row>
    <row r="190" spans="2:23">
      <c r="B190" s="369"/>
      <c r="C190" s="373"/>
      <c r="D190" s="373"/>
      <c r="E190" s="373"/>
      <c r="F190" s="355"/>
      <c r="G190" s="355"/>
      <c r="H190" s="62"/>
      <c r="I190" s="57"/>
    </row>
    <row r="191" spans="2:23">
      <c r="B191" s="369" t="s">
        <v>962</v>
      </c>
      <c r="C191" s="373"/>
      <c r="D191" s="373"/>
      <c r="E191" s="373"/>
      <c r="F191" s="82"/>
      <c r="G191" s="355"/>
      <c r="H191" s="62"/>
      <c r="I191" s="57"/>
    </row>
    <row r="192" spans="2:23">
      <c r="B192" s="375"/>
      <c r="C192" s="383"/>
      <c r="D192" s="383"/>
      <c r="E192" s="383"/>
      <c r="F192" s="384"/>
      <c r="G192" s="355"/>
      <c r="H192" s="62"/>
      <c r="I192" s="57"/>
    </row>
    <row r="193" spans="2:9">
      <c r="B193" s="375" t="s">
        <v>445</v>
      </c>
      <c r="C193" s="383"/>
      <c r="D193" s="383"/>
      <c r="E193" s="383"/>
      <c r="F193" s="384"/>
      <c r="G193" s="355"/>
      <c r="H193" s="62"/>
      <c r="I193" s="57"/>
    </row>
    <row r="194" spans="2:9" ht="15.75" thickBot="1">
      <c r="B194" s="375"/>
      <c r="C194" s="383"/>
      <c r="D194" s="383"/>
      <c r="E194" s="383"/>
      <c r="F194" s="384"/>
      <c r="G194" s="355"/>
      <c r="H194" s="62"/>
      <c r="I194" s="57"/>
    </row>
    <row r="195" spans="2:9">
      <c r="B195" s="385" t="s">
        <v>446</v>
      </c>
      <c r="C195" s="386"/>
      <c r="D195" s="386"/>
      <c r="E195" s="386"/>
      <c r="F195" s="422"/>
      <c r="G195" s="366"/>
      <c r="H195" s="56"/>
      <c r="I195" s="57"/>
    </row>
    <row r="196" spans="2:9">
      <c r="B196" s="375"/>
      <c r="C196" s="383"/>
      <c r="D196" s="383"/>
      <c r="E196" s="383"/>
      <c r="F196" s="384"/>
      <c r="G196" s="384"/>
      <c r="H196" s="62"/>
      <c r="I196" s="57"/>
    </row>
    <row r="197" spans="2:9" ht="38.25">
      <c r="B197" s="387" t="s">
        <v>447</v>
      </c>
      <c r="C197" s="388" t="s">
        <v>448</v>
      </c>
      <c r="D197" s="388" t="s">
        <v>449</v>
      </c>
      <c r="E197" s="388" t="s">
        <v>450</v>
      </c>
      <c r="F197" s="388" t="s">
        <v>451</v>
      </c>
      <c r="G197" s="389" t="s">
        <v>452</v>
      </c>
      <c r="H197" s="62"/>
      <c r="I197" s="57"/>
    </row>
    <row r="198" spans="2:9">
      <c r="B198" s="390" t="s">
        <v>453</v>
      </c>
      <c r="C198" s="391"/>
      <c r="D198" s="392"/>
      <c r="E198" s="393"/>
      <c r="F198" s="393"/>
      <c r="G198" s="394"/>
      <c r="H198" s="62"/>
      <c r="I198" s="57"/>
    </row>
    <row r="199" spans="2:9">
      <c r="B199" s="395" t="s">
        <v>80</v>
      </c>
      <c r="C199" s="396">
        <v>45351</v>
      </c>
      <c r="D199" s="397" t="s">
        <v>454</v>
      </c>
      <c r="E199" s="398">
        <v>7163.0657716494134</v>
      </c>
      <c r="F199" s="398">
        <v>6912.2</v>
      </c>
      <c r="G199" s="595">
        <v>7781.0029999999997</v>
      </c>
      <c r="H199" s="62"/>
      <c r="I199" s="57"/>
    </row>
    <row r="200" spans="2:9">
      <c r="B200" s="395" t="s">
        <v>100</v>
      </c>
      <c r="C200" s="396">
        <v>45351</v>
      </c>
      <c r="D200" s="397" t="s">
        <v>454</v>
      </c>
      <c r="E200" s="398">
        <v>222.88864296296296</v>
      </c>
      <c r="F200" s="398">
        <v>230.1</v>
      </c>
      <c r="G200" s="596"/>
      <c r="H200" s="62"/>
      <c r="I200" s="57"/>
    </row>
    <row r="201" spans="2:9">
      <c r="B201" s="395" t="s">
        <v>122</v>
      </c>
      <c r="C201" s="396">
        <v>45351</v>
      </c>
      <c r="D201" s="397" t="s">
        <v>454</v>
      </c>
      <c r="E201" s="398">
        <v>231.7928</v>
      </c>
      <c r="F201" s="398">
        <v>223.8</v>
      </c>
      <c r="G201" s="596"/>
      <c r="H201" s="62"/>
      <c r="I201" s="57"/>
    </row>
    <row r="202" spans="2:9">
      <c r="B202" s="395" t="s">
        <v>102</v>
      </c>
      <c r="C202" s="396">
        <v>45351</v>
      </c>
      <c r="D202" s="397" t="s">
        <v>454</v>
      </c>
      <c r="E202" s="398">
        <v>264.63088571428574</v>
      </c>
      <c r="F202" s="398">
        <v>270.05</v>
      </c>
      <c r="G202" s="596"/>
      <c r="H202" s="62"/>
      <c r="I202" s="57"/>
    </row>
    <row r="203" spans="2:9">
      <c r="B203" s="395" t="s">
        <v>115</v>
      </c>
      <c r="C203" s="396">
        <v>45351</v>
      </c>
      <c r="D203" s="397" t="s">
        <v>454</v>
      </c>
      <c r="E203" s="398">
        <v>481.04540909090912</v>
      </c>
      <c r="F203" s="398">
        <v>504.7</v>
      </c>
      <c r="G203" s="596"/>
      <c r="H203" s="62"/>
      <c r="I203" s="57"/>
    </row>
    <row r="204" spans="2:9">
      <c r="B204" s="395" t="s">
        <v>120</v>
      </c>
      <c r="C204" s="396">
        <v>45351</v>
      </c>
      <c r="D204" s="397" t="s">
        <v>454</v>
      </c>
      <c r="E204" s="398">
        <v>469.49</v>
      </c>
      <c r="F204" s="398">
        <v>484.6</v>
      </c>
      <c r="G204" s="596"/>
      <c r="H204" s="62"/>
      <c r="I204" s="57"/>
    </row>
    <row r="205" spans="2:9">
      <c r="B205" s="395" t="s">
        <v>111</v>
      </c>
      <c r="C205" s="396">
        <v>45351</v>
      </c>
      <c r="D205" s="397" t="s">
        <v>454</v>
      </c>
      <c r="E205" s="398">
        <v>583.93709999999999</v>
      </c>
      <c r="F205" s="398">
        <v>580.75</v>
      </c>
      <c r="G205" s="596"/>
      <c r="H205" s="62"/>
      <c r="I205" s="57"/>
    </row>
    <row r="206" spans="2:9">
      <c r="B206" s="395" t="s">
        <v>104</v>
      </c>
      <c r="C206" s="396">
        <v>45351</v>
      </c>
      <c r="D206" s="397" t="s">
        <v>454</v>
      </c>
      <c r="E206" s="398">
        <v>2468.6848</v>
      </c>
      <c r="F206" s="398">
        <v>2492.35</v>
      </c>
      <c r="G206" s="596"/>
      <c r="H206" s="62"/>
      <c r="I206" s="57"/>
    </row>
    <row r="207" spans="2:9">
      <c r="B207" s="395" t="s">
        <v>92</v>
      </c>
      <c r="C207" s="396">
        <v>45351</v>
      </c>
      <c r="D207" s="397" t="s">
        <v>454</v>
      </c>
      <c r="E207" s="398">
        <v>1505.0224779385171</v>
      </c>
      <c r="F207" s="398">
        <v>1546.3</v>
      </c>
      <c r="G207" s="596"/>
      <c r="H207" s="62"/>
      <c r="I207" s="57"/>
    </row>
    <row r="208" spans="2:9">
      <c r="B208" s="395" t="s">
        <v>125</v>
      </c>
      <c r="C208" s="396">
        <v>45351</v>
      </c>
      <c r="D208" s="397" t="s">
        <v>454</v>
      </c>
      <c r="E208" s="398">
        <v>3643.6374500000002</v>
      </c>
      <c r="F208" s="398">
        <v>3495.55</v>
      </c>
      <c r="G208" s="596"/>
      <c r="H208" s="62"/>
      <c r="I208" s="57"/>
    </row>
    <row r="209" spans="2:9">
      <c r="B209" s="395" t="s">
        <v>117</v>
      </c>
      <c r="C209" s="396">
        <v>45351</v>
      </c>
      <c r="D209" s="397" t="s">
        <v>454</v>
      </c>
      <c r="E209" s="398">
        <v>1125.7750000000001</v>
      </c>
      <c r="F209" s="398">
        <v>1095.5999999999999</v>
      </c>
      <c r="G209" s="596"/>
      <c r="H209" s="62"/>
      <c r="I209" s="76"/>
    </row>
    <row r="210" spans="2:9">
      <c r="B210" s="395" t="s">
        <v>108</v>
      </c>
      <c r="C210" s="396">
        <v>45351</v>
      </c>
      <c r="D210" s="397" t="s">
        <v>454</v>
      </c>
      <c r="E210" s="398">
        <v>2693.0157666666669</v>
      </c>
      <c r="F210" s="398">
        <v>2872.55</v>
      </c>
      <c r="G210" s="399"/>
      <c r="H210" s="62"/>
      <c r="I210" s="76"/>
    </row>
    <row r="211" spans="2:9">
      <c r="B211" s="395" t="s">
        <v>98</v>
      </c>
      <c r="C211" s="396">
        <v>45351</v>
      </c>
      <c r="D211" s="397" t="s">
        <v>454</v>
      </c>
      <c r="E211" s="398">
        <v>3864.7366409553297</v>
      </c>
      <c r="F211" s="398">
        <v>3835.4</v>
      </c>
      <c r="G211" s="399"/>
      <c r="H211" s="62"/>
      <c r="I211" s="76"/>
    </row>
    <row r="212" spans="2:9">
      <c r="B212" s="395" t="s">
        <v>94</v>
      </c>
      <c r="C212" s="396">
        <v>45351</v>
      </c>
      <c r="D212" s="397" t="s">
        <v>454</v>
      </c>
      <c r="E212" s="398">
        <v>812.53149004877343</v>
      </c>
      <c r="F212" s="398">
        <v>886.4</v>
      </c>
      <c r="G212" s="399"/>
      <c r="H212" s="62"/>
      <c r="I212" s="76"/>
    </row>
    <row r="213" spans="2:9">
      <c r="B213" s="395" t="s">
        <v>96</v>
      </c>
      <c r="C213" s="396">
        <v>45351</v>
      </c>
      <c r="D213" s="397" t="s">
        <v>454</v>
      </c>
      <c r="E213" s="398">
        <v>1397.0566510638298</v>
      </c>
      <c r="F213" s="398">
        <v>1339.5</v>
      </c>
      <c r="G213" s="399"/>
      <c r="H213" s="62"/>
      <c r="I213" s="76"/>
    </row>
    <row r="214" spans="2:9">
      <c r="B214" s="395"/>
      <c r="C214" s="396"/>
      <c r="D214" s="397"/>
      <c r="E214" s="393"/>
      <c r="F214" s="393"/>
      <c r="G214" s="400"/>
      <c r="H214" s="62"/>
      <c r="I214" s="57"/>
    </row>
    <row r="215" spans="2:9">
      <c r="B215" s="390" t="s">
        <v>455</v>
      </c>
      <c r="C215" s="391"/>
      <c r="D215" s="392"/>
      <c r="E215" s="393"/>
      <c r="F215" s="393"/>
      <c r="G215" s="394"/>
      <c r="H215" s="62"/>
      <c r="I215" s="57"/>
    </row>
    <row r="216" spans="2:9" s="73" customFormat="1">
      <c r="B216" s="401" t="s">
        <v>484</v>
      </c>
      <c r="C216" s="402">
        <v>45349</v>
      </c>
      <c r="D216" s="403" t="s">
        <v>454</v>
      </c>
      <c r="E216" s="404">
        <v>83.2136</v>
      </c>
      <c r="F216" s="404">
        <v>83.132499999999993</v>
      </c>
      <c r="G216" s="595">
        <v>16336.17</v>
      </c>
      <c r="H216" s="74"/>
      <c r="I216" s="77"/>
    </row>
    <row r="217" spans="2:9" s="73" customFormat="1">
      <c r="B217" s="401" t="s">
        <v>484</v>
      </c>
      <c r="C217" s="402">
        <v>45349</v>
      </c>
      <c r="D217" s="403" t="s">
        <v>454</v>
      </c>
      <c r="E217" s="404">
        <v>83.214247826086961</v>
      </c>
      <c r="F217" s="404">
        <v>83.132499999999993</v>
      </c>
      <c r="G217" s="596"/>
      <c r="H217" s="74"/>
      <c r="I217" s="77"/>
    </row>
    <row r="218" spans="2:9">
      <c r="B218" s="395"/>
      <c r="C218" s="396"/>
      <c r="D218" s="397"/>
      <c r="E218" s="404"/>
      <c r="F218" s="404"/>
      <c r="G218" s="597"/>
      <c r="H218" s="62"/>
      <c r="I218" s="72"/>
    </row>
    <row r="219" spans="2:9" ht="18.75" customHeight="1">
      <c r="B219" s="592" t="s">
        <v>485</v>
      </c>
      <c r="C219" s="593"/>
      <c r="D219" s="593"/>
      <c r="E219" s="593"/>
      <c r="F219" s="593"/>
      <c r="G219" s="598"/>
      <c r="H219" s="62"/>
      <c r="I219" s="57"/>
    </row>
    <row r="220" spans="2:9" s="73" customFormat="1" ht="32.25" customHeight="1">
      <c r="B220" s="599" t="s">
        <v>494</v>
      </c>
      <c r="C220" s="600"/>
      <c r="D220" s="600"/>
      <c r="E220" s="600"/>
      <c r="F220" s="600"/>
      <c r="G220" s="601"/>
      <c r="H220" s="74"/>
      <c r="I220" s="75"/>
    </row>
    <row r="221" spans="2:9">
      <c r="B221" s="405"/>
      <c r="C221" s="406"/>
      <c r="D221" s="406"/>
      <c r="E221" s="407"/>
      <c r="F221" s="407"/>
      <c r="G221" s="407"/>
      <c r="H221" s="62"/>
      <c r="I221" s="57"/>
    </row>
    <row r="222" spans="2:9">
      <c r="B222" s="367" t="s">
        <v>478</v>
      </c>
      <c r="C222" s="406"/>
      <c r="D222" s="406"/>
      <c r="E222" s="407"/>
      <c r="F222" s="407"/>
      <c r="G222" s="407"/>
      <c r="H222" s="62"/>
      <c r="I222" s="57"/>
    </row>
    <row r="223" spans="2:9">
      <c r="B223" s="592" t="s">
        <v>456</v>
      </c>
      <c r="C223" s="593"/>
      <c r="D223" s="594"/>
      <c r="E223" s="408"/>
      <c r="F223" s="407"/>
      <c r="G223" s="407"/>
      <c r="H223" s="62"/>
      <c r="I223" s="57"/>
    </row>
    <row r="224" spans="2:9">
      <c r="B224" s="592" t="s">
        <v>457</v>
      </c>
      <c r="C224" s="593"/>
      <c r="D224" s="594"/>
      <c r="E224" s="409">
        <v>676808</v>
      </c>
      <c r="F224" s="410"/>
      <c r="G224" s="410"/>
      <c r="H224" s="62"/>
      <c r="I224" s="57"/>
    </row>
    <row r="225" spans="2:9">
      <c r="B225" s="592" t="s">
        <v>458</v>
      </c>
      <c r="C225" s="593"/>
      <c r="D225" s="594"/>
      <c r="E225" s="409"/>
      <c r="F225" s="410"/>
      <c r="G225" s="410"/>
      <c r="H225" s="62"/>
      <c r="I225" s="57"/>
    </row>
    <row r="226" spans="2:9">
      <c r="B226" s="592" t="s">
        <v>459</v>
      </c>
      <c r="C226" s="593"/>
      <c r="D226" s="594"/>
      <c r="E226" s="409"/>
      <c r="F226" s="410"/>
      <c r="G226" s="410"/>
      <c r="H226" s="62"/>
      <c r="I226" s="57"/>
    </row>
    <row r="227" spans="2:9">
      <c r="B227" s="592" t="s">
        <v>460</v>
      </c>
      <c r="C227" s="593"/>
      <c r="D227" s="594"/>
      <c r="E227" s="409"/>
      <c r="F227" s="410"/>
      <c r="G227" s="410"/>
      <c r="H227" s="62"/>
      <c r="I227" s="57"/>
    </row>
    <row r="228" spans="2:9">
      <c r="B228" s="592" t="s">
        <v>461</v>
      </c>
      <c r="C228" s="593"/>
      <c r="D228" s="594"/>
      <c r="E228" s="409">
        <v>61216268293.369995</v>
      </c>
      <c r="F228" s="410"/>
      <c r="G228" s="410"/>
      <c r="H228" s="62"/>
      <c r="I228" s="57"/>
    </row>
    <row r="229" spans="2:9">
      <c r="B229" s="592" t="s">
        <v>462</v>
      </c>
      <c r="C229" s="593"/>
      <c r="D229" s="594"/>
      <c r="E229" s="409"/>
      <c r="F229" s="410"/>
      <c r="G229" s="410"/>
      <c r="H229" s="62"/>
      <c r="I229" s="57"/>
    </row>
    <row r="230" spans="2:9">
      <c r="B230" s="592" t="s">
        <v>463</v>
      </c>
      <c r="C230" s="593"/>
      <c r="D230" s="594"/>
      <c r="E230" s="409"/>
      <c r="F230" s="410"/>
      <c r="G230" s="411"/>
      <c r="H230" s="62"/>
      <c r="I230" s="57"/>
    </row>
    <row r="231" spans="2:9">
      <c r="B231" s="592" t="s">
        <v>464</v>
      </c>
      <c r="C231" s="593"/>
      <c r="D231" s="594"/>
      <c r="E231" s="409">
        <v>202529729.47999999</v>
      </c>
      <c r="F231" s="410"/>
      <c r="G231" s="412"/>
      <c r="H231" s="62"/>
      <c r="I231" s="57"/>
    </row>
    <row r="232" spans="2:9">
      <c r="B232" s="413" t="s">
        <v>465</v>
      </c>
      <c r="C232" s="414"/>
      <c r="D232" s="414"/>
      <c r="E232" s="415"/>
      <c r="F232" s="410"/>
      <c r="G232" s="410"/>
      <c r="H232" s="62"/>
      <c r="I232" s="57"/>
    </row>
    <row r="233" spans="2:9">
      <c r="B233" s="353"/>
      <c r="C233" s="407"/>
      <c r="D233" s="407"/>
      <c r="E233" s="415"/>
      <c r="F233" s="415"/>
      <c r="G233" s="410"/>
      <c r="H233" s="62"/>
      <c r="I233" s="57"/>
    </row>
    <row r="234" spans="2:9">
      <c r="B234" s="367" t="s">
        <v>489</v>
      </c>
      <c r="C234" s="406"/>
      <c r="D234" s="406"/>
      <c r="E234" s="407"/>
      <c r="F234" s="407"/>
      <c r="G234" s="407"/>
      <c r="H234" s="62"/>
      <c r="I234" s="57"/>
    </row>
    <row r="235" spans="2:9">
      <c r="B235" s="592" t="s">
        <v>456</v>
      </c>
      <c r="C235" s="593"/>
      <c r="D235" s="594"/>
      <c r="E235" s="408"/>
      <c r="F235" s="407"/>
      <c r="G235" s="407"/>
      <c r="H235" s="62"/>
      <c r="I235" s="57"/>
    </row>
    <row r="236" spans="2:9">
      <c r="B236" s="592" t="s">
        <v>457</v>
      </c>
      <c r="C236" s="593"/>
      <c r="D236" s="594"/>
      <c r="E236" s="409">
        <v>400</v>
      </c>
      <c r="F236" s="410"/>
      <c r="G236" s="410"/>
      <c r="H236" s="62"/>
      <c r="I236" s="57"/>
    </row>
    <row r="237" spans="2:9">
      <c r="B237" s="592" t="s">
        <v>458</v>
      </c>
      <c r="C237" s="593"/>
      <c r="D237" s="594"/>
      <c r="E237" s="409"/>
      <c r="F237" s="410"/>
      <c r="G237" s="410"/>
      <c r="H237" s="62"/>
      <c r="I237" s="57"/>
    </row>
    <row r="238" spans="2:9">
      <c r="B238" s="592" t="s">
        <v>459</v>
      </c>
      <c r="C238" s="593"/>
      <c r="D238" s="594"/>
      <c r="E238" s="409">
        <v>400</v>
      </c>
      <c r="F238" s="410"/>
      <c r="G238" s="410"/>
      <c r="H238" s="62"/>
      <c r="I238" s="57"/>
    </row>
    <row r="239" spans="2:9">
      <c r="B239" s="592" t="s">
        <v>460</v>
      </c>
      <c r="C239" s="593"/>
      <c r="D239" s="594"/>
      <c r="E239" s="409"/>
      <c r="F239" s="410"/>
      <c r="G239" s="410"/>
      <c r="H239" s="62"/>
      <c r="I239" s="57"/>
    </row>
    <row r="240" spans="2:9">
      <c r="B240" s="592" t="s">
        <v>461</v>
      </c>
      <c r="C240" s="593"/>
      <c r="D240" s="594"/>
      <c r="E240" s="409">
        <v>377510731.78999996</v>
      </c>
      <c r="F240" s="410"/>
      <c r="G240" s="410"/>
      <c r="H240" s="62"/>
      <c r="I240" s="57"/>
    </row>
    <row r="241" spans="2:9">
      <c r="B241" s="592" t="s">
        <v>462</v>
      </c>
      <c r="C241" s="593"/>
      <c r="D241" s="594"/>
      <c r="E241" s="409"/>
      <c r="F241" s="410"/>
      <c r="G241" s="410"/>
      <c r="H241" s="62"/>
      <c r="I241" s="57"/>
    </row>
    <row r="242" spans="2:9">
      <c r="B242" s="592" t="s">
        <v>463</v>
      </c>
      <c r="C242" s="593"/>
      <c r="D242" s="594"/>
      <c r="E242" s="409">
        <v>377353143.75</v>
      </c>
      <c r="F242" s="410"/>
      <c r="G242" s="411"/>
      <c r="H242" s="62"/>
      <c r="I242" s="57"/>
    </row>
    <row r="243" spans="2:9">
      <c r="B243" s="592" t="s">
        <v>464</v>
      </c>
      <c r="C243" s="593"/>
      <c r="D243" s="594"/>
      <c r="E243" s="409">
        <v>-157588.03999999911</v>
      </c>
      <c r="F243" s="410"/>
      <c r="G243" s="412"/>
      <c r="H243" s="62"/>
      <c r="I243" s="57"/>
    </row>
    <row r="244" spans="2:9">
      <c r="B244" s="413" t="s">
        <v>465</v>
      </c>
      <c r="C244" s="414"/>
      <c r="D244" s="414"/>
      <c r="E244" s="415"/>
      <c r="F244" s="410"/>
      <c r="G244" s="410"/>
      <c r="H244" s="62"/>
      <c r="I244" s="57"/>
    </row>
    <row r="245" spans="2:9">
      <c r="B245" s="353"/>
      <c r="C245" s="407"/>
      <c r="D245" s="407"/>
      <c r="E245" s="407"/>
      <c r="F245" s="416"/>
      <c r="G245" s="416"/>
      <c r="H245" s="62"/>
      <c r="I245" s="57"/>
    </row>
    <row r="246" spans="2:9">
      <c r="B246" s="367" t="s">
        <v>480</v>
      </c>
      <c r="C246" s="406"/>
      <c r="D246" s="406"/>
      <c r="E246" s="407"/>
      <c r="F246" s="417"/>
      <c r="G246" s="407"/>
      <c r="H246" s="62"/>
      <c r="I246" s="57"/>
    </row>
    <row r="247" spans="2:9">
      <c r="B247" s="413"/>
      <c r="C247" s="414"/>
      <c r="D247" s="414"/>
      <c r="E247" s="407"/>
      <c r="F247" s="407"/>
      <c r="G247" s="407"/>
      <c r="H247" s="62"/>
      <c r="I247" s="57"/>
    </row>
    <row r="248" spans="2:9">
      <c r="B248" s="367" t="s">
        <v>481</v>
      </c>
      <c r="C248" s="406"/>
      <c r="D248" s="406"/>
      <c r="E248" s="407"/>
      <c r="F248" s="417"/>
      <c r="G248" s="407"/>
      <c r="H248" s="62"/>
      <c r="I248" s="57"/>
    </row>
    <row r="249" spans="2:9">
      <c r="B249" s="367"/>
      <c r="C249" s="406"/>
      <c r="D249" s="406"/>
      <c r="E249" s="407"/>
      <c r="F249" s="417"/>
      <c r="G249" s="407"/>
      <c r="H249" s="62"/>
      <c r="I249" s="57"/>
    </row>
    <row r="250" spans="2:9">
      <c r="B250" s="367" t="s">
        <v>849</v>
      </c>
      <c r="C250" s="406"/>
      <c r="D250" s="406"/>
      <c r="E250" s="407"/>
      <c r="F250" s="407"/>
      <c r="G250" s="407"/>
      <c r="H250" s="62"/>
      <c r="I250" s="57"/>
    </row>
    <row r="251" spans="2:9" hidden="1">
      <c r="B251" s="395" t="s">
        <v>466</v>
      </c>
      <c r="C251" s="408"/>
      <c r="D251" s="408"/>
      <c r="E251" s="409">
        <v>0</v>
      </c>
      <c r="F251" s="407"/>
      <c r="G251" s="407"/>
      <c r="H251" s="62"/>
      <c r="I251" s="57"/>
    </row>
    <row r="252" spans="2:9" hidden="1">
      <c r="B252" s="395" t="s">
        <v>467</v>
      </c>
      <c r="C252" s="408"/>
      <c r="D252" s="408"/>
      <c r="E252" s="409">
        <v>0</v>
      </c>
      <c r="F252" s="416"/>
      <c r="G252" s="418"/>
      <c r="H252" s="62"/>
      <c r="I252" s="57"/>
    </row>
    <row r="253" spans="2:9" hidden="1">
      <c r="B253" s="395" t="s">
        <v>468</v>
      </c>
      <c r="C253" s="408"/>
      <c r="D253" s="408"/>
      <c r="E253" s="409">
        <v>0</v>
      </c>
      <c r="F253" s="407"/>
      <c r="G253" s="419"/>
      <c r="H253" s="62"/>
      <c r="I253" s="57"/>
    </row>
    <row r="254" spans="2:9">
      <c r="B254" s="353"/>
      <c r="C254" s="407"/>
      <c r="D254" s="407"/>
      <c r="E254" s="407"/>
      <c r="F254" s="407"/>
      <c r="G254" s="407"/>
      <c r="H254" s="62"/>
      <c r="I254" s="57"/>
    </row>
    <row r="255" spans="2:9" ht="15.75" thickBot="1">
      <c r="B255" s="420" t="s">
        <v>482</v>
      </c>
      <c r="C255" s="421"/>
      <c r="D255" s="421"/>
      <c r="E255" s="421"/>
      <c r="F255" s="421"/>
      <c r="G255" s="421"/>
      <c r="H255" s="67"/>
      <c r="I255" s="57"/>
    </row>
    <row r="256" spans="2:9">
      <c r="B256" s="57"/>
      <c r="C256" s="57"/>
      <c r="D256" s="57"/>
      <c r="E256" s="57"/>
      <c r="F256" s="57"/>
      <c r="G256" s="57"/>
      <c r="H256" s="57"/>
      <c r="I256" s="57"/>
    </row>
    <row r="257" spans="1:9" ht="13.15" customHeight="1">
      <c r="A257" s="3"/>
      <c r="B257" s="4"/>
      <c r="C257" s="3"/>
      <c r="D257" s="3"/>
      <c r="E257" s="3"/>
      <c r="F257" s="3"/>
      <c r="G257" s="3"/>
      <c r="H257" s="3"/>
      <c r="I257" s="3"/>
    </row>
    <row r="258" spans="1:9">
      <c r="B258" s="612" t="s">
        <v>889</v>
      </c>
      <c r="C258" s="612"/>
      <c r="D258" s="612"/>
      <c r="E258" s="612"/>
      <c r="F258" s="612"/>
      <c r="G258" s="612"/>
      <c r="H258" s="612"/>
      <c r="I258" s="612"/>
    </row>
    <row r="259" spans="1:9">
      <c r="B259" s="613" t="s">
        <v>890</v>
      </c>
      <c r="C259" s="614" t="s">
        <v>891</v>
      </c>
      <c r="D259" s="614"/>
      <c r="E259" s="423" t="s">
        <v>892</v>
      </c>
      <c r="F259" s="423" t="s">
        <v>893</v>
      </c>
      <c r="G259" s="614" t="s">
        <v>894</v>
      </c>
      <c r="H259" s="614"/>
      <c r="I259" s="614"/>
    </row>
    <row r="260" spans="1:9" ht="26.25">
      <c r="B260" s="613"/>
      <c r="C260" s="423" t="s">
        <v>443</v>
      </c>
      <c r="D260" s="423" t="s">
        <v>442</v>
      </c>
      <c r="E260" s="423" t="s">
        <v>895</v>
      </c>
      <c r="F260" s="423" t="s">
        <v>896</v>
      </c>
      <c r="G260" s="423" t="s">
        <v>443</v>
      </c>
      <c r="H260" s="423" t="s">
        <v>442</v>
      </c>
      <c r="I260" s="423" t="s">
        <v>895</v>
      </c>
    </row>
    <row r="261" spans="1:9">
      <c r="B261" s="424" t="s">
        <v>897</v>
      </c>
      <c r="C261" s="425">
        <v>0.19416247543723242</v>
      </c>
      <c r="D261" s="425">
        <v>0.20265480636821565</v>
      </c>
      <c r="E261" s="425">
        <v>0.15737823110730131</v>
      </c>
      <c r="F261" s="425">
        <v>0.14214810142512024</v>
      </c>
      <c r="G261" s="426">
        <v>66720.899999999994</v>
      </c>
      <c r="H261" s="426">
        <v>71974.599999999991</v>
      </c>
      <c r="I261" s="426">
        <v>47744.676461577066</v>
      </c>
    </row>
    <row r="262" spans="1:9">
      <c r="B262" s="424" t="s">
        <v>898</v>
      </c>
      <c r="C262" s="425">
        <v>0.37429736081616327</v>
      </c>
      <c r="D262" s="425">
        <v>0.38495256787700338</v>
      </c>
      <c r="E262" s="425">
        <v>0.33812742583079647</v>
      </c>
      <c r="F262" s="425">
        <v>0.24346588055566598</v>
      </c>
      <c r="G262" s="426">
        <v>13742.973608161632</v>
      </c>
      <c r="H262" s="426">
        <v>13849.525678770035</v>
      </c>
      <c r="I262" s="426">
        <v>13381.274258307965</v>
      </c>
    </row>
    <row r="263" spans="1:9">
      <c r="B263" s="424" t="s">
        <v>899</v>
      </c>
      <c r="C263" s="425">
        <v>0.23126978554391942</v>
      </c>
      <c r="D263" s="425">
        <v>0.24272553476357372</v>
      </c>
      <c r="E263" s="425">
        <v>0.21791788633952902</v>
      </c>
      <c r="F263" s="425">
        <v>0.18153566919697095</v>
      </c>
      <c r="G263" s="426">
        <v>18687.652647381747</v>
      </c>
      <c r="H263" s="426">
        <v>19215.106267670122</v>
      </c>
      <c r="I263" s="426">
        <v>18085.193736379028</v>
      </c>
    </row>
    <row r="264" spans="1:9">
      <c r="B264" s="424" t="s">
        <v>900</v>
      </c>
      <c r="C264" s="425">
        <v>0.23062279610040526</v>
      </c>
      <c r="D264" s="425">
        <v>0.24179201119214344</v>
      </c>
      <c r="E264" s="425">
        <v>0.18335916619057535</v>
      </c>
      <c r="F264" s="425">
        <v>0.16289439303965403</v>
      </c>
      <c r="G264" s="426">
        <v>28240.455430457965</v>
      </c>
      <c r="H264" s="426">
        <v>29546.223316912972</v>
      </c>
      <c r="I264" s="426">
        <v>23215.776550030696</v>
      </c>
    </row>
    <row r="265" spans="1:9">
      <c r="B265" s="424" t="s">
        <v>901</v>
      </c>
      <c r="C265" s="425">
        <v>0.20174224511081484</v>
      </c>
      <c r="D265" s="425">
        <v>0.21049443272218449</v>
      </c>
      <c r="E265" s="425">
        <v>0.16733708066699404</v>
      </c>
      <c r="F265" s="425">
        <v>0.14939847972541354</v>
      </c>
      <c r="G265" s="426">
        <v>62885.512587300545</v>
      </c>
      <c r="H265" s="426">
        <v>67621.150341043613</v>
      </c>
      <c r="I265" s="426">
        <v>47025.238908315616</v>
      </c>
    </row>
    <row r="266" spans="1:9">
      <c r="B266" s="281"/>
      <c r="C266" s="283"/>
      <c r="D266" s="283"/>
      <c r="E266" s="283"/>
      <c r="F266" s="283"/>
      <c r="G266" s="283"/>
      <c r="H266" s="284"/>
      <c r="I266" s="284"/>
    </row>
    <row r="267" spans="1:9">
      <c r="B267" s="282"/>
      <c r="C267" s="282"/>
      <c r="D267" s="282"/>
      <c r="E267" s="282"/>
      <c r="F267" s="282"/>
      <c r="G267" s="282"/>
      <c r="H267" s="282"/>
      <c r="I267" s="282"/>
    </row>
    <row r="268" spans="1:9">
      <c r="B268" s="611" t="s">
        <v>902</v>
      </c>
      <c r="C268" s="611"/>
      <c r="D268" s="611"/>
      <c r="E268" s="611"/>
      <c r="F268" s="611"/>
      <c r="G268" s="424"/>
      <c r="H268" s="427"/>
      <c r="I268" s="282"/>
    </row>
    <row r="269" spans="1:9" ht="51.75">
      <c r="B269" s="429"/>
      <c r="C269" s="430" t="s">
        <v>897</v>
      </c>
      <c r="D269" s="423" t="s">
        <v>898</v>
      </c>
      <c r="E269" s="423" t="s">
        <v>899</v>
      </c>
      <c r="F269" s="423" t="s">
        <v>900</v>
      </c>
      <c r="G269" s="423" t="s">
        <v>901</v>
      </c>
      <c r="H269" s="427"/>
      <c r="I269" s="282"/>
    </row>
    <row r="270" spans="1:9">
      <c r="B270" s="424" t="s">
        <v>903</v>
      </c>
      <c r="C270" s="431">
        <v>1290000</v>
      </c>
      <c r="D270" s="431">
        <v>120000</v>
      </c>
      <c r="E270" s="431">
        <v>360000</v>
      </c>
      <c r="F270" s="431">
        <v>600000</v>
      </c>
      <c r="G270" s="431">
        <v>1200000</v>
      </c>
      <c r="H270" s="427"/>
      <c r="I270" s="282"/>
    </row>
    <row r="271" spans="1:9">
      <c r="B271" s="424" t="s">
        <v>904</v>
      </c>
      <c r="C271" s="431">
        <v>3940219.15671199</v>
      </c>
      <c r="D271" s="431">
        <v>144881.23232677</v>
      </c>
      <c r="E271" s="431">
        <v>496249.58005591901</v>
      </c>
      <c r="F271" s="431">
        <v>1102148.56682746</v>
      </c>
      <c r="G271" s="431">
        <v>3354030.2628112799</v>
      </c>
      <c r="H271" s="427"/>
      <c r="I271" s="282"/>
    </row>
    <row r="272" spans="1:9">
      <c r="B272" s="424" t="s">
        <v>905</v>
      </c>
      <c r="C272" s="432">
        <v>0.195491333458782</v>
      </c>
      <c r="D272" s="432">
        <v>0.40411254295962301</v>
      </c>
      <c r="E272" s="432">
        <v>0.21976782796083502</v>
      </c>
      <c r="F272" s="432">
        <v>0.24562630669632099</v>
      </c>
      <c r="G272" s="432">
        <v>0.19505813570882999</v>
      </c>
      <c r="H272" s="428"/>
      <c r="I272" s="285"/>
    </row>
    <row r="273" spans="2:9">
      <c r="B273" s="424" t="s">
        <v>906</v>
      </c>
      <c r="C273" s="432">
        <v>0.16231910892207199</v>
      </c>
      <c r="D273" s="432">
        <v>0.42682094037489499</v>
      </c>
      <c r="E273" s="432">
        <v>0.20816597617227001</v>
      </c>
      <c r="F273" s="432">
        <v>0.21664373836486001</v>
      </c>
      <c r="G273" s="432">
        <v>0.16206464142891602</v>
      </c>
      <c r="H273" s="428"/>
      <c r="I273" s="285"/>
    </row>
    <row r="274" spans="2:9">
      <c r="B274" s="424" t="s">
        <v>907</v>
      </c>
      <c r="C274" s="432">
        <v>0.147127885342176</v>
      </c>
      <c r="D274" s="432">
        <v>0.29614447962818802</v>
      </c>
      <c r="E274" s="432">
        <v>0.16499722601616099</v>
      </c>
      <c r="F274" s="432">
        <v>0.18318967774669101</v>
      </c>
      <c r="G274" s="432">
        <v>0.147416573105178</v>
      </c>
      <c r="H274" s="428"/>
      <c r="I274" s="285"/>
    </row>
    <row r="275" spans="2:9">
      <c r="B275" s="282"/>
      <c r="C275" s="282"/>
      <c r="D275" s="282"/>
      <c r="E275" s="282"/>
      <c r="F275" s="282"/>
      <c r="G275" s="282"/>
      <c r="H275" s="282"/>
      <c r="I275" s="282"/>
    </row>
    <row r="276" spans="2:9">
      <c r="B276" s="611" t="s">
        <v>908</v>
      </c>
      <c r="C276" s="611"/>
      <c r="D276" s="611"/>
      <c r="E276" s="611"/>
      <c r="F276" s="611"/>
      <c r="G276" s="424"/>
      <c r="H276" s="427"/>
      <c r="I276" s="282"/>
    </row>
    <row r="277" spans="2:9" ht="51.75">
      <c r="B277" s="429"/>
      <c r="C277" s="430" t="s">
        <v>897</v>
      </c>
      <c r="D277" s="423" t="s">
        <v>898</v>
      </c>
      <c r="E277" s="423" t="s">
        <v>899</v>
      </c>
      <c r="F277" s="423" t="s">
        <v>900</v>
      </c>
      <c r="G277" s="423" t="s">
        <v>901</v>
      </c>
      <c r="H277" s="427"/>
      <c r="I277" s="282"/>
    </row>
    <row r="278" spans="2:9">
      <c r="B278" s="424" t="s">
        <v>903</v>
      </c>
      <c r="C278" s="431">
        <v>1290000</v>
      </c>
      <c r="D278" s="431">
        <v>120000</v>
      </c>
      <c r="E278" s="431">
        <v>360000</v>
      </c>
      <c r="F278" s="431">
        <v>600000</v>
      </c>
      <c r="G278" s="431">
        <v>1200000</v>
      </c>
      <c r="H278" s="427"/>
      <c r="I278" s="282"/>
    </row>
    <row r="279" spans="2:9">
      <c r="B279" s="424" t="s">
        <v>904</v>
      </c>
      <c r="C279" s="431">
        <v>4158843.8557486902</v>
      </c>
      <c r="D279" s="431">
        <v>145505.27998439001</v>
      </c>
      <c r="E279" s="431">
        <v>503426.59236496</v>
      </c>
      <c r="F279" s="431">
        <v>1132644.5657832799</v>
      </c>
      <c r="G279" s="431">
        <v>3527275.56955708</v>
      </c>
      <c r="H279" s="427"/>
      <c r="I279" s="282"/>
    </row>
    <row r="280" spans="2:9">
      <c r="B280" s="424" t="s">
        <v>905</v>
      </c>
      <c r="C280" s="432">
        <v>0.20465492373637101</v>
      </c>
      <c r="D280" s="432">
        <v>0.41474962069050797</v>
      </c>
      <c r="E280" s="432">
        <v>0.23015907467477401</v>
      </c>
      <c r="F280" s="432">
        <v>0.25701116707524002</v>
      </c>
      <c r="G280" s="432">
        <v>0.20437562239731999</v>
      </c>
      <c r="H280" s="428"/>
      <c r="I280" s="285"/>
    </row>
    <row r="281" spans="2:9">
      <c r="B281" s="424" t="s">
        <v>906</v>
      </c>
      <c r="C281" s="432">
        <v>0.16231910892207199</v>
      </c>
      <c r="D281" s="432">
        <v>0.42682094037489499</v>
      </c>
      <c r="E281" s="432">
        <v>0.20816597617227001</v>
      </c>
      <c r="F281" s="432">
        <v>0.21664373836486001</v>
      </c>
      <c r="G281" s="432">
        <v>0.16206464142891602</v>
      </c>
      <c r="H281" s="428"/>
      <c r="I281" s="285"/>
    </row>
    <row r="282" spans="2:9">
      <c r="B282" s="424" t="s">
        <v>907</v>
      </c>
      <c r="C282" s="432">
        <v>0.147127885342176</v>
      </c>
      <c r="D282" s="432">
        <v>0.29614447962818802</v>
      </c>
      <c r="E282" s="432">
        <v>0.16499722601616099</v>
      </c>
      <c r="F282" s="432">
        <v>0.18318967774669101</v>
      </c>
      <c r="G282" s="432">
        <v>0.147416573105178</v>
      </c>
      <c r="H282" s="428"/>
      <c r="I282" s="285"/>
    </row>
    <row r="283" spans="2:9">
      <c r="B283" s="282"/>
      <c r="C283" s="282"/>
      <c r="D283" s="282"/>
      <c r="E283" s="282"/>
      <c r="F283" s="282"/>
      <c r="G283" s="282"/>
      <c r="H283" s="282"/>
      <c r="I283" s="282"/>
    </row>
    <row r="284" spans="2:9">
      <c r="B284" s="282"/>
      <c r="C284" s="282"/>
      <c r="D284" s="282"/>
      <c r="E284" s="282"/>
      <c r="F284" s="282"/>
      <c r="G284" s="282"/>
      <c r="H284" s="282"/>
      <c r="I284" s="282"/>
    </row>
    <row r="285" spans="2:9">
      <c r="B285" s="429" t="s">
        <v>909</v>
      </c>
      <c r="C285" s="429"/>
      <c r="D285" s="282"/>
      <c r="E285" s="282"/>
      <c r="F285" s="282"/>
      <c r="G285" s="282"/>
      <c r="H285" s="282"/>
      <c r="I285" s="282"/>
    </row>
    <row r="286" spans="2:9">
      <c r="B286" s="433" t="s">
        <v>910</v>
      </c>
      <c r="C286" s="434">
        <v>0.11315825261785752</v>
      </c>
      <c r="D286" s="282"/>
      <c r="E286" s="286"/>
      <c r="F286" s="282"/>
      <c r="G286" s="282"/>
      <c r="H286" s="282"/>
      <c r="I286" s="282"/>
    </row>
    <row r="287" spans="2:9">
      <c r="B287" s="433" t="s">
        <v>911</v>
      </c>
      <c r="C287" s="434">
        <v>0.13665445138493856</v>
      </c>
      <c r="D287" s="282"/>
      <c r="E287" s="286"/>
      <c r="F287" s="282"/>
      <c r="G287" s="282"/>
      <c r="H287" s="282"/>
      <c r="I287" s="282"/>
    </row>
    <row r="288" spans="2:9">
      <c r="B288" s="433" t="s">
        <v>912</v>
      </c>
      <c r="C288" s="435">
        <v>1.3073982953844567</v>
      </c>
      <c r="D288" s="282"/>
      <c r="E288" s="287"/>
      <c r="F288" s="282"/>
      <c r="G288" s="282"/>
      <c r="H288" s="282"/>
      <c r="I288" s="282"/>
    </row>
    <row r="289" spans="2:9">
      <c r="B289" s="433" t="s">
        <v>913</v>
      </c>
      <c r="C289" s="435">
        <v>0.66230274523528165</v>
      </c>
      <c r="D289" s="282"/>
      <c r="E289" s="287"/>
      <c r="F289" s="282"/>
      <c r="G289" s="282"/>
      <c r="H289" s="282"/>
      <c r="I289" s="282"/>
    </row>
    <row r="290" spans="2:9">
      <c r="B290" s="433" t="s">
        <v>914</v>
      </c>
      <c r="C290" s="435">
        <v>0.22337655648507732</v>
      </c>
      <c r="D290" s="282"/>
      <c r="E290" s="287"/>
      <c r="F290" s="282"/>
      <c r="G290" s="282"/>
      <c r="H290" s="282"/>
      <c r="I290" s="282"/>
    </row>
    <row r="291" spans="2:9">
      <c r="B291" s="433" t="s">
        <v>915</v>
      </c>
      <c r="C291" s="436">
        <v>-3.8181090125100015E-2</v>
      </c>
      <c r="D291" s="282"/>
      <c r="E291" s="287"/>
      <c r="F291" s="282"/>
      <c r="G291" s="282"/>
      <c r="H291" s="282"/>
      <c r="I291" s="282"/>
    </row>
    <row r="292" spans="2:9">
      <c r="B292" s="437" t="s">
        <v>916</v>
      </c>
      <c r="C292" s="438">
        <v>0.10216499479219254</v>
      </c>
      <c r="D292" s="282"/>
      <c r="E292" s="288"/>
      <c r="F292" s="282"/>
      <c r="G292" s="282"/>
      <c r="H292" s="282"/>
      <c r="I292" s="282"/>
    </row>
    <row r="293" spans="2:9">
      <c r="B293" s="424" t="s">
        <v>917</v>
      </c>
      <c r="C293" s="439">
        <v>6.8500000000000005E-2</v>
      </c>
      <c r="D293" s="282"/>
      <c r="E293" s="286"/>
      <c r="F293" s="282"/>
      <c r="G293" s="282"/>
      <c r="H293" s="282"/>
      <c r="I293" s="282"/>
    </row>
    <row r="294" spans="2:9">
      <c r="B294" s="281"/>
      <c r="C294" s="286"/>
      <c r="D294" s="282"/>
      <c r="E294" s="286"/>
      <c r="F294" s="282"/>
      <c r="G294" s="282"/>
      <c r="H294" s="282"/>
      <c r="I294" s="282"/>
    </row>
    <row r="295" spans="2:9">
      <c r="B295" s="281"/>
      <c r="C295" s="286"/>
      <c r="D295" s="282"/>
      <c r="E295" s="286"/>
      <c r="F295" s="282"/>
      <c r="G295" s="282"/>
      <c r="H295" s="282"/>
      <c r="I295" s="282"/>
    </row>
    <row r="296" spans="2:9">
      <c r="B296" s="423" t="s">
        <v>918</v>
      </c>
      <c r="C296" s="429"/>
      <c r="D296" s="282"/>
      <c r="E296" s="286"/>
      <c r="F296" s="282"/>
      <c r="G296" s="282"/>
      <c r="H296" s="282"/>
      <c r="I296" s="282"/>
    </row>
    <row r="297" spans="2:9">
      <c r="B297" s="433" t="s">
        <v>919</v>
      </c>
      <c r="C297" s="440">
        <v>0.15045716902786624</v>
      </c>
      <c r="D297" s="282"/>
      <c r="E297" s="286"/>
      <c r="F297" s="282"/>
      <c r="G297" s="282"/>
      <c r="H297" s="282"/>
      <c r="I297" s="282"/>
    </row>
    <row r="299" spans="2:9" ht="15.75" thickBot="1"/>
    <row r="300" spans="2:9" s="443" customFormat="1" ht="15" customHeight="1">
      <c r="B300" s="444"/>
      <c r="C300" s="445"/>
      <c r="D300" s="445"/>
      <c r="E300" s="609" t="s">
        <v>969</v>
      </c>
      <c r="F300" s="609"/>
      <c r="G300" s="610"/>
    </row>
    <row r="301" spans="2:9" s="443" customFormat="1" ht="12.75">
      <c r="B301" s="446" t="s">
        <v>963</v>
      </c>
      <c r="C301" s="447"/>
      <c r="D301" s="447"/>
      <c r="E301" s="448"/>
      <c r="F301" s="448"/>
      <c r="G301" s="449"/>
      <c r="H301" s="450"/>
    </row>
    <row r="302" spans="2:9" s="443" customFormat="1" ht="12.75">
      <c r="B302" s="451"/>
      <c r="C302" s="447"/>
      <c r="D302" s="447"/>
      <c r="E302" s="447"/>
      <c r="F302" s="447"/>
      <c r="G302" s="449"/>
      <c r="H302" s="450"/>
    </row>
    <row r="303" spans="2:9" s="443" customFormat="1" ht="12.75">
      <c r="B303" s="451"/>
      <c r="C303" s="447"/>
      <c r="D303" s="447"/>
      <c r="E303" s="448"/>
      <c r="F303" s="448"/>
      <c r="G303" s="449"/>
      <c r="H303" s="450"/>
    </row>
    <row r="304" spans="2:9" s="443" customFormat="1" ht="12.75">
      <c r="B304" s="452" t="s">
        <v>964</v>
      </c>
      <c r="C304" s="447"/>
      <c r="D304" s="447"/>
      <c r="E304" s="448"/>
      <c r="F304" s="448"/>
      <c r="G304" s="449"/>
      <c r="H304" s="450"/>
    </row>
    <row r="305" spans="2:8" s="443" customFormat="1" ht="12.75">
      <c r="B305" s="615" t="s">
        <v>965</v>
      </c>
      <c r="C305" s="616"/>
      <c r="D305" s="616"/>
      <c r="E305" s="448"/>
      <c r="F305" s="448"/>
      <c r="G305" s="449"/>
      <c r="H305" s="450"/>
    </row>
    <row r="306" spans="2:8" s="443" customFormat="1" ht="12.75">
      <c r="B306" s="615"/>
      <c r="C306" s="616"/>
      <c r="D306" s="616"/>
      <c r="E306" s="448"/>
      <c r="F306" s="448"/>
      <c r="G306" s="449"/>
      <c r="H306" s="450"/>
    </row>
    <row r="307" spans="2:8" s="443" customFormat="1" ht="12.75">
      <c r="B307" s="452" t="s">
        <v>966</v>
      </c>
      <c r="C307" s="447"/>
      <c r="D307" s="447"/>
      <c r="E307" s="448"/>
      <c r="F307" s="448"/>
      <c r="G307" s="449"/>
      <c r="H307" s="450"/>
    </row>
    <row r="308" spans="2:8" s="443" customFormat="1" ht="12.75">
      <c r="B308" s="452"/>
      <c r="C308" s="447"/>
      <c r="D308" s="447"/>
      <c r="E308" s="448"/>
      <c r="F308" s="448"/>
      <c r="G308" s="449"/>
      <c r="H308" s="450"/>
    </row>
    <row r="309" spans="2:8" s="443" customFormat="1" ht="12.75">
      <c r="B309" s="451"/>
      <c r="C309" s="447"/>
      <c r="D309" s="447"/>
      <c r="E309" s="448"/>
      <c r="F309" s="448"/>
      <c r="G309" s="449"/>
      <c r="H309" s="450"/>
    </row>
    <row r="310" spans="2:8" s="443" customFormat="1" ht="13.5" thickBot="1">
      <c r="B310" s="453"/>
      <c r="C310" s="454"/>
      <c r="D310" s="454"/>
      <c r="E310" s="455"/>
      <c r="F310" s="455"/>
      <c r="G310" s="456"/>
      <c r="H310" s="450"/>
    </row>
    <row r="311" spans="2:8" s="443" customFormat="1" ht="13.5" thickBot="1"/>
    <row r="312" spans="2:8" s="443" customFormat="1" ht="12.75">
      <c r="B312" s="457" t="s">
        <v>967</v>
      </c>
      <c r="C312" s="82"/>
      <c r="D312" s="82"/>
      <c r="E312" s="82"/>
      <c r="F312" s="82"/>
    </row>
    <row r="313" spans="2:8" s="443" customFormat="1" ht="12.75">
      <c r="B313" s="458" t="s">
        <v>968</v>
      </c>
      <c r="C313" s="82"/>
      <c r="D313" s="82"/>
      <c r="E313" s="82"/>
      <c r="F313" s="82"/>
    </row>
    <row r="314" spans="2:8" s="443" customFormat="1" ht="12.75">
      <c r="B314" s="459"/>
      <c r="C314" s="82"/>
      <c r="D314" s="82"/>
      <c r="E314" s="82"/>
      <c r="F314" s="82"/>
    </row>
    <row r="315" spans="2:8" s="443" customFormat="1" ht="12.75">
      <c r="B315" s="459"/>
      <c r="C315" s="82"/>
      <c r="D315" s="82"/>
      <c r="E315" s="82"/>
      <c r="F315" s="82"/>
    </row>
    <row r="316" spans="2:8" s="443" customFormat="1" ht="12.75">
      <c r="B316" s="459"/>
      <c r="C316" s="82"/>
      <c r="D316" s="82"/>
      <c r="E316" s="82"/>
      <c r="F316" s="82"/>
    </row>
    <row r="317" spans="2:8" s="443" customFormat="1" ht="12.75">
      <c r="B317" s="459"/>
      <c r="C317" s="82"/>
      <c r="D317" s="82"/>
      <c r="E317" s="82"/>
      <c r="F317" s="82"/>
    </row>
    <row r="318" spans="2:8" s="443" customFormat="1" ht="12.75">
      <c r="B318" s="459"/>
      <c r="C318" s="82"/>
      <c r="D318" s="82"/>
      <c r="E318" s="82"/>
      <c r="F318" s="82"/>
    </row>
    <row r="319" spans="2:8" s="443" customFormat="1" ht="12.75">
      <c r="B319" s="459"/>
      <c r="C319" s="82"/>
      <c r="D319" s="82"/>
      <c r="E319" s="82"/>
      <c r="F319" s="82"/>
    </row>
    <row r="320" spans="2:8" s="443" customFormat="1" ht="12.75">
      <c r="B320" s="459"/>
      <c r="C320" s="82"/>
      <c r="D320" s="82"/>
      <c r="E320" s="82"/>
      <c r="F320" s="82"/>
    </row>
    <row r="321" spans="2:6" s="443" customFormat="1" ht="12.75">
      <c r="B321" s="459"/>
      <c r="C321" s="82"/>
      <c r="D321" s="82"/>
      <c r="E321" s="82"/>
      <c r="F321" s="82"/>
    </row>
    <row r="322" spans="2:6" s="443" customFormat="1" ht="12.75">
      <c r="B322" s="459"/>
      <c r="C322" s="82"/>
      <c r="D322" s="82"/>
      <c r="E322" s="82"/>
      <c r="F322" s="82"/>
    </row>
    <row r="323" spans="2:6" s="443" customFormat="1" ht="12.75">
      <c r="B323" s="459"/>
      <c r="C323" s="82"/>
      <c r="D323" s="82"/>
      <c r="E323" s="82"/>
      <c r="F323" s="82"/>
    </row>
    <row r="324" spans="2:6" s="443" customFormat="1" ht="13.5" thickBot="1">
      <c r="B324" s="460"/>
      <c r="C324" s="82"/>
      <c r="D324" s="82"/>
      <c r="E324" s="82"/>
      <c r="F324" s="82"/>
    </row>
    <row r="325" spans="2:6" s="461" customFormat="1" ht="14.25"/>
  </sheetData>
  <mergeCells count="35">
    <mergeCell ref="B305:D306"/>
    <mergeCell ref="B240:D240"/>
    <mergeCell ref="B241:D241"/>
    <mergeCell ref="B242:D242"/>
    <mergeCell ref="B243:D243"/>
    <mergeCell ref="E300:G300"/>
    <mergeCell ref="B235:D235"/>
    <mergeCell ref="B236:D236"/>
    <mergeCell ref="B237:D237"/>
    <mergeCell ref="B238:D238"/>
    <mergeCell ref="B239:D239"/>
    <mergeCell ref="B276:F276"/>
    <mergeCell ref="B258:I258"/>
    <mergeCell ref="B259:B260"/>
    <mergeCell ref="C259:D259"/>
    <mergeCell ref="G259:I259"/>
    <mergeCell ref="B268:F268"/>
    <mergeCell ref="B227:D227"/>
    <mergeCell ref="B228:D228"/>
    <mergeCell ref="B229:D229"/>
    <mergeCell ref="B230:D230"/>
    <mergeCell ref="B231:D231"/>
    <mergeCell ref="B1:G1"/>
    <mergeCell ref="B223:D223"/>
    <mergeCell ref="B224:D224"/>
    <mergeCell ref="B225:D225"/>
    <mergeCell ref="B226:D226"/>
    <mergeCell ref="G216:G218"/>
    <mergeCell ref="B219:G219"/>
    <mergeCell ref="B220:G220"/>
    <mergeCell ref="B152:D152"/>
    <mergeCell ref="B155:G155"/>
    <mergeCell ref="B162:B163"/>
    <mergeCell ref="C162:C163"/>
    <mergeCell ref="G199:G209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6BF3-9FE1-4F8A-B62C-55DB590D5078}">
  <sheetPr>
    <outlinePr summaryBelow="0"/>
  </sheetPr>
  <dimension ref="A1:L203"/>
  <sheetViews>
    <sheetView topLeftCell="A41" workbookViewId="0"/>
  </sheetViews>
  <sheetFormatPr defaultColWidth="8.85546875" defaultRowHeight="15"/>
  <cols>
    <col min="1" max="1" width="3.28515625" style="87" customWidth="1"/>
    <col min="2" max="2" width="57.85546875" style="87" customWidth="1"/>
    <col min="3" max="3" width="16.7109375" style="87" customWidth="1"/>
    <col min="4" max="4" width="20.7109375" style="87" customWidth="1"/>
    <col min="5" max="6" width="16.28515625" style="87" customWidth="1"/>
    <col min="7" max="7" width="14.140625" style="87" customWidth="1"/>
    <col min="8" max="8" width="10.42578125" style="87" customWidth="1"/>
    <col min="9" max="9" width="10.85546875" style="87" customWidth="1"/>
    <col min="10" max="10" width="10.7109375" style="87" customWidth="1"/>
    <col min="11" max="16384" width="8.85546875" style="87"/>
  </cols>
  <sheetData>
    <row r="1" spans="1:10" ht="16.149999999999999" customHeight="1">
      <c r="A1" s="85"/>
      <c r="B1" s="462" t="s">
        <v>970</v>
      </c>
      <c r="C1" s="85"/>
      <c r="D1" s="85"/>
      <c r="E1" s="85"/>
      <c r="F1" s="85"/>
      <c r="G1" s="85"/>
      <c r="H1" s="85"/>
      <c r="I1" s="85"/>
      <c r="J1" s="85"/>
    </row>
    <row r="2" spans="1:10" ht="13.15" customHeight="1">
      <c r="A2" s="85"/>
      <c r="B2" s="88"/>
      <c r="C2" s="85"/>
      <c r="D2" s="85"/>
      <c r="E2" s="85"/>
      <c r="F2" s="85"/>
      <c r="G2" s="85"/>
      <c r="H2" s="85"/>
      <c r="I2" s="85"/>
      <c r="J2" s="85"/>
    </row>
    <row r="3" spans="1:10" ht="13.15" customHeight="1" thickBot="1">
      <c r="A3" s="89"/>
      <c r="B3" s="7" t="s">
        <v>8</v>
      </c>
      <c r="C3" s="85"/>
      <c r="D3" s="85"/>
      <c r="E3" s="85"/>
      <c r="F3" s="85"/>
      <c r="G3" s="85"/>
      <c r="H3" s="85"/>
      <c r="I3" s="85"/>
      <c r="J3" s="85"/>
    </row>
    <row r="4" spans="1:10" ht="28.15" customHeight="1">
      <c r="A4" s="85"/>
      <c r="B4" s="90" t="s">
        <v>9</v>
      </c>
      <c r="C4" s="91" t="s">
        <v>10</v>
      </c>
      <c r="D4" s="92" t="s">
        <v>495</v>
      </c>
      <c r="E4" s="92" t="s">
        <v>12</v>
      </c>
      <c r="F4" s="92" t="s">
        <v>13</v>
      </c>
      <c r="G4" s="92" t="s">
        <v>14</v>
      </c>
      <c r="H4" s="92" t="s">
        <v>15</v>
      </c>
      <c r="I4" s="93" t="s">
        <v>16</v>
      </c>
      <c r="J4" s="94" t="s">
        <v>17</v>
      </c>
    </row>
    <row r="5" spans="1:10" ht="13.15" customHeight="1">
      <c r="A5" s="85"/>
      <c r="B5" s="95" t="s">
        <v>496</v>
      </c>
      <c r="C5" s="96"/>
      <c r="D5" s="96"/>
      <c r="E5" s="96"/>
      <c r="F5" s="96"/>
      <c r="G5" s="96"/>
      <c r="H5" s="97"/>
      <c r="I5" s="98"/>
      <c r="J5" s="85"/>
    </row>
    <row r="6" spans="1:10" ht="13.15" customHeight="1">
      <c r="A6" s="85"/>
      <c r="B6" s="95" t="s">
        <v>497</v>
      </c>
      <c r="C6" s="96"/>
      <c r="D6" s="96"/>
      <c r="E6" s="96"/>
      <c r="F6" s="85"/>
      <c r="G6" s="97"/>
      <c r="H6" s="97"/>
      <c r="I6" s="98"/>
      <c r="J6" s="85"/>
    </row>
    <row r="7" spans="1:10" ht="13.15" customHeight="1">
      <c r="A7" s="99"/>
      <c r="B7" s="100" t="s">
        <v>498</v>
      </c>
      <c r="C7" s="96" t="s">
        <v>499</v>
      </c>
      <c r="D7" s="96" t="s">
        <v>179</v>
      </c>
      <c r="E7" s="101">
        <v>5000000</v>
      </c>
      <c r="F7" s="102">
        <v>5004.66</v>
      </c>
      <c r="G7" s="103">
        <v>2.4400000000000002E-2</v>
      </c>
      <c r="H7" s="104">
        <v>7.0370000000000002E-2</v>
      </c>
      <c r="I7" s="105"/>
      <c r="J7" s="85"/>
    </row>
    <row r="8" spans="1:10" ht="13.15" customHeight="1">
      <c r="A8" s="99"/>
      <c r="B8" s="100" t="s">
        <v>500</v>
      </c>
      <c r="C8" s="96" t="s">
        <v>501</v>
      </c>
      <c r="D8" s="96" t="s">
        <v>179</v>
      </c>
      <c r="E8" s="101">
        <v>2500000</v>
      </c>
      <c r="F8" s="102">
        <v>2504.4699999999998</v>
      </c>
      <c r="G8" s="103">
        <v>1.2200000000000001E-2</v>
      </c>
      <c r="H8" s="104">
        <v>7.0182999999999995E-2</v>
      </c>
      <c r="I8" s="105"/>
      <c r="J8" s="85"/>
    </row>
    <row r="9" spans="1:10" ht="13.15" customHeight="1">
      <c r="A9" s="85"/>
      <c r="B9" s="95" t="s">
        <v>128</v>
      </c>
      <c r="C9" s="96"/>
      <c r="D9" s="96"/>
      <c r="E9" s="96"/>
      <c r="F9" s="106">
        <v>7509.13</v>
      </c>
      <c r="G9" s="107">
        <v>3.6600000000000001E-2</v>
      </c>
      <c r="H9" s="108"/>
      <c r="I9" s="109"/>
      <c r="J9" s="85"/>
    </row>
    <row r="10" spans="1:10" ht="13.15" customHeight="1">
      <c r="A10" s="85"/>
      <c r="B10" s="110" t="s">
        <v>502</v>
      </c>
      <c r="C10" s="111"/>
      <c r="D10" s="111"/>
      <c r="E10" s="111"/>
      <c r="F10" s="108" t="s">
        <v>130</v>
      </c>
      <c r="G10" s="108" t="s">
        <v>130</v>
      </c>
      <c r="H10" s="108"/>
      <c r="I10" s="109"/>
      <c r="J10" s="85"/>
    </row>
    <row r="11" spans="1:10" ht="13.15" customHeight="1">
      <c r="A11" s="85"/>
      <c r="B11" s="110" t="s">
        <v>128</v>
      </c>
      <c r="C11" s="111"/>
      <c r="D11" s="111"/>
      <c r="E11" s="111"/>
      <c r="F11" s="108" t="s">
        <v>130</v>
      </c>
      <c r="G11" s="108" t="s">
        <v>130</v>
      </c>
      <c r="H11" s="108"/>
      <c r="I11" s="109"/>
      <c r="J11" s="85"/>
    </row>
    <row r="12" spans="1:10" ht="13.15" customHeight="1">
      <c r="A12" s="85"/>
      <c r="B12" s="110" t="s">
        <v>131</v>
      </c>
      <c r="C12" s="112"/>
      <c r="D12" s="111"/>
      <c r="E12" s="112"/>
      <c r="F12" s="106">
        <v>7509.13</v>
      </c>
      <c r="G12" s="107">
        <v>3.6600000000000001E-2</v>
      </c>
      <c r="H12" s="108"/>
      <c r="I12" s="109"/>
      <c r="J12" s="85"/>
    </row>
    <row r="13" spans="1:10" ht="13.15" customHeight="1">
      <c r="A13" s="85"/>
      <c r="B13" s="95" t="s">
        <v>158</v>
      </c>
      <c r="C13" s="96"/>
      <c r="D13" s="96"/>
      <c r="E13" s="96"/>
      <c r="F13" s="96"/>
      <c r="G13" s="96"/>
      <c r="H13" s="97"/>
      <c r="I13" s="98"/>
      <c r="J13" s="85"/>
    </row>
    <row r="14" spans="1:10" ht="13.15" customHeight="1">
      <c r="A14" s="85"/>
      <c r="B14" s="95" t="s">
        <v>159</v>
      </c>
      <c r="C14" s="96"/>
      <c r="D14" s="96"/>
      <c r="E14" s="96"/>
      <c r="F14" s="85"/>
      <c r="G14" s="97"/>
      <c r="H14" s="97"/>
      <c r="I14" s="98"/>
      <c r="J14" s="85"/>
    </row>
    <row r="15" spans="1:10" ht="13.15" customHeight="1">
      <c r="A15" s="99"/>
      <c r="B15" s="100" t="s">
        <v>867</v>
      </c>
      <c r="C15" s="96" t="s">
        <v>503</v>
      </c>
      <c r="D15" s="96" t="s">
        <v>493</v>
      </c>
      <c r="E15" s="101">
        <v>1000</v>
      </c>
      <c r="F15" s="102">
        <v>4935.99</v>
      </c>
      <c r="G15" s="103">
        <v>2.4E-2</v>
      </c>
      <c r="H15" s="104">
        <v>7.7600000000000002E-2</v>
      </c>
      <c r="I15" s="105"/>
      <c r="J15" s="85"/>
    </row>
    <row r="16" spans="1:10" ht="13.15" customHeight="1">
      <c r="A16" s="99"/>
      <c r="B16" s="100" t="s">
        <v>868</v>
      </c>
      <c r="C16" s="96" t="s">
        <v>504</v>
      </c>
      <c r="D16" s="96" t="s">
        <v>491</v>
      </c>
      <c r="E16" s="101">
        <v>1000</v>
      </c>
      <c r="F16" s="102">
        <v>4920.95</v>
      </c>
      <c r="G16" s="103">
        <v>2.4E-2</v>
      </c>
      <c r="H16" s="104">
        <v>7.7148999999999995E-2</v>
      </c>
      <c r="I16" s="105"/>
      <c r="J16" s="85"/>
    </row>
    <row r="17" spans="1:10" ht="13.15" customHeight="1">
      <c r="A17" s="99"/>
      <c r="B17" s="100" t="s">
        <v>869</v>
      </c>
      <c r="C17" s="96" t="s">
        <v>505</v>
      </c>
      <c r="D17" s="96" t="s">
        <v>491</v>
      </c>
      <c r="E17" s="101">
        <v>500</v>
      </c>
      <c r="F17" s="102">
        <v>2486.4899999999998</v>
      </c>
      <c r="G17" s="103">
        <v>1.21E-2</v>
      </c>
      <c r="H17" s="104">
        <v>7.3439000000000004E-2</v>
      </c>
      <c r="I17" s="105"/>
      <c r="J17" s="85"/>
    </row>
    <row r="18" spans="1:10" ht="13.15" customHeight="1">
      <c r="A18" s="99"/>
      <c r="B18" s="100" t="s">
        <v>870</v>
      </c>
      <c r="C18" s="96" t="s">
        <v>506</v>
      </c>
      <c r="D18" s="96" t="s">
        <v>493</v>
      </c>
      <c r="E18" s="101">
        <v>500</v>
      </c>
      <c r="F18" s="102">
        <v>2478.69</v>
      </c>
      <c r="G18" s="103">
        <v>1.21E-2</v>
      </c>
      <c r="H18" s="104">
        <v>7.2997999999999993E-2</v>
      </c>
      <c r="I18" s="105"/>
      <c r="J18" s="85"/>
    </row>
    <row r="19" spans="1:10" ht="13.15" customHeight="1">
      <c r="A19" s="99"/>
      <c r="B19" s="100" t="s">
        <v>871</v>
      </c>
      <c r="C19" s="96" t="s">
        <v>507</v>
      </c>
      <c r="D19" s="96" t="s">
        <v>491</v>
      </c>
      <c r="E19" s="101">
        <v>500</v>
      </c>
      <c r="F19" s="102">
        <v>2471.9699999999998</v>
      </c>
      <c r="G19" s="103">
        <v>1.2E-2</v>
      </c>
      <c r="H19" s="104">
        <v>7.392E-2</v>
      </c>
      <c r="I19" s="105"/>
      <c r="J19" s="85"/>
    </row>
    <row r="20" spans="1:10" ht="13.15" customHeight="1">
      <c r="A20" s="85"/>
      <c r="B20" s="95" t="s">
        <v>128</v>
      </c>
      <c r="C20" s="96"/>
      <c r="D20" s="96"/>
      <c r="E20" s="96"/>
      <c r="F20" s="106">
        <v>17294.09</v>
      </c>
      <c r="G20" s="107">
        <v>8.4199999999999997E-2</v>
      </c>
      <c r="H20" s="108"/>
      <c r="I20" s="109"/>
      <c r="J20" s="85"/>
    </row>
    <row r="21" spans="1:10" ht="13.15" customHeight="1">
      <c r="A21" s="85"/>
      <c r="B21" s="95" t="s">
        <v>174</v>
      </c>
      <c r="C21" s="96"/>
      <c r="D21" s="96"/>
      <c r="E21" s="96"/>
      <c r="F21" s="85"/>
      <c r="G21" s="97"/>
      <c r="H21" s="97"/>
      <c r="I21" s="98"/>
      <c r="J21" s="85"/>
    </row>
    <row r="22" spans="1:10" ht="13.15" customHeight="1">
      <c r="A22" s="99"/>
      <c r="B22" s="100" t="s">
        <v>872</v>
      </c>
      <c r="C22" s="96" t="s">
        <v>508</v>
      </c>
      <c r="D22" s="96" t="s">
        <v>491</v>
      </c>
      <c r="E22" s="101">
        <v>1000</v>
      </c>
      <c r="F22" s="102">
        <v>4935.26</v>
      </c>
      <c r="G22" s="103">
        <v>2.4E-2</v>
      </c>
      <c r="H22" s="104">
        <v>7.8501000000000001E-2</v>
      </c>
      <c r="I22" s="105"/>
      <c r="J22" s="85"/>
    </row>
    <row r="23" spans="1:10" ht="13.15" customHeight="1">
      <c r="A23" s="99"/>
      <c r="B23" s="100" t="s">
        <v>873</v>
      </c>
      <c r="C23" s="96" t="s">
        <v>509</v>
      </c>
      <c r="D23" s="96" t="s">
        <v>491</v>
      </c>
      <c r="E23" s="101">
        <v>500</v>
      </c>
      <c r="F23" s="102">
        <v>2474.5100000000002</v>
      </c>
      <c r="G23" s="103">
        <v>1.2E-2</v>
      </c>
      <c r="H23" s="104">
        <v>0.08</v>
      </c>
      <c r="I23" s="105"/>
      <c r="J23" s="85"/>
    </row>
    <row r="24" spans="1:10" ht="13.15" customHeight="1">
      <c r="A24" s="99"/>
      <c r="B24" s="100" t="s">
        <v>874</v>
      </c>
      <c r="C24" s="96" t="s">
        <v>217</v>
      </c>
      <c r="D24" s="96" t="s">
        <v>491</v>
      </c>
      <c r="E24" s="101">
        <v>500</v>
      </c>
      <c r="F24" s="102">
        <v>2458.33</v>
      </c>
      <c r="G24" s="103">
        <v>1.2E-2</v>
      </c>
      <c r="H24" s="104">
        <v>8.2500000000000004E-2</v>
      </c>
      <c r="I24" s="105"/>
      <c r="J24" s="85"/>
    </row>
    <row r="25" spans="1:10" ht="13.15" customHeight="1">
      <c r="A25" s="99"/>
      <c r="B25" s="100" t="s">
        <v>875</v>
      </c>
      <c r="C25" s="96" t="s">
        <v>510</v>
      </c>
      <c r="D25" s="96" t="s">
        <v>491</v>
      </c>
      <c r="E25" s="101">
        <v>500</v>
      </c>
      <c r="F25" s="102">
        <v>2453.0500000000002</v>
      </c>
      <c r="G25" s="103">
        <v>1.1900000000000001E-2</v>
      </c>
      <c r="H25" s="104">
        <v>7.8502000000000002E-2</v>
      </c>
      <c r="I25" s="105"/>
      <c r="J25" s="85"/>
    </row>
    <row r="26" spans="1:10" ht="13.15" customHeight="1">
      <c r="A26" s="85"/>
      <c r="B26" s="95" t="s">
        <v>128</v>
      </c>
      <c r="C26" s="96"/>
      <c r="D26" s="96"/>
      <c r="E26" s="96"/>
      <c r="F26" s="106">
        <v>12321.15</v>
      </c>
      <c r="G26" s="107">
        <v>5.9900000000000002E-2</v>
      </c>
      <c r="H26" s="108"/>
      <c r="I26" s="109"/>
      <c r="J26" s="85"/>
    </row>
    <row r="27" spans="1:10" ht="13.15" customHeight="1">
      <c r="A27" s="85"/>
      <c r="B27" s="95" t="s">
        <v>176</v>
      </c>
      <c r="C27" s="96"/>
      <c r="D27" s="96"/>
      <c r="E27" s="96"/>
      <c r="F27" s="85"/>
      <c r="G27" s="97"/>
      <c r="H27" s="97"/>
      <c r="I27" s="98"/>
      <c r="J27" s="85"/>
    </row>
    <row r="28" spans="1:10" ht="13.15" customHeight="1">
      <c r="A28" s="99"/>
      <c r="B28" s="100" t="s">
        <v>511</v>
      </c>
      <c r="C28" s="96" t="s">
        <v>512</v>
      </c>
      <c r="D28" s="96" t="s">
        <v>179</v>
      </c>
      <c r="E28" s="101">
        <v>15000000</v>
      </c>
      <c r="F28" s="102">
        <v>15000</v>
      </c>
      <c r="G28" s="103">
        <v>7.2999999999999995E-2</v>
      </c>
      <c r="H28" s="104">
        <v>6.8400000000000002E-2</v>
      </c>
      <c r="I28" s="105"/>
      <c r="J28" s="85"/>
    </row>
    <row r="29" spans="1:10" ht="13.15" customHeight="1">
      <c r="A29" s="99"/>
      <c r="B29" s="100" t="s">
        <v>513</v>
      </c>
      <c r="C29" s="96" t="s">
        <v>514</v>
      </c>
      <c r="D29" s="96" t="s">
        <v>179</v>
      </c>
      <c r="E29" s="101">
        <v>15000000</v>
      </c>
      <c r="F29" s="102">
        <v>14980.47</v>
      </c>
      <c r="G29" s="103">
        <v>7.2900000000000006E-2</v>
      </c>
      <c r="H29" s="104">
        <v>6.8000000000000005E-2</v>
      </c>
      <c r="I29" s="105"/>
      <c r="J29" s="85"/>
    </row>
    <row r="30" spans="1:10" ht="13.15" customHeight="1">
      <c r="A30" s="99"/>
      <c r="B30" s="100" t="s">
        <v>515</v>
      </c>
      <c r="C30" s="96" t="s">
        <v>516</v>
      </c>
      <c r="D30" s="96" t="s">
        <v>179</v>
      </c>
      <c r="E30" s="101">
        <v>15000000</v>
      </c>
      <c r="F30" s="102">
        <v>14941.44</v>
      </c>
      <c r="G30" s="103">
        <v>7.2700000000000001E-2</v>
      </c>
      <c r="H30" s="104">
        <v>6.812E-2</v>
      </c>
      <c r="I30" s="105"/>
      <c r="J30" s="85"/>
    </row>
    <row r="31" spans="1:10" ht="13.15" customHeight="1">
      <c r="A31" s="99"/>
      <c r="B31" s="100" t="s">
        <v>517</v>
      </c>
      <c r="C31" s="96" t="s">
        <v>518</v>
      </c>
      <c r="D31" s="96" t="s">
        <v>179</v>
      </c>
      <c r="E31" s="101">
        <v>12500000</v>
      </c>
      <c r="F31" s="102">
        <v>12467.54</v>
      </c>
      <c r="G31" s="103">
        <v>6.0699999999999997E-2</v>
      </c>
      <c r="H31" s="104">
        <v>6.7896999999999999E-2</v>
      </c>
      <c r="I31" s="105"/>
      <c r="J31" s="85"/>
    </row>
    <row r="32" spans="1:10" ht="13.15" customHeight="1">
      <c r="A32" s="99"/>
      <c r="B32" s="100" t="s">
        <v>519</v>
      </c>
      <c r="C32" s="96" t="s">
        <v>520</v>
      </c>
      <c r="D32" s="96" t="s">
        <v>179</v>
      </c>
      <c r="E32" s="101">
        <v>12500000</v>
      </c>
      <c r="F32" s="102">
        <v>12402.44</v>
      </c>
      <c r="G32" s="103">
        <v>6.0400000000000002E-2</v>
      </c>
      <c r="H32" s="104">
        <v>6.8366999999999997E-2</v>
      </c>
      <c r="I32" s="105"/>
      <c r="J32" s="85"/>
    </row>
    <row r="33" spans="1:10" ht="13.15" customHeight="1">
      <c r="A33" s="99"/>
      <c r="B33" s="100" t="s">
        <v>521</v>
      </c>
      <c r="C33" s="96" t="s">
        <v>522</v>
      </c>
      <c r="D33" s="96" t="s">
        <v>179</v>
      </c>
      <c r="E33" s="101">
        <v>12500000</v>
      </c>
      <c r="F33" s="102">
        <v>12386.16</v>
      </c>
      <c r="G33" s="103">
        <v>6.0299999999999999E-2</v>
      </c>
      <c r="H33" s="104">
        <v>6.8464999999999998E-2</v>
      </c>
      <c r="I33" s="105"/>
      <c r="J33" s="85"/>
    </row>
    <row r="34" spans="1:10" ht="13.15" customHeight="1">
      <c r="A34" s="99"/>
      <c r="B34" s="100" t="s">
        <v>523</v>
      </c>
      <c r="C34" s="96" t="s">
        <v>524</v>
      </c>
      <c r="D34" s="96" t="s">
        <v>179</v>
      </c>
      <c r="E34" s="101">
        <v>10000000</v>
      </c>
      <c r="F34" s="102">
        <v>9934.8700000000008</v>
      </c>
      <c r="G34" s="103">
        <v>4.8399999999999999E-2</v>
      </c>
      <c r="H34" s="104">
        <v>6.8366999999999997E-2</v>
      </c>
      <c r="I34" s="105"/>
      <c r="J34" s="85"/>
    </row>
    <row r="35" spans="1:10" ht="13.15" customHeight="1">
      <c r="A35" s="99"/>
      <c r="B35" s="100" t="s">
        <v>525</v>
      </c>
      <c r="C35" s="96" t="s">
        <v>526</v>
      </c>
      <c r="D35" s="96" t="s">
        <v>179</v>
      </c>
      <c r="E35" s="101">
        <v>10000000</v>
      </c>
      <c r="F35" s="102">
        <v>9894.4699999999993</v>
      </c>
      <c r="G35" s="103">
        <v>4.82E-2</v>
      </c>
      <c r="H35" s="104">
        <v>6.83E-2</v>
      </c>
      <c r="I35" s="105"/>
      <c r="J35" s="85"/>
    </row>
    <row r="36" spans="1:10" ht="13.15" customHeight="1">
      <c r="A36" s="99"/>
      <c r="B36" s="100" t="s">
        <v>527</v>
      </c>
      <c r="C36" s="96" t="s">
        <v>528</v>
      </c>
      <c r="D36" s="96" t="s">
        <v>179</v>
      </c>
      <c r="E36" s="101">
        <v>10000000</v>
      </c>
      <c r="F36" s="102">
        <v>9881.5499999999993</v>
      </c>
      <c r="G36" s="103">
        <v>4.8099999999999997E-2</v>
      </c>
      <c r="H36" s="104">
        <v>6.9450999999999999E-2</v>
      </c>
      <c r="I36" s="105"/>
      <c r="J36" s="85"/>
    </row>
    <row r="37" spans="1:10" ht="13.15" customHeight="1">
      <c r="A37" s="99"/>
      <c r="B37" s="100" t="s">
        <v>529</v>
      </c>
      <c r="C37" s="96" t="s">
        <v>530</v>
      </c>
      <c r="D37" s="96" t="s">
        <v>179</v>
      </c>
      <c r="E37" s="101">
        <v>10000000</v>
      </c>
      <c r="F37" s="102">
        <v>9868.56</v>
      </c>
      <c r="G37" s="103">
        <v>4.8000000000000001E-2</v>
      </c>
      <c r="H37" s="104">
        <v>6.9448999999999997E-2</v>
      </c>
      <c r="I37" s="105"/>
      <c r="J37" s="85"/>
    </row>
    <row r="38" spans="1:10" ht="13.15" customHeight="1">
      <c r="A38" s="99"/>
      <c r="B38" s="100" t="s">
        <v>531</v>
      </c>
      <c r="C38" s="96" t="s">
        <v>532</v>
      </c>
      <c r="D38" s="96" t="s">
        <v>179</v>
      </c>
      <c r="E38" s="101">
        <v>10000000</v>
      </c>
      <c r="F38" s="102">
        <v>9854.06</v>
      </c>
      <c r="G38" s="103">
        <v>4.8000000000000001E-2</v>
      </c>
      <c r="H38" s="104">
        <v>7.0206000000000005E-2</v>
      </c>
      <c r="I38" s="105"/>
      <c r="J38" s="85"/>
    </row>
    <row r="39" spans="1:10" ht="13.15" customHeight="1">
      <c r="A39" s="99"/>
      <c r="B39" s="100" t="s">
        <v>533</v>
      </c>
      <c r="C39" s="96" t="s">
        <v>534</v>
      </c>
      <c r="D39" s="96" t="s">
        <v>179</v>
      </c>
      <c r="E39" s="101">
        <v>7500000</v>
      </c>
      <c r="F39" s="102">
        <v>7370.69</v>
      </c>
      <c r="G39" s="103">
        <v>3.5900000000000001E-2</v>
      </c>
      <c r="H39" s="104">
        <v>7.0370000000000002E-2</v>
      </c>
      <c r="I39" s="105"/>
      <c r="J39" s="85"/>
    </row>
    <row r="40" spans="1:10" ht="13.15" customHeight="1">
      <c r="A40" s="99"/>
      <c r="B40" s="100" t="s">
        <v>535</v>
      </c>
      <c r="C40" s="96" t="s">
        <v>536</v>
      </c>
      <c r="D40" s="96" t="s">
        <v>179</v>
      </c>
      <c r="E40" s="101">
        <v>5000000</v>
      </c>
      <c r="F40" s="102">
        <v>4974.1099999999997</v>
      </c>
      <c r="G40" s="103">
        <v>2.4199999999999999E-2</v>
      </c>
      <c r="H40" s="104">
        <v>6.7849999999999994E-2</v>
      </c>
      <c r="I40" s="105"/>
      <c r="J40" s="85"/>
    </row>
    <row r="41" spans="1:10" ht="13.15" customHeight="1">
      <c r="A41" s="99"/>
      <c r="B41" s="100" t="s">
        <v>537</v>
      </c>
      <c r="C41" s="96" t="s">
        <v>538</v>
      </c>
      <c r="D41" s="96" t="s">
        <v>179</v>
      </c>
      <c r="E41" s="101">
        <v>5000000</v>
      </c>
      <c r="F41" s="102">
        <v>4947.97</v>
      </c>
      <c r="G41" s="103">
        <v>2.41E-2</v>
      </c>
      <c r="H41" s="104">
        <v>6.8547999999999998E-2</v>
      </c>
      <c r="I41" s="105"/>
      <c r="J41" s="85"/>
    </row>
    <row r="42" spans="1:10" ht="13.15" customHeight="1">
      <c r="A42" s="99"/>
      <c r="B42" s="100" t="s">
        <v>539</v>
      </c>
      <c r="C42" s="96" t="s">
        <v>540</v>
      </c>
      <c r="D42" s="96" t="s">
        <v>179</v>
      </c>
      <c r="E42" s="101">
        <v>5000000</v>
      </c>
      <c r="F42" s="102">
        <v>4934.28</v>
      </c>
      <c r="G42" s="103">
        <v>2.4E-2</v>
      </c>
      <c r="H42" s="104">
        <v>6.9448999999999997E-2</v>
      </c>
      <c r="I42" s="105"/>
      <c r="J42" s="85"/>
    </row>
    <row r="43" spans="1:10" ht="13.15" customHeight="1">
      <c r="A43" s="99"/>
      <c r="B43" s="100" t="s">
        <v>541</v>
      </c>
      <c r="C43" s="96" t="s">
        <v>542</v>
      </c>
      <c r="D43" s="96" t="s">
        <v>179</v>
      </c>
      <c r="E43" s="101">
        <v>2500000</v>
      </c>
      <c r="F43" s="102">
        <v>2487.06</v>
      </c>
      <c r="G43" s="103">
        <v>1.21E-2</v>
      </c>
      <c r="H43" s="104">
        <v>6.7849999999999994E-2</v>
      </c>
      <c r="I43" s="105"/>
      <c r="J43" s="85"/>
    </row>
    <row r="44" spans="1:10" ht="13.15" customHeight="1">
      <c r="A44" s="99"/>
      <c r="B44" s="100" t="s">
        <v>543</v>
      </c>
      <c r="C44" s="96" t="s">
        <v>544</v>
      </c>
      <c r="D44" s="96" t="s">
        <v>179</v>
      </c>
      <c r="E44" s="101">
        <v>2500000</v>
      </c>
      <c r="F44" s="102">
        <v>2487.06</v>
      </c>
      <c r="G44" s="103">
        <v>1.21E-2</v>
      </c>
      <c r="H44" s="104">
        <v>6.7849999999999994E-2</v>
      </c>
      <c r="I44" s="105"/>
      <c r="J44" s="85"/>
    </row>
    <row r="45" spans="1:10" ht="13.15" customHeight="1">
      <c r="A45" s="99"/>
      <c r="B45" s="100" t="s">
        <v>545</v>
      </c>
      <c r="C45" s="96" t="s">
        <v>546</v>
      </c>
      <c r="D45" s="96" t="s">
        <v>179</v>
      </c>
      <c r="E45" s="101">
        <v>2500000</v>
      </c>
      <c r="F45" s="102">
        <v>2483.69</v>
      </c>
      <c r="G45" s="103">
        <v>1.21E-2</v>
      </c>
      <c r="H45" s="104">
        <v>6.8500000000000005E-2</v>
      </c>
      <c r="I45" s="105"/>
      <c r="J45" s="85"/>
    </row>
    <row r="46" spans="1:10" ht="13.15" customHeight="1">
      <c r="A46" s="99"/>
      <c r="B46" s="100" t="s">
        <v>547</v>
      </c>
      <c r="C46" s="96" t="s">
        <v>548</v>
      </c>
      <c r="D46" s="96" t="s">
        <v>179</v>
      </c>
      <c r="E46" s="101">
        <v>2500000</v>
      </c>
      <c r="F46" s="102">
        <v>2480.4899999999998</v>
      </c>
      <c r="G46" s="103">
        <v>1.21E-2</v>
      </c>
      <c r="H46" s="104">
        <v>6.8366999999999997E-2</v>
      </c>
      <c r="I46" s="105"/>
      <c r="J46" s="85"/>
    </row>
    <row r="47" spans="1:10" ht="13.15" customHeight="1">
      <c r="A47" s="85"/>
      <c r="B47" s="95" t="s">
        <v>128</v>
      </c>
      <c r="C47" s="96"/>
      <c r="D47" s="96"/>
      <c r="E47" s="96"/>
      <c r="F47" s="106">
        <v>163776.91</v>
      </c>
      <c r="G47" s="107">
        <v>0.79730000000000001</v>
      </c>
      <c r="H47" s="108"/>
      <c r="I47" s="109"/>
      <c r="J47" s="85"/>
    </row>
    <row r="48" spans="1:10" ht="13.15" customHeight="1">
      <c r="A48" s="85"/>
      <c r="B48" s="110" t="s">
        <v>131</v>
      </c>
      <c r="C48" s="112"/>
      <c r="D48" s="111"/>
      <c r="E48" s="112"/>
      <c r="F48" s="106">
        <v>193392.15</v>
      </c>
      <c r="G48" s="107">
        <v>0.94140000000000001</v>
      </c>
      <c r="H48" s="108"/>
      <c r="I48" s="109"/>
      <c r="J48" s="85"/>
    </row>
    <row r="49" spans="1:10" ht="13.15" customHeight="1">
      <c r="A49" s="85"/>
      <c r="B49" s="95" t="s">
        <v>180</v>
      </c>
      <c r="C49" s="96"/>
      <c r="D49" s="96"/>
      <c r="E49" s="96"/>
      <c r="F49" s="96"/>
      <c r="G49" s="96"/>
      <c r="H49" s="97"/>
      <c r="I49" s="98"/>
      <c r="J49" s="85"/>
    </row>
    <row r="50" spans="1:10" ht="13.15" customHeight="1">
      <c r="A50" s="85"/>
      <c r="B50" s="95" t="s">
        <v>549</v>
      </c>
      <c r="C50" s="96"/>
      <c r="D50" s="96"/>
      <c r="E50" s="96"/>
      <c r="F50" s="85"/>
      <c r="G50" s="97"/>
      <c r="H50" s="97"/>
      <c r="I50" s="98"/>
      <c r="J50" s="85"/>
    </row>
    <row r="51" spans="1:10" ht="13.15" customHeight="1">
      <c r="A51" s="99"/>
      <c r="B51" s="100" t="s">
        <v>550</v>
      </c>
      <c r="C51" s="96" t="s">
        <v>551</v>
      </c>
      <c r="D51" s="96"/>
      <c r="E51" s="101">
        <v>5149.1760000000004</v>
      </c>
      <c r="F51" s="102">
        <v>521.07000000000005</v>
      </c>
      <c r="G51" s="103">
        <v>2.5000000000000001E-3</v>
      </c>
      <c r="H51" s="104"/>
      <c r="I51" s="105"/>
      <c r="J51" s="85"/>
    </row>
    <row r="52" spans="1:10" ht="13.15" customHeight="1">
      <c r="A52" s="85"/>
      <c r="B52" s="95" t="s">
        <v>128</v>
      </c>
      <c r="C52" s="96"/>
      <c r="D52" s="96"/>
      <c r="E52" s="96"/>
      <c r="F52" s="106">
        <v>521.07000000000005</v>
      </c>
      <c r="G52" s="107">
        <v>2.5000000000000001E-3</v>
      </c>
      <c r="H52" s="108"/>
      <c r="I52" s="109"/>
      <c r="J52" s="85"/>
    </row>
    <row r="53" spans="1:10" ht="13.15" customHeight="1">
      <c r="A53" s="85"/>
      <c r="B53" s="95" t="s">
        <v>181</v>
      </c>
      <c r="C53" s="96"/>
      <c r="D53" s="113" t="s">
        <v>182</v>
      </c>
      <c r="E53" s="96"/>
      <c r="F53" s="85"/>
      <c r="G53" s="97"/>
      <c r="H53" s="97"/>
      <c r="I53" s="98"/>
      <c r="J53" s="85"/>
    </row>
    <row r="54" spans="1:10" ht="13.15" customHeight="1">
      <c r="A54" s="99"/>
      <c r="B54" s="100" t="s">
        <v>552</v>
      </c>
      <c r="C54" s="96"/>
      <c r="D54" s="114" t="s">
        <v>198</v>
      </c>
      <c r="E54" s="115"/>
      <c r="F54" s="102">
        <v>250</v>
      </c>
      <c r="G54" s="103">
        <v>1.1999999999999999E-3</v>
      </c>
      <c r="H54" s="104"/>
      <c r="I54" s="105"/>
      <c r="J54" s="85"/>
    </row>
    <row r="55" spans="1:10" ht="13.15" customHeight="1">
      <c r="A55" s="99"/>
      <c r="B55" s="100" t="s">
        <v>553</v>
      </c>
      <c r="C55" s="96"/>
      <c r="D55" s="114" t="s">
        <v>198</v>
      </c>
      <c r="E55" s="115"/>
      <c r="F55" s="102">
        <v>200</v>
      </c>
      <c r="G55" s="103">
        <v>1E-3</v>
      </c>
      <c r="H55" s="104"/>
      <c r="I55" s="105"/>
      <c r="J55" s="85"/>
    </row>
    <row r="56" spans="1:10" ht="13.15" customHeight="1">
      <c r="A56" s="99"/>
      <c r="B56" s="100" t="s">
        <v>554</v>
      </c>
      <c r="C56" s="96"/>
      <c r="D56" s="114" t="s">
        <v>198</v>
      </c>
      <c r="E56" s="115"/>
      <c r="F56" s="102">
        <v>200</v>
      </c>
      <c r="G56" s="103">
        <v>1E-3</v>
      </c>
      <c r="H56" s="104"/>
      <c r="I56" s="105"/>
      <c r="J56" s="85"/>
    </row>
    <row r="57" spans="1:10" ht="13.15" customHeight="1">
      <c r="A57" s="99"/>
      <c r="B57" s="100" t="s">
        <v>555</v>
      </c>
      <c r="C57" s="96"/>
      <c r="D57" s="114" t="s">
        <v>198</v>
      </c>
      <c r="E57" s="115"/>
      <c r="F57" s="102">
        <v>200</v>
      </c>
      <c r="G57" s="103">
        <v>1E-3</v>
      </c>
      <c r="H57" s="104"/>
      <c r="I57" s="105"/>
      <c r="J57" s="85"/>
    </row>
    <row r="58" spans="1:10" ht="13.15" customHeight="1">
      <c r="A58" s="99"/>
      <c r="B58" s="100" t="s">
        <v>556</v>
      </c>
      <c r="C58" s="96"/>
      <c r="D58" s="114" t="s">
        <v>198</v>
      </c>
      <c r="E58" s="115"/>
      <c r="F58" s="102">
        <v>100</v>
      </c>
      <c r="G58" s="103">
        <v>5.0000000000000001E-4</v>
      </c>
      <c r="H58" s="104"/>
      <c r="I58" s="105"/>
      <c r="J58" s="85"/>
    </row>
    <row r="59" spans="1:10" ht="13.15" customHeight="1">
      <c r="A59" s="99"/>
      <c r="B59" s="100" t="s">
        <v>557</v>
      </c>
      <c r="C59" s="96"/>
      <c r="D59" s="114" t="s">
        <v>218</v>
      </c>
      <c r="E59" s="115"/>
      <c r="F59" s="102">
        <v>100</v>
      </c>
      <c r="G59" s="103">
        <v>5.0000000000000001E-4</v>
      </c>
      <c r="H59" s="104"/>
      <c r="I59" s="105"/>
      <c r="J59" s="85"/>
    </row>
    <row r="60" spans="1:10" ht="13.15" customHeight="1">
      <c r="A60" s="99"/>
      <c r="B60" s="100" t="s">
        <v>558</v>
      </c>
      <c r="C60" s="96"/>
      <c r="D60" s="114" t="s">
        <v>184</v>
      </c>
      <c r="E60" s="115"/>
      <c r="F60" s="102">
        <v>100</v>
      </c>
      <c r="G60" s="103">
        <v>5.0000000000000001E-4</v>
      </c>
      <c r="H60" s="104"/>
      <c r="I60" s="105"/>
      <c r="J60" s="85"/>
    </row>
    <row r="61" spans="1:10" ht="13.15" customHeight="1">
      <c r="A61" s="85"/>
      <c r="B61" s="95" t="s">
        <v>128</v>
      </c>
      <c r="C61" s="96"/>
      <c r="D61" s="96"/>
      <c r="E61" s="96"/>
      <c r="F61" s="106">
        <v>1150</v>
      </c>
      <c r="G61" s="107">
        <v>5.7000000000000002E-3</v>
      </c>
      <c r="H61" s="108"/>
      <c r="I61" s="109"/>
      <c r="J61" s="85"/>
    </row>
    <row r="62" spans="1:10" ht="13.15" customHeight="1">
      <c r="A62" s="85"/>
      <c r="B62" s="110" t="s">
        <v>131</v>
      </c>
      <c r="C62" s="112"/>
      <c r="D62" s="111"/>
      <c r="E62" s="112"/>
      <c r="F62" s="106">
        <v>1671.07</v>
      </c>
      <c r="G62" s="107">
        <v>8.2000000000000007E-3</v>
      </c>
      <c r="H62" s="108"/>
      <c r="I62" s="109"/>
      <c r="J62" s="85"/>
    </row>
    <row r="63" spans="1:10" ht="13.15" customHeight="1">
      <c r="A63" s="85"/>
      <c r="B63" s="95" t="s">
        <v>208</v>
      </c>
      <c r="C63" s="96"/>
      <c r="D63" s="96"/>
      <c r="E63" s="96"/>
      <c r="F63" s="96"/>
      <c r="G63" s="96"/>
      <c r="H63" s="97"/>
      <c r="I63" s="98"/>
      <c r="J63" s="85"/>
    </row>
    <row r="64" spans="1:10" ht="13.15" customHeight="1">
      <c r="A64" s="99"/>
      <c r="B64" s="100" t="s">
        <v>209</v>
      </c>
      <c r="C64" s="96"/>
      <c r="D64" s="96"/>
      <c r="E64" s="101"/>
      <c r="F64" s="102">
        <v>9470</v>
      </c>
      <c r="G64" s="103">
        <v>4.6100000000000002E-2</v>
      </c>
      <c r="H64" s="104">
        <v>6.6504936200014117E-2</v>
      </c>
      <c r="I64" s="105"/>
      <c r="J64" s="85"/>
    </row>
    <row r="65" spans="1:10" ht="13.15" customHeight="1">
      <c r="A65" s="85"/>
      <c r="B65" s="95" t="s">
        <v>128</v>
      </c>
      <c r="C65" s="96"/>
      <c r="D65" s="96"/>
      <c r="E65" s="96"/>
      <c r="F65" s="106">
        <v>9470</v>
      </c>
      <c r="G65" s="107">
        <v>4.6100000000000002E-2</v>
      </c>
      <c r="H65" s="108"/>
      <c r="I65" s="109"/>
      <c r="J65" s="85"/>
    </row>
    <row r="66" spans="1:10" ht="13.15" customHeight="1">
      <c r="A66" s="85"/>
      <c r="B66" s="110" t="s">
        <v>502</v>
      </c>
      <c r="C66" s="111"/>
      <c r="D66" s="111"/>
      <c r="E66" s="111"/>
      <c r="F66" s="108" t="s">
        <v>130</v>
      </c>
      <c r="G66" s="108" t="s">
        <v>130</v>
      </c>
      <c r="H66" s="108"/>
      <c r="I66" s="109"/>
      <c r="J66" s="85"/>
    </row>
    <row r="67" spans="1:10" ht="13.15" customHeight="1">
      <c r="A67" s="85"/>
      <c r="B67" s="110" t="s">
        <v>128</v>
      </c>
      <c r="C67" s="111"/>
      <c r="D67" s="111"/>
      <c r="E67" s="111"/>
      <c r="F67" s="108" t="s">
        <v>130</v>
      </c>
      <c r="G67" s="108" t="s">
        <v>130</v>
      </c>
      <c r="H67" s="108"/>
      <c r="I67" s="109"/>
      <c r="J67" s="85"/>
    </row>
    <row r="68" spans="1:10" ht="13.15" customHeight="1">
      <c r="A68" s="85"/>
      <c r="B68" s="110" t="s">
        <v>131</v>
      </c>
      <c r="C68" s="112"/>
      <c r="D68" s="111"/>
      <c r="E68" s="112"/>
      <c r="F68" s="106">
        <v>9470</v>
      </c>
      <c r="G68" s="107">
        <v>4.6100000000000002E-2</v>
      </c>
      <c r="H68" s="108"/>
      <c r="I68" s="109"/>
      <c r="J68" s="85"/>
    </row>
    <row r="69" spans="1:10" ht="13.15" customHeight="1">
      <c r="A69" s="85"/>
      <c r="B69" s="110" t="s">
        <v>210</v>
      </c>
      <c r="C69" s="96"/>
      <c r="D69" s="111"/>
      <c r="E69" s="96"/>
      <c r="F69" s="116">
        <v>-6600.33</v>
      </c>
      <c r="G69" s="107">
        <v>-3.2300000000000002E-2</v>
      </c>
      <c r="H69" s="108"/>
      <c r="I69" s="109"/>
      <c r="J69" s="85"/>
    </row>
    <row r="70" spans="1:10" ht="13.15" customHeight="1" thickBot="1">
      <c r="A70" s="85"/>
      <c r="B70" s="117" t="s">
        <v>211</v>
      </c>
      <c r="C70" s="118"/>
      <c r="D70" s="118"/>
      <c r="E70" s="118"/>
      <c r="F70" s="119">
        <v>205442.02</v>
      </c>
      <c r="G70" s="120">
        <v>1</v>
      </c>
      <c r="H70" s="121"/>
      <c r="I70" s="122"/>
      <c r="J70" s="85"/>
    </row>
    <row r="71" spans="1:10" ht="13.15" customHeight="1">
      <c r="A71" s="85"/>
      <c r="B71" s="89"/>
      <c r="C71" s="85"/>
      <c r="D71" s="85"/>
      <c r="E71" s="85"/>
      <c r="F71" s="85"/>
      <c r="G71" s="85"/>
      <c r="H71" s="85"/>
      <c r="I71" s="85"/>
      <c r="J71" s="85"/>
    </row>
    <row r="72" spans="1:10" ht="13.15" customHeight="1">
      <c r="A72" s="85"/>
      <c r="B72" s="86" t="s">
        <v>212</v>
      </c>
      <c r="C72" s="85"/>
      <c r="D72" s="85"/>
      <c r="E72" s="85"/>
      <c r="F72" s="85"/>
      <c r="G72" s="85"/>
      <c r="H72" s="85"/>
      <c r="I72" s="85"/>
      <c r="J72" s="85"/>
    </row>
    <row r="73" spans="1:10" ht="13.15" customHeight="1">
      <c r="A73" s="85"/>
      <c r="B73" s="86" t="s">
        <v>213</v>
      </c>
      <c r="C73" s="85"/>
      <c r="D73" s="85"/>
      <c r="E73" s="85"/>
      <c r="F73" s="85"/>
      <c r="G73" s="85"/>
      <c r="H73" s="85"/>
      <c r="I73" s="85"/>
      <c r="J73" s="85"/>
    </row>
    <row r="74" spans="1:10" ht="13.15" customHeight="1">
      <c r="A74" s="85"/>
      <c r="B74" s="86" t="s">
        <v>215</v>
      </c>
      <c r="C74" s="85"/>
      <c r="D74" s="85"/>
      <c r="E74" s="85"/>
      <c r="F74" s="85"/>
      <c r="G74" s="85"/>
      <c r="H74" s="85"/>
      <c r="I74" s="85"/>
      <c r="J74" s="85"/>
    </row>
    <row r="75" spans="1:10" ht="13.15" customHeight="1">
      <c r="A75" s="85"/>
      <c r="B75" s="617" t="s">
        <v>216</v>
      </c>
      <c r="C75" s="617"/>
      <c r="D75" s="617"/>
      <c r="E75" s="85"/>
      <c r="F75" s="85"/>
      <c r="G75" s="85"/>
      <c r="H75" s="85"/>
      <c r="I75" s="85"/>
      <c r="J75" s="85"/>
    </row>
    <row r="76" spans="1:10" ht="13.15" customHeight="1" thickBot="1">
      <c r="A76" s="123"/>
      <c r="B76" s="86"/>
      <c r="C76" s="123"/>
      <c r="D76" s="123"/>
      <c r="E76" s="123"/>
      <c r="F76" s="123"/>
      <c r="G76" s="123"/>
      <c r="H76" s="123"/>
      <c r="I76" s="123"/>
      <c r="J76" s="123"/>
    </row>
    <row r="77" spans="1:10">
      <c r="B77" s="124" t="s">
        <v>429</v>
      </c>
      <c r="C77" s="125"/>
      <c r="D77" s="126"/>
      <c r="E77" s="127"/>
      <c r="F77" s="128"/>
      <c r="G77" s="128"/>
      <c r="H77" s="129"/>
      <c r="I77" s="130"/>
      <c r="J77" s="131"/>
    </row>
    <row r="78" spans="1:10">
      <c r="B78" s="132" t="s">
        <v>430</v>
      </c>
      <c r="C78" s="70"/>
      <c r="D78" s="133"/>
      <c r="E78" s="133"/>
      <c r="F78" s="70"/>
      <c r="G78" s="134"/>
      <c r="H78" s="135"/>
      <c r="I78" s="130"/>
      <c r="J78" s="131"/>
    </row>
    <row r="79" spans="1:10" ht="36">
      <c r="B79" s="618" t="s">
        <v>431</v>
      </c>
      <c r="C79" s="619" t="s">
        <v>432</v>
      </c>
      <c r="D79" s="136" t="s">
        <v>433</v>
      </c>
      <c r="E79" s="136" t="s">
        <v>433</v>
      </c>
      <c r="F79" s="136" t="s">
        <v>434</v>
      </c>
      <c r="G79" s="134"/>
      <c r="H79" s="135"/>
      <c r="I79" s="130"/>
      <c r="J79" s="130"/>
    </row>
    <row r="80" spans="1:10">
      <c r="B80" s="618"/>
      <c r="C80" s="619"/>
      <c r="D80" s="136" t="s">
        <v>435</v>
      </c>
      <c r="E80" s="136" t="s">
        <v>436</v>
      </c>
      <c r="F80" s="136" t="s">
        <v>435</v>
      </c>
      <c r="G80" s="134"/>
      <c r="H80" s="135"/>
      <c r="I80" s="130"/>
      <c r="J80" s="130"/>
    </row>
    <row r="81" spans="2:10">
      <c r="B81" s="463" t="s">
        <v>130</v>
      </c>
      <c r="C81" s="321" t="s">
        <v>130</v>
      </c>
      <c r="D81" s="321" t="s">
        <v>130</v>
      </c>
      <c r="E81" s="321" t="s">
        <v>130</v>
      </c>
      <c r="F81" s="321" t="s">
        <v>130</v>
      </c>
      <c r="G81" s="134"/>
      <c r="H81" s="135"/>
      <c r="I81" s="130"/>
      <c r="J81" s="130"/>
    </row>
    <row r="82" spans="2:10">
      <c r="B82" s="137" t="s">
        <v>437</v>
      </c>
      <c r="C82" s="138"/>
      <c r="D82" s="138"/>
      <c r="E82" s="138"/>
      <c r="F82" s="138"/>
      <c r="G82" s="134"/>
      <c r="H82" s="135"/>
      <c r="I82" s="130"/>
      <c r="J82" s="130"/>
    </row>
    <row r="83" spans="2:10">
      <c r="B83" s="139"/>
      <c r="C83" s="70"/>
      <c r="D83" s="70"/>
      <c r="E83" s="70"/>
      <c r="F83" s="70"/>
      <c r="G83" s="134"/>
      <c r="H83" s="135"/>
      <c r="I83" s="130"/>
      <c r="J83" s="130"/>
    </row>
    <row r="84" spans="2:10">
      <c r="B84" s="139" t="s">
        <v>559</v>
      </c>
      <c r="C84" s="70"/>
      <c r="D84" s="70"/>
      <c r="E84" s="70"/>
      <c r="F84" s="70"/>
      <c r="G84" s="134"/>
      <c r="H84" s="135"/>
      <c r="I84" s="130"/>
      <c r="J84" s="130"/>
    </row>
    <row r="85" spans="2:10">
      <c r="B85" s="140" t="s">
        <v>560</v>
      </c>
      <c r="C85" s="266" t="s">
        <v>847</v>
      </c>
      <c r="D85" s="266" t="s">
        <v>561</v>
      </c>
      <c r="E85" s="70"/>
      <c r="F85" s="70"/>
      <c r="G85" s="134"/>
      <c r="H85" s="135"/>
      <c r="I85" s="130"/>
      <c r="J85" s="130"/>
    </row>
    <row r="86" spans="2:10">
      <c r="B86" s="140" t="s">
        <v>442</v>
      </c>
      <c r="C86" s="69"/>
      <c r="D86" s="69"/>
      <c r="E86" s="70"/>
      <c r="F86" s="70"/>
      <c r="G86" s="134"/>
      <c r="H86" s="135"/>
      <c r="I86" s="130"/>
      <c r="J86" s="130"/>
    </row>
    <row r="87" spans="2:10">
      <c r="B87" s="140" t="s">
        <v>562</v>
      </c>
      <c r="C87" s="141">
        <v>1318.7827</v>
      </c>
      <c r="D87" s="141">
        <v>1326.2904000000001</v>
      </c>
      <c r="E87" s="70"/>
      <c r="F87" s="70"/>
      <c r="G87" s="134"/>
      <c r="H87" s="135"/>
      <c r="I87" s="130"/>
      <c r="J87" s="130"/>
    </row>
    <row r="88" spans="2:10">
      <c r="B88" s="140" t="s">
        <v>563</v>
      </c>
      <c r="C88" s="141">
        <v>1000.5405</v>
      </c>
      <c r="D88" s="141">
        <v>1000.5405</v>
      </c>
      <c r="E88" s="70"/>
      <c r="F88" s="70"/>
      <c r="G88" s="142"/>
      <c r="H88" s="135"/>
      <c r="I88" s="130"/>
      <c r="J88" s="130"/>
    </row>
    <row r="89" spans="2:10">
      <c r="B89" s="140" t="s">
        <v>564</v>
      </c>
      <c r="C89" s="141">
        <v>1001.9899</v>
      </c>
      <c r="D89" s="141">
        <v>1001.3693</v>
      </c>
      <c r="E89" s="70"/>
      <c r="F89" s="70"/>
      <c r="G89" s="142"/>
      <c r="H89" s="135"/>
      <c r="I89" s="130"/>
      <c r="J89" s="130"/>
    </row>
    <row r="90" spans="2:10">
      <c r="B90" s="140" t="s">
        <v>565</v>
      </c>
      <c r="C90" s="141">
        <v>1003.9914</v>
      </c>
      <c r="D90" s="141">
        <v>1003.3698000000001</v>
      </c>
      <c r="E90" s="70"/>
      <c r="F90" s="70"/>
      <c r="G90" s="142"/>
      <c r="H90" s="135"/>
      <c r="I90" s="130"/>
      <c r="J90" s="130"/>
    </row>
    <row r="91" spans="2:10">
      <c r="B91" s="140" t="s">
        <v>443</v>
      </c>
      <c r="C91" s="141"/>
      <c r="D91" s="141"/>
      <c r="E91" s="70"/>
      <c r="F91" s="70"/>
      <c r="G91" s="134"/>
      <c r="H91" s="135"/>
      <c r="I91" s="130"/>
      <c r="J91" s="130"/>
    </row>
    <row r="92" spans="2:10">
      <c r="B92" s="140" t="s">
        <v>566</v>
      </c>
      <c r="C92" s="141">
        <v>1311.2608</v>
      </c>
      <c r="D92" s="141">
        <v>1318.6085</v>
      </c>
      <c r="E92" s="70"/>
      <c r="F92" s="70"/>
      <c r="G92" s="134"/>
      <c r="H92" s="135"/>
      <c r="I92" s="130"/>
      <c r="J92" s="130"/>
    </row>
    <row r="93" spans="2:10">
      <c r="B93" s="140" t="s">
        <v>567</v>
      </c>
      <c r="C93" s="141">
        <v>1000.5404</v>
      </c>
      <c r="D93" s="141">
        <v>1000.5404</v>
      </c>
      <c r="E93" s="70"/>
      <c r="F93" s="70"/>
      <c r="G93" s="143"/>
      <c r="H93" s="135"/>
      <c r="I93" s="130"/>
      <c r="J93" s="130"/>
    </row>
    <row r="94" spans="2:10">
      <c r="B94" s="140" t="s">
        <v>568</v>
      </c>
      <c r="C94" s="141">
        <v>1001.9761999999999</v>
      </c>
      <c r="D94" s="141">
        <v>1001.3635</v>
      </c>
      <c r="E94" s="70"/>
      <c r="F94" s="70"/>
      <c r="G94" s="142"/>
      <c r="H94" s="135"/>
      <c r="I94" s="130"/>
      <c r="J94" s="130"/>
    </row>
    <row r="95" spans="2:10">
      <c r="B95" s="140" t="s">
        <v>569</v>
      </c>
      <c r="C95" s="141">
        <v>1003.9782</v>
      </c>
      <c r="D95" s="141">
        <v>1003.3644</v>
      </c>
      <c r="E95" s="70"/>
      <c r="F95" s="70"/>
      <c r="G95" s="142"/>
      <c r="H95" s="135"/>
      <c r="I95" s="130"/>
      <c r="J95" s="130"/>
    </row>
    <row r="96" spans="2:10">
      <c r="B96" s="132"/>
      <c r="C96" s="70"/>
      <c r="D96" s="70"/>
      <c r="E96" s="70"/>
      <c r="F96" s="70"/>
      <c r="G96" s="134"/>
      <c r="H96" s="135"/>
      <c r="I96" s="130"/>
      <c r="J96" s="130"/>
    </row>
    <row r="97" spans="2:10">
      <c r="B97" s="139" t="s">
        <v>570</v>
      </c>
      <c r="C97" s="144"/>
      <c r="D97" s="144"/>
      <c r="E97" s="144"/>
      <c r="F97" s="70"/>
      <c r="G97" s="134"/>
      <c r="H97" s="135"/>
      <c r="I97" s="130"/>
      <c r="J97" s="130"/>
    </row>
    <row r="98" spans="2:10">
      <c r="B98" s="139"/>
      <c r="C98" s="144"/>
      <c r="D98" s="144"/>
      <c r="E98" s="144"/>
      <c r="F98" s="70"/>
      <c r="G98" s="134"/>
      <c r="H98" s="135"/>
      <c r="I98" s="130"/>
      <c r="J98" s="130"/>
    </row>
    <row r="99" spans="2:10" ht="24">
      <c r="B99" s="145" t="s">
        <v>571</v>
      </c>
      <c r="C99" s="146" t="s">
        <v>572</v>
      </c>
      <c r="D99" s="146" t="s">
        <v>573</v>
      </c>
      <c r="E99" s="146" t="s">
        <v>574</v>
      </c>
      <c r="F99" s="147"/>
      <c r="G99" s="147"/>
      <c r="H99" s="148"/>
      <c r="I99" s="149"/>
      <c r="J99" s="149"/>
    </row>
    <row r="100" spans="2:10" ht="36">
      <c r="B100" s="150" t="s">
        <v>575</v>
      </c>
      <c r="C100" s="151" t="s">
        <v>576</v>
      </c>
      <c r="D100" s="152">
        <v>5.6781010200000015</v>
      </c>
      <c r="E100" s="152">
        <v>5.6781010200000015</v>
      </c>
      <c r="F100" s="153"/>
      <c r="G100" s="134"/>
      <c r="H100" s="154"/>
      <c r="I100" s="149"/>
      <c r="J100" s="149"/>
    </row>
    <row r="101" spans="2:10">
      <c r="B101" s="155"/>
      <c r="C101" s="156"/>
      <c r="D101" s="156"/>
      <c r="E101" s="156"/>
      <c r="F101" s="153"/>
      <c r="G101" s="134"/>
      <c r="H101" s="154"/>
      <c r="I101" s="149"/>
      <c r="J101" s="149"/>
    </row>
    <row r="102" spans="2:10" ht="24">
      <c r="B102" s="157" t="s">
        <v>571</v>
      </c>
      <c r="C102" s="146" t="s">
        <v>577</v>
      </c>
      <c r="D102" s="146" t="s">
        <v>573</v>
      </c>
      <c r="E102" s="146" t="s">
        <v>578</v>
      </c>
      <c r="F102" s="147"/>
      <c r="G102" s="158"/>
      <c r="H102" s="148"/>
      <c r="I102" s="149"/>
      <c r="J102" s="149"/>
    </row>
    <row r="103" spans="2:10" ht="36">
      <c r="B103" s="150" t="s">
        <v>575</v>
      </c>
      <c r="C103" s="151" t="s">
        <v>579</v>
      </c>
      <c r="D103" s="159">
        <v>5.5944976999999998</v>
      </c>
      <c r="E103" s="159">
        <v>5.5944976999999998</v>
      </c>
      <c r="F103" s="153"/>
      <c r="G103" s="134"/>
      <c r="H103" s="154"/>
      <c r="I103" s="149"/>
      <c r="J103" s="149"/>
    </row>
    <row r="104" spans="2:10">
      <c r="B104" s="160"/>
      <c r="C104" s="156"/>
      <c r="D104" s="153"/>
      <c r="E104" s="153"/>
      <c r="F104" s="153"/>
      <c r="G104" s="134"/>
      <c r="H104" s="154"/>
      <c r="I104" s="149"/>
      <c r="J104" s="149"/>
    </row>
    <row r="105" spans="2:10" ht="24">
      <c r="B105" s="157" t="s">
        <v>571</v>
      </c>
      <c r="C105" s="146" t="s">
        <v>580</v>
      </c>
      <c r="D105" s="146" t="s">
        <v>573</v>
      </c>
      <c r="E105" s="146" t="s">
        <v>578</v>
      </c>
      <c r="F105" s="147"/>
      <c r="G105" s="158"/>
      <c r="H105" s="148"/>
      <c r="I105" s="149"/>
      <c r="J105" s="149"/>
    </row>
    <row r="106" spans="2:10" ht="36">
      <c r="B106" s="464">
        <v>45292</v>
      </c>
      <c r="C106" s="151" t="s">
        <v>581</v>
      </c>
      <c r="D106" s="152">
        <v>1.1753998999999999</v>
      </c>
      <c r="E106" s="152">
        <v>1.1753998999999999</v>
      </c>
      <c r="F106" s="147"/>
      <c r="G106" s="158"/>
      <c r="H106" s="148"/>
      <c r="I106" s="149"/>
      <c r="J106" s="149"/>
    </row>
    <row r="107" spans="2:10" ht="36">
      <c r="B107" s="464">
        <v>45299</v>
      </c>
      <c r="C107" s="151" t="s">
        <v>581</v>
      </c>
      <c r="D107" s="152">
        <v>1.34030041</v>
      </c>
      <c r="E107" s="152">
        <v>1.34030041</v>
      </c>
      <c r="F107" s="147"/>
      <c r="G107" s="158"/>
      <c r="H107" s="148"/>
      <c r="I107" s="149"/>
      <c r="J107" s="149"/>
    </row>
    <row r="108" spans="2:10" ht="36">
      <c r="B108" s="464">
        <v>45306</v>
      </c>
      <c r="C108" s="151" t="s">
        <v>581</v>
      </c>
      <c r="D108" s="152">
        <v>1.25519939</v>
      </c>
      <c r="E108" s="152">
        <v>1.25519939</v>
      </c>
      <c r="F108" s="147"/>
      <c r="G108" s="158"/>
      <c r="H108" s="148"/>
      <c r="I108" s="149"/>
      <c r="J108" s="149"/>
    </row>
    <row r="109" spans="2:10" ht="36">
      <c r="B109" s="464">
        <v>45314</v>
      </c>
      <c r="C109" s="151" t="s">
        <v>581</v>
      </c>
      <c r="D109" s="152">
        <v>1.43930095</v>
      </c>
      <c r="E109" s="152">
        <v>1.43930095</v>
      </c>
      <c r="F109" s="153"/>
      <c r="G109" s="134"/>
      <c r="H109" s="154"/>
      <c r="I109" s="149"/>
      <c r="J109" s="149"/>
    </row>
    <row r="110" spans="2:10" ht="36">
      <c r="B110" s="464">
        <v>45320</v>
      </c>
      <c r="C110" s="151" t="s">
        <v>581</v>
      </c>
      <c r="D110" s="152">
        <v>1.09499996</v>
      </c>
      <c r="E110" s="152">
        <v>1.09499996</v>
      </c>
      <c r="F110" s="153"/>
      <c r="G110" s="134"/>
      <c r="H110" s="154"/>
      <c r="I110" s="149"/>
      <c r="J110" s="149"/>
    </row>
    <row r="111" spans="2:10">
      <c r="B111" s="155"/>
      <c r="C111" s="156"/>
      <c r="D111" s="156"/>
      <c r="E111" s="156"/>
      <c r="F111" s="153"/>
      <c r="G111" s="134"/>
      <c r="H111" s="154"/>
      <c r="I111" s="149"/>
      <c r="J111" s="149"/>
    </row>
    <row r="112" spans="2:10" ht="24">
      <c r="B112" s="157" t="s">
        <v>571</v>
      </c>
      <c r="C112" s="146" t="s">
        <v>582</v>
      </c>
      <c r="D112" s="146" t="s">
        <v>573</v>
      </c>
      <c r="E112" s="146" t="s">
        <v>578</v>
      </c>
      <c r="F112" s="147"/>
      <c r="G112" s="158"/>
      <c r="H112" s="148"/>
      <c r="I112" s="149"/>
      <c r="J112" s="149"/>
    </row>
    <row r="113" spans="2:10" ht="36">
      <c r="B113" s="464">
        <v>45292</v>
      </c>
      <c r="C113" s="151" t="s">
        <v>581</v>
      </c>
      <c r="D113" s="152">
        <v>1.1588997400000001</v>
      </c>
      <c r="E113" s="152">
        <v>1.1588997400000001</v>
      </c>
      <c r="F113" s="147"/>
      <c r="G113" s="158"/>
      <c r="H113" s="148"/>
      <c r="I113" s="149"/>
      <c r="J113" s="149"/>
    </row>
    <row r="114" spans="2:10" ht="36">
      <c r="B114" s="464">
        <v>45299</v>
      </c>
      <c r="C114" s="151" t="s">
        <v>581</v>
      </c>
      <c r="D114" s="152">
        <v>1.32119988</v>
      </c>
      <c r="E114" s="152">
        <v>1.32119988</v>
      </c>
      <c r="F114" s="147"/>
      <c r="G114" s="158"/>
      <c r="H114" s="148"/>
      <c r="I114" s="149"/>
      <c r="J114" s="149"/>
    </row>
    <row r="115" spans="2:10" ht="36">
      <c r="B115" s="464">
        <v>45306</v>
      </c>
      <c r="C115" s="151" t="s">
        <v>581</v>
      </c>
      <c r="D115" s="152">
        <v>1.2362997899999999</v>
      </c>
      <c r="E115" s="152">
        <v>1.2362997899999999</v>
      </c>
      <c r="F115" s="147"/>
      <c r="G115" s="158"/>
      <c r="H115" s="148"/>
      <c r="I115" s="149"/>
      <c r="J115" s="149"/>
    </row>
    <row r="116" spans="2:10" ht="48">
      <c r="B116" s="464">
        <v>45314</v>
      </c>
      <c r="C116" s="151" t="s">
        <v>583</v>
      </c>
      <c r="D116" s="152">
        <v>1.4176001300000001</v>
      </c>
      <c r="E116" s="152">
        <v>1.4176001300000001</v>
      </c>
      <c r="F116" s="153"/>
      <c r="G116" s="134"/>
      <c r="H116" s="154"/>
      <c r="I116" s="149"/>
      <c r="J116" s="149"/>
    </row>
    <row r="117" spans="2:10" ht="48">
      <c r="B117" s="464">
        <v>45320</v>
      </c>
      <c r="C117" s="151" t="s">
        <v>583</v>
      </c>
      <c r="D117" s="152">
        <v>1.0791000100000001</v>
      </c>
      <c r="E117" s="152">
        <v>1.0791000100000001</v>
      </c>
      <c r="F117" s="153"/>
      <c r="G117" s="134"/>
      <c r="H117" s="154"/>
      <c r="I117" s="149"/>
      <c r="J117" s="149"/>
    </row>
    <row r="118" spans="2:10">
      <c r="B118" s="464"/>
      <c r="C118" s="151"/>
      <c r="D118" s="152"/>
      <c r="E118" s="152"/>
      <c r="F118" s="153"/>
      <c r="G118" s="134"/>
      <c r="H118" s="154"/>
      <c r="I118" s="149"/>
      <c r="J118" s="149"/>
    </row>
    <row r="119" spans="2:10" ht="24">
      <c r="B119" s="157" t="s">
        <v>571</v>
      </c>
      <c r="C119" s="151" t="s">
        <v>584</v>
      </c>
      <c r="D119" s="151" t="s">
        <v>573</v>
      </c>
      <c r="E119" s="151" t="s">
        <v>578</v>
      </c>
      <c r="F119" s="153"/>
      <c r="G119" s="134"/>
      <c r="H119" s="154"/>
      <c r="I119" s="149"/>
      <c r="J119" s="149"/>
    </row>
    <row r="120" spans="2:10" ht="24">
      <c r="B120" s="150" t="s">
        <v>575</v>
      </c>
      <c r="C120" s="151" t="s">
        <v>585</v>
      </c>
      <c r="D120" s="152">
        <v>6.3331998399999998</v>
      </c>
      <c r="E120" s="152">
        <v>6.3331998399999998</v>
      </c>
      <c r="F120" s="153"/>
      <c r="G120" s="134"/>
      <c r="H120" s="154"/>
      <c r="I120" s="149"/>
      <c r="J120" s="149"/>
    </row>
    <row r="121" spans="2:10">
      <c r="B121" s="267"/>
      <c r="C121" s="465"/>
      <c r="D121" s="153"/>
      <c r="E121" s="153"/>
      <c r="F121" s="153"/>
      <c r="G121" s="134"/>
      <c r="H121" s="154"/>
      <c r="I121" s="149"/>
      <c r="J121" s="149"/>
    </row>
    <row r="122" spans="2:10" ht="24">
      <c r="B122" s="157" t="s">
        <v>571</v>
      </c>
      <c r="C122" s="151" t="s">
        <v>586</v>
      </c>
      <c r="D122" s="151" t="s">
        <v>573</v>
      </c>
      <c r="E122" s="151" t="s">
        <v>578</v>
      </c>
      <c r="F122" s="153"/>
      <c r="G122" s="134"/>
      <c r="H122" s="154"/>
      <c r="I122" s="149"/>
      <c r="J122" s="149"/>
    </row>
    <row r="123" spans="2:10" ht="24">
      <c r="B123" s="150" t="s">
        <v>575</v>
      </c>
      <c r="C123" s="151" t="s">
        <v>587</v>
      </c>
      <c r="D123" s="159">
        <v>6.2396002900000003</v>
      </c>
      <c r="E123" s="159">
        <v>6.2396002900000003</v>
      </c>
      <c r="F123" s="153"/>
      <c r="G123" s="134"/>
      <c r="H123" s="154"/>
      <c r="I123" s="149"/>
      <c r="J123" s="149"/>
    </row>
    <row r="124" spans="2:10">
      <c r="B124" s="267"/>
      <c r="C124" s="161"/>
      <c r="D124" s="162"/>
      <c r="E124" s="162"/>
      <c r="F124" s="153"/>
      <c r="G124" s="134"/>
      <c r="H124" s="154"/>
      <c r="I124" s="149"/>
      <c r="J124" s="149"/>
    </row>
    <row r="125" spans="2:10">
      <c r="B125" s="267"/>
      <c r="C125" s="161"/>
      <c r="D125" s="162"/>
      <c r="E125" s="162"/>
      <c r="F125" s="153"/>
      <c r="G125" s="134"/>
      <c r="H125" s="154"/>
      <c r="I125" s="149"/>
      <c r="J125" s="149"/>
    </row>
    <row r="126" spans="2:10" ht="29.25" customHeight="1">
      <c r="B126" s="620" t="s">
        <v>588</v>
      </c>
      <c r="C126" s="621"/>
      <c r="D126" s="621"/>
      <c r="E126" s="621"/>
      <c r="F126" s="621"/>
      <c r="G126" s="621"/>
      <c r="H126" s="622"/>
      <c r="I126" s="130"/>
      <c r="J126" s="130"/>
    </row>
    <row r="127" spans="2:10">
      <c r="B127" s="163"/>
      <c r="C127" s="164"/>
      <c r="D127" s="70"/>
      <c r="E127" s="70"/>
      <c r="F127" s="70"/>
      <c r="G127" s="134"/>
      <c r="H127" s="135"/>
      <c r="I127" s="130"/>
      <c r="J127" s="130"/>
    </row>
    <row r="128" spans="2:10">
      <c r="B128" s="139" t="s">
        <v>589</v>
      </c>
      <c r="C128" s="144"/>
      <c r="D128" s="144"/>
      <c r="E128" s="144"/>
      <c r="F128" s="70"/>
      <c r="G128" s="134"/>
      <c r="H128" s="135"/>
      <c r="I128" s="130"/>
      <c r="J128" s="130"/>
    </row>
    <row r="129" spans="2:10">
      <c r="B129" s="139" t="s">
        <v>590</v>
      </c>
      <c r="C129" s="144"/>
      <c r="D129" s="144"/>
      <c r="E129" s="144"/>
      <c r="F129" s="70"/>
      <c r="G129" s="134"/>
      <c r="H129" s="135"/>
      <c r="I129" s="130"/>
      <c r="J129" s="130"/>
    </row>
    <row r="130" spans="2:10">
      <c r="B130" s="139"/>
      <c r="C130" s="144"/>
      <c r="D130" s="144"/>
      <c r="E130" s="144"/>
      <c r="F130" s="70"/>
      <c r="G130" s="134"/>
      <c r="H130" s="135"/>
      <c r="I130" s="130"/>
      <c r="J130" s="130"/>
    </row>
    <row r="131" spans="2:10">
      <c r="B131" s="139" t="s">
        <v>591</v>
      </c>
      <c r="C131" s="144"/>
      <c r="D131" s="144"/>
      <c r="E131" s="144"/>
      <c r="F131" s="70"/>
      <c r="G131" s="134"/>
      <c r="H131" s="135"/>
      <c r="I131" s="130"/>
      <c r="J131" s="130"/>
    </row>
    <row r="132" spans="2:10">
      <c r="B132" s="139"/>
      <c r="C132" s="144"/>
      <c r="D132" s="144"/>
      <c r="E132" s="144"/>
      <c r="F132" s="70"/>
      <c r="G132" s="134"/>
      <c r="H132" s="135"/>
      <c r="I132" s="130"/>
      <c r="J132" s="130"/>
    </row>
    <row r="133" spans="2:10">
      <c r="B133" s="139" t="s">
        <v>592</v>
      </c>
      <c r="C133" s="144"/>
      <c r="D133" s="144"/>
      <c r="E133" s="144"/>
      <c r="F133" s="70"/>
      <c r="G133" s="134"/>
      <c r="H133" s="135"/>
      <c r="I133" s="130"/>
      <c r="J133" s="130"/>
    </row>
    <row r="134" spans="2:10">
      <c r="B134" s="165" t="s">
        <v>444</v>
      </c>
      <c r="C134" s="144"/>
      <c r="D134" s="144"/>
      <c r="E134" s="144"/>
      <c r="F134" s="70"/>
      <c r="G134" s="134"/>
      <c r="H134" s="135"/>
      <c r="I134" s="130"/>
      <c r="J134" s="130"/>
    </row>
    <row r="135" spans="2:10">
      <c r="B135" s="165"/>
      <c r="C135" s="144"/>
      <c r="D135" s="144"/>
      <c r="E135" s="144"/>
      <c r="F135" s="70"/>
      <c r="G135" s="134"/>
      <c r="H135" s="135"/>
      <c r="I135" s="130"/>
      <c r="J135" s="130"/>
    </row>
    <row r="136" spans="2:10">
      <c r="B136" s="139" t="s">
        <v>593</v>
      </c>
      <c r="C136" s="144"/>
      <c r="D136" s="144"/>
      <c r="E136" s="144"/>
      <c r="F136" s="70"/>
      <c r="G136" s="134"/>
      <c r="H136" s="135"/>
      <c r="I136" s="130"/>
      <c r="J136" s="130"/>
    </row>
    <row r="137" spans="2:10">
      <c r="B137" s="139"/>
      <c r="C137" s="144"/>
      <c r="D137" s="144"/>
      <c r="E137" s="144"/>
      <c r="F137" s="70"/>
      <c r="G137" s="134"/>
      <c r="H137" s="135"/>
      <c r="I137" s="130"/>
      <c r="J137" s="130"/>
    </row>
    <row r="138" spans="2:10">
      <c r="B138" s="139" t="s">
        <v>594</v>
      </c>
      <c r="C138" s="144"/>
      <c r="D138" s="144"/>
      <c r="E138" s="144"/>
      <c r="F138" s="70"/>
      <c r="G138" s="134"/>
      <c r="H138" s="135"/>
      <c r="I138" s="130"/>
      <c r="J138" s="130"/>
    </row>
    <row r="139" spans="2:10">
      <c r="B139" s="166"/>
      <c r="C139" s="144"/>
      <c r="D139" s="144"/>
      <c r="E139" s="144"/>
      <c r="F139" s="70"/>
      <c r="G139" s="134"/>
      <c r="H139" s="135"/>
      <c r="I139" s="130"/>
      <c r="J139" s="130"/>
    </row>
    <row r="140" spans="2:10">
      <c r="B140" s="139" t="s">
        <v>595</v>
      </c>
      <c r="C140" s="144"/>
      <c r="D140" s="144"/>
      <c r="E140" s="144"/>
      <c r="F140" s="70"/>
      <c r="G140" s="134"/>
      <c r="H140" s="135"/>
      <c r="I140" s="130"/>
      <c r="J140" s="130"/>
    </row>
    <row r="141" spans="2:10">
      <c r="B141" s="139"/>
      <c r="C141" s="144"/>
      <c r="D141" s="144"/>
      <c r="E141" s="144"/>
      <c r="F141" s="70"/>
      <c r="G141" s="134"/>
      <c r="H141" s="135"/>
      <c r="I141" s="130"/>
      <c r="J141" s="130"/>
    </row>
    <row r="142" spans="2:10">
      <c r="B142" s="139" t="s">
        <v>596</v>
      </c>
      <c r="C142" s="144"/>
      <c r="D142" s="144"/>
      <c r="E142" s="144"/>
      <c r="F142" s="70"/>
      <c r="G142" s="134"/>
      <c r="H142" s="135"/>
      <c r="I142" s="130"/>
      <c r="J142" s="130"/>
    </row>
    <row r="143" spans="2:10">
      <c r="B143" s="139"/>
      <c r="C143" s="144"/>
      <c r="D143" s="144"/>
      <c r="E143" s="144"/>
      <c r="F143" s="70"/>
      <c r="G143" s="134"/>
      <c r="H143" s="135"/>
      <c r="I143" s="130"/>
      <c r="J143" s="130"/>
    </row>
    <row r="144" spans="2:10">
      <c r="B144" s="139" t="s">
        <v>597</v>
      </c>
      <c r="C144" s="144"/>
      <c r="D144" s="144"/>
      <c r="E144" s="144"/>
      <c r="F144" s="70"/>
      <c r="G144" s="134"/>
      <c r="H144" s="135"/>
      <c r="I144" s="130"/>
      <c r="J144" s="130"/>
    </row>
    <row r="145" spans="1:12">
      <c r="B145" s="167" t="s">
        <v>598</v>
      </c>
      <c r="C145" s="168"/>
      <c r="D145" s="168"/>
      <c r="E145" s="168"/>
      <c r="F145" s="169">
        <f>G47*100</f>
        <v>79.73</v>
      </c>
      <c r="G145" s="134"/>
      <c r="H145" s="135"/>
      <c r="I145" s="130"/>
      <c r="J145" s="130"/>
    </row>
    <row r="146" spans="1:12">
      <c r="B146" s="167" t="s">
        <v>599</v>
      </c>
      <c r="C146" s="168"/>
      <c r="D146" s="168"/>
      <c r="E146" s="168"/>
      <c r="F146" s="170">
        <f>G12*100</f>
        <v>3.66</v>
      </c>
      <c r="G146" s="134"/>
      <c r="H146" s="135"/>
      <c r="I146" s="130"/>
      <c r="J146" s="130"/>
    </row>
    <row r="147" spans="1:12">
      <c r="B147" s="167" t="s">
        <v>600</v>
      </c>
      <c r="C147" s="168"/>
      <c r="D147" s="168"/>
      <c r="E147" s="168"/>
      <c r="F147" s="171">
        <f>(G20+G26)*100</f>
        <v>14.41</v>
      </c>
      <c r="G147" s="134"/>
      <c r="H147" s="135"/>
      <c r="I147" s="130"/>
      <c r="J147" s="130"/>
    </row>
    <row r="148" spans="1:12">
      <c r="B148" s="172" t="s">
        <v>601</v>
      </c>
      <c r="C148" s="173"/>
      <c r="D148" s="173"/>
      <c r="E148" s="173"/>
      <c r="F148" s="171">
        <f>(G51+G61+G64+G69)*100</f>
        <v>2.1999999999999997</v>
      </c>
      <c r="G148" s="134"/>
      <c r="H148" s="135"/>
      <c r="I148" s="130"/>
      <c r="J148" s="130"/>
    </row>
    <row r="149" spans="1:12">
      <c r="B149" s="139"/>
      <c r="C149" s="144"/>
      <c r="D149" s="144"/>
      <c r="E149" s="144"/>
      <c r="F149" s="70"/>
      <c r="G149" s="134"/>
      <c r="H149" s="135"/>
      <c r="I149" s="130"/>
      <c r="J149" s="130"/>
    </row>
    <row r="150" spans="1:12">
      <c r="B150" s="139" t="s">
        <v>602</v>
      </c>
      <c r="C150" s="144"/>
      <c r="D150" s="144"/>
      <c r="E150" s="144"/>
      <c r="F150" s="70"/>
      <c r="G150" s="134"/>
      <c r="H150" s="135"/>
      <c r="I150" s="130"/>
      <c r="J150" s="130"/>
    </row>
    <row r="151" spans="1:12">
      <c r="B151" s="167" t="s">
        <v>603</v>
      </c>
      <c r="C151" s="174"/>
      <c r="D151" s="174"/>
      <c r="E151" s="174"/>
      <c r="F151" s="171">
        <f>F145+F146</f>
        <v>83.39</v>
      </c>
      <c r="G151" s="134"/>
      <c r="H151" s="135"/>
      <c r="I151" s="130"/>
      <c r="J151" s="130"/>
    </row>
    <row r="152" spans="1:12">
      <c r="B152" s="167" t="s">
        <v>604</v>
      </c>
      <c r="C152" s="175"/>
      <c r="D152" s="175"/>
      <c r="E152" s="175"/>
      <c r="F152" s="171">
        <f>F147</f>
        <v>14.41</v>
      </c>
      <c r="G152" s="134"/>
      <c r="H152" s="135"/>
      <c r="I152" s="130"/>
      <c r="J152" s="130"/>
    </row>
    <row r="153" spans="1:12">
      <c r="B153" s="167" t="s">
        <v>601</v>
      </c>
      <c r="C153" s="175"/>
      <c r="D153" s="175"/>
      <c r="E153" s="175"/>
      <c r="F153" s="171">
        <f>+F148</f>
        <v>2.1999999999999997</v>
      </c>
      <c r="G153" s="134"/>
      <c r="H153" s="135"/>
      <c r="I153" s="130"/>
      <c r="J153" s="130"/>
    </row>
    <row r="154" spans="1:12">
      <c r="B154" s="139"/>
      <c r="C154" s="176"/>
      <c r="D154" s="176"/>
      <c r="E154" s="176"/>
      <c r="F154" s="177"/>
      <c r="G154" s="134"/>
      <c r="H154" s="135"/>
      <c r="I154" s="130"/>
      <c r="J154" s="130"/>
    </row>
    <row r="155" spans="1:12">
      <c r="B155" s="139" t="s">
        <v>469</v>
      </c>
      <c r="C155" s="176"/>
      <c r="D155" s="176"/>
      <c r="E155" s="176"/>
      <c r="F155" s="178"/>
      <c r="G155" s="134"/>
      <c r="H155" s="135"/>
      <c r="I155" s="130"/>
      <c r="J155" s="130"/>
    </row>
    <row r="156" spans="1:12" ht="15.75" thickBot="1">
      <c r="B156" s="268"/>
      <c r="C156" s="269"/>
      <c r="D156" s="269"/>
      <c r="E156" s="269"/>
      <c r="F156" s="269"/>
      <c r="G156" s="269"/>
      <c r="H156" s="270"/>
      <c r="I156" s="123"/>
      <c r="J156" s="123"/>
    </row>
    <row r="157" spans="1:12">
      <c r="B157" s="86"/>
      <c r="C157" s="123"/>
      <c r="D157" s="123"/>
      <c r="E157" s="123"/>
      <c r="F157" s="123"/>
      <c r="G157" s="123"/>
      <c r="H157" s="123"/>
      <c r="I157" s="123"/>
      <c r="J157" s="123"/>
    </row>
    <row r="158" spans="1:12" ht="13.15" customHeight="1">
      <c r="A158" s="123"/>
      <c r="B158" s="86"/>
      <c r="C158" s="123"/>
      <c r="D158" s="123"/>
      <c r="E158" s="123"/>
      <c r="F158" s="123"/>
      <c r="G158" s="123"/>
      <c r="H158" s="123"/>
      <c r="I158" s="123"/>
      <c r="J158" s="123"/>
    </row>
    <row r="159" spans="1:12" ht="13.15" customHeight="1">
      <c r="A159" s="85"/>
      <c r="B159" s="611" t="s">
        <v>889</v>
      </c>
      <c r="C159" s="611"/>
      <c r="D159" s="611"/>
      <c r="E159" s="611"/>
      <c r="F159" s="611"/>
      <c r="G159" s="611"/>
      <c r="H159" s="611"/>
      <c r="I159" s="611"/>
      <c r="J159" s="433"/>
      <c r="K159" s="282"/>
      <c r="L159" s="282"/>
    </row>
    <row r="160" spans="1:12" ht="15" customHeight="1">
      <c r="B160" s="613" t="s">
        <v>890</v>
      </c>
      <c r="C160" s="614" t="s">
        <v>891</v>
      </c>
      <c r="D160" s="614"/>
      <c r="E160" s="423" t="s">
        <v>892</v>
      </c>
      <c r="F160" s="423" t="s">
        <v>893</v>
      </c>
      <c r="G160" s="614" t="s">
        <v>894</v>
      </c>
      <c r="H160" s="614"/>
      <c r="I160" s="614"/>
      <c r="J160" s="614"/>
      <c r="K160" s="290"/>
    </row>
    <row r="161" spans="2:12" ht="39">
      <c r="B161" s="613"/>
      <c r="C161" s="423" t="s">
        <v>443</v>
      </c>
      <c r="D161" s="423" t="s">
        <v>442</v>
      </c>
      <c r="E161" s="423" t="s">
        <v>924</v>
      </c>
      <c r="F161" s="423" t="s">
        <v>925</v>
      </c>
      <c r="G161" s="423" t="s">
        <v>443</v>
      </c>
      <c r="H161" s="423" t="s">
        <v>442</v>
      </c>
      <c r="I161" s="423" t="s">
        <v>924</v>
      </c>
      <c r="J161" s="423" t="s">
        <v>925</v>
      </c>
    </row>
    <row r="162" spans="2:12">
      <c r="B162" s="466" t="s">
        <v>926</v>
      </c>
      <c r="C162" s="425">
        <v>4.9463023837053477E-2</v>
      </c>
      <c r="D162" s="425">
        <v>5.0527698613278771E-2</v>
      </c>
      <c r="E162" s="425">
        <v>5.5154515946744809E-2</v>
      </c>
      <c r="F162" s="425">
        <v>5.7804244056329335E-2</v>
      </c>
      <c r="G162" s="426">
        <v>13186.085000000001</v>
      </c>
      <c r="H162" s="426">
        <v>13262.904</v>
      </c>
      <c r="I162" s="426">
        <v>13601.045375514845</v>
      </c>
      <c r="J162" s="426">
        <v>13797.87828826741</v>
      </c>
    </row>
    <row r="163" spans="2:12">
      <c r="B163" s="467" t="s">
        <v>927</v>
      </c>
      <c r="C163" s="425">
        <v>6.6803861833980252E-2</v>
      </c>
      <c r="D163" s="425">
        <v>6.7784177046546892E-2</v>
      </c>
      <c r="E163" s="425">
        <v>7.00748775548172E-2</v>
      </c>
      <c r="F163" s="425">
        <v>6.9090347600186952E-2</v>
      </c>
      <c r="G163" s="426">
        <v>10012.811699529804</v>
      </c>
      <c r="H163" s="426">
        <v>10012.999705187009</v>
      </c>
      <c r="I163" s="426">
        <v>10013.439017613253</v>
      </c>
      <c r="J163" s="426">
        <v>10013.250203649352</v>
      </c>
    </row>
    <row r="164" spans="2:12">
      <c r="B164" s="467" t="s">
        <v>928</v>
      </c>
      <c r="C164" s="425">
        <v>6.5175757947205204E-2</v>
      </c>
      <c r="D164" s="425">
        <v>6.6282146513571297E-2</v>
      </c>
      <c r="E164" s="425">
        <v>6.7985387650449772E-2</v>
      </c>
      <c r="F164" s="425">
        <v>6.1294567359305122E-2</v>
      </c>
      <c r="G164" s="426">
        <v>10026.784558060495</v>
      </c>
      <c r="H164" s="426">
        <v>10027.239238293248</v>
      </c>
      <c r="I164" s="426">
        <v>10027.939200404295</v>
      </c>
      <c r="J164" s="426">
        <v>10025.189548229851</v>
      </c>
    </row>
    <row r="165" spans="2:12">
      <c r="B165" s="467" t="s">
        <v>929</v>
      </c>
      <c r="C165" s="425">
        <v>6.5977143475566366E-2</v>
      </c>
      <c r="D165" s="425">
        <v>6.7029324014659608E-2</v>
      </c>
      <c r="E165" s="425">
        <v>7.1682203062954239E-2</v>
      </c>
      <c r="F165" s="425">
        <v>6.4198385019273885E-2</v>
      </c>
      <c r="G165" s="426">
        <v>10056.035382129932</v>
      </c>
      <c r="H165" s="426">
        <v>10056.929014916561</v>
      </c>
      <c r="I165" s="426">
        <v>10060.880775204152</v>
      </c>
      <c r="J165" s="426">
        <v>10054.524655769794</v>
      </c>
    </row>
    <row r="166" spans="2:12">
      <c r="B166" s="467" t="s">
        <v>898</v>
      </c>
      <c r="C166" s="425">
        <v>6.653049739099659E-2</v>
      </c>
      <c r="D166" s="425">
        <v>6.758249374200398E-2</v>
      </c>
      <c r="E166" s="425">
        <v>7.1538553194187449E-2</v>
      </c>
      <c r="F166" s="425">
        <v>6.9071364005322655E-2</v>
      </c>
      <c r="G166" s="426">
        <v>10665.304973909966</v>
      </c>
      <c r="H166" s="426">
        <v>10675.82493742004</v>
      </c>
      <c r="I166" s="426">
        <v>10715.385531941874</v>
      </c>
      <c r="J166" s="426">
        <v>10690.713640053227</v>
      </c>
      <c r="K166" s="284"/>
      <c r="L166" s="282"/>
    </row>
    <row r="167" spans="2:12">
      <c r="B167" s="467" t="s">
        <v>930</v>
      </c>
      <c r="C167" s="425">
        <v>4.8527064837089684E-2</v>
      </c>
      <c r="D167" s="425">
        <v>4.9565102342943534E-2</v>
      </c>
      <c r="E167" s="425">
        <v>5.3057641123635202E-2</v>
      </c>
      <c r="F167" s="425">
        <v>4.9887649869729822E-2</v>
      </c>
      <c r="G167" s="426">
        <v>11527.60097797767</v>
      </c>
      <c r="H167" s="426">
        <v>11561.871716953428</v>
      </c>
      <c r="I167" s="426">
        <v>11677.676264859369</v>
      </c>
      <c r="J167" s="426">
        <v>11572.534417037512</v>
      </c>
      <c r="K167" s="282"/>
      <c r="L167" s="282"/>
    </row>
    <row r="168" spans="2:12">
      <c r="B168" s="467" t="s">
        <v>900</v>
      </c>
      <c r="C168" s="425">
        <v>4.7331770496236159E-2</v>
      </c>
      <c r="D168" s="425">
        <v>4.8372571410312037E-2</v>
      </c>
      <c r="E168" s="425">
        <v>5.2583584977495601E-2</v>
      </c>
      <c r="F168" s="425">
        <v>5.5459354141415007E-2</v>
      </c>
      <c r="G168" s="426">
        <v>12603.071933581303</v>
      </c>
      <c r="H168" s="426">
        <v>12665.853402787368</v>
      </c>
      <c r="I168" s="426">
        <v>12922.422658353014</v>
      </c>
      <c r="J168" s="426">
        <v>13100.014896422805</v>
      </c>
      <c r="K168" s="282"/>
      <c r="L168" s="282"/>
    </row>
    <row r="169" spans="2:12">
      <c r="B169" s="291"/>
      <c r="C169" s="282"/>
      <c r="D169" s="292"/>
      <c r="E169" s="282"/>
      <c r="F169" s="282"/>
      <c r="G169" s="282"/>
      <c r="H169" s="282"/>
      <c r="I169" s="282"/>
      <c r="J169" s="282"/>
      <c r="K169" s="282"/>
      <c r="L169" s="282"/>
    </row>
    <row r="170" spans="2:12">
      <c r="B170" s="282"/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</row>
    <row r="171" spans="2:12">
      <c r="B171" s="423" t="s">
        <v>918</v>
      </c>
      <c r="C171" s="429"/>
      <c r="D171" s="282"/>
      <c r="E171" s="282"/>
      <c r="F171" s="282"/>
      <c r="G171" s="282"/>
      <c r="H171" s="282"/>
      <c r="I171" s="282"/>
      <c r="J171" s="282"/>
      <c r="K171" s="282"/>
      <c r="L171" s="282"/>
    </row>
    <row r="172" spans="2:12">
      <c r="B172" s="433" t="s">
        <v>931</v>
      </c>
      <c r="C172" s="468">
        <v>44.066876156911228</v>
      </c>
      <c r="D172" s="293"/>
      <c r="E172" s="293"/>
      <c r="F172" s="282"/>
      <c r="G172" s="282"/>
      <c r="H172" s="282"/>
      <c r="I172" s="282"/>
      <c r="J172" s="282"/>
      <c r="K172" s="282"/>
      <c r="L172" s="282"/>
    </row>
    <row r="173" spans="2:12">
      <c r="B173" s="433" t="s">
        <v>932</v>
      </c>
      <c r="C173" s="440">
        <v>0.11036746674333739</v>
      </c>
      <c r="D173" s="293"/>
      <c r="E173" s="293"/>
      <c r="F173" s="282"/>
      <c r="G173" s="282"/>
      <c r="H173" s="282"/>
      <c r="I173" s="282"/>
      <c r="J173" s="282"/>
      <c r="K173" s="282"/>
      <c r="L173" s="282"/>
    </row>
    <row r="174" spans="2:12">
      <c r="B174" s="433" t="s">
        <v>919</v>
      </c>
      <c r="C174" s="440">
        <v>0.11804518398176712</v>
      </c>
      <c r="D174" s="282"/>
      <c r="E174" s="282"/>
      <c r="F174" s="282"/>
      <c r="G174" s="282"/>
      <c r="H174" s="282"/>
      <c r="I174" s="282"/>
      <c r="J174" s="282"/>
      <c r="K174" s="282"/>
      <c r="L174" s="282"/>
    </row>
    <row r="175" spans="2:12">
      <c r="B175" s="433" t="s">
        <v>933</v>
      </c>
      <c r="C175" s="469">
        <v>6.9906403015157464E-2</v>
      </c>
      <c r="D175" s="282"/>
      <c r="E175" s="282"/>
      <c r="F175" s="282"/>
      <c r="G175" s="282"/>
      <c r="H175" s="282"/>
      <c r="I175" s="282"/>
      <c r="J175" s="282"/>
      <c r="K175" s="282"/>
      <c r="L175" s="282"/>
    </row>
    <row r="176" spans="2:12">
      <c r="K176" s="282"/>
      <c r="L176" s="282"/>
    </row>
    <row r="177" spans="2:12" ht="15.75" thickBot="1">
      <c r="K177" s="282"/>
      <c r="L177" s="282"/>
    </row>
    <row r="178" spans="2:12" s="470" customFormat="1" ht="12.75">
      <c r="B178" s="471"/>
      <c r="C178" s="472"/>
      <c r="D178" s="472"/>
      <c r="E178" s="472"/>
      <c r="F178" s="623" t="s">
        <v>973</v>
      </c>
      <c r="G178" s="624"/>
    </row>
    <row r="179" spans="2:12" s="470" customFormat="1" ht="12.75">
      <c r="B179" s="473" t="s">
        <v>963</v>
      </c>
      <c r="C179" s="474"/>
      <c r="D179" s="474"/>
      <c r="E179" s="474"/>
      <c r="F179" s="475"/>
      <c r="G179" s="476"/>
    </row>
    <row r="180" spans="2:12" s="470" customFormat="1" ht="12.75">
      <c r="B180" s="477" t="s">
        <v>964</v>
      </c>
      <c r="C180" s="474"/>
      <c r="D180" s="474"/>
      <c r="E180" s="474"/>
      <c r="F180" s="475"/>
      <c r="G180" s="476"/>
    </row>
    <row r="181" spans="2:12" s="470" customFormat="1" ht="12.75">
      <c r="B181" s="478" t="s">
        <v>971</v>
      </c>
      <c r="C181" s="474"/>
      <c r="D181" s="474"/>
      <c r="E181" s="474"/>
      <c r="F181" s="479"/>
      <c r="G181" s="476"/>
    </row>
    <row r="182" spans="2:12" s="470" customFormat="1" ht="12.75">
      <c r="B182" s="478" t="s">
        <v>972</v>
      </c>
      <c r="C182" s="474"/>
      <c r="D182" s="474"/>
      <c r="E182" s="474"/>
      <c r="F182" s="475"/>
      <c r="G182" s="476"/>
    </row>
    <row r="183" spans="2:12" s="470" customFormat="1" ht="12.75">
      <c r="B183" s="478"/>
      <c r="C183" s="474"/>
      <c r="D183" s="474"/>
      <c r="E183" s="474"/>
      <c r="F183" s="475"/>
      <c r="G183" s="476"/>
    </row>
    <row r="184" spans="2:12" s="470" customFormat="1" ht="12.75">
      <c r="B184" s="478"/>
      <c r="C184" s="474"/>
      <c r="D184" s="474"/>
      <c r="E184" s="474"/>
      <c r="F184" s="475"/>
      <c r="G184" s="476"/>
    </row>
    <row r="185" spans="2:12" s="470" customFormat="1" ht="12.75">
      <c r="B185" s="480"/>
      <c r="C185" s="474"/>
      <c r="D185" s="474"/>
      <c r="E185" s="474"/>
      <c r="F185" s="475"/>
      <c r="G185" s="476"/>
    </row>
    <row r="186" spans="2:12" s="470" customFormat="1" ht="12.75">
      <c r="B186" s="477" t="s">
        <v>966</v>
      </c>
      <c r="C186" s="474"/>
      <c r="D186" s="474"/>
      <c r="E186" s="474"/>
      <c r="F186" s="475"/>
      <c r="G186" s="476"/>
    </row>
    <row r="187" spans="2:12" s="470" customFormat="1" ht="12.75">
      <c r="B187" s="477"/>
      <c r="C187" s="474"/>
      <c r="D187" s="474"/>
      <c r="E187" s="474"/>
      <c r="F187" s="475"/>
      <c r="G187" s="476"/>
    </row>
    <row r="188" spans="2:12" s="470" customFormat="1" ht="13.5" thickBot="1">
      <c r="B188" s="481"/>
      <c r="C188" s="482"/>
      <c r="D188" s="482"/>
      <c r="E188" s="482"/>
      <c r="F188" s="483"/>
      <c r="G188" s="484"/>
    </row>
    <row r="189" spans="2:12" s="470" customFormat="1" ht="13.5" thickBot="1"/>
    <row r="190" spans="2:12" s="470" customFormat="1" ht="12.75">
      <c r="B190" s="485" t="s">
        <v>967</v>
      </c>
    </row>
    <row r="191" spans="2:12" s="470" customFormat="1" ht="12.75">
      <c r="B191" s="486" t="s">
        <v>924</v>
      </c>
    </row>
    <row r="192" spans="2:12" s="470" customFormat="1" ht="12.75">
      <c r="B192" s="487"/>
    </row>
    <row r="193" spans="2:2" s="470" customFormat="1" ht="12.75">
      <c r="B193" s="487"/>
    </row>
    <row r="194" spans="2:2" s="470" customFormat="1" ht="12.75">
      <c r="B194" s="487"/>
    </row>
    <row r="195" spans="2:2" s="470" customFormat="1" ht="12.75">
      <c r="B195" s="487"/>
    </row>
    <row r="196" spans="2:2" s="470" customFormat="1" ht="12.75">
      <c r="B196" s="487"/>
    </row>
    <row r="197" spans="2:2" s="470" customFormat="1" ht="12.75">
      <c r="B197" s="487"/>
    </row>
    <row r="198" spans="2:2" s="470" customFormat="1" ht="12.75">
      <c r="B198" s="487"/>
    </row>
    <row r="199" spans="2:2" s="470" customFormat="1" ht="12.75">
      <c r="B199" s="487"/>
    </row>
    <row r="200" spans="2:2" s="470" customFormat="1" ht="12.75">
      <c r="B200" s="487"/>
    </row>
    <row r="201" spans="2:2" s="470" customFormat="1" ht="12.75">
      <c r="B201" s="487"/>
    </row>
    <row r="202" spans="2:2" s="470" customFormat="1" ht="12.75">
      <c r="B202" s="487"/>
    </row>
    <row r="203" spans="2:2" s="470" customFormat="1" ht="13.5" thickBot="1">
      <c r="B203" s="488"/>
    </row>
  </sheetData>
  <mergeCells count="9">
    <mergeCell ref="B75:D75"/>
    <mergeCell ref="B79:B80"/>
    <mergeCell ref="C79:C80"/>
    <mergeCell ref="B126:H126"/>
    <mergeCell ref="F178:G178"/>
    <mergeCell ref="G160:J160"/>
    <mergeCell ref="B159:I159"/>
    <mergeCell ref="B160:B161"/>
    <mergeCell ref="C160:D160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J168"/>
  <sheetViews>
    <sheetView topLeftCell="A41" zoomScaleNormal="100" workbookViewId="0"/>
  </sheetViews>
  <sheetFormatPr defaultRowHeight="15"/>
  <cols>
    <col min="1" max="1" width="3.28515625" customWidth="1"/>
    <col min="2" max="2" width="54.7109375" customWidth="1"/>
    <col min="3" max="3" width="16.7109375" customWidth="1"/>
    <col min="4" max="4" width="21.85546875" customWidth="1"/>
    <col min="5" max="5" width="16.7109375" customWidth="1"/>
    <col min="6" max="6" width="21.28515625" customWidth="1"/>
    <col min="7" max="7" width="17.140625" customWidth="1"/>
    <col min="8" max="8" width="11.42578125" customWidth="1"/>
    <col min="9" max="9" width="12.5703125" customWidth="1"/>
    <col min="10" max="10" width="10.7109375" customWidth="1"/>
  </cols>
  <sheetData>
    <row r="1" spans="1:10" ht="16.149999999999999" customHeight="1">
      <c r="A1" s="3"/>
      <c r="B1" s="591" t="s">
        <v>974</v>
      </c>
      <c r="C1" s="625"/>
      <c r="D1" s="625"/>
      <c r="E1" s="625"/>
      <c r="F1" s="625"/>
      <c r="G1" s="3"/>
      <c r="H1" s="3"/>
      <c r="I1" s="3"/>
      <c r="J1" s="3"/>
    </row>
    <row r="2" spans="1:10" ht="13.1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3.15" customHeight="1">
      <c r="A3" s="6"/>
      <c r="B3" s="7" t="s">
        <v>8</v>
      </c>
      <c r="C3" s="3"/>
      <c r="D3" s="3"/>
      <c r="E3" s="3"/>
      <c r="F3" s="3"/>
      <c r="G3" s="3"/>
      <c r="H3" s="3"/>
      <c r="I3" s="3"/>
      <c r="J3" s="3"/>
    </row>
    <row r="4" spans="1:10" ht="28.15" customHeight="1">
      <c r="A4" s="3"/>
      <c r="B4" s="8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1" t="s">
        <v>16</v>
      </c>
      <c r="J4" s="12" t="s">
        <v>17</v>
      </c>
    </row>
    <row r="5" spans="1:10" ht="13.15" customHeight="1">
      <c r="A5" s="3"/>
      <c r="B5" s="13" t="s">
        <v>18</v>
      </c>
      <c r="C5" s="14"/>
      <c r="D5" s="14"/>
      <c r="E5" s="14"/>
      <c r="F5" s="14"/>
      <c r="G5" s="14"/>
      <c r="H5" s="15"/>
      <c r="I5" s="16"/>
      <c r="J5" s="3"/>
    </row>
    <row r="6" spans="1:10" ht="13.15" customHeight="1">
      <c r="A6" s="3"/>
      <c r="B6" s="13" t="s">
        <v>19</v>
      </c>
      <c r="C6" s="14"/>
      <c r="D6" s="14"/>
      <c r="E6" s="14"/>
      <c r="F6" s="3"/>
      <c r="G6" s="15"/>
      <c r="H6" s="15"/>
      <c r="I6" s="16"/>
      <c r="J6" s="3"/>
    </row>
    <row r="7" spans="1:10" ht="13.15" customHeight="1">
      <c r="A7" s="17"/>
      <c r="B7" s="18" t="s">
        <v>20</v>
      </c>
      <c r="C7" s="14" t="s">
        <v>21</v>
      </c>
      <c r="D7" s="14" t="s">
        <v>22</v>
      </c>
      <c r="E7" s="19">
        <v>1505473</v>
      </c>
      <c r="F7" s="20">
        <v>22018.3</v>
      </c>
      <c r="G7" s="21">
        <v>7.9799999999999996E-2</v>
      </c>
      <c r="H7" s="22"/>
      <c r="I7" s="23"/>
      <c r="J7" s="3"/>
    </row>
    <row r="8" spans="1:10" ht="13.15" customHeight="1">
      <c r="A8" s="17"/>
      <c r="B8" s="18" t="s">
        <v>23</v>
      </c>
      <c r="C8" s="14" t="s">
        <v>24</v>
      </c>
      <c r="D8" s="14" t="s">
        <v>25</v>
      </c>
      <c r="E8" s="19">
        <v>230774</v>
      </c>
      <c r="F8" s="20">
        <v>19307.25</v>
      </c>
      <c r="G8" s="21">
        <v>6.9900000000000004E-2</v>
      </c>
      <c r="H8" s="22"/>
      <c r="I8" s="23"/>
      <c r="J8" s="3"/>
    </row>
    <row r="9" spans="1:10" ht="13.15" customHeight="1">
      <c r="A9" s="17"/>
      <c r="B9" s="18" t="s">
        <v>32</v>
      </c>
      <c r="C9" s="14" t="s">
        <v>33</v>
      </c>
      <c r="D9" s="14" t="s">
        <v>34</v>
      </c>
      <c r="E9" s="19">
        <v>4364222</v>
      </c>
      <c r="F9" s="20">
        <v>17725.29</v>
      </c>
      <c r="G9" s="21">
        <v>6.4199999999999993E-2</v>
      </c>
      <c r="H9" s="22"/>
      <c r="I9" s="23"/>
      <c r="J9" s="3"/>
    </row>
    <row r="10" spans="1:10" ht="13.15" customHeight="1">
      <c r="A10" s="17"/>
      <c r="B10" s="18" t="s">
        <v>26</v>
      </c>
      <c r="C10" s="14" t="s">
        <v>27</v>
      </c>
      <c r="D10" s="14" t="s">
        <v>28</v>
      </c>
      <c r="E10" s="19">
        <v>6215300</v>
      </c>
      <c r="F10" s="20">
        <v>16116.27</v>
      </c>
      <c r="G10" s="21">
        <v>5.8400000000000001E-2</v>
      </c>
      <c r="H10" s="22"/>
      <c r="I10" s="23"/>
      <c r="J10" s="3"/>
    </row>
    <row r="11" spans="1:10" ht="13.15" customHeight="1">
      <c r="A11" s="17"/>
      <c r="B11" s="18" t="s">
        <v>29</v>
      </c>
      <c r="C11" s="14" t="s">
        <v>30</v>
      </c>
      <c r="D11" s="14" t="s">
        <v>31</v>
      </c>
      <c r="E11" s="19">
        <v>911366</v>
      </c>
      <c r="F11" s="20">
        <v>14363.13</v>
      </c>
      <c r="G11" s="21">
        <v>5.1999999999999998E-2</v>
      </c>
      <c r="H11" s="22"/>
      <c r="I11" s="23"/>
      <c r="J11" s="3"/>
    </row>
    <row r="12" spans="1:10" ht="13.15" customHeight="1">
      <c r="A12" s="17"/>
      <c r="B12" s="18" t="s">
        <v>35</v>
      </c>
      <c r="C12" s="14" t="s">
        <v>36</v>
      </c>
      <c r="D12" s="14" t="s">
        <v>37</v>
      </c>
      <c r="E12" s="19">
        <v>136835</v>
      </c>
      <c r="F12" s="20">
        <v>13939.24</v>
      </c>
      <c r="G12" s="21">
        <v>5.0500000000000003E-2</v>
      </c>
      <c r="H12" s="22"/>
      <c r="I12" s="23"/>
      <c r="J12" s="3"/>
    </row>
    <row r="13" spans="1:10" ht="13.15" customHeight="1">
      <c r="A13" s="17"/>
      <c r="B13" s="18" t="s">
        <v>38</v>
      </c>
      <c r="C13" s="14" t="s">
        <v>39</v>
      </c>
      <c r="D13" s="14" t="s">
        <v>22</v>
      </c>
      <c r="E13" s="19">
        <v>1353572</v>
      </c>
      <c r="F13" s="20">
        <v>13916.75</v>
      </c>
      <c r="G13" s="21">
        <v>5.04E-2</v>
      </c>
      <c r="H13" s="22"/>
      <c r="I13" s="23"/>
      <c r="J13" s="3"/>
    </row>
    <row r="14" spans="1:10" ht="13.15" customHeight="1">
      <c r="A14" s="17"/>
      <c r="B14" s="18" t="s">
        <v>40</v>
      </c>
      <c r="C14" s="14" t="s">
        <v>41</v>
      </c>
      <c r="D14" s="14" t="s">
        <v>42</v>
      </c>
      <c r="E14" s="19">
        <v>3096935</v>
      </c>
      <c r="F14" s="20">
        <v>13674.52</v>
      </c>
      <c r="G14" s="21">
        <v>4.9500000000000002E-2</v>
      </c>
      <c r="H14" s="22"/>
      <c r="I14" s="23"/>
      <c r="J14" s="3"/>
    </row>
    <row r="15" spans="1:10" ht="13.15" customHeight="1">
      <c r="A15" s="17"/>
      <c r="B15" s="18" t="s">
        <v>98</v>
      </c>
      <c r="C15" s="14" t="s">
        <v>99</v>
      </c>
      <c r="D15" s="14" t="s">
        <v>31</v>
      </c>
      <c r="E15" s="19">
        <v>339684</v>
      </c>
      <c r="F15" s="20">
        <v>12962.17</v>
      </c>
      <c r="G15" s="21">
        <v>4.7E-2</v>
      </c>
      <c r="H15" s="22"/>
      <c r="I15" s="23"/>
      <c r="J15" s="3"/>
    </row>
    <row r="16" spans="1:10" ht="13.15" customHeight="1">
      <c r="A16" s="17"/>
      <c r="B16" s="18" t="s">
        <v>43</v>
      </c>
      <c r="C16" s="14" t="s">
        <v>44</v>
      </c>
      <c r="D16" s="14" t="s">
        <v>22</v>
      </c>
      <c r="E16" s="19">
        <v>1130472</v>
      </c>
      <c r="F16" s="20">
        <v>12070.61</v>
      </c>
      <c r="G16" s="21">
        <v>4.3700000000000003E-2</v>
      </c>
      <c r="H16" s="22"/>
      <c r="I16" s="23"/>
      <c r="J16" s="3"/>
    </row>
    <row r="17" spans="1:10" ht="13.15" customHeight="1">
      <c r="A17" s="17"/>
      <c r="B17" s="18" t="s">
        <v>219</v>
      </c>
      <c r="C17" s="14" t="s">
        <v>220</v>
      </c>
      <c r="D17" s="14" t="s">
        <v>31</v>
      </c>
      <c r="E17" s="19">
        <v>2468377</v>
      </c>
      <c r="F17" s="20">
        <v>11802.54</v>
      </c>
      <c r="G17" s="21">
        <v>4.2799999999999998E-2</v>
      </c>
      <c r="H17" s="22"/>
      <c r="I17" s="23"/>
      <c r="J17" s="3"/>
    </row>
    <row r="18" spans="1:10" ht="13.15" customHeight="1">
      <c r="A18" s="17"/>
      <c r="B18" s="18" t="s">
        <v>90</v>
      </c>
      <c r="C18" s="14" t="s">
        <v>91</v>
      </c>
      <c r="D18" s="14" t="s">
        <v>25</v>
      </c>
      <c r="E18" s="19">
        <v>153586</v>
      </c>
      <c r="F18" s="20">
        <v>11578.39</v>
      </c>
      <c r="G18" s="21">
        <v>4.19E-2</v>
      </c>
      <c r="H18" s="22"/>
      <c r="I18" s="23"/>
      <c r="J18" s="3"/>
    </row>
    <row r="19" spans="1:10" ht="13.15" customHeight="1">
      <c r="A19" s="17"/>
      <c r="B19" s="18" t="s">
        <v>60</v>
      </c>
      <c r="C19" s="14" t="s">
        <v>61</v>
      </c>
      <c r="D19" s="14" t="s">
        <v>31</v>
      </c>
      <c r="E19" s="19">
        <v>497071</v>
      </c>
      <c r="F19" s="20">
        <v>8255.85</v>
      </c>
      <c r="G19" s="21">
        <v>2.9899999999999999E-2</v>
      </c>
      <c r="H19" s="22"/>
      <c r="I19" s="23"/>
      <c r="J19" s="3"/>
    </row>
    <row r="20" spans="1:10" ht="13.15" customHeight="1">
      <c r="A20" s="17"/>
      <c r="B20" s="18" t="s">
        <v>53</v>
      </c>
      <c r="C20" s="14" t="s">
        <v>54</v>
      </c>
      <c r="D20" s="14" t="s">
        <v>55</v>
      </c>
      <c r="E20" s="19">
        <v>247317</v>
      </c>
      <c r="F20" s="20">
        <v>6069.78</v>
      </c>
      <c r="G20" s="21">
        <v>2.1999999999999999E-2</v>
      </c>
      <c r="H20" s="22"/>
      <c r="I20" s="23"/>
      <c r="J20" s="3"/>
    </row>
    <row r="21" spans="1:10" ht="13.15" customHeight="1">
      <c r="A21" s="17"/>
      <c r="B21" s="18" t="s">
        <v>48</v>
      </c>
      <c r="C21" s="14" t="s">
        <v>49</v>
      </c>
      <c r="D21" s="14" t="s">
        <v>22</v>
      </c>
      <c r="E21" s="19">
        <v>324456</v>
      </c>
      <c r="F21" s="20">
        <v>5922.13</v>
      </c>
      <c r="G21" s="21">
        <v>2.1499999999999998E-2</v>
      </c>
      <c r="H21" s="22"/>
      <c r="I21" s="23"/>
      <c r="J21" s="3"/>
    </row>
    <row r="22" spans="1:10" ht="13.15" customHeight="1">
      <c r="A22" s="17"/>
      <c r="B22" s="18" t="s">
        <v>50</v>
      </c>
      <c r="C22" s="14" t="s">
        <v>51</v>
      </c>
      <c r="D22" s="14" t="s">
        <v>52</v>
      </c>
      <c r="E22" s="19">
        <v>2484000</v>
      </c>
      <c r="F22" s="20">
        <v>5461.07</v>
      </c>
      <c r="G22" s="21">
        <v>1.9800000000000002E-2</v>
      </c>
      <c r="H22" s="22"/>
      <c r="I22" s="23"/>
      <c r="J22" s="3"/>
    </row>
    <row r="23" spans="1:10" ht="13.15" customHeight="1">
      <c r="A23" s="17"/>
      <c r="B23" s="18" t="s">
        <v>45</v>
      </c>
      <c r="C23" s="14" t="s">
        <v>46</v>
      </c>
      <c r="D23" s="14" t="s">
        <v>47</v>
      </c>
      <c r="E23" s="19">
        <v>230215</v>
      </c>
      <c r="F23" s="20">
        <v>4117.17</v>
      </c>
      <c r="G23" s="21">
        <v>1.49E-2</v>
      </c>
      <c r="H23" s="22"/>
      <c r="I23" s="23"/>
      <c r="J23" s="3"/>
    </row>
    <row r="24" spans="1:10" ht="13.15" customHeight="1">
      <c r="A24" s="17"/>
      <c r="B24" s="18" t="s">
        <v>221</v>
      </c>
      <c r="C24" s="14" t="s">
        <v>222</v>
      </c>
      <c r="D24" s="14" t="s">
        <v>223</v>
      </c>
      <c r="E24" s="19">
        <v>106869</v>
      </c>
      <c r="F24" s="20">
        <v>3955.11</v>
      </c>
      <c r="G24" s="21">
        <v>1.43E-2</v>
      </c>
      <c r="H24" s="22"/>
      <c r="I24" s="23"/>
      <c r="J24" s="3"/>
    </row>
    <row r="25" spans="1:10" ht="13.15" customHeight="1">
      <c r="A25" s="17"/>
      <c r="B25" s="18" t="s">
        <v>75</v>
      </c>
      <c r="C25" s="14" t="s">
        <v>76</v>
      </c>
      <c r="D25" s="14" t="s">
        <v>47</v>
      </c>
      <c r="E25" s="19">
        <v>369099</v>
      </c>
      <c r="F25" s="20">
        <v>3430.41</v>
      </c>
      <c r="G25" s="21">
        <v>1.24E-2</v>
      </c>
      <c r="H25" s="22"/>
      <c r="I25" s="23"/>
      <c r="J25" s="3"/>
    </row>
    <row r="26" spans="1:10" ht="13.15" customHeight="1">
      <c r="A26" s="17"/>
      <c r="B26" s="18" t="s">
        <v>73</v>
      </c>
      <c r="C26" s="14" t="s">
        <v>74</v>
      </c>
      <c r="D26" s="14" t="s">
        <v>31</v>
      </c>
      <c r="E26" s="19">
        <v>45121</v>
      </c>
      <c r="F26" s="20">
        <v>2942.39</v>
      </c>
      <c r="G26" s="21">
        <v>1.0699999999999999E-2</v>
      </c>
      <c r="H26" s="22"/>
      <c r="I26" s="23"/>
      <c r="J26" s="3"/>
    </row>
    <row r="27" spans="1:10" ht="13.15" customHeight="1">
      <c r="A27" s="17"/>
      <c r="B27" s="18" t="s">
        <v>64</v>
      </c>
      <c r="C27" s="14" t="s">
        <v>65</v>
      </c>
      <c r="D27" s="14" t="s">
        <v>66</v>
      </c>
      <c r="E27" s="19">
        <v>381179</v>
      </c>
      <c r="F27" s="20">
        <v>2900.01</v>
      </c>
      <c r="G27" s="21">
        <v>1.0500000000000001E-2</v>
      </c>
      <c r="H27" s="22"/>
      <c r="I27" s="23"/>
      <c r="J27" s="3"/>
    </row>
    <row r="28" spans="1:10" ht="13.15" customHeight="1">
      <c r="A28" s="17"/>
      <c r="B28" s="18" t="s">
        <v>67</v>
      </c>
      <c r="C28" s="14" t="s">
        <v>68</v>
      </c>
      <c r="D28" s="14" t="s">
        <v>66</v>
      </c>
      <c r="E28" s="19">
        <v>206528</v>
      </c>
      <c r="F28" s="20">
        <v>2790.19</v>
      </c>
      <c r="G28" s="21">
        <v>1.01E-2</v>
      </c>
      <c r="H28" s="22"/>
      <c r="I28" s="23"/>
      <c r="J28" s="3"/>
    </row>
    <row r="29" spans="1:10" ht="13.15" customHeight="1">
      <c r="A29" s="17"/>
      <c r="B29" s="18" t="s">
        <v>224</v>
      </c>
      <c r="C29" s="14" t="s">
        <v>225</v>
      </c>
      <c r="D29" s="14" t="s">
        <v>226</v>
      </c>
      <c r="E29" s="19">
        <v>709493</v>
      </c>
      <c r="F29" s="20">
        <v>2731.55</v>
      </c>
      <c r="G29" s="21">
        <v>9.9000000000000008E-3</v>
      </c>
      <c r="H29" s="22"/>
      <c r="I29" s="23"/>
      <c r="J29" s="3"/>
    </row>
    <row r="30" spans="1:10" ht="13.15" customHeight="1">
      <c r="A30" s="17"/>
      <c r="B30" s="18" t="s">
        <v>69</v>
      </c>
      <c r="C30" s="14" t="s">
        <v>70</v>
      </c>
      <c r="D30" s="14" t="s">
        <v>66</v>
      </c>
      <c r="E30" s="19">
        <v>44530</v>
      </c>
      <c r="F30" s="20">
        <v>2725.75</v>
      </c>
      <c r="G30" s="21">
        <v>9.9000000000000008E-3</v>
      </c>
      <c r="H30" s="22"/>
      <c r="I30" s="23"/>
      <c r="J30" s="3"/>
    </row>
    <row r="31" spans="1:10" ht="13.15" customHeight="1">
      <c r="A31" s="17"/>
      <c r="B31" s="18" t="s">
        <v>71</v>
      </c>
      <c r="C31" s="14" t="s">
        <v>72</v>
      </c>
      <c r="D31" s="14" t="s">
        <v>66</v>
      </c>
      <c r="E31" s="19">
        <v>174919</v>
      </c>
      <c r="F31" s="20">
        <v>1959.53</v>
      </c>
      <c r="G31" s="21">
        <v>7.1000000000000004E-3</v>
      </c>
      <c r="H31" s="22"/>
      <c r="I31" s="23"/>
      <c r="J31" s="3"/>
    </row>
    <row r="32" spans="1:10" ht="13.15" customHeight="1">
      <c r="A32" s="17"/>
      <c r="B32" s="18" t="s">
        <v>58</v>
      </c>
      <c r="C32" s="14" t="s">
        <v>59</v>
      </c>
      <c r="D32" s="14" t="s">
        <v>47</v>
      </c>
      <c r="E32" s="19">
        <v>48775</v>
      </c>
      <c r="F32" s="20">
        <v>1665.2</v>
      </c>
      <c r="G32" s="21">
        <v>6.0000000000000001E-3</v>
      </c>
      <c r="H32" s="22"/>
      <c r="I32" s="23"/>
      <c r="J32" s="3"/>
    </row>
    <row r="33" spans="1:10" ht="13.15" customHeight="1">
      <c r="A33" s="17"/>
      <c r="B33" s="18" t="s">
        <v>56</v>
      </c>
      <c r="C33" s="14" t="s">
        <v>57</v>
      </c>
      <c r="D33" s="14" t="s">
        <v>47</v>
      </c>
      <c r="E33" s="19">
        <v>81364</v>
      </c>
      <c r="F33" s="20">
        <v>1444.25</v>
      </c>
      <c r="G33" s="21">
        <v>5.1999999999999998E-3</v>
      </c>
      <c r="H33" s="22"/>
      <c r="I33" s="23"/>
      <c r="J33" s="3"/>
    </row>
    <row r="34" spans="1:10" ht="13.15" customHeight="1">
      <c r="A34" s="17"/>
      <c r="B34" s="18" t="s">
        <v>77</v>
      </c>
      <c r="C34" s="14" t="s">
        <v>78</v>
      </c>
      <c r="D34" s="14" t="s">
        <v>79</v>
      </c>
      <c r="E34" s="19">
        <v>324507</v>
      </c>
      <c r="F34" s="20">
        <v>1396.68</v>
      </c>
      <c r="G34" s="21">
        <v>5.1000000000000004E-3</v>
      </c>
      <c r="H34" s="22"/>
      <c r="I34" s="23"/>
      <c r="J34" s="3"/>
    </row>
    <row r="35" spans="1:10" ht="13.15" customHeight="1">
      <c r="A35" s="17"/>
      <c r="B35" s="18" t="s">
        <v>62</v>
      </c>
      <c r="C35" s="14" t="s">
        <v>63</v>
      </c>
      <c r="D35" s="14" t="s">
        <v>47</v>
      </c>
      <c r="E35" s="19">
        <v>878211</v>
      </c>
      <c r="F35" s="20">
        <v>1296.24</v>
      </c>
      <c r="G35" s="21">
        <v>4.7000000000000002E-3</v>
      </c>
      <c r="H35" s="22"/>
      <c r="I35" s="23"/>
      <c r="J35" s="3"/>
    </row>
    <row r="36" spans="1:10" ht="13.15" customHeight="1">
      <c r="A36" s="17"/>
      <c r="B36" s="18" t="s">
        <v>227</v>
      </c>
      <c r="C36" s="14" t="s">
        <v>228</v>
      </c>
      <c r="D36" s="14" t="s">
        <v>229</v>
      </c>
      <c r="E36" s="19">
        <v>176391</v>
      </c>
      <c r="F36" s="20">
        <v>1183.67</v>
      </c>
      <c r="G36" s="21">
        <v>4.3E-3</v>
      </c>
      <c r="H36" s="22"/>
      <c r="I36" s="23"/>
      <c r="J36" s="3"/>
    </row>
    <row r="37" spans="1:10" ht="13.15" customHeight="1">
      <c r="A37" s="17"/>
      <c r="B37" s="18" t="s">
        <v>82</v>
      </c>
      <c r="C37" s="14" t="s">
        <v>83</v>
      </c>
      <c r="D37" s="14" t="s">
        <v>47</v>
      </c>
      <c r="E37" s="19">
        <v>16672</v>
      </c>
      <c r="F37" s="20">
        <v>915.94</v>
      </c>
      <c r="G37" s="21">
        <v>3.3E-3</v>
      </c>
      <c r="H37" s="22"/>
      <c r="I37" s="23"/>
      <c r="J37" s="3"/>
    </row>
    <row r="38" spans="1:10" ht="13.15" customHeight="1">
      <c r="A38" s="17"/>
      <c r="B38" s="18" t="s">
        <v>84</v>
      </c>
      <c r="C38" s="14" t="s">
        <v>85</v>
      </c>
      <c r="D38" s="14" t="s">
        <v>86</v>
      </c>
      <c r="E38" s="19">
        <v>1024000</v>
      </c>
      <c r="F38" s="20">
        <v>713.22</v>
      </c>
      <c r="G38" s="21">
        <v>2.5999999999999999E-3</v>
      </c>
      <c r="H38" s="22"/>
      <c r="I38" s="23"/>
      <c r="J38" s="3"/>
    </row>
    <row r="39" spans="1:10" ht="13.15" customHeight="1">
      <c r="A39" s="17"/>
      <c r="B39" s="18" t="s">
        <v>230</v>
      </c>
      <c r="C39" s="14" t="s">
        <v>231</v>
      </c>
      <c r="D39" s="14" t="s">
        <v>232</v>
      </c>
      <c r="E39" s="19">
        <v>25709</v>
      </c>
      <c r="F39" s="20">
        <v>570.84</v>
      </c>
      <c r="G39" s="21">
        <v>2.0999999999999999E-3</v>
      </c>
      <c r="H39" s="22"/>
      <c r="I39" s="23"/>
      <c r="J39" s="3"/>
    </row>
    <row r="40" spans="1:10" ht="13.15" customHeight="1">
      <c r="A40" s="17"/>
      <c r="B40" s="18" t="s">
        <v>87</v>
      </c>
      <c r="C40" s="14" t="s">
        <v>88</v>
      </c>
      <c r="D40" s="14" t="s">
        <v>89</v>
      </c>
      <c r="E40" s="19">
        <v>88174</v>
      </c>
      <c r="F40" s="20">
        <v>550.87</v>
      </c>
      <c r="G40" s="21">
        <v>2E-3</v>
      </c>
      <c r="H40" s="22"/>
      <c r="I40" s="23"/>
      <c r="J40" s="3"/>
    </row>
    <row r="41" spans="1:10" ht="13.15" customHeight="1">
      <c r="A41" s="17"/>
      <c r="B41" s="18" t="s">
        <v>106</v>
      </c>
      <c r="C41" s="14" t="s">
        <v>107</v>
      </c>
      <c r="D41" s="14" t="s">
        <v>31</v>
      </c>
      <c r="E41" s="19">
        <v>9000</v>
      </c>
      <c r="F41" s="20">
        <v>164.2</v>
      </c>
      <c r="G41" s="21">
        <v>5.9999999999999995E-4</v>
      </c>
      <c r="H41" s="22"/>
      <c r="I41" s="23"/>
      <c r="J41" s="3"/>
    </row>
    <row r="42" spans="1:10" ht="13.15" customHeight="1">
      <c r="A42" s="3"/>
      <c r="B42" s="13" t="s">
        <v>128</v>
      </c>
      <c r="C42" s="14"/>
      <c r="D42" s="14"/>
      <c r="E42" s="14"/>
      <c r="F42" s="24">
        <v>242636.51</v>
      </c>
      <c r="G42" s="25">
        <v>0.879</v>
      </c>
      <c r="H42" s="26"/>
      <c r="I42" s="27"/>
      <c r="J42" s="3"/>
    </row>
    <row r="43" spans="1:10" ht="13.15" customHeight="1">
      <c r="A43" s="3"/>
      <c r="B43" s="28" t="s">
        <v>129</v>
      </c>
      <c r="C43" s="2"/>
      <c r="D43" s="2"/>
      <c r="E43" s="2"/>
      <c r="F43" s="26" t="s">
        <v>130</v>
      </c>
      <c r="G43" s="26" t="s">
        <v>130</v>
      </c>
      <c r="H43" s="26"/>
      <c r="I43" s="27"/>
      <c r="J43" s="3"/>
    </row>
    <row r="44" spans="1:10" ht="13.15" customHeight="1">
      <c r="A44" s="3"/>
      <c r="B44" s="28" t="s">
        <v>128</v>
      </c>
      <c r="C44" s="2"/>
      <c r="D44" s="2"/>
      <c r="E44" s="2"/>
      <c r="F44" s="26" t="s">
        <v>130</v>
      </c>
      <c r="G44" s="26" t="s">
        <v>130</v>
      </c>
      <c r="H44" s="26"/>
      <c r="I44" s="27"/>
      <c r="J44" s="3"/>
    </row>
    <row r="45" spans="1:10" ht="13.15" customHeight="1">
      <c r="A45" s="3"/>
      <c r="B45" s="28" t="s">
        <v>131</v>
      </c>
      <c r="C45" s="29"/>
      <c r="D45" s="2"/>
      <c r="E45" s="29"/>
      <c r="F45" s="24">
        <v>242636.51</v>
      </c>
      <c r="G45" s="25">
        <v>0.879</v>
      </c>
      <c r="H45" s="26"/>
      <c r="I45" s="27"/>
      <c r="J45" s="3"/>
    </row>
    <row r="46" spans="1:10" ht="13.15" customHeight="1">
      <c r="A46" s="3"/>
      <c r="B46" s="13" t="s">
        <v>158</v>
      </c>
      <c r="C46" s="14"/>
      <c r="D46" s="14"/>
      <c r="E46" s="14"/>
      <c r="F46" s="14"/>
      <c r="G46" s="14"/>
      <c r="H46" s="15"/>
      <c r="I46" s="16"/>
      <c r="J46" s="3"/>
    </row>
    <row r="47" spans="1:10" ht="13.15" customHeight="1">
      <c r="A47" s="3"/>
      <c r="B47" s="13" t="s">
        <v>159</v>
      </c>
      <c r="C47" s="14"/>
      <c r="D47" s="14"/>
      <c r="E47" s="14"/>
      <c r="F47" s="3"/>
      <c r="G47" s="15"/>
      <c r="H47" s="15"/>
      <c r="I47" s="16"/>
      <c r="J47" s="3"/>
    </row>
    <row r="48" spans="1:10" ht="13.15" customHeight="1">
      <c r="A48" s="17"/>
      <c r="B48" s="18" t="s">
        <v>857</v>
      </c>
      <c r="C48" s="14" t="s">
        <v>165</v>
      </c>
      <c r="D48" s="14" t="s">
        <v>492</v>
      </c>
      <c r="E48" s="19">
        <v>500</v>
      </c>
      <c r="F48" s="20">
        <v>2445.25</v>
      </c>
      <c r="G48" s="21">
        <v>8.8999999999999999E-3</v>
      </c>
      <c r="H48" s="30">
        <v>7.7101000000000003E-2</v>
      </c>
      <c r="I48" s="23"/>
      <c r="J48" s="3"/>
    </row>
    <row r="49" spans="1:10" ht="13.15" customHeight="1">
      <c r="A49" s="17"/>
      <c r="B49" s="18" t="s">
        <v>863</v>
      </c>
      <c r="C49" s="14" t="s">
        <v>171</v>
      </c>
      <c r="D49" s="14" t="s">
        <v>490</v>
      </c>
      <c r="E49" s="19">
        <v>500</v>
      </c>
      <c r="F49" s="20">
        <v>2431.21</v>
      </c>
      <c r="G49" s="21">
        <v>8.8000000000000005E-3</v>
      </c>
      <c r="H49" s="30">
        <v>7.7648999999999996E-2</v>
      </c>
      <c r="I49" s="23"/>
      <c r="J49" s="3"/>
    </row>
    <row r="50" spans="1:10" ht="13.15" customHeight="1">
      <c r="A50" s="17"/>
      <c r="B50" s="18" t="s">
        <v>876</v>
      </c>
      <c r="C50" s="14" t="s">
        <v>233</v>
      </c>
      <c r="D50" s="14" t="s">
        <v>493</v>
      </c>
      <c r="E50" s="19">
        <v>500</v>
      </c>
      <c r="F50" s="20">
        <v>2431.08</v>
      </c>
      <c r="G50" s="21">
        <v>8.8000000000000005E-3</v>
      </c>
      <c r="H50" s="30">
        <v>7.7799999999999994E-2</v>
      </c>
      <c r="I50" s="23"/>
      <c r="J50" s="3"/>
    </row>
    <row r="51" spans="1:10" ht="13.15" customHeight="1">
      <c r="A51" s="17"/>
      <c r="B51" s="18" t="s">
        <v>877</v>
      </c>
      <c r="C51" s="14" t="s">
        <v>234</v>
      </c>
      <c r="D51" s="14" t="s">
        <v>491</v>
      </c>
      <c r="E51" s="19">
        <v>500</v>
      </c>
      <c r="F51" s="20">
        <v>2364.65</v>
      </c>
      <c r="G51" s="21">
        <v>8.6E-3</v>
      </c>
      <c r="H51" s="30">
        <v>7.825E-2</v>
      </c>
      <c r="I51" s="23"/>
      <c r="J51" s="3"/>
    </row>
    <row r="52" spans="1:10" ht="13.15" customHeight="1">
      <c r="A52" s="17"/>
      <c r="B52" s="18" t="s">
        <v>864</v>
      </c>
      <c r="C52" s="14" t="s">
        <v>172</v>
      </c>
      <c r="D52" s="14" t="s">
        <v>491</v>
      </c>
      <c r="E52" s="19">
        <v>500</v>
      </c>
      <c r="F52" s="20">
        <v>2354.4899999999998</v>
      </c>
      <c r="G52" s="21">
        <v>8.5000000000000006E-3</v>
      </c>
      <c r="H52" s="30">
        <v>7.8875000000000001E-2</v>
      </c>
      <c r="I52" s="23"/>
      <c r="J52" s="3"/>
    </row>
    <row r="53" spans="1:10" ht="13.15" customHeight="1">
      <c r="A53" s="17"/>
      <c r="B53" s="18" t="s">
        <v>865</v>
      </c>
      <c r="C53" s="14" t="s">
        <v>173</v>
      </c>
      <c r="D53" s="14" t="s">
        <v>491</v>
      </c>
      <c r="E53" s="19">
        <v>500</v>
      </c>
      <c r="F53" s="20">
        <v>2325.7399999999998</v>
      </c>
      <c r="G53" s="21">
        <v>8.3999999999999995E-3</v>
      </c>
      <c r="H53" s="30">
        <v>7.9500000000000001E-2</v>
      </c>
      <c r="I53" s="23"/>
      <c r="J53" s="3"/>
    </row>
    <row r="54" spans="1:10" ht="13.15" customHeight="1">
      <c r="A54" s="3"/>
      <c r="B54" s="13" t="s">
        <v>128</v>
      </c>
      <c r="C54" s="14"/>
      <c r="D54" s="14"/>
      <c r="E54" s="14"/>
      <c r="F54" s="24">
        <v>14352.42</v>
      </c>
      <c r="G54" s="25">
        <v>5.1999999999999998E-2</v>
      </c>
      <c r="H54" s="26"/>
      <c r="I54" s="27"/>
      <c r="J54" s="3"/>
    </row>
    <row r="55" spans="1:10" ht="13.15" customHeight="1">
      <c r="A55" s="3"/>
      <c r="B55" s="13" t="s">
        <v>174</v>
      </c>
      <c r="C55" s="14"/>
      <c r="D55" s="14"/>
      <c r="E55" s="14"/>
      <c r="F55" s="3"/>
      <c r="G55" s="15"/>
      <c r="H55" s="15"/>
      <c r="I55" s="16"/>
      <c r="J55" s="3"/>
    </row>
    <row r="56" spans="1:10" ht="13.15" customHeight="1">
      <c r="A56" s="17"/>
      <c r="B56" s="18" t="s">
        <v>866</v>
      </c>
      <c r="C56" s="14" t="s">
        <v>175</v>
      </c>
      <c r="D56" s="14" t="s">
        <v>491</v>
      </c>
      <c r="E56" s="19">
        <v>500</v>
      </c>
      <c r="F56" s="20">
        <v>2455.0500000000002</v>
      </c>
      <c r="G56" s="21">
        <v>8.8999999999999999E-3</v>
      </c>
      <c r="H56" s="30">
        <v>8.2500000000000004E-2</v>
      </c>
      <c r="I56" s="23"/>
      <c r="J56" s="3"/>
    </row>
    <row r="57" spans="1:10" ht="13.15" customHeight="1">
      <c r="A57" s="3"/>
      <c r="B57" s="13" t="s">
        <v>128</v>
      </c>
      <c r="C57" s="14"/>
      <c r="D57" s="14"/>
      <c r="E57" s="14"/>
      <c r="F57" s="24">
        <v>2455.0500000000002</v>
      </c>
      <c r="G57" s="25">
        <v>8.8999999999999999E-3</v>
      </c>
      <c r="H57" s="26"/>
      <c r="I57" s="27"/>
      <c r="J57" s="3"/>
    </row>
    <row r="58" spans="1:10" ht="13.15" customHeight="1">
      <c r="A58" s="3"/>
      <c r="B58" s="28" t="s">
        <v>131</v>
      </c>
      <c r="C58" s="29"/>
      <c r="D58" s="2"/>
      <c r="E58" s="29"/>
      <c r="F58" s="24">
        <v>16807.47</v>
      </c>
      <c r="G58" s="25">
        <v>6.0900000000000003E-2</v>
      </c>
      <c r="H58" s="26"/>
      <c r="I58" s="27"/>
      <c r="J58" s="3"/>
    </row>
    <row r="59" spans="1:10" ht="13.15" customHeight="1">
      <c r="A59" s="3"/>
      <c r="B59" s="13" t="s">
        <v>208</v>
      </c>
      <c r="C59" s="14"/>
      <c r="D59" s="14"/>
      <c r="E59" s="14"/>
      <c r="F59" s="14"/>
      <c r="G59" s="14"/>
      <c r="H59" s="15"/>
      <c r="I59" s="16"/>
      <c r="J59" s="3"/>
    </row>
    <row r="60" spans="1:10" ht="13.15" customHeight="1">
      <c r="A60" s="17"/>
      <c r="B60" s="18" t="s">
        <v>209</v>
      </c>
      <c r="C60" s="14"/>
      <c r="D60" s="14"/>
      <c r="E60" s="19"/>
      <c r="F60" s="20">
        <v>18970</v>
      </c>
      <c r="G60" s="21">
        <v>6.8699999999999997E-2</v>
      </c>
      <c r="H60" s="30">
        <v>6.650497732592664E-2</v>
      </c>
      <c r="I60" s="23"/>
      <c r="J60" s="3"/>
    </row>
    <row r="61" spans="1:10" ht="13.15" customHeight="1">
      <c r="A61" s="3"/>
      <c r="B61" s="13" t="s">
        <v>128</v>
      </c>
      <c r="C61" s="14"/>
      <c r="D61" s="14"/>
      <c r="E61" s="14"/>
      <c r="F61" s="24">
        <v>18970</v>
      </c>
      <c r="G61" s="25">
        <v>6.8699999999999997E-2</v>
      </c>
      <c r="H61" s="26"/>
      <c r="I61" s="27"/>
      <c r="J61" s="3"/>
    </row>
    <row r="62" spans="1:10" ht="13.15" customHeight="1">
      <c r="A62" s="3"/>
      <c r="B62" s="28" t="s">
        <v>131</v>
      </c>
      <c r="C62" s="29"/>
      <c r="D62" s="2"/>
      <c r="E62" s="29"/>
      <c r="F62" s="24">
        <v>18970</v>
      </c>
      <c r="G62" s="25">
        <v>6.8699999999999997E-2</v>
      </c>
      <c r="H62" s="26"/>
      <c r="I62" s="27"/>
      <c r="J62" s="3"/>
    </row>
    <row r="63" spans="1:10" ht="13.15" customHeight="1">
      <c r="A63" s="3"/>
      <c r="B63" s="28" t="s">
        <v>210</v>
      </c>
      <c r="C63" s="14"/>
      <c r="D63" s="2"/>
      <c r="E63" s="14"/>
      <c r="F63" s="34">
        <v>-2337.96</v>
      </c>
      <c r="G63" s="25">
        <v>-8.6E-3</v>
      </c>
      <c r="H63" s="26"/>
      <c r="I63" s="27"/>
      <c r="J63" s="3"/>
    </row>
    <row r="64" spans="1:10" ht="13.15" customHeight="1">
      <c r="A64" s="3"/>
      <c r="B64" s="35" t="s">
        <v>211</v>
      </c>
      <c r="C64" s="36"/>
      <c r="D64" s="36"/>
      <c r="E64" s="36"/>
      <c r="F64" s="37">
        <v>276076.02</v>
      </c>
      <c r="G64" s="38">
        <v>1</v>
      </c>
      <c r="H64" s="39"/>
      <c r="I64" s="40"/>
      <c r="J64" s="3"/>
    </row>
    <row r="65" spans="1:10" ht="13.15" customHeight="1">
      <c r="A65" s="3"/>
      <c r="B65" s="6"/>
      <c r="C65" s="3"/>
      <c r="D65" s="3"/>
      <c r="E65" s="3"/>
      <c r="F65" s="3"/>
      <c r="G65" s="3"/>
      <c r="H65" s="3"/>
      <c r="I65" s="3"/>
      <c r="J65" s="3"/>
    </row>
    <row r="66" spans="1:10" ht="13.15" customHeight="1">
      <c r="A66" s="3"/>
      <c r="B66" s="4" t="s">
        <v>212</v>
      </c>
      <c r="C66" s="3"/>
      <c r="D66" s="3"/>
      <c r="E66" s="3"/>
      <c r="F66" s="3"/>
      <c r="G66" s="3"/>
      <c r="H66" s="3"/>
      <c r="I66" s="3"/>
      <c r="J66" s="3"/>
    </row>
    <row r="67" spans="1:10" ht="13.15" customHeight="1">
      <c r="A67" s="3"/>
      <c r="B67" s="4" t="s">
        <v>215</v>
      </c>
      <c r="C67" s="3"/>
      <c r="D67" s="3"/>
      <c r="E67" s="3"/>
      <c r="F67" s="3"/>
      <c r="G67" s="3"/>
      <c r="H67" s="3"/>
      <c r="I67" s="3"/>
      <c r="J67" s="3"/>
    </row>
    <row r="68" spans="1:10" ht="13.15" customHeight="1">
      <c r="A68" s="3"/>
      <c r="B68" s="602" t="s">
        <v>216</v>
      </c>
      <c r="C68" s="602"/>
      <c r="D68" s="602"/>
      <c r="E68" s="3"/>
      <c r="F68" s="3"/>
      <c r="G68" s="3"/>
      <c r="H68" s="3"/>
      <c r="I68" s="3"/>
      <c r="J68" s="3"/>
    </row>
    <row r="69" spans="1:10" ht="12.95" customHeight="1" thickBot="1">
      <c r="A69" s="50"/>
      <c r="B69" s="51"/>
      <c r="C69" s="50"/>
      <c r="D69" s="50"/>
      <c r="E69" s="50"/>
      <c r="F69" s="50"/>
      <c r="G69" s="50"/>
      <c r="H69" s="50"/>
      <c r="I69" s="50"/>
      <c r="J69" s="50"/>
    </row>
    <row r="70" spans="1:10">
      <c r="B70" s="52" t="s">
        <v>429</v>
      </c>
      <c r="C70" s="53"/>
      <c r="D70" s="53"/>
      <c r="E70" s="53"/>
      <c r="F70" s="53"/>
      <c r="G70" s="55"/>
      <c r="H70" s="81"/>
      <c r="I70" s="57"/>
      <c r="J70" s="57"/>
    </row>
    <row r="71" spans="1:10">
      <c r="B71" s="353" t="s">
        <v>430</v>
      </c>
      <c r="C71" s="82"/>
      <c r="D71" s="354"/>
      <c r="E71" s="354"/>
      <c r="F71" s="82"/>
      <c r="G71" s="355"/>
      <c r="H71" s="489"/>
      <c r="I71" s="57"/>
      <c r="J71" s="57"/>
    </row>
    <row r="72" spans="1:10" ht="38.25">
      <c r="B72" s="605" t="s">
        <v>431</v>
      </c>
      <c r="C72" s="607" t="s">
        <v>432</v>
      </c>
      <c r="D72" s="356" t="s">
        <v>433</v>
      </c>
      <c r="E72" s="356" t="s">
        <v>433</v>
      </c>
      <c r="F72" s="356" t="s">
        <v>434</v>
      </c>
      <c r="G72" s="355"/>
      <c r="H72" s="489"/>
      <c r="I72" s="57"/>
      <c r="J72" s="57"/>
    </row>
    <row r="73" spans="1:10">
      <c r="B73" s="606"/>
      <c r="C73" s="608"/>
      <c r="D73" s="356" t="s">
        <v>435</v>
      </c>
      <c r="E73" s="356" t="s">
        <v>436</v>
      </c>
      <c r="F73" s="356" t="s">
        <v>435</v>
      </c>
      <c r="G73" s="355"/>
      <c r="H73" s="489"/>
      <c r="I73" s="57"/>
      <c r="J73" s="57"/>
    </row>
    <row r="74" spans="1:10">
      <c r="B74" s="357" t="s">
        <v>130</v>
      </c>
      <c r="C74" s="358" t="s">
        <v>130</v>
      </c>
      <c r="D74" s="358" t="s">
        <v>130</v>
      </c>
      <c r="E74" s="358" t="s">
        <v>130</v>
      </c>
      <c r="F74" s="358" t="s">
        <v>130</v>
      </c>
      <c r="G74" s="355"/>
      <c r="H74" s="489"/>
      <c r="I74" s="57"/>
      <c r="J74" s="57"/>
    </row>
    <row r="75" spans="1:10">
      <c r="B75" s="368" t="s">
        <v>437</v>
      </c>
      <c r="C75" s="359"/>
      <c r="D75" s="359"/>
      <c r="E75" s="359"/>
      <c r="F75" s="359"/>
      <c r="G75" s="355"/>
      <c r="H75" s="489"/>
      <c r="I75" s="57"/>
      <c r="J75" s="57"/>
    </row>
    <row r="76" spans="1:10">
      <c r="B76" s="369"/>
      <c r="C76" s="82"/>
      <c r="D76" s="82"/>
      <c r="E76" s="82"/>
      <c r="F76" s="82"/>
      <c r="G76" s="355"/>
      <c r="H76" s="489"/>
      <c r="I76" s="57"/>
      <c r="J76" s="57"/>
    </row>
    <row r="77" spans="1:10">
      <c r="B77" s="369" t="s">
        <v>438</v>
      </c>
      <c r="C77" s="82"/>
      <c r="D77" s="82"/>
      <c r="E77" s="82"/>
      <c r="F77" s="82"/>
      <c r="G77" s="355"/>
      <c r="H77" s="489"/>
      <c r="I77" s="57"/>
      <c r="J77" s="57"/>
    </row>
    <row r="78" spans="1:10">
      <c r="B78" s="353"/>
      <c r="C78" s="82"/>
      <c r="D78" s="82"/>
      <c r="E78" s="82"/>
      <c r="F78" s="82"/>
      <c r="G78" s="355"/>
      <c r="H78" s="489"/>
      <c r="I78" s="57"/>
      <c r="J78" s="57"/>
    </row>
    <row r="79" spans="1:10">
      <c r="B79" s="369" t="s">
        <v>439</v>
      </c>
      <c r="C79" s="82"/>
      <c r="D79" s="82"/>
      <c r="E79" s="82"/>
      <c r="F79" s="82"/>
      <c r="G79" s="355"/>
      <c r="H79" s="489"/>
      <c r="I79" s="57"/>
      <c r="J79" s="57"/>
    </row>
    <row r="80" spans="1:10">
      <c r="B80" s="360" t="s">
        <v>440</v>
      </c>
      <c r="C80" s="370" t="s">
        <v>441</v>
      </c>
      <c r="D80" s="370" t="s">
        <v>470</v>
      </c>
      <c r="E80" s="82"/>
      <c r="F80" s="371"/>
      <c r="G80" s="355"/>
      <c r="H80" s="489"/>
      <c r="I80" s="57"/>
      <c r="J80" s="57"/>
    </row>
    <row r="81" spans="2:10">
      <c r="B81" s="360" t="s">
        <v>442</v>
      </c>
      <c r="C81" s="490">
        <v>26.714400000000001</v>
      </c>
      <c r="D81" s="490">
        <v>27.353000000000002</v>
      </c>
      <c r="E81" s="82"/>
      <c r="F81" s="371"/>
      <c r="G81" s="355"/>
      <c r="H81" s="489"/>
      <c r="I81" s="57"/>
      <c r="J81" s="57"/>
    </row>
    <row r="82" spans="2:10">
      <c r="B82" s="360" t="s">
        <v>443</v>
      </c>
      <c r="C82" s="490">
        <v>25.2836</v>
      </c>
      <c r="D82" s="490">
        <v>25.862500000000001</v>
      </c>
      <c r="E82" s="82"/>
      <c r="F82" s="371"/>
      <c r="G82" s="355"/>
      <c r="H82" s="489"/>
      <c r="I82" s="57"/>
      <c r="J82" s="57"/>
    </row>
    <row r="83" spans="2:10">
      <c r="B83" s="353"/>
      <c r="C83" s="82"/>
      <c r="D83" s="82"/>
      <c r="E83" s="82"/>
      <c r="F83" s="371"/>
      <c r="G83" s="355"/>
      <c r="H83" s="489"/>
      <c r="I83" s="57"/>
      <c r="J83" s="57"/>
    </row>
    <row r="84" spans="2:10">
      <c r="B84" s="369" t="s">
        <v>473</v>
      </c>
      <c r="C84" s="373"/>
      <c r="D84" s="373"/>
      <c r="E84" s="373"/>
      <c r="F84" s="82"/>
      <c r="G84" s="355"/>
      <c r="H84" s="489"/>
      <c r="I84" s="57"/>
      <c r="J84" s="57"/>
    </row>
    <row r="85" spans="2:10">
      <c r="B85" s="369"/>
      <c r="C85" s="373"/>
      <c r="D85" s="373"/>
      <c r="E85" s="373"/>
      <c r="F85" s="82"/>
      <c r="G85" s="355"/>
      <c r="H85" s="489"/>
      <c r="I85" s="57"/>
      <c r="J85" s="57"/>
    </row>
    <row r="86" spans="2:10">
      <c r="B86" s="369" t="s">
        <v>474</v>
      </c>
      <c r="C86" s="373"/>
      <c r="D86" s="373"/>
      <c r="E86" s="373"/>
      <c r="F86" s="82"/>
      <c r="G86" s="355"/>
      <c r="H86" s="489"/>
      <c r="I86" s="57"/>
      <c r="J86" s="57"/>
    </row>
    <row r="87" spans="2:10">
      <c r="B87" s="369"/>
      <c r="C87" s="373"/>
      <c r="D87" s="373"/>
      <c r="E87" s="373"/>
      <c r="F87" s="82"/>
      <c r="G87" s="355"/>
      <c r="H87" s="489"/>
      <c r="I87" s="57"/>
      <c r="J87" s="57"/>
    </row>
    <row r="88" spans="2:10">
      <c r="B88" s="369" t="s">
        <v>475</v>
      </c>
      <c r="C88" s="373"/>
      <c r="D88" s="376"/>
      <c r="E88" s="83"/>
      <c r="F88" s="82"/>
      <c r="G88" s="355"/>
      <c r="H88" s="489"/>
      <c r="I88" s="57"/>
      <c r="J88" s="57"/>
    </row>
    <row r="89" spans="2:10">
      <c r="B89" s="375" t="s">
        <v>444</v>
      </c>
      <c r="C89" s="373"/>
      <c r="D89" s="373"/>
      <c r="E89" s="373"/>
      <c r="F89" s="82"/>
      <c r="G89" s="355"/>
      <c r="H89" s="489"/>
      <c r="I89" s="57"/>
      <c r="J89" s="57"/>
    </row>
    <row r="90" spans="2:10">
      <c r="B90" s="377"/>
      <c r="C90" s="373"/>
      <c r="D90" s="373"/>
      <c r="E90" s="373"/>
      <c r="F90" s="82"/>
      <c r="G90" s="355"/>
      <c r="H90" s="489"/>
      <c r="I90" s="57"/>
      <c r="J90" s="57"/>
    </row>
    <row r="91" spans="2:10">
      <c r="B91" s="369" t="s">
        <v>476</v>
      </c>
      <c r="C91" s="373"/>
      <c r="D91" s="373"/>
      <c r="E91" s="373"/>
      <c r="F91" s="82"/>
      <c r="G91" s="355"/>
      <c r="H91" s="489"/>
      <c r="I91" s="57"/>
      <c r="J91" s="57"/>
    </row>
    <row r="92" spans="2:10">
      <c r="B92" s="369"/>
      <c r="C92" s="373"/>
      <c r="D92" s="373"/>
      <c r="E92" s="83"/>
      <c r="F92" s="82"/>
      <c r="G92" s="355"/>
      <c r="H92" s="489"/>
      <c r="I92" s="57"/>
      <c r="J92" s="57"/>
    </row>
    <row r="93" spans="2:10" s="73" customFormat="1">
      <c r="B93" s="515" t="s">
        <v>990</v>
      </c>
      <c r="C93" s="516"/>
      <c r="D93" s="516"/>
      <c r="E93" s="84"/>
      <c r="F93" s="517"/>
      <c r="G93" s="365"/>
      <c r="H93" s="491"/>
      <c r="I93" s="75"/>
      <c r="J93" s="75"/>
    </row>
    <row r="94" spans="2:10">
      <c r="B94" s="369"/>
      <c r="C94" s="373"/>
      <c r="D94" s="373"/>
      <c r="E94" s="82"/>
      <c r="F94" s="359"/>
      <c r="G94" s="355"/>
      <c r="H94" s="489"/>
      <c r="I94" s="57"/>
      <c r="J94" s="57"/>
    </row>
    <row r="95" spans="2:10">
      <c r="B95" s="369" t="s">
        <v>486</v>
      </c>
      <c r="C95" s="373"/>
      <c r="D95" s="373"/>
      <c r="E95" s="380"/>
      <c r="F95" s="82"/>
      <c r="G95" s="355"/>
      <c r="H95" s="489"/>
      <c r="I95" s="57"/>
      <c r="J95" s="57"/>
    </row>
    <row r="96" spans="2:10">
      <c r="B96" s="369"/>
      <c r="C96" s="373"/>
      <c r="D96" s="373"/>
      <c r="E96" s="82"/>
      <c r="F96" s="82"/>
      <c r="G96" s="355"/>
      <c r="H96" s="489"/>
      <c r="I96" s="57"/>
      <c r="J96" s="57"/>
    </row>
    <row r="97" spans="1:10">
      <c r="B97" s="369" t="s">
        <v>944</v>
      </c>
      <c r="C97" s="373"/>
      <c r="D97" s="373"/>
      <c r="E97" s="373"/>
      <c r="F97" s="82"/>
      <c r="G97" s="355"/>
      <c r="H97" s="489"/>
      <c r="I97" s="57"/>
      <c r="J97" s="57"/>
    </row>
    <row r="98" spans="1:10">
      <c r="B98" s="369"/>
      <c r="C98" s="373"/>
      <c r="D98" s="373"/>
      <c r="E98" s="373"/>
      <c r="F98" s="82"/>
      <c r="G98" s="355"/>
      <c r="H98" s="489"/>
      <c r="I98" s="57"/>
      <c r="J98" s="57"/>
    </row>
    <row r="99" spans="1:10">
      <c r="B99" s="369" t="s">
        <v>477</v>
      </c>
      <c r="C99" s="373"/>
      <c r="D99" s="373"/>
      <c r="E99" s="373"/>
      <c r="F99" s="82"/>
      <c r="G99" s="355"/>
      <c r="H99" s="489"/>
      <c r="I99" s="57"/>
      <c r="J99" s="57"/>
    </row>
    <row r="100" spans="1:10">
      <c r="B100" s="369"/>
      <c r="C100" s="373"/>
      <c r="D100" s="373"/>
      <c r="E100" s="373"/>
      <c r="F100" s="82"/>
      <c r="G100" s="355"/>
      <c r="H100" s="489"/>
      <c r="I100" s="57"/>
      <c r="J100" s="57"/>
    </row>
    <row r="101" spans="1:10">
      <c r="B101" s="369" t="s">
        <v>469</v>
      </c>
      <c r="C101" s="373"/>
      <c r="D101" s="373"/>
      <c r="E101" s="373"/>
      <c r="F101" s="82"/>
      <c r="G101" s="355"/>
      <c r="H101" s="489"/>
      <c r="I101" s="57"/>
      <c r="J101" s="57"/>
    </row>
    <row r="102" spans="1:10" ht="15.75" thickBot="1">
      <c r="B102" s="492"/>
      <c r="C102" s="493"/>
      <c r="D102" s="493"/>
      <c r="E102" s="494"/>
      <c r="F102" s="495"/>
      <c r="G102" s="494"/>
      <c r="H102" s="496"/>
      <c r="I102" s="57"/>
      <c r="J102" s="57"/>
    </row>
    <row r="103" spans="1:10">
      <c r="B103" s="51"/>
      <c r="C103" s="50"/>
      <c r="D103" s="50"/>
      <c r="E103" s="50"/>
      <c r="F103" s="50"/>
      <c r="G103" s="50"/>
      <c r="H103" s="50"/>
      <c r="I103" s="50"/>
      <c r="J103" s="50"/>
    </row>
    <row r="104" spans="1:10">
      <c r="B104" s="51"/>
      <c r="C104" s="50"/>
      <c r="D104" s="50"/>
      <c r="E104" s="50"/>
      <c r="F104" s="50"/>
      <c r="G104" s="50"/>
      <c r="H104" s="50"/>
      <c r="I104" s="50"/>
      <c r="J104" s="50"/>
    </row>
    <row r="105" spans="1:10">
      <c r="B105" s="611" t="s">
        <v>889</v>
      </c>
      <c r="C105" s="611"/>
      <c r="D105" s="611"/>
      <c r="E105" s="611"/>
      <c r="F105" s="611"/>
      <c r="G105" s="611"/>
      <c r="H105" s="611"/>
      <c r="I105" s="611"/>
      <c r="J105" s="611"/>
    </row>
    <row r="106" spans="1:10">
      <c r="B106" s="613" t="s">
        <v>890</v>
      </c>
      <c r="C106" s="614" t="s">
        <v>891</v>
      </c>
      <c r="D106" s="614"/>
      <c r="E106" s="423" t="s">
        <v>892</v>
      </c>
      <c r="F106" s="423" t="s">
        <v>893</v>
      </c>
      <c r="G106" s="614" t="s">
        <v>894</v>
      </c>
      <c r="H106" s="614"/>
      <c r="I106" s="614"/>
      <c r="J106" s="614"/>
    </row>
    <row r="107" spans="1:10" ht="13.15" customHeight="1">
      <c r="A107" s="3"/>
      <c r="B107" s="613"/>
      <c r="C107" s="423" t="s">
        <v>443</v>
      </c>
      <c r="D107" s="423" t="s">
        <v>442</v>
      </c>
      <c r="E107" s="423" t="s">
        <v>895</v>
      </c>
      <c r="F107" s="423" t="s">
        <v>896</v>
      </c>
      <c r="G107" s="423" t="s">
        <v>443</v>
      </c>
      <c r="H107" s="423" t="s">
        <v>442</v>
      </c>
      <c r="I107" s="423" t="s">
        <v>895</v>
      </c>
      <c r="J107" s="423" t="s">
        <v>896</v>
      </c>
    </row>
    <row r="108" spans="1:10">
      <c r="B108" s="424" t="s">
        <v>920</v>
      </c>
      <c r="C108" s="425">
        <v>0.23360806398909251</v>
      </c>
      <c r="D108" s="425">
        <v>0.24897504339399235</v>
      </c>
      <c r="E108" s="425">
        <v>0.19802679364458564</v>
      </c>
      <c r="F108" s="425">
        <v>0.16908077505366381</v>
      </c>
      <c r="G108" s="426">
        <v>25862.5</v>
      </c>
      <c r="H108" s="426">
        <v>27353</v>
      </c>
      <c r="I108" s="426">
        <v>22653.831684217064</v>
      </c>
      <c r="J108" s="426">
        <v>20279.915958543104</v>
      </c>
    </row>
    <row r="109" spans="1:10">
      <c r="B109" s="424" t="s">
        <v>898</v>
      </c>
      <c r="C109" s="425">
        <v>0.29779055705260404</v>
      </c>
      <c r="D109" s="425">
        <v>0.312284708162619</v>
      </c>
      <c r="E109" s="425">
        <v>0.33812742583079647</v>
      </c>
      <c r="F109" s="425">
        <v>0.24346588055566598</v>
      </c>
      <c r="G109" s="426">
        <v>12977.90557052604</v>
      </c>
      <c r="H109" s="426">
        <v>13122.847081626191</v>
      </c>
      <c r="I109" s="426">
        <v>13381.274258307965</v>
      </c>
      <c r="J109" s="426">
        <v>12434.658805556659</v>
      </c>
    </row>
    <row r="110" spans="1:10">
      <c r="B110" s="424" t="s">
        <v>899</v>
      </c>
      <c r="C110" s="425">
        <v>0.23067688844483181</v>
      </c>
      <c r="D110" s="425">
        <v>0.24615315232869217</v>
      </c>
      <c r="E110" s="425">
        <v>0.21791788633952902</v>
      </c>
      <c r="F110" s="425">
        <v>0.18153566919697095</v>
      </c>
      <c r="G110" s="426">
        <v>18660.620228869935</v>
      </c>
      <c r="H110" s="426">
        <v>19374.831772655794</v>
      </c>
      <c r="I110" s="426">
        <v>18085.193736379028</v>
      </c>
      <c r="J110" s="426">
        <v>16509.635310190257</v>
      </c>
    </row>
    <row r="111" spans="1:10">
      <c r="B111" s="424" t="s">
        <v>900</v>
      </c>
      <c r="C111" s="432" t="s">
        <v>921</v>
      </c>
      <c r="D111" s="432" t="s">
        <v>921</v>
      </c>
      <c r="E111" s="432" t="s">
        <v>921</v>
      </c>
      <c r="F111" s="432" t="s">
        <v>921</v>
      </c>
      <c r="G111" s="432" t="s">
        <v>921</v>
      </c>
      <c r="H111" s="432" t="s">
        <v>921</v>
      </c>
      <c r="I111" s="432" t="s">
        <v>921</v>
      </c>
      <c r="J111" s="432" t="s">
        <v>921</v>
      </c>
    </row>
    <row r="112" spans="1:10">
      <c r="B112" s="281"/>
      <c r="C112" s="283"/>
      <c r="D112" s="283"/>
      <c r="E112" s="283"/>
      <c r="F112" s="283"/>
      <c r="G112" s="283"/>
      <c r="H112" s="284"/>
      <c r="I112" s="284"/>
      <c r="J112" s="284"/>
    </row>
    <row r="113" spans="2:10">
      <c r="B113" s="282"/>
      <c r="C113" s="282"/>
      <c r="D113" s="282"/>
      <c r="E113" s="282"/>
      <c r="F113" s="282"/>
      <c r="G113" s="282"/>
      <c r="H113" s="282"/>
      <c r="I113" s="282"/>
      <c r="J113" s="282"/>
    </row>
    <row r="114" spans="2:10">
      <c r="B114" s="611" t="s">
        <v>922</v>
      </c>
      <c r="C114" s="611"/>
      <c r="D114" s="611"/>
      <c r="E114" s="611"/>
      <c r="F114" s="611"/>
      <c r="G114" s="281"/>
      <c r="H114" s="282"/>
      <c r="I114" s="282"/>
      <c r="J114" s="282"/>
    </row>
    <row r="115" spans="2:10" ht="39">
      <c r="B115" s="429"/>
      <c r="C115" s="430" t="s">
        <v>920</v>
      </c>
      <c r="D115" s="423" t="s">
        <v>898</v>
      </c>
      <c r="E115" s="423" t="s">
        <v>899</v>
      </c>
      <c r="F115" s="423" t="s">
        <v>900</v>
      </c>
      <c r="G115" s="282"/>
      <c r="H115" s="282"/>
      <c r="I115" s="282"/>
      <c r="J115" s="282"/>
    </row>
    <row r="116" spans="2:10">
      <c r="B116" s="424" t="s">
        <v>903</v>
      </c>
      <c r="C116" s="431">
        <v>550000</v>
      </c>
      <c r="D116" s="431">
        <v>120000</v>
      </c>
      <c r="E116" s="431">
        <v>360000</v>
      </c>
      <c r="F116" s="432" t="s">
        <v>921</v>
      </c>
      <c r="G116" s="289"/>
      <c r="H116" s="282"/>
      <c r="I116" s="282"/>
      <c r="J116" s="282"/>
    </row>
    <row r="117" spans="2:10">
      <c r="B117" s="424" t="s">
        <v>904</v>
      </c>
      <c r="C117" s="431">
        <v>956376.75510568405</v>
      </c>
      <c r="D117" s="431">
        <v>142306.17654622399</v>
      </c>
      <c r="E117" s="431">
        <v>495643.64237715199</v>
      </c>
      <c r="F117" s="432" t="s">
        <v>921</v>
      </c>
      <c r="G117" s="289"/>
      <c r="H117" s="282"/>
      <c r="I117" s="282"/>
      <c r="J117" s="282"/>
    </row>
    <row r="118" spans="2:10">
      <c r="B118" s="424" t="s">
        <v>905</v>
      </c>
      <c r="C118" s="432">
        <v>0.245285756007392</v>
      </c>
      <c r="D118" s="432">
        <v>0.36046437911895901</v>
      </c>
      <c r="E118" s="432">
        <v>0.218885948022113</v>
      </c>
      <c r="F118" s="432" t="s">
        <v>921</v>
      </c>
      <c r="G118" s="289"/>
      <c r="H118" s="289"/>
      <c r="I118" s="289"/>
      <c r="J118" s="282"/>
    </row>
    <row r="119" spans="2:10">
      <c r="B119" s="424" t="s">
        <v>906</v>
      </c>
      <c r="C119" s="432">
        <v>0.22685048753280801</v>
      </c>
      <c r="D119" s="432">
        <v>0.42682094037489499</v>
      </c>
      <c r="E119" s="432">
        <v>0.20816597617227001</v>
      </c>
      <c r="F119" s="432" t="s">
        <v>921</v>
      </c>
      <c r="G119" s="289"/>
      <c r="H119" s="289"/>
      <c r="I119" s="289"/>
      <c r="J119" s="282"/>
    </row>
    <row r="120" spans="2:10">
      <c r="B120" s="424" t="s">
        <v>907</v>
      </c>
      <c r="C120" s="432">
        <v>0.19036503708702199</v>
      </c>
      <c r="D120" s="432">
        <v>0.29614447962818802</v>
      </c>
      <c r="E120" s="432">
        <v>0.16499722601616099</v>
      </c>
      <c r="F120" s="432" t="s">
        <v>921</v>
      </c>
      <c r="G120" s="289"/>
      <c r="H120" s="289"/>
      <c r="I120" s="289"/>
      <c r="J120" s="282"/>
    </row>
    <row r="121" spans="2:10">
      <c r="B121" s="282"/>
      <c r="C121" s="282"/>
      <c r="D121" s="282"/>
      <c r="E121" s="282"/>
      <c r="F121" s="282"/>
      <c r="G121" s="282"/>
      <c r="H121" s="282"/>
      <c r="I121" s="282"/>
      <c r="J121" s="282"/>
    </row>
    <row r="122" spans="2:10">
      <c r="B122" s="611" t="s">
        <v>923</v>
      </c>
      <c r="C122" s="611"/>
      <c r="D122" s="611"/>
      <c r="E122" s="611"/>
      <c r="F122" s="611"/>
      <c r="G122" s="281"/>
      <c r="H122" s="282"/>
      <c r="I122" s="282"/>
      <c r="J122" s="282"/>
    </row>
    <row r="123" spans="2:10" ht="39">
      <c r="B123" s="429"/>
      <c r="C123" s="430" t="s">
        <v>920</v>
      </c>
      <c r="D123" s="423" t="s">
        <v>898</v>
      </c>
      <c r="E123" s="423" t="s">
        <v>899</v>
      </c>
      <c r="F123" s="423" t="s">
        <v>900</v>
      </c>
      <c r="G123" s="282"/>
      <c r="H123" s="282"/>
      <c r="I123" s="282"/>
      <c r="J123" s="282"/>
    </row>
    <row r="124" spans="2:10">
      <c r="B124" s="424" t="s">
        <v>903</v>
      </c>
      <c r="C124" s="431">
        <v>550000</v>
      </c>
      <c r="D124" s="431">
        <v>120000</v>
      </c>
      <c r="E124" s="431">
        <v>360000</v>
      </c>
      <c r="F124" s="432" t="s">
        <v>921</v>
      </c>
      <c r="G124" s="289"/>
      <c r="H124" s="282"/>
      <c r="I124" s="282"/>
      <c r="J124" s="282"/>
    </row>
    <row r="125" spans="2:10">
      <c r="B125" s="424" t="s">
        <v>904</v>
      </c>
      <c r="C125" s="431">
        <v>989172.29975784104</v>
      </c>
      <c r="D125" s="431">
        <v>143183.649186283</v>
      </c>
      <c r="E125" s="431">
        <v>505814.58895562799</v>
      </c>
      <c r="F125" s="432" t="s">
        <v>921</v>
      </c>
      <c r="G125" s="289"/>
      <c r="H125" s="282"/>
      <c r="I125" s="282"/>
      <c r="J125" s="282"/>
    </row>
    <row r="126" spans="2:10">
      <c r="B126" s="424" t="s">
        <v>905</v>
      </c>
      <c r="C126" s="432">
        <v>0.26082440988773103</v>
      </c>
      <c r="D126" s="432">
        <v>0.37529341129445598</v>
      </c>
      <c r="E126" s="432">
        <v>0.23359464377315897</v>
      </c>
      <c r="F126" s="432" t="s">
        <v>921</v>
      </c>
      <c r="G126" s="289"/>
      <c r="H126" s="289"/>
      <c r="I126" s="289"/>
      <c r="J126" s="282"/>
    </row>
    <row r="127" spans="2:10">
      <c r="B127" s="424" t="s">
        <v>906</v>
      </c>
      <c r="C127" s="432">
        <v>0.22685048753280801</v>
      </c>
      <c r="D127" s="432">
        <v>0.42682094037489499</v>
      </c>
      <c r="E127" s="432">
        <v>0.20816597617227001</v>
      </c>
      <c r="F127" s="432" t="s">
        <v>921</v>
      </c>
      <c r="G127" s="289"/>
      <c r="H127" s="289"/>
      <c r="I127" s="289"/>
      <c r="J127" s="282"/>
    </row>
    <row r="128" spans="2:10">
      <c r="B128" s="424" t="s">
        <v>907</v>
      </c>
      <c r="C128" s="432">
        <v>0.19036503708702199</v>
      </c>
      <c r="D128" s="432">
        <v>0.29614447962818802</v>
      </c>
      <c r="E128" s="432">
        <v>0.16499722601616099</v>
      </c>
      <c r="F128" s="432" t="s">
        <v>921</v>
      </c>
      <c r="G128" s="289"/>
      <c r="H128" s="289"/>
      <c r="I128" s="289"/>
      <c r="J128" s="282"/>
    </row>
    <row r="129" spans="2:10">
      <c r="B129" s="281"/>
      <c r="C129" s="289"/>
      <c r="D129" s="289"/>
      <c r="E129" s="289"/>
      <c r="F129" s="289"/>
      <c r="G129" s="289"/>
      <c r="H129" s="282"/>
      <c r="I129" s="282"/>
      <c r="J129" s="282"/>
    </row>
    <row r="130" spans="2:10">
      <c r="B130" s="429" t="s">
        <v>909</v>
      </c>
      <c r="C130" s="429"/>
      <c r="D130" s="289"/>
      <c r="E130" s="289"/>
      <c r="F130" s="289"/>
      <c r="G130" s="289"/>
      <c r="H130" s="282"/>
      <c r="I130" s="282"/>
      <c r="J130" s="282"/>
    </row>
    <row r="131" spans="2:10">
      <c r="B131" s="433" t="s">
        <v>910</v>
      </c>
      <c r="C131" s="439">
        <v>9.9150644909619084E-2</v>
      </c>
      <c r="D131" s="289"/>
      <c r="E131" s="289"/>
      <c r="F131" s="289"/>
      <c r="G131" s="289"/>
      <c r="H131" s="282"/>
      <c r="I131" s="282"/>
      <c r="J131" s="282"/>
    </row>
    <row r="132" spans="2:10">
      <c r="B132" s="433" t="s">
        <v>911</v>
      </c>
      <c r="C132" s="439">
        <v>0.13665445138493856</v>
      </c>
      <c r="D132" s="289"/>
      <c r="E132" s="289"/>
      <c r="F132" s="289"/>
      <c r="G132" s="289"/>
      <c r="H132" s="282"/>
      <c r="I132" s="282"/>
      <c r="J132" s="282"/>
    </row>
    <row r="133" spans="2:10">
      <c r="B133" s="433" t="s">
        <v>912</v>
      </c>
      <c r="C133" s="497">
        <v>1.47225233144111</v>
      </c>
      <c r="D133" s="289"/>
      <c r="E133" s="289"/>
      <c r="F133" s="289"/>
      <c r="G133" s="289"/>
      <c r="H133" s="282"/>
      <c r="I133" s="282"/>
      <c r="J133" s="282"/>
    </row>
    <row r="134" spans="2:10">
      <c r="B134" s="433" t="s">
        <v>913</v>
      </c>
      <c r="C134" s="497">
        <v>0.6194652452357563</v>
      </c>
      <c r="D134" s="289"/>
      <c r="E134" s="289"/>
      <c r="F134" s="289"/>
      <c r="G134" s="289"/>
      <c r="H134" s="282"/>
      <c r="I134" s="282"/>
      <c r="J134" s="282"/>
    </row>
    <row r="135" spans="2:10">
      <c r="B135" s="433" t="s">
        <v>914</v>
      </c>
      <c r="C135" s="497">
        <v>0.23564642125567706</v>
      </c>
      <c r="D135" s="289"/>
      <c r="E135" s="289"/>
      <c r="F135" s="289"/>
      <c r="G135" s="289"/>
      <c r="H135" s="282"/>
      <c r="I135" s="282"/>
      <c r="J135" s="282"/>
    </row>
    <row r="136" spans="2:10">
      <c r="B136" s="433" t="s">
        <v>915</v>
      </c>
      <c r="C136" s="436">
        <v>-3.2912321157551355E-2</v>
      </c>
      <c r="D136" s="289"/>
      <c r="E136" s="289"/>
      <c r="F136" s="289"/>
      <c r="G136" s="289"/>
      <c r="H136" s="282"/>
      <c r="I136" s="282"/>
      <c r="J136" s="282"/>
    </row>
    <row r="137" spans="2:10">
      <c r="B137" s="437" t="s">
        <v>916</v>
      </c>
      <c r="C137" s="498">
        <v>8.7633672141697941E-2</v>
      </c>
      <c r="D137" s="289"/>
      <c r="E137" s="289"/>
      <c r="F137" s="289"/>
      <c r="G137" s="289"/>
      <c r="H137" s="282"/>
      <c r="I137" s="282"/>
      <c r="J137" s="282"/>
    </row>
    <row r="138" spans="2:10">
      <c r="B138" s="424" t="s">
        <v>917</v>
      </c>
      <c r="C138" s="439">
        <v>6.8500000000000005E-2</v>
      </c>
      <c r="D138" s="282"/>
      <c r="E138" s="282"/>
      <c r="F138" s="282"/>
      <c r="G138" s="282"/>
      <c r="H138" s="282"/>
      <c r="I138" s="282"/>
      <c r="J138" s="282"/>
    </row>
    <row r="139" spans="2:10">
      <c r="B139" s="281"/>
      <c r="C139" s="286"/>
      <c r="D139" s="282"/>
      <c r="E139" s="282"/>
      <c r="F139" s="282"/>
      <c r="G139" s="282"/>
      <c r="H139" s="282"/>
      <c r="I139" s="282"/>
      <c r="J139" s="282"/>
    </row>
    <row r="140" spans="2:10">
      <c r="B140" s="423" t="s">
        <v>918</v>
      </c>
      <c r="C140" s="429"/>
      <c r="D140" s="282"/>
      <c r="E140" s="282"/>
      <c r="F140" s="282"/>
      <c r="G140" s="282"/>
      <c r="H140" s="282"/>
      <c r="I140" s="282"/>
      <c r="J140" s="282"/>
    </row>
    <row r="141" spans="2:10">
      <c r="B141" s="433" t="s">
        <v>919</v>
      </c>
      <c r="C141" s="440">
        <v>0.24722910719381286</v>
      </c>
      <c r="D141" s="282"/>
      <c r="E141" s="282"/>
      <c r="F141" s="282"/>
      <c r="G141" s="282"/>
      <c r="H141" s="282"/>
      <c r="I141" s="282"/>
      <c r="J141" s="282"/>
    </row>
    <row r="142" spans="2:10">
      <c r="B142" s="87"/>
      <c r="C142" s="87"/>
      <c r="D142" s="87"/>
      <c r="E142" s="87"/>
      <c r="F142" s="87"/>
      <c r="G142" s="87"/>
      <c r="H142" s="87"/>
      <c r="I142" s="87"/>
      <c r="J142" s="87"/>
    </row>
    <row r="143" spans="2:10" ht="15.75" thickBot="1">
      <c r="B143" s="87"/>
      <c r="C143" s="87"/>
      <c r="D143" s="87"/>
      <c r="E143" s="87"/>
      <c r="F143" s="87"/>
      <c r="G143" s="87"/>
      <c r="H143" s="87"/>
      <c r="I143" s="87"/>
      <c r="J143" s="87"/>
    </row>
    <row r="144" spans="2:10" s="499" customFormat="1" ht="12.75">
      <c r="B144" s="500"/>
      <c r="C144" s="501"/>
      <c r="D144" s="501"/>
      <c r="E144" s="502" t="s">
        <v>977</v>
      </c>
      <c r="F144" s="503"/>
    </row>
    <row r="145" spans="2:6" s="499" customFormat="1" ht="12.75">
      <c r="B145" s="504" t="s">
        <v>963</v>
      </c>
      <c r="C145" s="505"/>
      <c r="D145" s="505"/>
      <c r="E145" s="448"/>
      <c r="F145" s="449"/>
    </row>
    <row r="146" spans="2:6" s="499" customFormat="1" ht="12.75">
      <c r="B146" s="506" t="s">
        <v>964</v>
      </c>
      <c r="C146" s="505"/>
      <c r="D146" s="505"/>
      <c r="E146" s="448"/>
      <c r="F146" s="449"/>
    </row>
    <row r="147" spans="2:6" s="499" customFormat="1" ht="12.75">
      <c r="B147" s="507" t="s">
        <v>975</v>
      </c>
      <c r="C147" s="505"/>
      <c r="D147" s="505"/>
      <c r="E147" s="448"/>
      <c r="F147" s="449"/>
    </row>
    <row r="148" spans="2:6" s="499" customFormat="1" ht="12.75">
      <c r="B148" s="507" t="s">
        <v>976</v>
      </c>
      <c r="C148" s="505"/>
      <c r="D148" s="505"/>
      <c r="E148" s="448"/>
      <c r="F148" s="449"/>
    </row>
    <row r="149" spans="2:6" s="499" customFormat="1" ht="12.75">
      <c r="B149" s="507"/>
      <c r="C149" s="505"/>
      <c r="D149" s="505"/>
      <c r="E149" s="448"/>
      <c r="F149" s="449"/>
    </row>
    <row r="150" spans="2:6" s="499" customFormat="1" ht="12.75">
      <c r="B150" s="507"/>
      <c r="C150" s="505"/>
      <c r="D150" s="505"/>
      <c r="E150" s="448"/>
      <c r="F150" s="449"/>
    </row>
    <row r="151" spans="2:6" s="499" customFormat="1" ht="12.75">
      <c r="B151" s="507"/>
      <c r="C151" s="505"/>
      <c r="D151" s="505"/>
      <c r="E151" s="448"/>
      <c r="F151" s="449"/>
    </row>
    <row r="152" spans="2:6" s="499" customFormat="1" ht="12.75">
      <c r="B152" s="508"/>
      <c r="C152" s="505"/>
      <c r="D152" s="505"/>
      <c r="E152" s="448"/>
      <c r="F152" s="449"/>
    </row>
    <row r="153" spans="2:6" s="499" customFormat="1" ht="13.5" thickBot="1">
      <c r="B153" s="509" t="s">
        <v>966</v>
      </c>
      <c r="C153" s="510"/>
      <c r="D153" s="510"/>
      <c r="E153" s="455"/>
      <c r="F153" s="456"/>
    </row>
    <row r="154" spans="2:6" s="499" customFormat="1" ht="13.5" thickBot="1"/>
    <row r="155" spans="2:6" s="499" customFormat="1" ht="12.75">
      <c r="B155" s="511" t="s">
        <v>967</v>
      </c>
    </row>
    <row r="156" spans="2:6" s="499" customFormat="1" ht="12.75">
      <c r="B156" s="512" t="s">
        <v>968</v>
      </c>
    </row>
    <row r="157" spans="2:6" s="499" customFormat="1" ht="12.75">
      <c r="B157" s="513"/>
    </row>
    <row r="158" spans="2:6" s="499" customFormat="1" ht="12.75">
      <c r="B158" s="513"/>
    </row>
    <row r="159" spans="2:6" s="499" customFormat="1" ht="12.75">
      <c r="B159" s="513"/>
    </row>
    <row r="160" spans="2:6" s="499" customFormat="1" ht="12.75">
      <c r="B160" s="513"/>
    </row>
    <row r="161" spans="2:2" s="499" customFormat="1" ht="12.75">
      <c r="B161" s="513"/>
    </row>
    <row r="162" spans="2:2" s="499" customFormat="1" ht="12.75">
      <c r="B162" s="513"/>
    </row>
    <row r="163" spans="2:2" s="499" customFormat="1" ht="12.75">
      <c r="B163" s="513"/>
    </row>
    <row r="164" spans="2:2" s="499" customFormat="1" ht="12.75">
      <c r="B164" s="513"/>
    </row>
    <row r="165" spans="2:2" s="499" customFormat="1" ht="12.75">
      <c r="B165" s="513"/>
    </row>
    <row r="166" spans="2:2" s="499" customFormat="1" ht="12.75">
      <c r="B166" s="513"/>
    </row>
    <row r="167" spans="2:2" s="499" customFormat="1" ht="12.75">
      <c r="B167" s="513"/>
    </row>
    <row r="168" spans="2:2" s="499" customFormat="1" ht="13.5" thickBot="1">
      <c r="B168" s="514"/>
    </row>
  </sheetData>
  <mergeCells count="10">
    <mergeCell ref="B1:F1"/>
    <mergeCell ref="B68:D68"/>
    <mergeCell ref="B72:B73"/>
    <mergeCell ref="C72:C73"/>
    <mergeCell ref="B122:F122"/>
    <mergeCell ref="G106:J106"/>
    <mergeCell ref="B105:J105"/>
    <mergeCell ref="B106:B107"/>
    <mergeCell ref="C106:D106"/>
    <mergeCell ref="B114:F11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83473-3113-473D-9CCB-CF20C7000B54}">
  <sheetPr>
    <outlinePr summaryBelow="0"/>
  </sheetPr>
  <dimension ref="A1:J326"/>
  <sheetViews>
    <sheetView workbookViewId="0"/>
  </sheetViews>
  <sheetFormatPr defaultColWidth="8.85546875" defaultRowHeight="15"/>
  <cols>
    <col min="1" max="1" width="3.28515625" style="181" customWidth="1"/>
    <col min="2" max="2" width="57.5703125" style="181" customWidth="1"/>
    <col min="3" max="3" width="16.7109375" style="181" customWidth="1"/>
    <col min="4" max="4" width="20.140625" style="181" customWidth="1"/>
    <col min="5" max="5" width="16.7109375" style="181" customWidth="1"/>
    <col min="6" max="6" width="17" style="181" customWidth="1"/>
    <col min="7" max="7" width="13.28515625" style="181" customWidth="1"/>
    <col min="8" max="8" width="11.140625" style="181" customWidth="1"/>
    <col min="9" max="9" width="11.5703125" style="181" customWidth="1"/>
    <col min="10" max="10" width="10.7109375" style="181" customWidth="1"/>
    <col min="11" max="16384" width="8.85546875" style="181"/>
  </cols>
  <sheetData>
    <row r="1" spans="1:10" ht="16.149999999999999" customHeight="1">
      <c r="A1" s="179"/>
      <c r="B1" s="628" t="s">
        <v>978</v>
      </c>
      <c r="C1" s="628"/>
      <c r="D1" s="628"/>
      <c r="E1" s="628"/>
      <c r="F1" s="628"/>
      <c r="G1" s="179"/>
      <c r="H1" s="179"/>
      <c r="I1" s="179"/>
      <c r="J1" s="179"/>
    </row>
    <row r="2" spans="1:10" ht="13.15" customHeight="1">
      <c r="A2" s="179"/>
      <c r="B2" s="182"/>
      <c r="C2" s="179"/>
      <c r="D2" s="179"/>
      <c r="E2" s="179"/>
      <c r="F2" s="179"/>
      <c r="G2" s="179"/>
      <c r="H2" s="179"/>
      <c r="I2" s="179"/>
      <c r="J2" s="179"/>
    </row>
    <row r="3" spans="1:10" ht="13.15" customHeight="1" thickBot="1">
      <c r="A3" s="183"/>
      <c r="B3" s="7" t="s">
        <v>8</v>
      </c>
      <c r="C3" s="179"/>
      <c r="D3" s="179"/>
      <c r="E3" s="179"/>
      <c r="F3" s="179"/>
      <c r="G3" s="179"/>
      <c r="H3" s="179"/>
      <c r="I3" s="179"/>
      <c r="J3" s="179"/>
    </row>
    <row r="4" spans="1:10" ht="28.15" customHeight="1">
      <c r="A4" s="179"/>
      <c r="B4" s="184" t="s">
        <v>9</v>
      </c>
      <c r="C4" s="185" t="s">
        <v>10</v>
      </c>
      <c r="D4" s="186" t="s">
        <v>11</v>
      </c>
      <c r="E4" s="186" t="s">
        <v>12</v>
      </c>
      <c r="F4" s="186" t="s">
        <v>13</v>
      </c>
      <c r="G4" s="186" t="s">
        <v>14</v>
      </c>
      <c r="H4" s="186" t="s">
        <v>15</v>
      </c>
      <c r="I4" s="187" t="s">
        <v>16</v>
      </c>
      <c r="J4" s="188" t="s">
        <v>17</v>
      </c>
    </row>
    <row r="5" spans="1:10" ht="13.15" customHeight="1">
      <c r="A5" s="179"/>
      <c r="B5" s="189" t="s">
        <v>18</v>
      </c>
      <c r="C5" s="190"/>
      <c r="D5" s="190"/>
      <c r="E5" s="190"/>
      <c r="F5" s="190"/>
      <c r="G5" s="190"/>
      <c r="H5" s="191"/>
      <c r="I5" s="192"/>
      <c r="J5" s="179"/>
    </row>
    <row r="6" spans="1:10" ht="13.15" customHeight="1">
      <c r="A6" s="179"/>
      <c r="B6" s="189" t="s">
        <v>19</v>
      </c>
      <c r="C6" s="190"/>
      <c r="D6" s="190"/>
      <c r="E6" s="190"/>
      <c r="F6" s="179"/>
      <c r="G6" s="191"/>
      <c r="H6" s="191"/>
      <c r="I6" s="192"/>
      <c r="J6" s="179"/>
    </row>
    <row r="7" spans="1:10" ht="13.15" customHeight="1">
      <c r="A7" s="193"/>
      <c r="B7" s="194" t="s">
        <v>605</v>
      </c>
      <c r="C7" s="190" t="s">
        <v>606</v>
      </c>
      <c r="D7" s="190" t="s">
        <v>37</v>
      </c>
      <c r="E7" s="195">
        <v>61439</v>
      </c>
      <c r="F7" s="196">
        <v>4710.87</v>
      </c>
      <c r="G7" s="197">
        <v>2.6200000000000001E-2</v>
      </c>
      <c r="H7" s="198"/>
      <c r="I7" s="199"/>
      <c r="J7" s="179"/>
    </row>
    <row r="8" spans="1:10" ht="13.15" customHeight="1">
      <c r="A8" s="193"/>
      <c r="B8" s="194" t="s">
        <v>607</v>
      </c>
      <c r="C8" s="190" t="s">
        <v>608</v>
      </c>
      <c r="D8" s="190" t="s">
        <v>79</v>
      </c>
      <c r="E8" s="195">
        <v>1664812</v>
      </c>
      <c r="F8" s="196">
        <v>4480.01</v>
      </c>
      <c r="G8" s="197">
        <v>2.5000000000000001E-2</v>
      </c>
      <c r="H8" s="198"/>
      <c r="I8" s="199"/>
      <c r="J8" s="179"/>
    </row>
    <row r="9" spans="1:10" ht="13.15" customHeight="1">
      <c r="A9" s="193"/>
      <c r="B9" s="194" t="s">
        <v>26</v>
      </c>
      <c r="C9" s="190" t="s">
        <v>27</v>
      </c>
      <c r="D9" s="190" t="s">
        <v>28</v>
      </c>
      <c r="E9" s="195">
        <v>1534893</v>
      </c>
      <c r="F9" s="196">
        <v>3979.98</v>
      </c>
      <c r="G9" s="197">
        <v>2.2200000000000001E-2</v>
      </c>
      <c r="H9" s="198"/>
      <c r="I9" s="199"/>
      <c r="J9" s="179"/>
    </row>
    <row r="10" spans="1:10" ht="13.15" customHeight="1">
      <c r="A10" s="193"/>
      <c r="B10" s="194" t="s">
        <v>32</v>
      </c>
      <c r="C10" s="190" t="s">
        <v>33</v>
      </c>
      <c r="D10" s="190" t="s">
        <v>34</v>
      </c>
      <c r="E10" s="195">
        <v>888030</v>
      </c>
      <c r="F10" s="196">
        <v>3606.73</v>
      </c>
      <c r="G10" s="197">
        <v>2.01E-2</v>
      </c>
      <c r="H10" s="198"/>
      <c r="I10" s="199"/>
      <c r="J10" s="179"/>
    </row>
    <row r="11" spans="1:10" ht="13.15" customHeight="1">
      <c r="A11" s="193"/>
      <c r="B11" s="194" t="s">
        <v>50</v>
      </c>
      <c r="C11" s="190" t="s">
        <v>51</v>
      </c>
      <c r="D11" s="190" t="s">
        <v>52</v>
      </c>
      <c r="E11" s="195">
        <v>1350000</v>
      </c>
      <c r="F11" s="196">
        <v>2967.98</v>
      </c>
      <c r="G11" s="197">
        <v>1.6500000000000001E-2</v>
      </c>
      <c r="H11" s="198"/>
      <c r="I11" s="199"/>
      <c r="J11" s="179"/>
    </row>
    <row r="12" spans="1:10" ht="13.15" customHeight="1">
      <c r="A12" s="193"/>
      <c r="B12" s="194" t="s">
        <v>40</v>
      </c>
      <c r="C12" s="190" t="s">
        <v>41</v>
      </c>
      <c r="D12" s="190" t="s">
        <v>42</v>
      </c>
      <c r="E12" s="195">
        <v>626420</v>
      </c>
      <c r="F12" s="196">
        <v>2765.96</v>
      </c>
      <c r="G12" s="197">
        <v>1.54E-2</v>
      </c>
      <c r="H12" s="198"/>
      <c r="I12" s="199"/>
      <c r="J12" s="179"/>
    </row>
    <row r="13" spans="1:10" ht="13.15" customHeight="1">
      <c r="A13" s="193"/>
      <c r="B13" s="194" t="s">
        <v>77</v>
      </c>
      <c r="C13" s="190" t="s">
        <v>78</v>
      </c>
      <c r="D13" s="190" t="s">
        <v>79</v>
      </c>
      <c r="E13" s="195">
        <v>414035</v>
      </c>
      <c r="F13" s="196">
        <v>1782.01</v>
      </c>
      <c r="G13" s="197">
        <v>9.9000000000000008E-3</v>
      </c>
      <c r="H13" s="198"/>
      <c r="I13" s="199"/>
      <c r="J13" s="179"/>
    </row>
    <row r="14" spans="1:10" ht="13.15" customHeight="1">
      <c r="A14" s="193"/>
      <c r="B14" s="194" t="s">
        <v>230</v>
      </c>
      <c r="C14" s="190" t="s">
        <v>231</v>
      </c>
      <c r="D14" s="190" t="s">
        <v>232</v>
      </c>
      <c r="E14" s="195">
        <v>42597</v>
      </c>
      <c r="F14" s="196">
        <v>945.82</v>
      </c>
      <c r="G14" s="197">
        <v>5.3E-3</v>
      </c>
      <c r="H14" s="198"/>
      <c r="I14" s="199"/>
      <c r="J14" s="179"/>
    </row>
    <row r="15" spans="1:10" ht="13.15" customHeight="1">
      <c r="A15" s="193"/>
      <c r="B15" s="194"/>
      <c r="C15" s="190"/>
      <c r="D15" s="190"/>
      <c r="E15" s="195"/>
      <c r="F15" s="196"/>
      <c r="G15" s="197"/>
      <c r="H15" s="198"/>
      <c r="I15" s="199"/>
      <c r="J15" s="179"/>
    </row>
    <row r="16" spans="1:10">
      <c r="A16" s="193"/>
      <c r="B16" s="294" t="s">
        <v>947</v>
      </c>
      <c r="C16" s="190"/>
      <c r="D16" s="190"/>
      <c r="E16" s="195"/>
      <c r="F16" s="196"/>
      <c r="G16" s="197"/>
      <c r="H16" s="198"/>
      <c r="I16" s="199"/>
      <c r="J16" s="179"/>
    </row>
    <row r="17" spans="1:10" ht="13.15" customHeight="1">
      <c r="A17" s="193"/>
      <c r="B17" s="194" t="s">
        <v>94</v>
      </c>
      <c r="C17" s="190" t="s">
        <v>95</v>
      </c>
      <c r="D17" s="190" t="s">
        <v>37</v>
      </c>
      <c r="E17" s="195">
        <v>152475</v>
      </c>
      <c r="F17" s="196">
        <v>1348.18</v>
      </c>
      <c r="G17" s="197">
        <v>7.4999999999999997E-3</v>
      </c>
      <c r="H17" s="198"/>
      <c r="I17" s="199"/>
      <c r="J17" s="179"/>
    </row>
    <row r="18" spans="1:10" ht="24.75" customHeight="1">
      <c r="A18" s="193"/>
      <c r="B18" s="194" t="s">
        <v>235</v>
      </c>
      <c r="C18" s="190" t="s">
        <v>236</v>
      </c>
      <c r="D18" s="190" t="s">
        <v>237</v>
      </c>
      <c r="E18" s="195">
        <v>15000</v>
      </c>
      <c r="F18" s="196">
        <v>26.39</v>
      </c>
      <c r="G18" s="197">
        <v>1E-4</v>
      </c>
      <c r="H18" s="198"/>
      <c r="I18" s="199"/>
      <c r="J18" s="179"/>
    </row>
    <row r="19" spans="1:10" ht="13.15" customHeight="1">
      <c r="A19" s="179"/>
      <c r="B19" s="189" t="s">
        <v>128</v>
      </c>
      <c r="C19" s="190"/>
      <c r="D19" s="190"/>
      <c r="E19" s="190"/>
      <c r="F19" s="200">
        <v>26613.93</v>
      </c>
      <c r="G19" s="201">
        <v>0.1482</v>
      </c>
      <c r="H19" s="202"/>
      <c r="I19" s="203"/>
      <c r="J19" s="179"/>
    </row>
    <row r="20" spans="1:10" ht="13.15" customHeight="1">
      <c r="A20" s="179"/>
      <c r="B20" s="204" t="s">
        <v>129</v>
      </c>
      <c r="C20" s="205"/>
      <c r="D20" s="205"/>
      <c r="E20" s="205"/>
      <c r="F20" s="202" t="s">
        <v>130</v>
      </c>
      <c r="G20" s="202" t="s">
        <v>130</v>
      </c>
      <c r="H20" s="202"/>
      <c r="I20" s="203"/>
      <c r="J20" s="179"/>
    </row>
    <row r="21" spans="1:10" ht="13.15" customHeight="1">
      <c r="A21" s="179"/>
      <c r="B21" s="204" t="s">
        <v>128</v>
      </c>
      <c r="C21" s="205"/>
      <c r="D21" s="205"/>
      <c r="E21" s="205"/>
      <c r="F21" s="202" t="s">
        <v>130</v>
      </c>
      <c r="G21" s="202" t="s">
        <v>130</v>
      </c>
      <c r="H21" s="202"/>
      <c r="I21" s="203"/>
      <c r="J21" s="179"/>
    </row>
    <row r="22" spans="1:10" ht="13.15" customHeight="1">
      <c r="A22" s="206"/>
      <c r="B22" s="207" t="s">
        <v>609</v>
      </c>
      <c r="C22" s="208"/>
      <c r="D22" s="209"/>
      <c r="E22" s="210"/>
      <c r="F22" s="211"/>
      <c r="G22" s="202"/>
      <c r="H22" s="202"/>
      <c r="I22" s="203"/>
      <c r="J22" s="206"/>
    </row>
    <row r="23" spans="1:10" ht="13.15" customHeight="1">
      <c r="A23" s="206"/>
      <c r="B23" s="582" t="s">
        <v>610</v>
      </c>
      <c r="C23" s="190" t="s">
        <v>611</v>
      </c>
      <c r="D23" s="190" t="s">
        <v>612</v>
      </c>
      <c r="E23" s="195">
        <v>2814280</v>
      </c>
      <c r="F23" s="196">
        <v>7138.1397920000009</v>
      </c>
      <c r="G23" s="197">
        <v>3.9769685787064482E-2</v>
      </c>
      <c r="H23" s="202"/>
      <c r="I23" s="203"/>
      <c r="J23" s="206"/>
    </row>
    <row r="24" spans="1:10" ht="13.15" customHeight="1">
      <c r="A24" s="206"/>
      <c r="B24" s="583" t="s">
        <v>613</v>
      </c>
      <c r="C24" s="190" t="s">
        <v>614</v>
      </c>
      <c r="D24" s="190" t="s">
        <v>612</v>
      </c>
      <c r="E24" s="195">
        <v>1536079</v>
      </c>
      <c r="F24" s="196">
        <v>5516.8277285000004</v>
      </c>
      <c r="G24" s="197">
        <v>3.0736650121324729E-2</v>
      </c>
      <c r="H24" s="202"/>
      <c r="I24" s="203"/>
      <c r="J24" s="206"/>
    </row>
    <row r="25" spans="1:10" ht="13.15" customHeight="1">
      <c r="A25" s="206"/>
      <c r="B25" s="584" t="s">
        <v>615</v>
      </c>
      <c r="C25" s="190" t="s">
        <v>616</v>
      </c>
      <c r="D25" s="190" t="s">
        <v>612</v>
      </c>
      <c r="E25" s="195">
        <v>493139</v>
      </c>
      <c r="F25" s="196">
        <v>1585.7377684</v>
      </c>
      <c r="G25" s="197">
        <v>8.8348357734080122E-3</v>
      </c>
      <c r="H25" s="202"/>
      <c r="I25" s="203"/>
      <c r="J25" s="206"/>
    </row>
    <row r="26" spans="1:10" ht="13.15" customHeight="1">
      <c r="A26" s="206"/>
      <c r="B26" s="204" t="s">
        <v>128</v>
      </c>
      <c r="C26" s="205"/>
      <c r="D26" s="205"/>
      <c r="E26" s="210"/>
      <c r="F26" s="200">
        <f>SUM(F23:F25)</f>
        <v>14240.705288900002</v>
      </c>
      <c r="G26" s="201">
        <f>SUM(G23:G25)</f>
        <v>7.9341171681797232E-2</v>
      </c>
      <c r="H26" s="202"/>
      <c r="I26" s="203"/>
      <c r="J26" s="206"/>
    </row>
    <row r="27" spans="1:10" ht="13.15" customHeight="1">
      <c r="A27" s="179"/>
      <c r="B27" s="204" t="s">
        <v>131</v>
      </c>
      <c r="C27" s="210"/>
      <c r="D27" s="205"/>
      <c r="E27" s="210"/>
      <c r="F27" s="200">
        <f>F19+F26</f>
        <v>40854.635288900005</v>
      </c>
      <c r="G27" s="201">
        <f>G19+G26</f>
        <v>0.22754117168179722</v>
      </c>
      <c r="H27" s="202"/>
      <c r="I27" s="203"/>
      <c r="J27" s="179"/>
    </row>
    <row r="28" spans="1:10" ht="13.15" customHeight="1">
      <c r="A28" s="179"/>
      <c r="B28" s="189" t="s">
        <v>496</v>
      </c>
      <c r="C28" s="190"/>
      <c r="D28" s="190"/>
      <c r="E28" s="190"/>
      <c r="F28" s="190"/>
      <c r="G28" s="190"/>
      <c r="H28" s="191"/>
      <c r="I28" s="192"/>
      <c r="J28" s="179"/>
    </row>
    <row r="29" spans="1:10" ht="13.15" customHeight="1">
      <c r="A29" s="179"/>
      <c r="B29" s="189" t="s">
        <v>497</v>
      </c>
      <c r="C29" s="190"/>
      <c r="D29" s="190"/>
      <c r="E29" s="190"/>
      <c r="F29" s="179"/>
      <c r="G29" s="191"/>
      <c r="H29" s="191"/>
      <c r="I29" s="192"/>
      <c r="J29" s="179"/>
    </row>
    <row r="30" spans="1:10" ht="13.15" customHeight="1">
      <c r="A30" s="193"/>
      <c r="B30" s="194" t="s">
        <v>617</v>
      </c>
      <c r="C30" s="190" t="s">
        <v>618</v>
      </c>
      <c r="D30" s="190" t="s">
        <v>179</v>
      </c>
      <c r="E30" s="195">
        <v>3500000</v>
      </c>
      <c r="F30" s="196">
        <v>3595.37</v>
      </c>
      <c r="G30" s="197">
        <v>0.02</v>
      </c>
      <c r="H30" s="212">
        <v>7.5414000000000009E-2</v>
      </c>
      <c r="I30" s="199"/>
      <c r="J30" s="179"/>
    </row>
    <row r="31" spans="1:10" ht="13.15" customHeight="1">
      <c r="A31" s="193"/>
      <c r="B31" s="194" t="s">
        <v>619</v>
      </c>
      <c r="C31" s="190" t="s">
        <v>620</v>
      </c>
      <c r="D31" s="190" t="s">
        <v>179</v>
      </c>
      <c r="E31" s="195">
        <v>3500000</v>
      </c>
      <c r="F31" s="196">
        <v>3546.32</v>
      </c>
      <c r="G31" s="197">
        <v>1.9800000000000002E-2</v>
      </c>
      <c r="H31" s="212">
        <v>7.6975000000000002E-2</v>
      </c>
      <c r="I31" s="199"/>
      <c r="J31" s="179"/>
    </row>
    <row r="32" spans="1:10" ht="13.15" customHeight="1">
      <c r="A32" s="193"/>
      <c r="B32" s="194" t="s">
        <v>621</v>
      </c>
      <c r="C32" s="190" t="s">
        <v>622</v>
      </c>
      <c r="D32" s="190" t="s">
        <v>179</v>
      </c>
      <c r="E32" s="195">
        <v>3500000</v>
      </c>
      <c r="F32" s="196">
        <v>3536.54</v>
      </c>
      <c r="G32" s="197">
        <v>1.9699999999999999E-2</v>
      </c>
      <c r="H32" s="212">
        <v>7.6975000000000002E-2</v>
      </c>
      <c r="I32" s="199"/>
      <c r="J32" s="179"/>
    </row>
    <row r="33" spans="1:10" ht="13.15" customHeight="1">
      <c r="A33" s="193"/>
      <c r="B33" s="194" t="s">
        <v>623</v>
      </c>
      <c r="C33" s="190" t="s">
        <v>624</v>
      </c>
      <c r="D33" s="190" t="s">
        <v>179</v>
      </c>
      <c r="E33" s="195">
        <v>3500000</v>
      </c>
      <c r="F33" s="196">
        <v>3525.78</v>
      </c>
      <c r="G33" s="197">
        <v>1.9599999999999999E-2</v>
      </c>
      <c r="H33" s="212">
        <v>7.6975000000000002E-2</v>
      </c>
      <c r="I33" s="199"/>
      <c r="J33" s="179"/>
    </row>
    <row r="34" spans="1:10" ht="13.15" customHeight="1">
      <c r="A34" s="193"/>
      <c r="B34" s="194" t="s">
        <v>625</v>
      </c>
      <c r="C34" s="190" t="s">
        <v>626</v>
      </c>
      <c r="D34" s="190" t="s">
        <v>179</v>
      </c>
      <c r="E34" s="195">
        <v>3000000</v>
      </c>
      <c r="F34" s="196">
        <v>3114.44</v>
      </c>
      <c r="G34" s="197">
        <v>1.7399999999999999E-2</v>
      </c>
      <c r="H34" s="212">
        <v>7.5517000000000001E-2</v>
      </c>
      <c r="I34" s="199"/>
      <c r="J34" s="179"/>
    </row>
    <row r="35" spans="1:10" ht="13.15" customHeight="1">
      <c r="A35" s="193"/>
      <c r="B35" s="194" t="s">
        <v>627</v>
      </c>
      <c r="C35" s="190" t="s">
        <v>628</v>
      </c>
      <c r="D35" s="190" t="s">
        <v>179</v>
      </c>
      <c r="E35" s="195">
        <v>3000000</v>
      </c>
      <c r="F35" s="196">
        <v>3113.66</v>
      </c>
      <c r="G35" s="197">
        <v>1.7299999999999999E-2</v>
      </c>
      <c r="H35" s="212">
        <v>7.5517000000000001E-2</v>
      </c>
      <c r="I35" s="199"/>
      <c r="J35" s="179"/>
    </row>
    <row r="36" spans="1:10" ht="13.15" customHeight="1">
      <c r="A36" s="193"/>
      <c r="B36" s="194" t="s">
        <v>629</v>
      </c>
      <c r="C36" s="190" t="s">
        <v>630</v>
      </c>
      <c r="D36" s="190" t="s">
        <v>179</v>
      </c>
      <c r="E36" s="195">
        <v>3000000</v>
      </c>
      <c r="F36" s="196">
        <v>3034.64</v>
      </c>
      <c r="G36" s="197">
        <v>1.6899999999999998E-2</v>
      </c>
      <c r="H36" s="212">
        <v>7.6975000000000002E-2</v>
      </c>
      <c r="I36" s="199"/>
      <c r="J36" s="179"/>
    </row>
    <row r="37" spans="1:10" ht="13.15" customHeight="1">
      <c r="A37" s="193"/>
      <c r="B37" s="194" t="s">
        <v>631</v>
      </c>
      <c r="C37" s="190" t="s">
        <v>632</v>
      </c>
      <c r="D37" s="190" t="s">
        <v>179</v>
      </c>
      <c r="E37" s="195">
        <v>3000000</v>
      </c>
      <c r="F37" s="196">
        <v>3018.76</v>
      </c>
      <c r="G37" s="197">
        <v>1.6799999999999999E-2</v>
      </c>
      <c r="H37" s="212">
        <v>7.6906000000000002E-2</v>
      </c>
      <c r="I37" s="199"/>
      <c r="J37" s="179"/>
    </row>
    <row r="38" spans="1:10" ht="13.15" customHeight="1">
      <c r="A38" s="193"/>
      <c r="B38" s="194" t="s">
        <v>633</v>
      </c>
      <c r="C38" s="190" t="s">
        <v>634</v>
      </c>
      <c r="D38" s="190" t="s">
        <v>179</v>
      </c>
      <c r="E38" s="195">
        <v>2500000</v>
      </c>
      <c r="F38" s="196">
        <v>2613.14</v>
      </c>
      <c r="G38" s="197">
        <v>1.46E-2</v>
      </c>
      <c r="H38" s="212">
        <v>7.5576000000000004E-2</v>
      </c>
      <c r="I38" s="199"/>
      <c r="J38" s="179"/>
    </row>
    <row r="39" spans="1:10" ht="13.15" customHeight="1">
      <c r="A39" s="193"/>
      <c r="B39" s="194" t="s">
        <v>635</v>
      </c>
      <c r="C39" s="190" t="s">
        <v>636</v>
      </c>
      <c r="D39" s="190" t="s">
        <v>179</v>
      </c>
      <c r="E39" s="195">
        <v>2500000</v>
      </c>
      <c r="F39" s="196">
        <v>2577.5</v>
      </c>
      <c r="G39" s="197">
        <v>1.44E-2</v>
      </c>
      <c r="H39" s="212">
        <v>7.5457999999999997E-2</v>
      </c>
      <c r="I39" s="199"/>
      <c r="J39" s="179"/>
    </row>
    <row r="40" spans="1:10" ht="13.15" customHeight="1">
      <c r="A40" s="193"/>
      <c r="B40" s="194" t="s">
        <v>637</v>
      </c>
      <c r="C40" s="190" t="s">
        <v>638</v>
      </c>
      <c r="D40" s="190" t="s">
        <v>179</v>
      </c>
      <c r="E40" s="195">
        <v>2500000</v>
      </c>
      <c r="F40" s="196">
        <v>2563.02</v>
      </c>
      <c r="G40" s="197">
        <v>1.43E-2</v>
      </c>
      <c r="H40" s="212">
        <v>7.5938999999999993E-2</v>
      </c>
      <c r="I40" s="199"/>
      <c r="J40" s="179"/>
    </row>
    <row r="41" spans="1:10" ht="13.15" customHeight="1">
      <c r="A41" s="193"/>
      <c r="B41" s="194" t="s">
        <v>639</v>
      </c>
      <c r="C41" s="190" t="s">
        <v>640</v>
      </c>
      <c r="D41" s="190" t="s">
        <v>179</v>
      </c>
      <c r="E41" s="195">
        <v>2500000</v>
      </c>
      <c r="F41" s="196">
        <v>2548.56</v>
      </c>
      <c r="G41" s="197">
        <v>1.4200000000000001E-2</v>
      </c>
      <c r="H41" s="212">
        <v>7.5860999999999998E-2</v>
      </c>
      <c r="I41" s="199"/>
      <c r="J41" s="179"/>
    </row>
    <row r="42" spans="1:10" ht="13.15" customHeight="1">
      <c r="A42" s="193"/>
      <c r="B42" s="194" t="s">
        <v>641</v>
      </c>
      <c r="C42" s="190" t="s">
        <v>642</v>
      </c>
      <c r="D42" s="190" t="s">
        <v>179</v>
      </c>
      <c r="E42" s="195">
        <v>2500000</v>
      </c>
      <c r="F42" s="196">
        <v>2545.0700000000002</v>
      </c>
      <c r="G42" s="197">
        <v>1.4200000000000001E-2</v>
      </c>
      <c r="H42" s="212">
        <v>7.5247000000000008E-2</v>
      </c>
      <c r="I42" s="199"/>
      <c r="J42" s="179"/>
    </row>
    <row r="43" spans="1:10" ht="13.15" customHeight="1">
      <c r="A43" s="193"/>
      <c r="B43" s="194" t="s">
        <v>643</v>
      </c>
      <c r="C43" s="190" t="s">
        <v>644</v>
      </c>
      <c r="D43" s="190" t="s">
        <v>179</v>
      </c>
      <c r="E43" s="195">
        <v>2500000</v>
      </c>
      <c r="F43" s="196">
        <v>2537.5700000000002</v>
      </c>
      <c r="G43" s="197">
        <v>1.41E-2</v>
      </c>
      <c r="H43" s="212">
        <v>7.6975000000000002E-2</v>
      </c>
      <c r="I43" s="199"/>
      <c r="J43" s="179"/>
    </row>
    <row r="44" spans="1:10" ht="13.15" customHeight="1">
      <c r="A44" s="193"/>
      <c r="B44" s="194" t="s">
        <v>645</v>
      </c>
      <c r="C44" s="190" t="s">
        <v>646</v>
      </c>
      <c r="D44" s="190" t="s">
        <v>179</v>
      </c>
      <c r="E44" s="195">
        <v>2500000</v>
      </c>
      <c r="F44" s="196">
        <v>2518.0100000000002</v>
      </c>
      <c r="G44" s="197">
        <v>1.4E-2</v>
      </c>
      <c r="H44" s="212">
        <v>7.6907000000000003E-2</v>
      </c>
      <c r="I44" s="199"/>
      <c r="J44" s="179"/>
    </row>
    <row r="45" spans="1:10" ht="13.15" customHeight="1">
      <c r="A45" s="193"/>
      <c r="B45" s="194" t="s">
        <v>647</v>
      </c>
      <c r="C45" s="190" t="s">
        <v>648</v>
      </c>
      <c r="D45" s="190" t="s">
        <v>179</v>
      </c>
      <c r="E45" s="195">
        <v>2500000</v>
      </c>
      <c r="F45" s="196">
        <v>2517.9899999999998</v>
      </c>
      <c r="G45" s="197">
        <v>1.4E-2</v>
      </c>
      <c r="H45" s="212">
        <v>7.6907000000000003E-2</v>
      </c>
      <c r="I45" s="199"/>
      <c r="J45" s="179"/>
    </row>
    <row r="46" spans="1:10" ht="13.15" customHeight="1">
      <c r="A46" s="193"/>
      <c r="B46" s="194" t="s">
        <v>649</v>
      </c>
      <c r="C46" s="190" t="s">
        <v>650</v>
      </c>
      <c r="D46" s="190" t="s">
        <v>179</v>
      </c>
      <c r="E46" s="195">
        <v>2500000</v>
      </c>
      <c r="F46" s="196">
        <v>2466.34</v>
      </c>
      <c r="G46" s="197">
        <v>1.37E-2</v>
      </c>
      <c r="H46" s="212">
        <v>7.7133000000000007E-2</v>
      </c>
      <c r="I46" s="199"/>
      <c r="J46" s="179"/>
    </row>
    <row r="47" spans="1:10" ht="13.15" customHeight="1">
      <c r="A47" s="193"/>
      <c r="B47" s="194" t="s">
        <v>878</v>
      </c>
      <c r="C47" s="190" t="s">
        <v>651</v>
      </c>
      <c r="D47" s="190" t="s">
        <v>652</v>
      </c>
      <c r="E47" s="195">
        <v>250</v>
      </c>
      <c r="F47" s="196">
        <v>2453.69</v>
      </c>
      <c r="G47" s="197">
        <v>1.37E-2</v>
      </c>
      <c r="H47" s="212">
        <v>7.9299999999999995E-2</v>
      </c>
      <c r="I47" s="199"/>
      <c r="J47" s="179"/>
    </row>
    <row r="48" spans="1:10" ht="13.15" customHeight="1">
      <c r="A48" s="193"/>
      <c r="B48" s="194" t="s">
        <v>653</v>
      </c>
      <c r="C48" s="190" t="s">
        <v>654</v>
      </c>
      <c r="D48" s="190" t="s">
        <v>179</v>
      </c>
      <c r="E48" s="195">
        <v>2000000</v>
      </c>
      <c r="F48" s="196">
        <v>2062.54</v>
      </c>
      <c r="G48" s="197">
        <v>1.15E-2</v>
      </c>
      <c r="H48" s="212">
        <v>7.6164999999999997E-2</v>
      </c>
      <c r="I48" s="199"/>
      <c r="J48" s="179"/>
    </row>
    <row r="49" spans="1:10" ht="13.15" customHeight="1">
      <c r="A49" s="193"/>
      <c r="B49" s="194" t="s">
        <v>655</v>
      </c>
      <c r="C49" s="190" t="s">
        <v>656</v>
      </c>
      <c r="D49" s="190" t="s">
        <v>179</v>
      </c>
      <c r="E49" s="195">
        <v>2000000</v>
      </c>
      <c r="F49" s="196">
        <v>2013.29</v>
      </c>
      <c r="G49" s="197">
        <v>1.12E-2</v>
      </c>
      <c r="H49" s="212">
        <v>7.5821E-2</v>
      </c>
      <c r="I49" s="199"/>
      <c r="J49" s="179"/>
    </row>
    <row r="50" spans="1:10" ht="13.15" customHeight="1">
      <c r="A50" s="193"/>
      <c r="B50" s="194" t="s">
        <v>657</v>
      </c>
      <c r="C50" s="190" t="s">
        <v>658</v>
      </c>
      <c r="D50" s="190" t="s">
        <v>179</v>
      </c>
      <c r="E50" s="195">
        <v>2000000</v>
      </c>
      <c r="F50" s="196">
        <v>2001.03</v>
      </c>
      <c r="G50" s="197">
        <v>1.11E-2</v>
      </c>
      <c r="H50" s="212">
        <v>7.1654999999999996E-2</v>
      </c>
      <c r="I50" s="199"/>
      <c r="J50" s="179"/>
    </row>
    <row r="51" spans="1:10" ht="13.15" customHeight="1">
      <c r="A51" s="193"/>
      <c r="B51" s="194" t="s">
        <v>659</v>
      </c>
      <c r="C51" s="190" t="s">
        <v>660</v>
      </c>
      <c r="D51" s="190" t="s">
        <v>179</v>
      </c>
      <c r="E51" s="195">
        <v>1500000</v>
      </c>
      <c r="F51" s="196">
        <v>1566.72</v>
      </c>
      <c r="G51" s="197">
        <v>8.6999999999999994E-3</v>
      </c>
      <c r="H51" s="212">
        <v>7.7460000000000001E-2</v>
      </c>
      <c r="I51" s="199"/>
      <c r="J51" s="179"/>
    </row>
    <row r="52" spans="1:10" ht="13.15" customHeight="1">
      <c r="A52" s="193"/>
      <c r="B52" s="194" t="s">
        <v>661</v>
      </c>
      <c r="C52" s="190" t="s">
        <v>662</v>
      </c>
      <c r="D52" s="190" t="s">
        <v>179</v>
      </c>
      <c r="E52" s="195">
        <v>1500000</v>
      </c>
      <c r="F52" s="196">
        <v>1556.98</v>
      </c>
      <c r="G52" s="197">
        <v>8.6999999999999994E-3</v>
      </c>
      <c r="H52" s="212">
        <v>7.6164999999999997E-2</v>
      </c>
      <c r="I52" s="199"/>
      <c r="J52" s="179"/>
    </row>
    <row r="53" spans="1:10" ht="13.15" customHeight="1">
      <c r="A53" s="193"/>
      <c r="B53" s="194" t="s">
        <v>663</v>
      </c>
      <c r="C53" s="190" t="s">
        <v>664</v>
      </c>
      <c r="D53" s="190" t="s">
        <v>179</v>
      </c>
      <c r="E53" s="195">
        <v>1500000</v>
      </c>
      <c r="F53" s="196">
        <v>1555.21</v>
      </c>
      <c r="G53" s="197">
        <v>8.6999999999999994E-3</v>
      </c>
      <c r="H53" s="212">
        <v>7.5838000000000003E-2</v>
      </c>
      <c r="I53" s="199"/>
      <c r="J53" s="179"/>
    </row>
    <row r="54" spans="1:10" ht="13.15" customHeight="1">
      <c r="A54" s="193"/>
      <c r="B54" s="194" t="s">
        <v>665</v>
      </c>
      <c r="C54" s="190" t="s">
        <v>666</v>
      </c>
      <c r="D54" s="190" t="s">
        <v>179</v>
      </c>
      <c r="E54" s="195">
        <v>1500000</v>
      </c>
      <c r="F54" s="196">
        <v>1547.43</v>
      </c>
      <c r="G54" s="197">
        <v>8.6E-3</v>
      </c>
      <c r="H54" s="212">
        <v>7.5965000000000005E-2</v>
      </c>
      <c r="I54" s="199"/>
      <c r="J54" s="179"/>
    </row>
    <row r="55" spans="1:10" ht="13.15" customHeight="1">
      <c r="A55" s="193"/>
      <c r="B55" s="194" t="s">
        <v>667</v>
      </c>
      <c r="C55" s="190" t="s">
        <v>668</v>
      </c>
      <c r="D55" s="190" t="s">
        <v>179</v>
      </c>
      <c r="E55" s="195">
        <v>1500000</v>
      </c>
      <c r="F55" s="196">
        <v>1543.94</v>
      </c>
      <c r="G55" s="197">
        <v>8.6E-3</v>
      </c>
      <c r="H55" s="212">
        <v>7.5761000000000009E-2</v>
      </c>
      <c r="I55" s="199"/>
      <c r="J55" s="179"/>
    </row>
    <row r="56" spans="1:10" ht="13.15" customHeight="1">
      <c r="A56" s="193"/>
      <c r="B56" s="194" t="s">
        <v>669</v>
      </c>
      <c r="C56" s="190" t="s">
        <v>670</v>
      </c>
      <c r="D56" s="190" t="s">
        <v>179</v>
      </c>
      <c r="E56" s="195">
        <v>1500000</v>
      </c>
      <c r="F56" s="196">
        <v>1541.14</v>
      </c>
      <c r="G56" s="197">
        <v>8.6E-3</v>
      </c>
      <c r="H56" s="212">
        <v>7.5369000000000005E-2</v>
      </c>
      <c r="I56" s="199"/>
      <c r="J56" s="179"/>
    </row>
    <row r="57" spans="1:10" ht="13.15" customHeight="1">
      <c r="A57" s="193"/>
      <c r="B57" s="194" t="s">
        <v>671</v>
      </c>
      <c r="C57" s="190" t="s">
        <v>672</v>
      </c>
      <c r="D57" s="190" t="s">
        <v>179</v>
      </c>
      <c r="E57" s="195">
        <v>1500000</v>
      </c>
      <c r="F57" s="196">
        <v>1539.51</v>
      </c>
      <c r="G57" s="197">
        <v>8.6E-3</v>
      </c>
      <c r="H57" s="212">
        <v>7.5517000000000001E-2</v>
      </c>
      <c r="I57" s="199"/>
      <c r="J57" s="179"/>
    </row>
    <row r="58" spans="1:10" ht="13.15" customHeight="1">
      <c r="A58" s="193"/>
      <c r="B58" s="194" t="s">
        <v>673</v>
      </c>
      <c r="C58" s="190" t="s">
        <v>674</v>
      </c>
      <c r="D58" s="190" t="s">
        <v>179</v>
      </c>
      <c r="E58" s="195">
        <v>1500000</v>
      </c>
      <c r="F58" s="196">
        <v>1477.03</v>
      </c>
      <c r="G58" s="197">
        <v>8.2000000000000007E-3</v>
      </c>
      <c r="H58" s="212">
        <v>7.5414999999999996E-2</v>
      </c>
      <c r="I58" s="199"/>
      <c r="J58" s="179"/>
    </row>
    <row r="59" spans="1:10" ht="13.15" customHeight="1">
      <c r="A59" s="193"/>
      <c r="B59" s="194" t="s">
        <v>879</v>
      </c>
      <c r="C59" s="190" t="s">
        <v>675</v>
      </c>
      <c r="D59" s="190" t="s">
        <v>652</v>
      </c>
      <c r="E59" s="195">
        <v>150</v>
      </c>
      <c r="F59" s="196">
        <v>1465.73</v>
      </c>
      <c r="G59" s="197">
        <v>8.2000000000000007E-3</v>
      </c>
      <c r="H59" s="212">
        <v>7.9299999999999995E-2</v>
      </c>
      <c r="I59" s="199"/>
      <c r="J59" s="179"/>
    </row>
    <row r="60" spans="1:10" ht="13.15" customHeight="1">
      <c r="A60" s="193"/>
      <c r="B60" s="194" t="s">
        <v>676</v>
      </c>
      <c r="C60" s="190" t="s">
        <v>677</v>
      </c>
      <c r="D60" s="190" t="s">
        <v>179</v>
      </c>
      <c r="E60" s="195">
        <v>1500000</v>
      </c>
      <c r="F60" s="196">
        <v>1464.33</v>
      </c>
      <c r="G60" s="197">
        <v>8.2000000000000007E-3</v>
      </c>
      <c r="H60" s="212">
        <v>7.5674000000000005E-2</v>
      </c>
      <c r="I60" s="199"/>
      <c r="J60" s="179"/>
    </row>
    <row r="61" spans="1:10" ht="13.15" customHeight="1">
      <c r="A61" s="193"/>
      <c r="B61" s="194" t="s">
        <v>678</v>
      </c>
      <c r="C61" s="190" t="s">
        <v>679</v>
      </c>
      <c r="D61" s="190" t="s">
        <v>179</v>
      </c>
      <c r="E61" s="195">
        <v>1000000</v>
      </c>
      <c r="F61" s="196">
        <v>1058.1400000000001</v>
      </c>
      <c r="G61" s="197">
        <v>5.8999999999999999E-3</v>
      </c>
      <c r="H61" s="212">
        <v>7.7010999999999996E-2</v>
      </c>
      <c r="I61" s="199"/>
      <c r="J61" s="179"/>
    </row>
    <row r="62" spans="1:10" ht="13.15" customHeight="1">
      <c r="A62" s="193"/>
      <c r="B62" s="194" t="s">
        <v>680</v>
      </c>
      <c r="C62" s="190" t="s">
        <v>681</v>
      </c>
      <c r="D62" s="190" t="s">
        <v>179</v>
      </c>
      <c r="E62" s="195">
        <v>1000000</v>
      </c>
      <c r="F62" s="196">
        <v>1042.97</v>
      </c>
      <c r="G62" s="197">
        <v>5.7999999999999996E-3</v>
      </c>
      <c r="H62" s="212">
        <v>7.5576000000000004E-2</v>
      </c>
      <c r="I62" s="199"/>
      <c r="J62" s="179"/>
    </row>
    <row r="63" spans="1:10" ht="13.15" customHeight="1">
      <c r="A63" s="193"/>
      <c r="B63" s="194" t="s">
        <v>682</v>
      </c>
      <c r="C63" s="190" t="s">
        <v>683</v>
      </c>
      <c r="D63" s="190" t="s">
        <v>179</v>
      </c>
      <c r="E63" s="195">
        <v>1000000</v>
      </c>
      <c r="F63" s="196">
        <v>1040.92</v>
      </c>
      <c r="G63" s="197">
        <v>5.7999999999999996E-3</v>
      </c>
      <c r="H63" s="212">
        <v>7.6032000000000002E-2</v>
      </c>
      <c r="I63" s="199"/>
      <c r="J63" s="179"/>
    </row>
    <row r="64" spans="1:10" ht="13.15" customHeight="1">
      <c r="A64" s="193"/>
      <c r="B64" s="194" t="s">
        <v>684</v>
      </c>
      <c r="C64" s="190" t="s">
        <v>685</v>
      </c>
      <c r="D64" s="190" t="s">
        <v>179</v>
      </c>
      <c r="E64" s="195">
        <v>1000000</v>
      </c>
      <c r="F64" s="196">
        <v>1038.6199999999999</v>
      </c>
      <c r="G64" s="197">
        <v>5.7999999999999996E-3</v>
      </c>
      <c r="H64" s="212">
        <v>7.6447000000000001E-2</v>
      </c>
      <c r="I64" s="199"/>
      <c r="J64" s="179"/>
    </row>
    <row r="65" spans="1:10" ht="13.15" customHeight="1">
      <c r="A65" s="193"/>
      <c r="B65" s="194" t="s">
        <v>686</v>
      </c>
      <c r="C65" s="190" t="s">
        <v>687</v>
      </c>
      <c r="D65" s="190" t="s">
        <v>179</v>
      </c>
      <c r="E65" s="195">
        <v>1000000</v>
      </c>
      <c r="F65" s="196">
        <v>1037.9000000000001</v>
      </c>
      <c r="G65" s="197">
        <v>5.7999999999999996E-3</v>
      </c>
      <c r="H65" s="212">
        <v>7.5602000000000003E-2</v>
      </c>
      <c r="I65" s="199"/>
      <c r="J65" s="179"/>
    </row>
    <row r="66" spans="1:10" ht="13.15" customHeight="1">
      <c r="A66" s="193"/>
      <c r="B66" s="194" t="s">
        <v>688</v>
      </c>
      <c r="C66" s="190" t="s">
        <v>689</v>
      </c>
      <c r="D66" s="190" t="s">
        <v>179</v>
      </c>
      <c r="E66" s="195">
        <v>1000000</v>
      </c>
      <c r="F66" s="196">
        <v>1036.8800000000001</v>
      </c>
      <c r="G66" s="197">
        <v>5.7999999999999996E-3</v>
      </c>
      <c r="H66" s="212">
        <v>7.5838000000000003E-2</v>
      </c>
      <c r="I66" s="199"/>
      <c r="J66" s="179"/>
    </row>
    <row r="67" spans="1:10" ht="13.15" customHeight="1">
      <c r="A67" s="193"/>
      <c r="B67" s="194" t="s">
        <v>690</v>
      </c>
      <c r="C67" s="190" t="s">
        <v>691</v>
      </c>
      <c r="D67" s="190" t="s">
        <v>179</v>
      </c>
      <c r="E67" s="195">
        <v>1000000</v>
      </c>
      <c r="F67" s="196">
        <v>1034.6600000000001</v>
      </c>
      <c r="G67" s="197">
        <v>5.7999999999999996E-3</v>
      </c>
      <c r="H67" s="212">
        <v>7.5965000000000005E-2</v>
      </c>
      <c r="I67" s="199"/>
      <c r="J67" s="179"/>
    </row>
    <row r="68" spans="1:10" ht="13.15" customHeight="1">
      <c r="A68" s="193"/>
      <c r="B68" s="194" t="s">
        <v>692</v>
      </c>
      <c r="C68" s="190" t="s">
        <v>693</v>
      </c>
      <c r="D68" s="190" t="s">
        <v>179</v>
      </c>
      <c r="E68" s="195">
        <v>1000000</v>
      </c>
      <c r="F68" s="196">
        <v>1027.3499999999999</v>
      </c>
      <c r="G68" s="197">
        <v>5.7000000000000002E-3</v>
      </c>
      <c r="H68" s="212">
        <v>7.5742000000000004E-2</v>
      </c>
      <c r="I68" s="199"/>
      <c r="J68" s="179"/>
    </row>
    <row r="69" spans="1:10" ht="13.15" customHeight="1">
      <c r="A69" s="193"/>
      <c r="B69" s="194" t="s">
        <v>694</v>
      </c>
      <c r="C69" s="190" t="s">
        <v>695</v>
      </c>
      <c r="D69" s="190" t="s">
        <v>179</v>
      </c>
      <c r="E69" s="195">
        <v>1000000</v>
      </c>
      <c r="F69" s="196">
        <v>1027.0899999999999</v>
      </c>
      <c r="G69" s="197">
        <v>5.7000000000000002E-3</v>
      </c>
      <c r="H69" s="212">
        <v>7.5453999999999993E-2</v>
      </c>
      <c r="I69" s="199"/>
      <c r="J69" s="179"/>
    </row>
    <row r="70" spans="1:10" ht="13.15" customHeight="1">
      <c r="A70" s="193"/>
      <c r="B70" s="194" t="s">
        <v>696</v>
      </c>
      <c r="C70" s="190" t="s">
        <v>697</v>
      </c>
      <c r="D70" s="190" t="s">
        <v>179</v>
      </c>
      <c r="E70" s="195">
        <v>1000000</v>
      </c>
      <c r="F70" s="196">
        <v>1024.3399999999999</v>
      </c>
      <c r="G70" s="197">
        <v>5.7000000000000002E-3</v>
      </c>
      <c r="H70" s="212">
        <v>7.5923999999999991E-2</v>
      </c>
      <c r="I70" s="199"/>
      <c r="J70" s="179"/>
    </row>
    <row r="71" spans="1:10" ht="13.15" customHeight="1">
      <c r="A71" s="193"/>
      <c r="B71" s="194" t="s">
        <v>698</v>
      </c>
      <c r="C71" s="190" t="s">
        <v>699</v>
      </c>
      <c r="D71" s="190" t="s">
        <v>179</v>
      </c>
      <c r="E71" s="195">
        <v>1000000</v>
      </c>
      <c r="F71" s="196">
        <v>1018.38</v>
      </c>
      <c r="G71" s="197">
        <v>5.7000000000000002E-3</v>
      </c>
      <c r="H71" s="212">
        <v>7.606099999999999E-2</v>
      </c>
      <c r="I71" s="199"/>
      <c r="J71" s="179"/>
    </row>
    <row r="72" spans="1:10" ht="13.15" customHeight="1">
      <c r="A72" s="193"/>
      <c r="B72" s="194" t="s">
        <v>700</v>
      </c>
      <c r="C72" s="190" t="s">
        <v>701</v>
      </c>
      <c r="D72" s="190" t="s">
        <v>179</v>
      </c>
      <c r="E72" s="195">
        <v>1000000</v>
      </c>
      <c r="F72" s="196">
        <v>1013.24</v>
      </c>
      <c r="G72" s="197">
        <v>5.5999999999999999E-3</v>
      </c>
      <c r="H72" s="212">
        <v>7.5576000000000004E-2</v>
      </c>
      <c r="I72" s="199"/>
      <c r="J72" s="179"/>
    </row>
    <row r="73" spans="1:10" ht="13.15" customHeight="1">
      <c r="A73" s="193"/>
      <c r="B73" s="194" t="s">
        <v>702</v>
      </c>
      <c r="C73" s="190" t="s">
        <v>703</v>
      </c>
      <c r="D73" s="190" t="s">
        <v>179</v>
      </c>
      <c r="E73" s="195">
        <v>1000000</v>
      </c>
      <c r="F73" s="196">
        <v>1003.53</v>
      </c>
      <c r="G73" s="197">
        <v>5.5999999999999999E-3</v>
      </c>
      <c r="H73" s="212">
        <v>7.6975000000000002E-2</v>
      </c>
      <c r="I73" s="199"/>
      <c r="J73" s="179"/>
    </row>
    <row r="74" spans="1:10" ht="13.15" customHeight="1">
      <c r="A74" s="193"/>
      <c r="B74" s="194" t="s">
        <v>704</v>
      </c>
      <c r="C74" s="190" t="s">
        <v>705</v>
      </c>
      <c r="D74" s="190" t="s">
        <v>179</v>
      </c>
      <c r="E74" s="195">
        <v>1000000</v>
      </c>
      <c r="F74" s="196">
        <v>1002.52</v>
      </c>
      <c r="G74" s="197">
        <v>5.5999999999999999E-3</v>
      </c>
      <c r="H74" s="212">
        <v>7.5621999999999995E-2</v>
      </c>
      <c r="I74" s="199"/>
      <c r="J74" s="179"/>
    </row>
    <row r="75" spans="1:10" ht="13.15" customHeight="1">
      <c r="A75" s="193"/>
      <c r="B75" s="194" t="s">
        <v>706</v>
      </c>
      <c r="C75" s="190" t="s">
        <v>707</v>
      </c>
      <c r="D75" s="190" t="s">
        <v>179</v>
      </c>
      <c r="E75" s="195">
        <v>1000000</v>
      </c>
      <c r="F75" s="196">
        <v>1002.04</v>
      </c>
      <c r="G75" s="197">
        <v>5.5999999999999999E-3</v>
      </c>
      <c r="H75" s="212">
        <v>7.6975000000000002E-2</v>
      </c>
      <c r="I75" s="199"/>
      <c r="J75" s="179"/>
    </row>
    <row r="76" spans="1:10" ht="13.15" customHeight="1">
      <c r="A76" s="193"/>
      <c r="B76" s="194" t="s">
        <v>708</v>
      </c>
      <c r="C76" s="190" t="s">
        <v>709</v>
      </c>
      <c r="D76" s="190" t="s">
        <v>179</v>
      </c>
      <c r="E76" s="195">
        <v>1000000</v>
      </c>
      <c r="F76" s="196">
        <v>993.78</v>
      </c>
      <c r="G76" s="197">
        <v>5.4999999999999997E-3</v>
      </c>
      <c r="H76" s="212">
        <v>7.6752000000000001E-2</v>
      </c>
      <c r="I76" s="199"/>
      <c r="J76" s="179"/>
    </row>
    <row r="77" spans="1:10" ht="13.15" customHeight="1">
      <c r="A77" s="193"/>
      <c r="B77" s="194" t="s">
        <v>710</v>
      </c>
      <c r="C77" s="190" t="s">
        <v>711</v>
      </c>
      <c r="D77" s="190" t="s">
        <v>179</v>
      </c>
      <c r="E77" s="195">
        <v>1000000</v>
      </c>
      <c r="F77" s="196">
        <v>990.36</v>
      </c>
      <c r="G77" s="197">
        <v>5.4999999999999997E-3</v>
      </c>
      <c r="H77" s="212">
        <v>7.5298999999999991E-2</v>
      </c>
      <c r="I77" s="199"/>
      <c r="J77" s="179"/>
    </row>
    <row r="78" spans="1:10" ht="13.15" customHeight="1">
      <c r="A78" s="193"/>
      <c r="B78" s="194" t="s">
        <v>712</v>
      </c>
      <c r="C78" s="190" t="s">
        <v>713</v>
      </c>
      <c r="D78" s="190" t="s">
        <v>179</v>
      </c>
      <c r="E78" s="195">
        <v>1000000</v>
      </c>
      <c r="F78" s="196">
        <v>984.67</v>
      </c>
      <c r="G78" s="197">
        <v>5.4999999999999997E-3</v>
      </c>
      <c r="H78" s="212">
        <v>7.5414999999999996E-2</v>
      </c>
      <c r="I78" s="199"/>
      <c r="J78" s="179"/>
    </row>
    <row r="79" spans="1:10" ht="13.15" customHeight="1">
      <c r="A79" s="193"/>
      <c r="B79" s="194" t="s">
        <v>714</v>
      </c>
      <c r="C79" s="190" t="s">
        <v>715</v>
      </c>
      <c r="D79" s="190" t="s">
        <v>179</v>
      </c>
      <c r="E79" s="195">
        <v>1000000</v>
      </c>
      <c r="F79" s="196">
        <v>977</v>
      </c>
      <c r="G79" s="197">
        <v>5.4000000000000003E-3</v>
      </c>
      <c r="H79" s="212">
        <v>7.5730000000000006E-2</v>
      </c>
      <c r="I79" s="199"/>
      <c r="J79" s="179"/>
    </row>
    <row r="80" spans="1:10" ht="13.15" customHeight="1">
      <c r="A80" s="193"/>
      <c r="B80" s="194" t="s">
        <v>716</v>
      </c>
      <c r="C80" s="190" t="s">
        <v>717</v>
      </c>
      <c r="D80" s="190" t="s">
        <v>179</v>
      </c>
      <c r="E80" s="195">
        <v>500000</v>
      </c>
      <c r="F80" s="196">
        <v>526.65</v>
      </c>
      <c r="G80" s="197">
        <v>2.8999999999999998E-3</v>
      </c>
      <c r="H80" s="212">
        <v>7.5887999999999997E-2</v>
      </c>
      <c r="I80" s="199"/>
      <c r="J80" s="179"/>
    </row>
    <row r="81" spans="1:10" ht="13.15" customHeight="1">
      <c r="A81" s="193"/>
      <c r="B81" s="194" t="s">
        <v>718</v>
      </c>
      <c r="C81" s="190" t="s">
        <v>719</v>
      </c>
      <c r="D81" s="190" t="s">
        <v>179</v>
      </c>
      <c r="E81" s="195">
        <v>500000</v>
      </c>
      <c r="F81" s="196">
        <v>525.41</v>
      </c>
      <c r="G81" s="197">
        <v>2.8999999999999998E-3</v>
      </c>
      <c r="H81" s="212">
        <v>7.5602000000000003E-2</v>
      </c>
      <c r="I81" s="199"/>
      <c r="J81" s="179"/>
    </row>
    <row r="82" spans="1:10" ht="13.15" customHeight="1">
      <c r="A82" s="193"/>
      <c r="B82" s="194" t="s">
        <v>720</v>
      </c>
      <c r="C82" s="190" t="s">
        <v>721</v>
      </c>
      <c r="D82" s="190" t="s">
        <v>179</v>
      </c>
      <c r="E82" s="195">
        <v>500000</v>
      </c>
      <c r="F82" s="196">
        <v>524.63</v>
      </c>
      <c r="G82" s="197">
        <v>2.8999999999999998E-3</v>
      </c>
      <c r="H82" s="212">
        <v>7.5576000000000004E-2</v>
      </c>
      <c r="I82" s="199"/>
      <c r="J82" s="179"/>
    </row>
    <row r="83" spans="1:10" ht="13.15" customHeight="1">
      <c r="A83" s="193"/>
      <c r="B83" s="194" t="s">
        <v>722</v>
      </c>
      <c r="C83" s="190" t="s">
        <v>723</v>
      </c>
      <c r="D83" s="190" t="s">
        <v>179</v>
      </c>
      <c r="E83" s="195">
        <v>500000</v>
      </c>
      <c r="F83" s="196">
        <v>523.12</v>
      </c>
      <c r="G83" s="197">
        <v>2.8999999999999998E-3</v>
      </c>
      <c r="H83" s="212">
        <v>7.5938999999999993E-2</v>
      </c>
      <c r="I83" s="199"/>
      <c r="J83" s="179"/>
    </row>
    <row r="84" spans="1:10" ht="13.15" customHeight="1">
      <c r="A84" s="193"/>
      <c r="B84" s="194" t="s">
        <v>724</v>
      </c>
      <c r="C84" s="190" t="s">
        <v>725</v>
      </c>
      <c r="D84" s="190" t="s">
        <v>179</v>
      </c>
      <c r="E84" s="195">
        <v>500000</v>
      </c>
      <c r="F84" s="196">
        <v>522.88</v>
      </c>
      <c r="G84" s="197">
        <v>2.8999999999999998E-3</v>
      </c>
      <c r="H84" s="212">
        <v>7.7010999999999996E-2</v>
      </c>
      <c r="I84" s="199"/>
      <c r="J84" s="179"/>
    </row>
    <row r="85" spans="1:10" ht="13.15" customHeight="1">
      <c r="A85" s="193"/>
      <c r="B85" s="194" t="s">
        <v>726</v>
      </c>
      <c r="C85" s="190" t="s">
        <v>727</v>
      </c>
      <c r="D85" s="190" t="s">
        <v>179</v>
      </c>
      <c r="E85" s="195">
        <v>500000</v>
      </c>
      <c r="F85" s="196">
        <v>522.42999999999995</v>
      </c>
      <c r="G85" s="197">
        <v>2.8999999999999998E-3</v>
      </c>
      <c r="H85" s="212">
        <v>7.5938999999999993E-2</v>
      </c>
      <c r="I85" s="199"/>
      <c r="J85" s="179"/>
    </row>
    <row r="86" spans="1:10" ht="13.15" customHeight="1">
      <c r="A86" s="193"/>
      <c r="B86" s="194" t="s">
        <v>728</v>
      </c>
      <c r="C86" s="190" t="s">
        <v>729</v>
      </c>
      <c r="D86" s="190" t="s">
        <v>179</v>
      </c>
      <c r="E86" s="195">
        <v>500000</v>
      </c>
      <c r="F86" s="196">
        <v>522.35</v>
      </c>
      <c r="G86" s="197">
        <v>2.8999999999999998E-3</v>
      </c>
      <c r="H86" s="212">
        <v>7.6164999999999997E-2</v>
      </c>
      <c r="I86" s="199"/>
      <c r="J86" s="179"/>
    </row>
    <row r="87" spans="1:10" ht="13.15" customHeight="1">
      <c r="A87" s="193"/>
      <c r="B87" s="194" t="s">
        <v>730</v>
      </c>
      <c r="C87" s="190" t="s">
        <v>731</v>
      </c>
      <c r="D87" s="190" t="s">
        <v>179</v>
      </c>
      <c r="E87" s="195">
        <v>500000</v>
      </c>
      <c r="F87" s="196">
        <v>521.99</v>
      </c>
      <c r="G87" s="197">
        <v>2.8999999999999998E-3</v>
      </c>
      <c r="H87" s="212">
        <v>7.5576000000000004E-2</v>
      </c>
      <c r="I87" s="199"/>
      <c r="J87" s="179"/>
    </row>
    <row r="88" spans="1:10" ht="13.15" customHeight="1">
      <c r="A88" s="193"/>
      <c r="B88" s="194" t="s">
        <v>732</v>
      </c>
      <c r="C88" s="190" t="s">
        <v>733</v>
      </c>
      <c r="D88" s="190" t="s">
        <v>179</v>
      </c>
      <c r="E88" s="195">
        <v>500000</v>
      </c>
      <c r="F88" s="196">
        <v>520.6</v>
      </c>
      <c r="G88" s="197">
        <v>2.8999999999999998E-3</v>
      </c>
      <c r="H88" s="212">
        <v>7.7655000000000002E-2</v>
      </c>
      <c r="I88" s="199"/>
      <c r="J88" s="179"/>
    </row>
    <row r="89" spans="1:10" ht="13.15" customHeight="1">
      <c r="A89" s="193"/>
      <c r="B89" s="194" t="s">
        <v>734</v>
      </c>
      <c r="C89" s="190" t="s">
        <v>735</v>
      </c>
      <c r="D89" s="190" t="s">
        <v>179</v>
      </c>
      <c r="E89" s="195">
        <v>500000</v>
      </c>
      <c r="F89" s="196">
        <v>520.11</v>
      </c>
      <c r="G89" s="197">
        <v>2.8999999999999998E-3</v>
      </c>
      <c r="H89" s="212">
        <v>7.6032000000000002E-2</v>
      </c>
      <c r="I89" s="199"/>
      <c r="J89" s="179"/>
    </row>
    <row r="90" spans="1:10" ht="13.15" customHeight="1">
      <c r="A90" s="193"/>
      <c r="B90" s="194" t="s">
        <v>736</v>
      </c>
      <c r="C90" s="190" t="s">
        <v>737</v>
      </c>
      <c r="D90" s="190" t="s">
        <v>179</v>
      </c>
      <c r="E90" s="195">
        <v>500000</v>
      </c>
      <c r="F90" s="196">
        <v>520.01</v>
      </c>
      <c r="G90" s="197">
        <v>2.8999999999999998E-3</v>
      </c>
      <c r="H90" s="212">
        <v>7.5742000000000004E-2</v>
      </c>
      <c r="I90" s="199"/>
      <c r="J90" s="179"/>
    </row>
    <row r="91" spans="1:10" ht="13.15" customHeight="1">
      <c r="A91" s="193"/>
      <c r="B91" s="194" t="s">
        <v>738</v>
      </c>
      <c r="C91" s="190" t="s">
        <v>739</v>
      </c>
      <c r="D91" s="190" t="s">
        <v>179</v>
      </c>
      <c r="E91" s="195">
        <v>500000</v>
      </c>
      <c r="F91" s="196">
        <v>519.48</v>
      </c>
      <c r="G91" s="197">
        <v>2.8999999999999998E-3</v>
      </c>
      <c r="H91" s="212">
        <v>7.7782999999999991E-2</v>
      </c>
      <c r="I91" s="199"/>
      <c r="J91" s="179"/>
    </row>
    <row r="92" spans="1:10" ht="13.15" customHeight="1">
      <c r="A92" s="193"/>
      <c r="B92" s="194" t="s">
        <v>740</v>
      </c>
      <c r="C92" s="190" t="s">
        <v>741</v>
      </c>
      <c r="D92" s="190" t="s">
        <v>179</v>
      </c>
      <c r="E92" s="195">
        <v>500000</v>
      </c>
      <c r="F92" s="196">
        <v>519.33000000000004</v>
      </c>
      <c r="G92" s="197">
        <v>2.8999999999999998E-3</v>
      </c>
      <c r="H92" s="212">
        <v>7.6032000000000002E-2</v>
      </c>
      <c r="I92" s="199"/>
      <c r="J92" s="179"/>
    </row>
    <row r="93" spans="1:10" ht="13.15" customHeight="1">
      <c r="A93" s="193"/>
      <c r="B93" s="194" t="s">
        <v>742</v>
      </c>
      <c r="C93" s="190" t="s">
        <v>743</v>
      </c>
      <c r="D93" s="190" t="s">
        <v>179</v>
      </c>
      <c r="E93" s="195">
        <v>500000</v>
      </c>
      <c r="F93" s="196">
        <v>518.07000000000005</v>
      </c>
      <c r="G93" s="197">
        <v>2.8999999999999998E-3</v>
      </c>
      <c r="H93" s="212">
        <v>7.5984999999999997E-2</v>
      </c>
      <c r="I93" s="199"/>
      <c r="J93" s="179"/>
    </row>
    <row r="94" spans="1:10" ht="13.15" customHeight="1">
      <c r="A94" s="193"/>
      <c r="B94" s="194" t="s">
        <v>744</v>
      </c>
      <c r="C94" s="190" t="s">
        <v>745</v>
      </c>
      <c r="D94" s="190" t="s">
        <v>179</v>
      </c>
      <c r="E94" s="195">
        <v>500000</v>
      </c>
      <c r="F94" s="196">
        <v>518.05999999999995</v>
      </c>
      <c r="G94" s="197">
        <v>2.8999999999999998E-3</v>
      </c>
      <c r="H94" s="212">
        <v>7.7815000000000009E-2</v>
      </c>
      <c r="I94" s="199"/>
      <c r="J94" s="179"/>
    </row>
    <row r="95" spans="1:10" ht="13.15" customHeight="1">
      <c r="A95" s="193"/>
      <c r="B95" s="194" t="s">
        <v>746</v>
      </c>
      <c r="C95" s="190" t="s">
        <v>747</v>
      </c>
      <c r="D95" s="190" t="s">
        <v>179</v>
      </c>
      <c r="E95" s="195">
        <v>500000</v>
      </c>
      <c r="F95" s="196">
        <v>517.79999999999995</v>
      </c>
      <c r="G95" s="197">
        <v>2.8999999999999998E-3</v>
      </c>
      <c r="H95" s="212">
        <v>7.5685000000000002E-2</v>
      </c>
      <c r="I95" s="199"/>
      <c r="J95" s="179"/>
    </row>
    <row r="96" spans="1:10" ht="13.15" customHeight="1">
      <c r="A96" s="193"/>
      <c r="B96" s="194" t="s">
        <v>748</v>
      </c>
      <c r="C96" s="190" t="s">
        <v>749</v>
      </c>
      <c r="D96" s="190" t="s">
        <v>179</v>
      </c>
      <c r="E96" s="195">
        <v>500000</v>
      </c>
      <c r="F96" s="196">
        <v>517.34</v>
      </c>
      <c r="G96" s="197">
        <v>2.8999999999999998E-3</v>
      </c>
      <c r="H96" s="212">
        <v>7.5938999999999993E-2</v>
      </c>
      <c r="I96" s="199"/>
      <c r="J96" s="179"/>
    </row>
    <row r="97" spans="1:10" ht="13.15" customHeight="1">
      <c r="A97" s="193"/>
      <c r="B97" s="194" t="s">
        <v>750</v>
      </c>
      <c r="C97" s="190" t="s">
        <v>751</v>
      </c>
      <c r="D97" s="190" t="s">
        <v>179</v>
      </c>
      <c r="E97" s="195">
        <v>500000</v>
      </c>
      <c r="F97" s="196">
        <v>517.34</v>
      </c>
      <c r="G97" s="197">
        <v>2.8999999999999998E-3</v>
      </c>
      <c r="H97" s="212">
        <v>7.5685000000000002E-2</v>
      </c>
      <c r="I97" s="199"/>
      <c r="J97" s="179"/>
    </row>
    <row r="98" spans="1:10" ht="13.15" customHeight="1">
      <c r="A98" s="193"/>
      <c r="B98" s="194" t="s">
        <v>752</v>
      </c>
      <c r="C98" s="190" t="s">
        <v>753</v>
      </c>
      <c r="D98" s="190" t="s">
        <v>179</v>
      </c>
      <c r="E98" s="195">
        <v>500000</v>
      </c>
      <c r="F98" s="196">
        <v>517.28</v>
      </c>
      <c r="G98" s="197">
        <v>2.8999999999999998E-3</v>
      </c>
      <c r="H98" s="212">
        <v>7.5839000000000004E-2</v>
      </c>
      <c r="I98" s="199"/>
      <c r="J98" s="179"/>
    </row>
    <row r="99" spans="1:10" ht="13.15" customHeight="1">
      <c r="A99" s="193"/>
      <c r="B99" s="194" t="s">
        <v>754</v>
      </c>
      <c r="C99" s="190" t="s">
        <v>755</v>
      </c>
      <c r="D99" s="190" t="s">
        <v>179</v>
      </c>
      <c r="E99" s="195">
        <v>500000</v>
      </c>
      <c r="F99" s="196">
        <v>516.72</v>
      </c>
      <c r="G99" s="197">
        <v>2.8999999999999998E-3</v>
      </c>
      <c r="H99" s="212">
        <v>7.6398999999999995E-2</v>
      </c>
      <c r="I99" s="199"/>
      <c r="J99" s="179"/>
    </row>
    <row r="100" spans="1:10" ht="13.15" customHeight="1">
      <c r="A100" s="193"/>
      <c r="B100" s="194" t="s">
        <v>756</v>
      </c>
      <c r="C100" s="190" t="s">
        <v>757</v>
      </c>
      <c r="D100" s="190" t="s">
        <v>179</v>
      </c>
      <c r="E100" s="195">
        <v>500000</v>
      </c>
      <c r="F100" s="196">
        <v>516.11</v>
      </c>
      <c r="G100" s="197">
        <v>2.8999999999999998E-3</v>
      </c>
      <c r="H100" s="212">
        <v>7.5920000000000001E-2</v>
      </c>
      <c r="I100" s="199"/>
      <c r="J100" s="179"/>
    </row>
    <row r="101" spans="1:10" ht="13.15" customHeight="1">
      <c r="A101" s="193"/>
      <c r="B101" s="194" t="s">
        <v>758</v>
      </c>
      <c r="C101" s="190" t="s">
        <v>759</v>
      </c>
      <c r="D101" s="190" t="s">
        <v>179</v>
      </c>
      <c r="E101" s="195">
        <v>500000</v>
      </c>
      <c r="F101" s="196">
        <v>515.05999999999995</v>
      </c>
      <c r="G101" s="197">
        <v>2.8999999999999998E-3</v>
      </c>
      <c r="H101" s="212">
        <v>7.5576000000000004E-2</v>
      </c>
      <c r="I101" s="199"/>
      <c r="J101" s="179"/>
    </row>
    <row r="102" spans="1:10" ht="13.15" customHeight="1">
      <c r="A102" s="193"/>
      <c r="B102" s="194" t="s">
        <v>760</v>
      </c>
      <c r="C102" s="190" t="s">
        <v>761</v>
      </c>
      <c r="D102" s="190" t="s">
        <v>179</v>
      </c>
      <c r="E102" s="195">
        <v>500000</v>
      </c>
      <c r="F102" s="196">
        <v>514.86</v>
      </c>
      <c r="G102" s="197">
        <v>2.8999999999999998E-3</v>
      </c>
      <c r="H102" s="212">
        <v>7.5731999999999994E-2</v>
      </c>
      <c r="I102" s="199"/>
      <c r="J102" s="179"/>
    </row>
    <row r="103" spans="1:10" ht="13.15" customHeight="1">
      <c r="A103" s="193"/>
      <c r="B103" s="194" t="s">
        <v>762</v>
      </c>
      <c r="C103" s="190" t="s">
        <v>763</v>
      </c>
      <c r="D103" s="190" t="s">
        <v>179</v>
      </c>
      <c r="E103" s="195">
        <v>500000</v>
      </c>
      <c r="F103" s="196">
        <v>514.71</v>
      </c>
      <c r="G103" s="197">
        <v>2.8999999999999998E-3</v>
      </c>
      <c r="H103" s="212">
        <v>7.6304999999999998E-2</v>
      </c>
      <c r="I103" s="199"/>
      <c r="J103" s="179"/>
    </row>
    <row r="104" spans="1:10" ht="13.15" customHeight="1">
      <c r="A104" s="193"/>
      <c r="B104" s="194" t="s">
        <v>764</v>
      </c>
      <c r="C104" s="190" t="s">
        <v>765</v>
      </c>
      <c r="D104" s="190" t="s">
        <v>179</v>
      </c>
      <c r="E104" s="195">
        <v>500000</v>
      </c>
      <c r="F104" s="196">
        <v>514.65</v>
      </c>
      <c r="G104" s="197">
        <v>2.8999999999999998E-3</v>
      </c>
      <c r="H104" s="212">
        <v>7.6266E-2</v>
      </c>
      <c r="I104" s="199"/>
      <c r="J104" s="179"/>
    </row>
    <row r="105" spans="1:10" ht="13.15" customHeight="1">
      <c r="A105" s="193"/>
      <c r="B105" s="194" t="s">
        <v>766</v>
      </c>
      <c r="C105" s="190" t="s">
        <v>767</v>
      </c>
      <c r="D105" s="190" t="s">
        <v>179</v>
      </c>
      <c r="E105" s="195">
        <v>500000</v>
      </c>
      <c r="F105" s="196">
        <v>513.51</v>
      </c>
      <c r="G105" s="197">
        <v>2.8999999999999998E-3</v>
      </c>
      <c r="H105" s="212">
        <v>7.5472999999999998E-2</v>
      </c>
      <c r="I105" s="199"/>
      <c r="J105" s="179"/>
    </row>
    <row r="106" spans="1:10" ht="13.15" customHeight="1">
      <c r="A106" s="193"/>
      <c r="B106" s="194" t="s">
        <v>768</v>
      </c>
      <c r="C106" s="190" t="s">
        <v>769</v>
      </c>
      <c r="D106" s="190" t="s">
        <v>179</v>
      </c>
      <c r="E106" s="195">
        <v>500000</v>
      </c>
      <c r="F106" s="196">
        <v>513.23</v>
      </c>
      <c r="G106" s="197">
        <v>2.8999999999999998E-3</v>
      </c>
      <c r="H106" s="212">
        <v>7.5892000000000001E-2</v>
      </c>
      <c r="I106" s="199"/>
      <c r="J106" s="179"/>
    </row>
    <row r="107" spans="1:10" ht="13.15" customHeight="1">
      <c r="A107" s="193"/>
      <c r="B107" s="194" t="s">
        <v>770</v>
      </c>
      <c r="C107" s="190" t="s">
        <v>771</v>
      </c>
      <c r="D107" s="190" t="s">
        <v>179</v>
      </c>
      <c r="E107" s="195">
        <v>500000</v>
      </c>
      <c r="F107" s="196">
        <v>511.97</v>
      </c>
      <c r="G107" s="197">
        <v>2.8999999999999998E-3</v>
      </c>
      <c r="H107" s="212">
        <v>7.5836000000000001E-2</v>
      </c>
      <c r="I107" s="199"/>
      <c r="J107" s="179"/>
    </row>
    <row r="108" spans="1:10" ht="13.15" customHeight="1">
      <c r="A108" s="193"/>
      <c r="B108" s="194" t="s">
        <v>772</v>
      </c>
      <c r="C108" s="190" t="s">
        <v>773</v>
      </c>
      <c r="D108" s="190" t="s">
        <v>179</v>
      </c>
      <c r="E108" s="195">
        <v>500000</v>
      </c>
      <c r="F108" s="196">
        <v>511.58</v>
      </c>
      <c r="G108" s="197">
        <v>2.8999999999999998E-3</v>
      </c>
      <c r="H108" s="212">
        <v>7.5657000000000002E-2</v>
      </c>
      <c r="I108" s="199"/>
      <c r="J108" s="179"/>
    </row>
    <row r="109" spans="1:10" ht="13.15" customHeight="1">
      <c r="A109" s="193"/>
      <c r="B109" s="194" t="s">
        <v>774</v>
      </c>
      <c r="C109" s="190" t="s">
        <v>775</v>
      </c>
      <c r="D109" s="190" t="s">
        <v>179</v>
      </c>
      <c r="E109" s="195">
        <v>500000</v>
      </c>
      <c r="F109" s="196">
        <v>511.42</v>
      </c>
      <c r="G109" s="197">
        <v>2.8E-3</v>
      </c>
      <c r="H109" s="212">
        <v>7.5414000000000009E-2</v>
      </c>
      <c r="I109" s="199"/>
      <c r="J109" s="179"/>
    </row>
    <row r="110" spans="1:10" ht="13.15" customHeight="1">
      <c r="A110" s="193"/>
      <c r="B110" s="194" t="s">
        <v>776</v>
      </c>
      <c r="C110" s="190" t="s">
        <v>777</v>
      </c>
      <c r="D110" s="190" t="s">
        <v>179</v>
      </c>
      <c r="E110" s="195">
        <v>500000</v>
      </c>
      <c r="F110" s="196">
        <v>511.17</v>
      </c>
      <c r="G110" s="197">
        <v>2.8E-3</v>
      </c>
      <c r="H110" s="212">
        <v>7.5923999999999991E-2</v>
      </c>
      <c r="I110" s="199"/>
      <c r="J110" s="179"/>
    </row>
    <row r="111" spans="1:10" ht="13.15" customHeight="1">
      <c r="A111" s="193"/>
      <c r="B111" s="194" t="s">
        <v>778</v>
      </c>
      <c r="C111" s="190" t="s">
        <v>779</v>
      </c>
      <c r="D111" s="190" t="s">
        <v>179</v>
      </c>
      <c r="E111" s="195">
        <v>500000</v>
      </c>
      <c r="F111" s="196">
        <v>509.99</v>
      </c>
      <c r="G111" s="197">
        <v>2.8E-3</v>
      </c>
      <c r="H111" s="212">
        <v>7.5498999999999997E-2</v>
      </c>
      <c r="I111" s="199"/>
      <c r="J111" s="179"/>
    </row>
    <row r="112" spans="1:10" ht="13.15" customHeight="1">
      <c r="A112" s="193"/>
      <c r="B112" s="194" t="s">
        <v>780</v>
      </c>
      <c r="C112" s="190" t="s">
        <v>781</v>
      </c>
      <c r="D112" s="190" t="s">
        <v>179</v>
      </c>
      <c r="E112" s="195">
        <v>500000</v>
      </c>
      <c r="F112" s="196">
        <v>509.19</v>
      </c>
      <c r="G112" s="197">
        <v>2.8E-3</v>
      </c>
      <c r="H112" s="212">
        <v>7.5877E-2</v>
      </c>
      <c r="I112" s="199"/>
      <c r="J112" s="179"/>
    </row>
    <row r="113" spans="1:10" ht="13.15" customHeight="1">
      <c r="A113" s="193"/>
      <c r="B113" s="194" t="s">
        <v>782</v>
      </c>
      <c r="C113" s="190" t="s">
        <v>783</v>
      </c>
      <c r="D113" s="190" t="s">
        <v>179</v>
      </c>
      <c r="E113" s="195">
        <v>500000</v>
      </c>
      <c r="F113" s="196">
        <v>507.04</v>
      </c>
      <c r="G113" s="197">
        <v>2.8E-3</v>
      </c>
      <c r="H113" s="212">
        <v>7.5728000000000004E-2</v>
      </c>
      <c r="I113" s="199"/>
      <c r="J113" s="179"/>
    </row>
    <row r="114" spans="1:10" ht="13.15" customHeight="1">
      <c r="A114" s="193"/>
      <c r="B114" s="194" t="s">
        <v>784</v>
      </c>
      <c r="C114" s="190" t="s">
        <v>785</v>
      </c>
      <c r="D114" s="190" t="s">
        <v>179</v>
      </c>
      <c r="E114" s="195">
        <v>500000</v>
      </c>
      <c r="F114" s="196">
        <v>506.43</v>
      </c>
      <c r="G114" s="197">
        <v>2.8E-3</v>
      </c>
      <c r="H114" s="212">
        <v>7.5139999999999998E-2</v>
      </c>
      <c r="I114" s="199"/>
      <c r="J114" s="179"/>
    </row>
    <row r="115" spans="1:10" ht="13.15" customHeight="1">
      <c r="A115" s="193"/>
      <c r="B115" s="194" t="s">
        <v>786</v>
      </c>
      <c r="C115" s="190" t="s">
        <v>787</v>
      </c>
      <c r="D115" s="190" t="s">
        <v>179</v>
      </c>
      <c r="E115" s="195">
        <v>500000</v>
      </c>
      <c r="F115" s="196">
        <v>506.31</v>
      </c>
      <c r="G115" s="197">
        <v>2.8E-3</v>
      </c>
      <c r="H115" s="212">
        <v>7.5298999999999991E-2</v>
      </c>
      <c r="I115" s="199"/>
      <c r="J115" s="179"/>
    </row>
    <row r="116" spans="1:10" ht="13.15" customHeight="1">
      <c r="A116" s="193"/>
      <c r="B116" s="194" t="s">
        <v>788</v>
      </c>
      <c r="C116" s="190" t="s">
        <v>789</v>
      </c>
      <c r="D116" s="190" t="s">
        <v>179</v>
      </c>
      <c r="E116" s="195">
        <v>500000</v>
      </c>
      <c r="F116" s="196">
        <v>503.73</v>
      </c>
      <c r="G116" s="197">
        <v>2.8E-3</v>
      </c>
      <c r="H116" s="212">
        <v>7.7235999999999999E-2</v>
      </c>
      <c r="I116" s="199"/>
      <c r="J116" s="179"/>
    </row>
    <row r="117" spans="1:10" ht="13.15" customHeight="1">
      <c r="A117" s="193"/>
      <c r="B117" s="194" t="s">
        <v>790</v>
      </c>
      <c r="C117" s="190" t="s">
        <v>791</v>
      </c>
      <c r="D117" s="190" t="s">
        <v>179</v>
      </c>
      <c r="E117" s="195">
        <v>500000</v>
      </c>
      <c r="F117" s="196">
        <v>503.57</v>
      </c>
      <c r="G117" s="197">
        <v>2.8E-3</v>
      </c>
      <c r="H117" s="212">
        <v>7.5784000000000004E-2</v>
      </c>
      <c r="I117" s="199"/>
      <c r="J117" s="179"/>
    </row>
    <row r="118" spans="1:10" ht="13.15" customHeight="1">
      <c r="A118" s="193"/>
      <c r="B118" s="194" t="s">
        <v>792</v>
      </c>
      <c r="C118" s="190" t="s">
        <v>793</v>
      </c>
      <c r="D118" s="190" t="s">
        <v>179</v>
      </c>
      <c r="E118" s="195">
        <v>500000</v>
      </c>
      <c r="F118" s="196">
        <v>503.14</v>
      </c>
      <c r="G118" s="197">
        <v>2.8E-3</v>
      </c>
      <c r="H118" s="212">
        <v>7.5576000000000004E-2</v>
      </c>
      <c r="I118" s="199"/>
      <c r="J118" s="179"/>
    </row>
    <row r="119" spans="1:10" ht="13.15" customHeight="1">
      <c r="A119" s="193"/>
      <c r="B119" s="194" t="s">
        <v>794</v>
      </c>
      <c r="C119" s="190" t="s">
        <v>795</v>
      </c>
      <c r="D119" s="190" t="s">
        <v>179</v>
      </c>
      <c r="E119" s="195">
        <v>500000</v>
      </c>
      <c r="F119" s="196">
        <v>501.52</v>
      </c>
      <c r="G119" s="197">
        <v>2.8E-3</v>
      </c>
      <c r="H119" s="212">
        <v>7.6031000000000001E-2</v>
      </c>
      <c r="I119" s="199"/>
      <c r="J119" s="179"/>
    </row>
    <row r="120" spans="1:10" ht="13.15" customHeight="1">
      <c r="A120" s="193"/>
      <c r="B120" s="194" t="s">
        <v>796</v>
      </c>
      <c r="C120" s="190" t="s">
        <v>797</v>
      </c>
      <c r="D120" s="190" t="s">
        <v>179</v>
      </c>
      <c r="E120" s="195">
        <v>500000</v>
      </c>
      <c r="F120" s="196">
        <v>499.8</v>
      </c>
      <c r="G120" s="197">
        <v>2.8E-3</v>
      </c>
      <c r="H120" s="212">
        <v>7.5368000000000004E-2</v>
      </c>
      <c r="I120" s="199"/>
      <c r="J120" s="179"/>
    </row>
    <row r="121" spans="1:10" ht="13.15" customHeight="1">
      <c r="A121" s="193"/>
      <c r="B121" s="194" t="s">
        <v>798</v>
      </c>
      <c r="C121" s="190" t="s">
        <v>799</v>
      </c>
      <c r="D121" s="190" t="s">
        <v>179</v>
      </c>
      <c r="E121" s="195">
        <v>500000</v>
      </c>
      <c r="F121" s="196">
        <v>496.77</v>
      </c>
      <c r="G121" s="197">
        <v>2.8E-3</v>
      </c>
      <c r="H121" s="212">
        <v>7.6046000000000002E-2</v>
      </c>
      <c r="I121" s="199"/>
      <c r="J121" s="179"/>
    </row>
    <row r="122" spans="1:10" ht="13.15" customHeight="1">
      <c r="A122" s="193"/>
      <c r="B122" s="194" t="s">
        <v>800</v>
      </c>
      <c r="C122" s="190" t="s">
        <v>801</v>
      </c>
      <c r="D122" s="190" t="s">
        <v>179</v>
      </c>
      <c r="E122" s="195">
        <v>500000</v>
      </c>
      <c r="F122" s="196">
        <v>495.6</v>
      </c>
      <c r="G122" s="197">
        <v>2.8E-3</v>
      </c>
      <c r="H122" s="212">
        <v>7.5850000000000001E-2</v>
      </c>
      <c r="I122" s="199"/>
      <c r="J122" s="179"/>
    </row>
    <row r="123" spans="1:10" ht="13.15" customHeight="1">
      <c r="A123" s="193"/>
      <c r="B123" s="194" t="s">
        <v>802</v>
      </c>
      <c r="C123" s="190" t="s">
        <v>803</v>
      </c>
      <c r="D123" s="190" t="s">
        <v>179</v>
      </c>
      <c r="E123" s="195">
        <v>500000</v>
      </c>
      <c r="F123" s="196">
        <v>492.97</v>
      </c>
      <c r="G123" s="197">
        <v>2.7000000000000001E-3</v>
      </c>
      <c r="H123" s="212">
        <v>7.5863E-2</v>
      </c>
      <c r="I123" s="199"/>
      <c r="J123" s="179"/>
    </row>
    <row r="124" spans="1:10" ht="13.15" customHeight="1">
      <c r="A124" s="193"/>
      <c r="B124" s="194" t="s">
        <v>804</v>
      </c>
      <c r="C124" s="190" t="s">
        <v>805</v>
      </c>
      <c r="D124" s="190" t="s">
        <v>179</v>
      </c>
      <c r="E124" s="195">
        <v>500000</v>
      </c>
      <c r="F124" s="196">
        <v>492.92</v>
      </c>
      <c r="G124" s="197">
        <v>2.7000000000000001E-3</v>
      </c>
      <c r="H124" s="212">
        <v>7.5660999999999992E-2</v>
      </c>
      <c r="I124" s="199"/>
      <c r="J124" s="179"/>
    </row>
    <row r="125" spans="1:10" ht="13.15" customHeight="1">
      <c r="A125" s="193"/>
      <c r="B125" s="194" t="s">
        <v>880</v>
      </c>
      <c r="C125" s="190" t="s">
        <v>806</v>
      </c>
      <c r="D125" s="190" t="s">
        <v>807</v>
      </c>
      <c r="E125" s="195">
        <v>50000</v>
      </c>
      <c r="F125" s="196">
        <v>492.22</v>
      </c>
      <c r="G125" s="197">
        <v>2.7000000000000001E-3</v>
      </c>
      <c r="H125" s="212">
        <v>8.1299999999999997E-2</v>
      </c>
      <c r="I125" s="199"/>
      <c r="J125" s="179"/>
    </row>
    <row r="126" spans="1:10" ht="13.15" customHeight="1">
      <c r="A126" s="193"/>
      <c r="B126" s="194" t="s">
        <v>808</v>
      </c>
      <c r="C126" s="190" t="s">
        <v>809</v>
      </c>
      <c r="D126" s="190" t="s">
        <v>179</v>
      </c>
      <c r="E126" s="195">
        <v>500000</v>
      </c>
      <c r="F126" s="196">
        <v>491.23</v>
      </c>
      <c r="G126" s="197">
        <v>2.7000000000000001E-3</v>
      </c>
      <c r="H126" s="212">
        <v>7.6186999999999991E-2</v>
      </c>
      <c r="I126" s="199"/>
      <c r="J126" s="179"/>
    </row>
    <row r="127" spans="1:10" ht="13.15" customHeight="1">
      <c r="A127" s="193"/>
      <c r="B127" s="194" t="s">
        <v>810</v>
      </c>
      <c r="C127" s="190" t="s">
        <v>811</v>
      </c>
      <c r="D127" s="190" t="s">
        <v>179</v>
      </c>
      <c r="E127" s="195">
        <v>500000</v>
      </c>
      <c r="F127" s="196">
        <v>488.82</v>
      </c>
      <c r="G127" s="197">
        <v>2.7000000000000001E-3</v>
      </c>
      <c r="H127" s="212">
        <v>7.5674000000000005E-2</v>
      </c>
      <c r="I127" s="199"/>
      <c r="J127" s="179"/>
    </row>
    <row r="128" spans="1:10" ht="13.15" customHeight="1">
      <c r="A128" s="193"/>
      <c r="B128" s="194" t="s">
        <v>812</v>
      </c>
      <c r="C128" s="190" t="s">
        <v>813</v>
      </c>
      <c r="D128" s="190" t="s">
        <v>179</v>
      </c>
      <c r="E128" s="195">
        <v>500000</v>
      </c>
      <c r="F128" s="196">
        <v>482.59</v>
      </c>
      <c r="G128" s="197">
        <v>2.7000000000000001E-3</v>
      </c>
      <c r="H128" s="212">
        <v>7.5689000000000006E-2</v>
      </c>
      <c r="I128" s="199"/>
      <c r="J128" s="179"/>
    </row>
    <row r="129" spans="1:10" ht="13.15" customHeight="1">
      <c r="A129" s="193"/>
      <c r="B129" s="194" t="s">
        <v>814</v>
      </c>
      <c r="C129" s="190" t="s">
        <v>815</v>
      </c>
      <c r="D129" s="190" t="s">
        <v>179</v>
      </c>
      <c r="E129" s="195">
        <v>500000</v>
      </c>
      <c r="F129" s="196">
        <v>472.32</v>
      </c>
      <c r="G129" s="197">
        <v>2.5999999999999999E-3</v>
      </c>
      <c r="H129" s="212">
        <v>7.6912999999999995E-2</v>
      </c>
      <c r="I129" s="199"/>
      <c r="J129" s="179"/>
    </row>
    <row r="130" spans="1:10" ht="13.15" customHeight="1">
      <c r="A130" s="179"/>
      <c r="B130" s="189" t="s">
        <v>128</v>
      </c>
      <c r="C130" s="190"/>
      <c r="D130" s="190"/>
      <c r="E130" s="190"/>
      <c r="F130" s="200">
        <v>118031.7</v>
      </c>
      <c r="G130" s="201">
        <v>0.65749999999999997</v>
      </c>
      <c r="H130" s="202"/>
      <c r="I130" s="203"/>
      <c r="J130" s="179"/>
    </row>
    <row r="131" spans="1:10" ht="13.15" customHeight="1">
      <c r="A131" s="179"/>
      <c r="B131" s="204" t="s">
        <v>502</v>
      </c>
      <c r="C131" s="205"/>
      <c r="D131" s="205"/>
      <c r="E131" s="205"/>
      <c r="F131" s="202" t="s">
        <v>130</v>
      </c>
      <c r="G131" s="202" t="s">
        <v>130</v>
      </c>
      <c r="H131" s="202"/>
      <c r="I131" s="203"/>
      <c r="J131" s="179"/>
    </row>
    <row r="132" spans="1:10" ht="13.15" customHeight="1">
      <c r="A132" s="179"/>
      <c r="B132" s="204" t="s">
        <v>128</v>
      </c>
      <c r="C132" s="205"/>
      <c r="D132" s="205"/>
      <c r="E132" s="205"/>
      <c r="F132" s="202" t="s">
        <v>130</v>
      </c>
      <c r="G132" s="202" t="s">
        <v>130</v>
      </c>
      <c r="H132" s="202"/>
      <c r="I132" s="203"/>
      <c r="J132" s="179"/>
    </row>
    <row r="133" spans="1:10" ht="13.15" customHeight="1">
      <c r="A133" s="179"/>
      <c r="B133" s="204" t="s">
        <v>131</v>
      </c>
      <c r="C133" s="210"/>
      <c r="D133" s="205"/>
      <c r="E133" s="210"/>
      <c r="F133" s="200">
        <v>118031.7</v>
      </c>
      <c r="G133" s="201">
        <v>0.65749999999999997</v>
      </c>
      <c r="H133" s="202"/>
      <c r="I133" s="203"/>
      <c r="J133" s="179"/>
    </row>
    <row r="134" spans="1:10" ht="13.15" customHeight="1">
      <c r="A134" s="179"/>
      <c r="B134" s="189" t="s">
        <v>158</v>
      </c>
      <c r="C134" s="190"/>
      <c r="D134" s="190"/>
      <c r="E134" s="190"/>
      <c r="F134" s="190"/>
      <c r="G134" s="190"/>
      <c r="H134" s="191"/>
      <c r="I134" s="192"/>
      <c r="J134" s="179"/>
    </row>
    <row r="135" spans="1:10" ht="13.15" customHeight="1">
      <c r="A135" s="179"/>
      <c r="B135" s="189" t="s">
        <v>159</v>
      </c>
      <c r="C135" s="190"/>
      <c r="D135" s="190"/>
      <c r="E135" s="190"/>
      <c r="F135" s="179"/>
      <c r="G135" s="191"/>
      <c r="H135" s="191"/>
      <c r="I135" s="192"/>
      <c r="J135" s="179"/>
    </row>
    <row r="136" spans="1:10" ht="13.15" customHeight="1">
      <c r="A136" s="193"/>
      <c r="B136" s="194" t="s">
        <v>881</v>
      </c>
      <c r="C136" s="190" t="s">
        <v>816</v>
      </c>
      <c r="D136" s="190" t="s">
        <v>491</v>
      </c>
      <c r="E136" s="195">
        <v>600</v>
      </c>
      <c r="F136" s="196">
        <v>2815.39</v>
      </c>
      <c r="G136" s="197">
        <v>1.5699999999999999E-2</v>
      </c>
      <c r="H136" s="212">
        <v>7.9250000000000001E-2</v>
      </c>
      <c r="I136" s="199"/>
      <c r="J136" s="179"/>
    </row>
    <row r="137" spans="1:10" ht="13.15" customHeight="1">
      <c r="A137" s="193"/>
      <c r="B137" s="194" t="s">
        <v>882</v>
      </c>
      <c r="C137" s="190" t="s">
        <v>817</v>
      </c>
      <c r="D137" s="190" t="s">
        <v>491</v>
      </c>
      <c r="E137" s="195">
        <v>400</v>
      </c>
      <c r="F137" s="196">
        <v>1874.43</v>
      </c>
      <c r="G137" s="197">
        <v>1.04E-2</v>
      </c>
      <c r="H137" s="212">
        <v>7.9132999999999995E-2</v>
      </c>
      <c r="I137" s="199"/>
      <c r="J137" s="179"/>
    </row>
    <row r="138" spans="1:10" ht="13.15" customHeight="1">
      <c r="A138" s="193"/>
      <c r="B138" s="194" t="s">
        <v>883</v>
      </c>
      <c r="C138" s="190" t="s">
        <v>818</v>
      </c>
      <c r="D138" s="190" t="s">
        <v>491</v>
      </c>
      <c r="E138" s="195">
        <v>300</v>
      </c>
      <c r="F138" s="196">
        <v>1427.11</v>
      </c>
      <c r="G138" s="197">
        <v>8.0000000000000002E-3</v>
      </c>
      <c r="H138" s="212">
        <v>7.8E-2</v>
      </c>
      <c r="I138" s="199"/>
      <c r="J138" s="179"/>
    </row>
    <row r="139" spans="1:10" ht="13.15" customHeight="1">
      <c r="A139" s="193"/>
      <c r="B139" s="194" t="s">
        <v>858</v>
      </c>
      <c r="C139" s="190" t="s">
        <v>166</v>
      </c>
      <c r="D139" s="190" t="s">
        <v>491</v>
      </c>
      <c r="E139" s="195">
        <v>300</v>
      </c>
      <c r="F139" s="196">
        <v>1395.8</v>
      </c>
      <c r="G139" s="197">
        <v>7.7999999999999996E-3</v>
      </c>
      <c r="H139" s="212">
        <v>7.8299999999999995E-2</v>
      </c>
      <c r="I139" s="199"/>
      <c r="J139" s="179"/>
    </row>
    <row r="140" spans="1:10" ht="13.15" customHeight="1">
      <c r="A140" s="193"/>
      <c r="B140" s="194" t="s">
        <v>884</v>
      </c>
      <c r="C140" s="190" t="s">
        <v>239</v>
      </c>
      <c r="D140" s="190" t="s">
        <v>491</v>
      </c>
      <c r="E140" s="195">
        <v>200</v>
      </c>
      <c r="F140" s="196">
        <v>970.57</v>
      </c>
      <c r="G140" s="197">
        <v>5.4000000000000003E-3</v>
      </c>
      <c r="H140" s="212">
        <v>7.8501000000000001E-2</v>
      </c>
      <c r="I140" s="199"/>
      <c r="J140" s="179"/>
    </row>
    <row r="141" spans="1:10" ht="13.15" customHeight="1">
      <c r="A141" s="193"/>
      <c r="B141" s="194" t="s">
        <v>860</v>
      </c>
      <c r="C141" s="190" t="s">
        <v>168</v>
      </c>
      <c r="D141" s="190" t="s">
        <v>490</v>
      </c>
      <c r="E141" s="195">
        <v>200</v>
      </c>
      <c r="F141" s="196">
        <v>945.13</v>
      </c>
      <c r="G141" s="197">
        <v>5.3E-3</v>
      </c>
      <c r="H141" s="212">
        <v>7.8200000000000006E-2</v>
      </c>
      <c r="I141" s="199"/>
      <c r="J141" s="179"/>
    </row>
    <row r="142" spans="1:10" ht="13.15" customHeight="1">
      <c r="A142" s="193"/>
      <c r="B142" s="194" t="s">
        <v>885</v>
      </c>
      <c r="C142" s="190" t="s">
        <v>819</v>
      </c>
      <c r="D142" s="190" t="s">
        <v>491</v>
      </c>
      <c r="E142" s="195">
        <v>200</v>
      </c>
      <c r="F142" s="196">
        <v>932.58</v>
      </c>
      <c r="G142" s="197">
        <v>5.1999999999999998E-3</v>
      </c>
      <c r="H142" s="212">
        <v>7.8299999999999995E-2</v>
      </c>
      <c r="I142" s="199"/>
      <c r="J142" s="179"/>
    </row>
    <row r="143" spans="1:10" ht="13.15" customHeight="1">
      <c r="A143" s="179"/>
      <c r="B143" s="189" t="s">
        <v>128</v>
      </c>
      <c r="C143" s="190"/>
      <c r="D143" s="190"/>
      <c r="E143" s="190"/>
      <c r="F143" s="200">
        <v>10361.01</v>
      </c>
      <c r="G143" s="201">
        <v>5.7799999999999997E-2</v>
      </c>
      <c r="H143" s="202"/>
      <c r="I143" s="203"/>
      <c r="J143" s="179"/>
    </row>
    <row r="144" spans="1:10" ht="13.15" customHeight="1">
      <c r="A144" s="179"/>
      <c r="B144" s="189" t="s">
        <v>174</v>
      </c>
      <c r="C144" s="190"/>
      <c r="D144" s="190"/>
      <c r="E144" s="190"/>
      <c r="F144" s="179"/>
      <c r="G144" s="191"/>
      <c r="H144" s="191"/>
      <c r="I144" s="192"/>
      <c r="J144" s="179"/>
    </row>
    <row r="145" spans="1:10" ht="13.15" customHeight="1">
      <c r="A145" s="193"/>
      <c r="B145" s="194" t="s">
        <v>886</v>
      </c>
      <c r="C145" s="190" t="s">
        <v>217</v>
      </c>
      <c r="D145" s="190" t="s">
        <v>491</v>
      </c>
      <c r="E145" s="195">
        <v>500</v>
      </c>
      <c r="F145" s="196">
        <v>2458.33</v>
      </c>
      <c r="G145" s="197">
        <v>1.37E-2</v>
      </c>
      <c r="H145" s="212">
        <v>8.2500000000000004E-2</v>
      </c>
      <c r="I145" s="199"/>
      <c r="J145" s="179"/>
    </row>
    <row r="146" spans="1:10" ht="13.15" customHeight="1">
      <c r="A146" s="179"/>
      <c r="B146" s="189" t="s">
        <v>128</v>
      </c>
      <c r="C146" s="190"/>
      <c r="D146" s="190"/>
      <c r="E146" s="190"/>
      <c r="F146" s="200">
        <v>2458.33</v>
      </c>
      <c r="G146" s="201">
        <v>1.37E-2</v>
      </c>
      <c r="H146" s="202"/>
      <c r="I146" s="203"/>
      <c r="J146" s="179"/>
    </row>
    <row r="147" spans="1:10" ht="13.15" customHeight="1">
      <c r="A147" s="179"/>
      <c r="B147" s="204" t="s">
        <v>131</v>
      </c>
      <c r="C147" s="210"/>
      <c r="D147" s="205"/>
      <c r="E147" s="210"/>
      <c r="F147" s="200">
        <v>12819.34</v>
      </c>
      <c r="G147" s="201">
        <v>7.1499999999999994E-2</v>
      </c>
      <c r="H147" s="202"/>
      <c r="I147" s="203"/>
      <c r="J147" s="179"/>
    </row>
    <row r="148" spans="1:10" ht="13.15" customHeight="1">
      <c r="A148" s="179"/>
      <c r="B148" s="189" t="s">
        <v>180</v>
      </c>
      <c r="C148" s="190"/>
      <c r="D148" s="190"/>
      <c r="E148" s="190"/>
      <c r="F148" s="190"/>
      <c r="G148" s="190"/>
      <c r="H148" s="191"/>
      <c r="I148" s="192"/>
      <c r="J148" s="179"/>
    </row>
    <row r="149" spans="1:10" ht="13.15" customHeight="1">
      <c r="A149" s="179"/>
      <c r="B149" s="189" t="s">
        <v>549</v>
      </c>
      <c r="C149" s="190"/>
      <c r="D149" s="190"/>
      <c r="E149" s="190"/>
      <c r="F149" s="179"/>
      <c r="G149" s="191"/>
      <c r="H149" s="191"/>
      <c r="I149" s="192"/>
      <c r="J149" s="179"/>
    </row>
    <row r="150" spans="1:10" ht="13.15" customHeight="1">
      <c r="A150" s="193"/>
      <c r="B150" s="194" t="s">
        <v>550</v>
      </c>
      <c r="C150" s="190" t="s">
        <v>551</v>
      </c>
      <c r="D150" s="190"/>
      <c r="E150" s="195">
        <v>4267.9859999999999</v>
      </c>
      <c r="F150" s="196">
        <v>431.9</v>
      </c>
      <c r="G150" s="197">
        <v>2.3999999999999998E-3</v>
      </c>
      <c r="H150" s="212"/>
      <c r="I150" s="199"/>
      <c r="J150" s="179"/>
    </row>
    <row r="151" spans="1:10" ht="13.15" customHeight="1">
      <c r="A151" s="179"/>
      <c r="B151" s="189" t="s">
        <v>128</v>
      </c>
      <c r="C151" s="190"/>
      <c r="D151" s="190"/>
      <c r="E151" s="190"/>
      <c r="F151" s="200">
        <v>431.9</v>
      </c>
      <c r="G151" s="201">
        <v>2.3999999999999998E-3</v>
      </c>
      <c r="H151" s="202"/>
      <c r="I151" s="203"/>
      <c r="J151" s="179"/>
    </row>
    <row r="152" spans="1:10" ht="13.15" customHeight="1">
      <c r="A152" s="179"/>
      <c r="B152" s="189" t="s">
        <v>181</v>
      </c>
      <c r="C152" s="190"/>
      <c r="D152" s="213" t="s">
        <v>182</v>
      </c>
      <c r="E152" s="190"/>
      <c r="F152" s="179"/>
      <c r="G152" s="191"/>
      <c r="H152" s="191"/>
      <c r="I152" s="192"/>
      <c r="J152" s="179"/>
    </row>
    <row r="153" spans="1:10" ht="13.15" customHeight="1">
      <c r="A153" s="193"/>
      <c r="B153" s="194" t="s">
        <v>820</v>
      </c>
      <c r="C153" s="190"/>
      <c r="D153" s="214" t="s">
        <v>184</v>
      </c>
      <c r="E153" s="215"/>
      <c r="F153" s="196">
        <v>150</v>
      </c>
      <c r="G153" s="197">
        <v>8.0000000000000004E-4</v>
      </c>
      <c r="H153" s="212"/>
      <c r="I153" s="199"/>
      <c r="J153" s="179"/>
    </row>
    <row r="154" spans="1:10" ht="13.15" customHeight="1">
      <c r="A154" s="193"/>
      <c r="B154" s="194" t="s">
        <v>821</v>
      </c>
      <c r="C154" s="190"/>
      <c r="D154" s="214" t="s">
        <v>184</v>
      </c>
      <c r="E154" s="215"/>
      <c r="F154" s="196">
        <v>100</v>
      </c>
      <c r="G154" s="197">
        <v>5.9999999999999995E-4</v>
      </c>
      <c r="H154" s="212"/>
      <c r="I154" s="199"/>
      <c r="J154" s="179"/>
    </row>
    <row r="155" spans="1:10" ht="13.15" customHeight="1">
      <c r="A155" s="193"/>
      <c r="B155" s="194" t="s">
        <v>822</v>
      </c>
      <c r="C155" s="190"/>
      <c r="D155" s="214" t="s">
        <v>198</v>
      </c>
      <c r="E155" s="215"/>
      <c r="F155" s="196">
        <v>100</v>
      </c>
      <c r="G155" s="197">
        <v>5.9999999999999995E-4</v>
      </c>
      <c r="H155" s="212"/>
      <c r="I155" s="199"/>
      <c r="J155" s="179"/>
    </row>
    <row r="156" spans="1:10" ht="13.15" customHeight="1">
      <c r="A156" s="193"/>
      <c r="B156" s="194" t="s">
        <v>823</v>
      </c>
      <c r="C156" s="190"/>
      <c r="D156" s="214" t="s">
        <v>198</v>
      </c>
      <c r="E156" s="215"/>
      <c r="F156" s="196">
        <v>100</v>
      </c>
      <c r="G156" s="197">
        <v>5.9999999999999995E-4</v>
      </c>
      <c r="H156" s="212"/>
      <c r="I156" s="199"/>
      <c r="J156" s="179"/>
    </row>
    <row r="157" spans="1:10" ht="13.15" customHeight="1">
      <c r="A157" s="193"/>
      <c r="B157" s="194" t="s">
        <v>824</v>
      </c>
      <c r="C157" s="190"/>
      <c r="D157" s="214" t="s">
        <v>825</v>
      </c>
      <c r="E157" s="215"/>
      <c r="F157" s="196">
        <v>100</v>
      </c>
      <c r="G157" s="197">
        <v>5.9999999999999995E-4</v>
      </c>
      <c r="H157" s="212"/>
      <c r="I157" s="199"/>
      <c r="J157" s="179"/>
    </row>
    <row r="158" spans="1:10" ht="13.15" customHeight="1">
      <c r="A158" s="179"/>
      <c r="B158" s="189" t="s">
        <v>128</v>
      </c>
      <c r="C158" s="190"/>
      <c r="D158" s="190"/>
      <c r="E158" s="190"/>
      <c r="F158" s="200">
        <v>550</v>
      </c>
      <c r="G158" s="201">
        <v>3.2000000000000002E-3</v>
      </c>
      <c r="H158" s="202"/>
      <c r="I158" s="203"/>
      <c r="J158" s="179"/>
    </row>
    <row r="159" spans="1:10" ht="13.15" customHeight="1">
      <c r="A159" s="179"/>
      <c r="B159" s="204" t="s">
        <v>131</v>
      </c>
      <c r="C159" s="210"/>
      <c r="D159" s="205"/>
      <c r="E159" s="210"/>
      <c r="F159" s="200">
        <v>981.9</v>
      </c>
      <c r="G159" s="201">
        <v>5.5999999999999999E-3</v>
      </c>
      <c r="H159" s="202"/>
      <c r="I159" s="203"/>
      <c r="J159" s="179"/>
    </row>
    <row r="160" spans="1:10" ht="13.15" customHeight="1">
      <c r="A160" s="179"/>
      <c r="B160" s="189" t="s">
        <v>208</v>
      </c>
      <c r="C160" s="190"/>
      <c r="D160" s="190"/>
      <c r="E160" s="190"/>
      <c r="F160" s="190"/>
      <c r="G160" s="190"/>
      <c r="H160" s="191"/>
      <c r="I160" s="192"/>
      <c r="J160" s="179"/>
    </row>
    <row r="161" spans="1:10" ht="13.15" customHeight="1">
      <c r="A161" s="193"/>
      <c r="B161" s="194" t="s">
        <v>209</v>
      </c>
      <c r="C161" s="190"/>
      <c r="D161" s="190"/>
      <c r="E161" s="195"/>
      <c r="F161" s="196">
        <v>6040</v>
      </c>
      <c r="G161" s="197">
        <v>3.3700000000000001E-2</v>
      </c>
      <c r="H161" s="212">
        <v>6.6504981172323674E-2</v>
      </c>
      <c r="I161" s="199"/>
      <c r="J161" s="179"/>
    </row>
    <row r="162" spans="1:10" ht="13.15" customHeight="1">
      <c r="A162" s="179"/>
      <c r="B162" s="189" t="s">
        <v>128</v>
      </c>
      <c r="C162" s="190"/>
      <c r="D162" s="190"/>
      <c r="E162" s="190"/>
      <c r="F162" s="200">
        <v>6040</v>
      </c>
      <c r="G162" s="201">
        <v>3.3700000000000001E-2</v>
      </c>
      <c r="H162" s="202"/>
      <c r="I162" s="203"/>
      <c r="J162" s="179"/>
    </row>
    <row r="163" spans="1:10" ht="13.15" customHeight="1">
      <c r="A163" s="179"/>
      <c r="B163" s="204" t="s">
        <v>502</v>
      </c>
      <c r="C163" s="205"/>
      <c r="D163" s="205"/>
      <c r="E163" s="205"/>
      <c r="F163" s="202" t="s">
        <v>130</v>
      </c>
      <c r="G163" s="202" t="s">
        <v>130</v>
      </c>
      <c r="H163" s="202"/>
      <c r="I163" s="203"/>
      <c r="J163" s="179"/>
    </row>
    <row r="164" spans="1:10" ht="13.15" customHeight="1">
      <c r="A164" s="179"/>
      <c r="B164" s="204" t="s">
        <v>128</v>
      </c>
      <c r="C164" s="205"/>
      <c r="D164" s="205"/>
      <c r="E164" s="205"/>
      <c r="F164" s="202" t="s">
        <v>130</v>
      </c>
      <c r="G164" s="202" t="s">
        <v>130</v>
      </c>
      <c r="H164" s="202"/>
      <c r="I164" s="203"/>
      <c r="J164" s="179"/>
    </row>
    <row r="165" spans="1:10" ht="13.15" customHeight="1">
      <c r="A165" s="179"/>
      <c r="B165" s="204" t="s">
        <v>131</v>
      </c>
      <c r="C165" s="210"/>
      <c r="D165" s="205"/>
      <c r="E165" s="210"/>
      <c r="F165" s="200">
        <v>6040</v>
      </c>
      <c r="G165" s="201">
        <v>3.3700000000000001E-2</v>
      </c>
      <c r="H165" s="202"/>
      <c r="I165" s="203"/>
      <c r="J165" s="179"/>
    </row>
    <row r="166" spans="1:10" ht="13.15" customHeight="1">
      <c r="A166" s="179"/>
      <c r="B166" s="204" t="s">
        <v>210</v>
      </c>
      <c r="C166" s="190"/>
      <c r="D166" s="205"/>
      <c r="E166" s="190"/>
      <c r="F166" s="216">
        <f>2137.4647111+F176</f>
        <v>759.37471110000001</v>
      </c>
      <c r="G166" s="201">
        <f>1.18%+G176</f>
        <v>4.1999999999999997E-3</v>
      </c>
      <c r="H166" s="202"/>
      <c r="I166" s="203"/>
      <c r="J166" s="179"/>
    </row>
    <row r="167" spans="1:10" ht="13.15" customHeight="1" thickBot="1">
      <c r="A167" s="179"/>
      <c r="B167" s="217" t="s">
        <v>211</v>
      </c>
      <c r="C167" s="218"/>
      <c r="D167" s="218"/>
      <c r="E167" s="218"/>
      <c r="F167" s="219">
        <v>179486.95</v>
      </c>
      <c r="G167" s="220">
        <v>1</v>
      </c>
      <c r="H167" s="221"/>
      <c r="I167" s="222"/>
      <c r="J167" s="179"/>
    </row>
    <row r="168" spans="1:10" ht="13.15" customHeight="1">
      <c r="A168" s="179"/>
      <c r="B168" s="183"/>
      <c r="C168" s="179"/>
      <c r="D168" s="179"/>
      <c r="E168" s="179"/>
      <c r="F168" s="179"/>
      <c r="G168" s="179"/>
      <c r="H168" s="179"/>
      <c r="I168" s="179"/>
      <c r="J168" s="179"/>
    </row>
    <row r="169" spans="1:10" ht="13.15" customHeight="1">
      <c r="A169" s="179"/>
      <c r="B169" s="183"/>
      <c r="C169" s="179"/>
      <c r="D169" s="179"/>
      <c r="E169" s="179"/>
      <c r="F169" s="179"/>
      <c r="G169" s="179"/>
      <c r="H169" s="179"/>
      <c r="I169" s="179"/>
      <c r="J169" s="179"/>
    </row>
    <row r="170" spans="1:10" ht="13.15" customHeight="1" thickBot="1">
      <c r="A170" s="179"/>
      <c r="B170" s="295" t="s">
        <v>141</v>
      </c>
      <c r="C170" s="296"/>
      <c r="D170" s="296"/>
      <c r="E170" s="296"/>
      <c r="F170" s="296"/>
      <c r="G170" s="296"/>
      <c r="H170" s="297"/>
      <c r="I170" s="179"/>
      <c r="J170" s="179"/>
    </row>
    <row r="171" spans="1:10" ht="13.15" customHeight="1">
      <c r="A171" s="179"/>
      <c r="B171" s="298" t="s">
        <v>9</v>
      </c>
      <c r="C171" s="299"/>
      <c r="D171" s="299" t="s">
        <v>449</v>
      </c>
      <c r="E171" s="299" t="s">
        <v>12</v>
      </c>
      <c r="F171" s="300" t="s">
        <v>887</v>
      </c>
      <c r="G171" s="299" t="s">
        <v>888</v>
      </c>
      <c r="H171" s="301" t="s">
        <v>948</v>
      </c>
      <c r="I171" s="179"/>
      <c r="J171" s="179"/>
    </row>
    <row r="172" spans="1:10" ht="13.15" customHeight="1">
      <c r="A172" s="179"/>
      <c r="B172" s="302" t="s">
        <v>142</v>
      </c>
      <c r="C172" s="303"/>
      <c r="D172" s="303"/>
      <c r="E172" s="303"/>
      <c r="F172" s="304"/>
      <c r="G172" s="305"/>
      <c r="H172" s="306"/>
      <c r="I172" s="179"/>
      <c r="J172" s="179"/>
    </row>
    <row r="173" spans="1:10" ht="13.15" customHeight="1">
      <c r="A173" s="179"/>
      <c r="B173" s="307" t="s">
        <v>238</v>
      </c>
      <c r="C173" s="303"/>
      <c r="D173" s="303"/>
      <c r="E173" s="308">
        <v>-15000</v>
      </c>
      <c r="F173" s="309">
        <v>-26.55</v>
      </c>
      <c r="G173" s="310">
        <v>-1E-4</v>
      </c>
      <c r="H173" s="311"/>
      <c r="I173" s="179"/>
      <c r="J173" s="179"/>
    </row>
    <row r="174" spans="1:10" ht="13.15" customHeight="1">
      <c r="A174" s="179"/>
      <c r="B174" s="307" t="s">
        <v>155</v>
      </c>
      <c r="C174" s="303"/>
      <c r="D174" s="303"/>
      <c r="E174" s="308">
        <v>-152475</v>
      </c>
      <c r="F174" s="309">
        <v>-1351.54</v>
      </c>
      <c r="G174" s="310">
        <v>-7.4999999999999997E-3</v>
      </c>
      <c r="H174" s="311"/>
      <c r="I174" s="179"/>
      <c r="J174" s="179"/>
    </row>
    <row r="175" spans="1:10" ht="13.15" customHeight="1">
      <c r="A175" s="179"/>
      <c r="B175" s="302" t="s">
        <v>128</v>
      </c>
      <c r="C175" s="303"/>
      <c r="D175" s="303"/>
      <c r="E175" s="303"/>
      <c r="F175" s="312">
        <v>-1378.09</v>
      </c>
      <c r="G175" s="313">
        <v>-7.6E-3</v>
      </c>
      <c r="H175" s="314"/>
      <c r="I175" s="179"/>
      <c r="J175" s="179"/>
    </row>
    <row r="176" spans="1:10" ht="13.15" customHeight="1" thickBot="1">
      <c r="A176" s="179"/>
      <c r="B176" s="315" t="s">
        <v>131</v>
      </c>
      <c r="C176" s="316"/>
      <c r="D176" s="317"/>
      <c r="E176" s="316"/>
      <c r="F176" s="318">
        <v>-1378.09</v>
      </c>
      <c r="G176" s="319">
        <v>-7.6E-3</v>
      </c>
      <c r="H176" s="320"/>
      <c r="I176" s="179"/>
      <c r="J176" s="179"/>
    </row>
    <row r="177" spans="1:10" ht="13.15" customHeight="1">
      <c r="A177" s="179"/>
      <c r="B177" s="180" t="s">
        <v>212</v>
      </c>
      <c r="C177" s="179"/>
      <c r="D177" s="179"/>
      <c r="E177" s="179"/>
      <c r="F177" s="179"/>
      <c r="G177" s="179"/>
      <c r="H177" s="179"/>
      <c r="I177" s="179"/>
      <c r="J177" s="179"/>
    </row>
    <row r="178" spans="1:10" ht="13.15" customHeight="1">
      <c r="A178" s="179"/>
      <c r="B178" s="180" t="s">
        <v>213</v>
      </c>
      <c r="C178" s="179"/>
      <c r="D178" s="179"/>
      <c r="E178" s="179"/>
      <c r="F178" s="179"/>
      <c r="G178" s="179"/>
      <c r="H178" s="179"/>
      <c r="I178" s="179"/>
      <c r="J178" s="179"/>
    </row>
    <row r="179" spans="1:10" ht="13.15" customHeight="1">
      <c r="A179" s="179"/>
      <c r="B179" s="180" t="s">
        <v>215</v>
      </c>
      <c r="C179" s="179"/>
      <c r="D179" s="179"/>
      <c r="E179" s="179"/>
      <c r="F179" s="179"/>
      <c r="G179" s="179"/>
      <c r="H179" s="179"/>
      <c r="I179" s="179"/>
      <c r="J179" s="179"/>
    </row>
    <row r="180" spans="1:10" ht="13.15" customHeight="1">
      <c r="A180" s="179"/>
      <c r="B180" s="631" t="s">
        <v>216</v>
      </c>
      <c r="C180" s="631"/>
      <c r="D180" s="631"/>
      <c r="E180" s="179"/>
      <c r="F180" s="179"/>
      <c r="G180" s="179"/>
      <c r="H180" s="179"/>
      <c r="I180" s="179"/>
      <c r="J180" s="179"/>
    </row>
    <row r="181" spans="1:10" ht="13.15" customHeight="1" thickBot="1">
      <c r="A181" s="206"/>
      <c r="B181" s="180"/>
      <c r="C181" s="206"/>
      <c r="D181" s="206"/>
      <c r="E181" s="206"/>
      <c r="F181" s="206"/>
      <c r="G181" s="206"/>
      <c r="H181" s="206"/>
      <c r="I181" s="206"/>
      <c r="J181" s="206"/>
    </row>
    <row r="182" spans="1:10">
      <c r="B182" s="124" t="s">
        <v>429</v>
      </c>
      <c r="C182" s="125"/>
      <c r="D182" s="126"/>
      <c r="E182" s="127"/>
      <c r="F182" s="128"/>
      <c r="G182" s="128"/>
      <c r="H182" s="129"/>
      <c r="I182" s="130"/>
      <c r="J182" s="130"/>
    </row>
    <row r="183" spans="1:10" ht="15.75" thickBot="1">
      <c r="B183" s="132" t="s">
        <v>430</v>
      </c>
      <c r="C183" s="70"/>
      <c r="D183" s="133"/>
      <c r="E183" s="133"/>
      <c r="F183" s="70"/>
      <c r="G183" s="134"/>
      <c r="H183" s="135"/>
      <c r="I183" s="130"/>
      <c r="J183" s="130"/>
    </row>
    <row r="184" spans="1:10" ht="36">
      <c r="B184" s="632" t="s">
        <v>431</v>
      </c>
      <c r="C184" s="634" t="s">
        <v>432</v>
      </c>
      <c r="D184" s="223" t="s">
        <v>433</v>
      </c>
      <c r="E184" s="223" t="s">
        <v>433</v>
      </c>
      <c r="F184" s="224" t="s">
        <v>434</v>
      </c>
      <c r="G184" s="134"/>
      <c r="H184" s="135"/>
      <c r="I184" s="130"/>
      <c r="J184" s="130"/>
    </row>
    <row r="185" spans="1:10">
      <c r="B185" s="633"/>
      <c r="C185" s="635"/>
      <c r="D185" s="136" t="s">
        <v>435</v>
      </c>
      <c r="E185" s="136" t="s">
        <v>436</v>
      </c>
      <c r="F185" s="225" t="s">
        <v>435</v>
      </c>
      <c r="G185" s="134"/>
      <c r="H185" s="135"/>
      <c r="I185" s="130"/>
      <c r="J185" s="130"/>
    </row>
    <row r="186" spans="1:10" ht="15.75" thickBot="1">
      <c r="B186" s="226" t="s">
        <v>130</v>
      </c>
      <c r="C186" s="227" t="s">
        <v>130</v>
      </c>
      <c r="D186" s="227" t="s">
        <v>130</v>
      </c>
      <c r="E186" s="227" t="s">
        <v>130</v>
      </c>
      <c r="F186" s="228" t="s">
        <v>130</v>
      </c>
      <c r="G186" s="134"/>
      <c r="H186" s="135"/>
      <c r="I186" s="130"/>
      <c r="J186" s="130"/>
    </row>
    <row r="187" spans="1:10">
      <c r="B187" s="137" t="s">
        <v>437</v>
      </c>
      <c r="C187" s="138"/>
      <c r="D187" s="138"/>
      <c r="E187" s="138"/>
      <c r="F187" s="138"/>
      <c r="G187" s="134"/>
      <c r="H187" s="135"/>
      <c r="I187" s="130"/>
      <c r="J187" s="130"/>
    </row>
    <row r="188" spans="1:10">
      <c r="B188" s="139"/>
      <c r="C188" s="70"/>
      <c r="D188" s="70"/>
      <c r="E188" s="70"/>
      <c r="F188" s="70"/>
      <c r="G188" s="134"/>
      <c r="H188" s="135"/>
      <c r="I188" s="130"/>
      <c r="J188" s="130"/>
    </row>
    <row r="189" spans="1:10" ht="15.75" thickBot="1">
      <c r="B189" s="139" t="s">
        <v>559</v>
      </c>
      <c r="C189" s="70"/>
      <c r="D189" s="70"/>
      <c r="E189" s="70"/>
      <c r="F189" s="70"/>
      <c r="G189" s="134"/>
      <c r="H189" s="135"/>
      <c r="I189" s="130"/>
      <c r="J189" s="130"/>
    </row>
    <row r="190" spans="1:10">
      <c r="B190" s="229" t="s">
        <v>560</v>
      </c>
      <c r="C190" s="585" t="s">
        <v>848</v>
      </c>
      <c r="D190" s="586" t="s">
        <v>561</v>
      </c>
      <c r="E190" s="70"/>
      <c r="F190" s="70"/>
      <c r="G190" s="134"/>
      <c r="H190" s="135"/>
      <c r="I190" s="130"/>
      <c r="J190" s="130"/>
    </row>
    <row r="191" spans="1:10">
      <c r="B191" s="140" t="s">
        <v>442</v>
      </c>
      <c r="C191" s="69"/>
      <c r="D191" s="587"/>
      <c r="E191" s="70"/>
      <c r="F191" s="70"/>
      <c r="G191" s="134"/>
      <c r="H191" s="135"/>
      <c r="I191" s="130"/>
      <c r="J191" s="130"/>
    </row>
    <row r="192" spans="1:10">
      <c r="B192" s="140" t="s">
        <v>826</v>
      </c>
      <c r="C192" s="141">
        <v>12.8322</v>
      </c>
      <c r="D192" s="587">
        <v>13.1152</v>
      </c>
      <c r="E192" s="70"/>
      <c r="F192" s="70"/>
      <c r="G192" s="134"/>
      <c r="H192" s="135"/>
      <c r="I192" s="130"/>
      <c r="J192" s="130"/>
    </row>
    <row r="193" spans="2:10">
      <c r="B193" s="140" t="s">
        <v>827</v>
      </c>
      <c r="C193" s="141">
        <v>10.4422</v>
      </c>
      <c r="D193" s="587">
        <v>10.6084</v>
      </c>
      <c r="E193" s="70"/>
      <c r="F193" s="70"/>
      <c r="G193" s="142"/>
      <c r="H193" s="135"/>
      <c r="I193" s="130"/>
      <c r="J193" s="130"/>
    </row>
    <row r="194" spans="2:10">
      <c r="B194" s="140" t="s">
        <v>443</v>
      </c>
      <c r="C194" s="141"/>
      <c r="D194" s="587"/>
      <c r="E194" s="70"/>
      <c r="F194" s="70"/>
      <c r="G194" s="134"/>
      <c r="H194" s="135"/>
      <c r="I194" s="130"/>
      <c r="J194" s="130"/>
    </row>
    <row r="195" spans="2:10">
      <c r="B195" s="140" t="s">
        <v>828</v>
      </c>
      <c r="C195" s="141">
        <v>12.7331</v>
      </c>
      <c r="D195" s="587">
        <v>13.010400000000001</v>
      </c>
      <c r="E195" s="70"/>
      <c r="F195" s="70"/>
      <c r="G195" s="142"/>
      <c r="H195" s="135"/>
      <c r="I195" s="130"/>
      <c r="J195" s="130"/>
    </row>
    <row r="196" spans="2:10" ht="15.75" thickBot="1">
      <c r="B196" s="230" t="s">
        <v>829</v>
      </c>
      <c r="C196" s="589">
        <v>10.527900000000001</v>
      </c>
      <c r="D196" s="588">
        <v>10.697900000000001</v>
      </c>
      <c r="E196" s="70"/>
      <c r="F196" s="70"/>
      <c r="G196" s="142"/>
      <c r="H196" s="135"/>
      <c r="I196" s="130"/>
      <c r="J196" s="130"/>
    </row>
    <row r="197" spans="2:10">
      <c r="B197" s="132"/>
      <c r="C197" s="70"/>
      <c r="D197" s="70"/>
      <c r="E197" s="70"/>
      <c r="F197" s="70"/>
      <c r="G197" s="134"/>
      <c r="H197" s="135"/>
      <c r="I197" s="130"/>
      <c r="J197" s="130"/>
    </row>
    <row r="198" spans="2:10">
      <c r="B198" s="139" t="s">
        <v>830</v>
      </c>
      <c r="C198" s="144"/>
      <c r="D198" s="144"/>
      <c r="E198" s="144"/>
      <c r="F198" s="70"/>
      <c r="G198" s="134"/>
      <c r="H198" s="135"/>
      <c r="I198" s="130"/>
      <c r="J198" s="130"/>
    </row>
    <row r="199" spans="2:10">
      <c r="B199" s="139"/>
      <c r="C199" s="144"/>
      <c r="D199" s="144"/>
      <c r="E199" s="144"/>
      <c r="F199" s="70"/>
      <c r="G199" s="134"/>
      <c r="H199" s="135"/>
      <c r="I199" s="130"/>
      <c r="J199" s="130"/>
    </row>
    <row r="200" spans="2:10" ht="24">
      <c r="B200" s="231" t="s">
        <v>571</v>
      </c>
      <c r="C200" s="232" t="s">
        <v>584</v>
      </c>
      <c r="D200" s="232" t="s">
        <v>573</v>
      </c>
      <c r="E200" s="232" t="s">
        <v>578</v>
      </c>
      <c r="F200" s="70"/>
      <c r="G200" s="134"/>
      <c r="H200" s="135"/>
      <c r="I200" s="130"/>
      <c r="J200" s="130"/>
    </row>
    <row r="201" spans="2:10" ht="24">
      <c r="B201" s="233" t="s">
        <v>575</v>
      </c>
      <c r="C201" s="234" t="s">
        <v>585</v>
      </c>
      <c r="D201" s="235">
        <v>6.3812209999999994E-2</v>
      </c>
      <c r="E201" s="235">
        <v>6.3812209999999994E-2</v>
      </c>
      <c r="F201" s="70"/>
      <c r="G201" s="134"/>
      <c r="H201" s="135"/>
      <c r="I201" s="130"/>
      <c r="J201" s="130"/>
    </row>
    <row r="202" spans="2:10" ht="24">
      <c r="B202" s="233" t="s">
        <v>575</v>
      </c>
      <c r="C202" s="234" t="s">
        <v>587</v>
      </c>
      <c r="D202" s="235">
        <v>5.9026599999999999E-2</v>
      </c>
      <c r="E202" s="235">
        <v>5.9026599999999999E-2</v>
      </c>
      <c r="F202" s="70"/>
      <c r="G202" s="134"/>
      <c r="H202" s="135"/>
      <c r="I202" s="130"/>
      <c r="J202" s="130"/>
    </row>
    <row r="203" spans="2:10">
      <c r="B203" s="236"/>
      <c r="C203" s="164"/>
      <c r="D203" s="237"/>
      <c r="E203" s="237"/>
      <c r="F203" s="70"/>
      <c r="G203" s="134"/>
      <c r="H203" s="135"/>
      <c r="I203" s="130"/>
      <c r="J203" s="130"/>
    </row>
    <row r="204" spans="2:10">
      <c r="B204" s="139" t="s">
        <v>831</v>
      </c>
      <c r="C204" s="144"/>
      <c r="E204" s="144"/>
      <c r="F204" s="70"/>
      <c r="G204" s="134"/>
      <c r="H204" s="135"/>
      <c r="I204" s="130"/>
      <c r="J204" s="130"/>
    </row>
    <row r="205" spans="2:10">
      <c r="B205" s="139"/>
      <c r="C205" s="144"/>
      <c r="E205" s="144"/>
      <c r="F205" s="70"/>
      <c r="G205" s="134"/>
      <c r="H205" s="135"/>
      <c r="I205" s="130"/>
      <c r="J205" s="130"/>
    </row>
    <row r="206" spans="2:10">
      <c r="B206" s="139" t="s">
        <v>832</v>
      </c>
      <c r="C206" s="144"/>
      <c r="E206" s="144"/>
      <c r="F206" s="70"/>
      <c r="G206" s="134"/>
      <c r="H206" s="135"/>
      <c r="I206" s="130"/>
      <c r="J206" s="130"/>
    </row>
    <row r="207" spans="2:10">
      <c r="B207" s="165" t="s">
        <v>444</v>
      </c>
      <c r="C207" s="144"/>
      <c r="E207" s="144"/>
      <c r="F207" s="70"/>
      <c r="G207" s="134"/>
      <c r="H207" s="135"/>
      <c r="I207" s="130"/>
      <c r="J207" s="130"/>
    </row>
    <row r="208" spans="2:10">
      <c r="B208" s="165"/>
      <c r="C208" s="144"/>
      <c r="F208" s="70"/>
      <c r="G208" s="134"/>
      <c r="H208" s="135"/>
      <c r="I208" s="130"/>
      <c r="J208" s="130"/>
    </row>
    <row r="209" spans="2:10">
      <c r="B209" s="139" t="s">
        <v>833</v>
      </c>
      <c r="C209" s="144"/>
      <c r="F209" s="70"/>
      <c r="G209" s="134"/>
      <c r="H209" s="135"/>
      <c r="I209" s="130"/>
      <c r="J209" s="130"/>
    </row>
    <row r="210" spans="2:10">
      <c r="B210" s="139"/>
      <c r="C210" s="144"/>
      <c r="F210" s="70"/>
      <c r="G210" s="134"/>
      <c r="H210" s="135"/>
      <c r="I210" s="130"/>
      <c r="J210" s="130"/>
    </row>
    <row r="211" spans="2:10">
      <c r="B211" s="139" t="s">
        <v>834</v>
      </c>
      <c r="C211" s="144"/>
      <c r="F211" s="70"/>
      <c r="G211" s="134"/>
      <c r="H211" s="135"/>
      <c r="I211" s="130"/>
      <c r="J211" s="130"/>
    </row>
    <row r="212" spans="2:10">
      <c r="B212" s="166"/>
      <c r="C212" s="144"/>
      <c r="D212" s="144"/>
      <c r="F212" s="70"/>
      <c r="G212" s="134"/>
      <c r="H212" s="135"/>
      <c r="I212" s="130"/>
      <c r="J212" s="130"/>
    </row>
    <row r="213" spans="2:10">
      <c r="B213" s="139" t="s">
        <v>835</v>
      </c>
      <c r="C213" s="144"/>
      <c r="D213" s="144"/>
      <c r="E213" s="144"/>
      <c r="F213" s="70"/>
      <c r="G213" s="134"/>
      <c r="H213" s="135"/>
      <c r="I213" s="130"/>
      <c r="J213" s="130"/>
    </row>
    <row r="214" spans="2:10">
      <c r="B214" s="139"/>
      <c r="C214" s="144"/>
      <c r="D214" s="144"/>
      <c r="E214" s="144"/>
      <c r="F214" s="70"/>
      <c r="G214" s="134"/>
      <c r="H214" s="135"/>
      <c r="I214" s="130"/>
      <c r="J214" s="130"/>
    </row>
    <row r="215" spans="2:10">
      <c r="B215" s="139" t="s">
        <v>836</v>
      </c>
      <c r="C215" s="144"/>
      <c r="D215" s="144"/>
      <c r="E215" s="144"/>
      <c r="F215" s="70"/>
      <c r="G215" s="134"/>
      <c r="H215" s="135"/>
      <c r="I215" s="130"/>
      <c r="J215" s="130"/>
    </row>
    <row r="216" spans="2:10">
      <c r="B216" s="139"/>
      <c r="C216" s="144"/>
      <c r="D216" s="144"/>
      <c r="E216" s="144"/>
      <c r="F216" s="70"/>
      <c r="G216" s="134"/>
      <c r="H216" s="135"/>
      <c r="I216" s="130"/>
      <c r="J216" s="130"/>
    </row>
    <row r="217" spans="2:10" ht="15.75" thickBot="1">
      <c r="B217" s="139" t="s">
        <v>597</v>
      </c>
      <c r="C217" s="144"/>
      <c r="D217" s="144"/>
      <c r="E217" s="144"/>
      <c r="F217" s="70"/>
      <c r="H217" s="135"/>
      <c r="I217" s="130"/>
      <c r="J217" s="130"/>
    </row>
    <row r="218" spans="2:10">
      <c r="B218" s="238" t="s">
        <v>598</v>
      </c>
      <c r="C218" s="239"/>
      <c r="D218" s="239"/>
      <c r="E218" s="239"/>
      <c r="F218" s="240">
        <v>0</v>
      </c>
      <c r="H218" s="135"/>
      <c r="I218" s="130"/>
      <c r="J218" s="130"/>
    </row>
    <row r="219" spans="2:10">
      <c r="B219" s="241" t="s">
        <v>599</v>
      </c>
      <c r="C219" s="242"/>
      <c r="D219" s="242"/>
      <c r="E219" s="242"/>
      <c r="F219" s="243">
        <f>65.75-F222</f>
        <v>63.29</v>
      </c>
      <c r="H219" s="135"/>
      <c r="I219" s="130"/>
      <c r="J219" s="130"/>
    </row>
    <row r="220" spans="2:10">
      <c r="B220" s="241" t="s">
        <v>600</v>
      </c>
      <c r="C220" s="242"/>
      <c r="D220" s="242"/>
      <c r="E220" s="242"/>
      <c r="F220" s="243">
        <v>7.15</v>
      </c>
      <c r="H220" s="135"/>
      <c r="I220" s="130"/>
      <c r="J220" s="130"/>
    </row>
    <row r="221" spans="2:10">
      <c r="B221" s="241" t="s">
        <v>837</v>
      </c>
      <c r="C221" s="242"/>
      <c r="D221" s="242"/>
      <c r="E221" s="242"/>
      <c r="F221" s="243">
        <f>(G27)*100</f>
        <v>22.754117168179722</v>
      </c>
      <c r="G221" s="244"/>
      <c r="H221" s="135"/>
      <c r="I221" s="130"/>
      <c r="J221" s="130"/>
    </row>
    <row r="222" spans="2:10">
      <c r="B222" s="241" t="s">
        <v>838</v>
      </c>
      <c r="C222" s="242"/>
      <c r="D222" s="242"/>
      <c r="E222" s="242"/>
      <c r="F222" s="243">
        <v>2.46</v>
      </c>
      <c r="G222" s="245"/>
      <c r="H222" s="135"/>
      <c r="I222" s="130"/>
      <c r="J222" s="130"/>
    </row>
    <row r="223" spans="2:10" ht="15.75" thickBot="1">
      <c r="B223" s="246" t="s">
        <v>601</v>
      </c>
      <c r="C223" s="247"/>
      <c r="D223" s="247"/>
      <c r="E223" s="247"/>
      <c r="F223" s="248">
        <f>(G150+G158+G161+G166)*100</f>
        <v>4.3500000000000005</v>
      </c>
      <c r="G223" s="245"/>
      <c r="H223" s="135"/>
      <c r="I223" s="130"/>
      <c r="J223" s="130"/>
    </row>
    <row r="224" spans="2:10">
      <c r="B224" s="139"/>
      <c r="C224" s="144"/>
      <c r="D224" s="144"/>
      <c r="E224" s="144"/>
      <c r="F224" s="249"/>
      <c r="G224" s="134"/>
      <c r="H224" s="135"/>
      <c r="I224" s="130"/>
      <c r="J224" s="130"/>
    </row>
    <row r="225" spans="2:10">
      <c r="B225" s="139"/>
      <c r="C225" s="144"/>
      <c r="D225" s="144"/>
      <c r="E225" s="144"/>
      <c r="F225" s="70"/>
      <c r="G225" s="134"/>
      <c r="H225" s="135"/>
      <c r="I225" s="130"/>
      <c r="J225" s="130"/>
    </row>
    <row r="226" spans="2:10">
      <c r="B226" s="139" t="s">
        <v>602</v>
      </c>
      <c r="C226" s="144"/>
      <c r="D226" s="144"/>
      <c r="E226" s="144"/>
      <c r="F226" s="70"/>
      <c r="G226" s="134"/>
      <c r="H226" s="135"/>
      <c r="I226" s="130"/>
      <c r="J226" s="130"/>
    </row>
    <row r="227" spans="2:10">
      <c r="B227" s="241" t="s">
        <v>603</v>
      </c>
      <c r="C227" s="250"/>
      <c r="D227" s="250"/>
      <c r="E227" s="250"/>
      <c r="F227" s="251">
        <f>F218+F219</f>
        <v>63.29</v>
      </c>
      <c r="G227" s="252"/>
      <c r="H227" s="135"/>
      <c r="I227" s="130"/>
      <c r="J227" s="130"/>
    </row>
    <row r="228" spans="2:10">
      <c r="B228" s="241" t="s">
        <v>839</v>
      </c>
      <c r="C228" s="250"/>
      <c r="D228" s="250"/>
      <c r="E228" s="250"/>
      <c r="F228" s="251">
        <f>F222</f>
        <v>2.46</v>
      </c>
      <c r="G228" s="252"/>
      <c r="H228" s="135"/>
      <c r="I228" s="130"/>
      <c r="J228" s="130"/>
    </row>
    <row r="229" spans="2:10">
      <c r="B229" s="241" t="s">
        <v>840</v>
      </c>
      <c r="C229" s="250"/>
      <c r="D229" s="250"/>
      <c r="E229" s="250"/>
      <c r="F229" s="251">
        <f>F221</f>
        <v>22.754117168179722</v>
      </c>
      <c r="G229" s="253"/>
      <c r="H229" s="135"/>
      <c r="I229" s="130"/>
      <c r="J229" s="130"/>
    </row>
    <row r="230" spans="2:10">
      <c r="B230" s="241" t="s">
        <v>604</v>
      </c>
      <c r="C230" s="250"/>
      <c r="D230" s="250"/>
      <c r="E230" s="250"/>
      <c r="F230" s="251">
        <f>F220</f>
        <v>7.15</v>
      </c>
      <c r="G230" s="253"/>
      <c r="H230" s="135"/>
      <c r="I230" s="130"/>
      <c r="J230" s="130"/>
    </row>
    <row r="231" spans="2:10">
      <c r="B231" s="241" t="s">
        <v>601</v>
      </c>
      <c r="C231" s="250"/>
      <c r="D231" s="250"/>
      <c r="E231" s="250"/>
      <c r="F231" s="251">
        <f>F223</f>
        <v>4.3500000000000005</v>
      </c>
      <c r="G231" s="252"/>
      <c r="H231" s="518"/>
      <c r="I231" s="130"/>
      <c r="J231" s="130"/>
    </row>
    <row r="232" spans="2:10">
      <c r="B232" s="139"/>
      <c r="C232" s="176"/>
      <c r="D232" s="176"/>
      <c r="E232" s="176"/>
      <c r="F232" s="177"/>
      <c r="G232" s="134"/>
      <c r="H232" s="135"/>
      <c r="I232" s="130"/>
      <c r="J232" s="130"/>
    </row>
    <row r="233" spans="2:10">
      <c r="B233" s="139" t="s">
        <v>469</v>
      </c>
      <c r="C233" s="176"/>
      <c r="D233" s="176"/>
      <c r="E233" s="176"/>
      <c r="F233" s="178"/>
      <c r="G233" s="134"/>
      <c r="H233" s="135"/>
      <c r="I233" s="130"/>
      <c r="J233" s="130"/>
    </row>
    <row r="234" spans="2:10" ht="15.75" thickBot="1">
      <c r="B234" s="254"/>
      <c r="C234" s="255"/>
      <c r="D234" s="255"/>
      <c r="E234" s="256"/>
      <c r="F234" s="257"/>
      <c r="G234" s="256"/>
      <c r="H234" s="258"/>
      <c r="I234" s="130"/>
      <c r="J234" s="130"/>
    </row>
    <row r="235" spans="2:10">
      <c r="B235" s="259" t="s">
        <v>841</v>
      </c>
      <c r="C235" s="260"/>
      <c r="D235" s="260"/>
      <c r="E235" s="260"/>
      <c r="F235" s="261"/>
      <c r="G235" s="262"/>
      <c r="H235" s="129"/>
      <c r="I235" s="130"/>
      <c r="J235" s="130"/>
    </row>
    <row r="236" spans="2:10">
      <c r="B236" s="139"/>
      <c r="C236" s="176"/>
      <c r="D236" s="176"/>
      <c r="E236" s="176"/>
      <c r="F236" s="178"/>
      <c r="G236" s="134"/>
      <c r="H236" s="135"/>
      <c r="I236" s="130"/>
      <c r="J236" s="130"/>
    </row>
    <row r="237" spans="2:10">
      <c r="B237" s="263" t="s">
        <v>842</v>
      </c>
      <c r="C237" s="264"/>
      <c r="D237" s="264"/>
      <c r="E237" s="264"/>
      <c r="F237" s="265"/>
      <c r="G237" s="134"/>
      <c r="H237" s="135"/>
      <c r="I237" s="130"/>
      <c r="J237" s="130"/>
    </row>
    <row r="238" spans="2:10" ht="38.25">
      <c r="B238" s="519" t="s">
        <v>447</v>
      </c>
      <c r="C238" s="520" t="s">
        <v>448</v>
      </c>
      <c r="D238" s="520" t="s">
        <v>449</v>
      </c>
      <c r="E238" s="520" t="s">
        <v>450</v>
      </c>
      <c r="F238" s="520" t="s">
        <v>451</v>
      </c>
      <c r="G238" s="520" t="s">
        <v>452</v>
      </c>
      <c r="H238" s="521"/>
      <c r="I238" s="371"/>
      <c r="J238" s="371"/>
    </row>
    <row r="239" spans="2:10">
      <c r="B239" s="522" t="s">
        <v>235</v>
      </c>
      <c r="C239" s="396">
        <v>45351</v>
      </c>
      <c r="D239" s="397" t="s">
        <v>454</v>
      </c>
      <c r="E239" s="393">
        <v>176.1</v>
      </c>
      <c r="F239" s="523">
        <v>177</v>
      </c>
      <c r="G239" s="626">
        <v>286.45139999999998</v>
      </c>
      <c r="H239" s="521"/>
      <c r="I239" s="371"/>
      <c r="J239" s="371"/>
    </row>
    <row r="240" spans="2:10">
      <c r="B240" s="522" t="s">
        <v>94</v>
      </c>
      <c r="C240" s="396">
        <v>45351</v>
      </c>
      <c r="D240" s="397" t="s">
        <v>454</v>
      </c>
      <c r="E240" s="393">
        <v>808.72749998360382</v>
      </c>
      <c r="F240" s="523">
        <v>886.4</v>
      </c>
      <c r="G240" s="627"/>
      <c r="H240" s="521"/>
      <c r="I240" s="371"/>
      <c r="J240" s="371"/>
    </row>
    <row r="241" spans="2:10">
      <c r="B241" s="522" t="s">
        <v>843</v>
      </c>
      <c r="C241" s="524"/>
      <c r="D241" s="524"/>
      <c r="E241" s="525"/>
      <c r="F241" s="525"/>
      <c r="G241" s="526"/>
      <c r="H241" s="521"/>
      <c r="I241" s="371"/>
      <c r="J241" s="371"/>
    </row>
    <row r="242" spans="2:10">
      <c r="B242" s="375"/>
      <c r="C242" s="371"/>
      <c r="D242" s="371"/>
      <c r="E242" s="415"/>
      <c r="F242" s="415"/>
      <c r="G242" s="410"/>
      <c r="H242" s="521"/>
      <c r="I242" s="371"/>
      <c r="J242" s="371"/>
    </row>
    <row r="243" spans="2:10">
      <c r="B243" s="527" t="s">
        <v>850</v>
      </c>
      <c r="C243" s="528"/>
      <c r="D243" s="529"/>
      <c r="E243" s="371"/>
      <c r="F243" s="371"/>
      <c r="G243" s="371"/>
      <c r="H243" s="449"/>
      <c r="I243" s="530"/>
      <c r="J243" s="530"/>
    </row>
    <row r="244" spans="2:10">
      <c r="B244" s="531" t="s">
        <v>456</v>
      </c>
      <c r="C244" s="524"/>
      <c r="D244" s="524"/>
      <c r="E244" s="524"/>
      <c r="F244" s="371"/>
      <c r="G244" s="371"/>
      <c r="H244" s="449"/>
      <c r="I244" s="530"/>
      <c r="J244" s="530"/>
    </row>
    <row r="245" spans="2:10">
      <c r="B245" s="531" t="s">
        <v>457</v>
      </c>
      <c r="C245" s="524"/>
      <c r="D245" s="524"/>
      <c r="E245" s="409">
        <v>553</v>
      </c>
      <c r="F245" s="410"/>
      <c r="G245" s="410"/>
      <c r="H245" s="449"/>
      <c r="I245" s="530"/>
      <c r="J245" s="530"/>
    </row>
    <row r="246" spans="2:10">
      <c r="B246" s="531" t="s">
        <v>458</v>
      </c>
      <c r="C246" s="524"/>
      <c r="D246" s="524"/>
      <c r="E246" s="409"/>
      <c r="F246" s="410"/>
      <c r="G246" s="410"/>
      <c r="H246" s="449"/>
      <c r="I246" s="530"/>
      <c r="J246" s="530"/>
    </row>
    <row r="247" spans="2:10">
      <c r="B247" s="531" t="s">
        <v>459</v>
      </c>
      <c r="C247" s="524"/>
      <c r="D247" s="524"/>
      <c r="E247" s="409"/>
      <c r="F247" s="410"/>
      <c r="G247" s="410"/>
      <c r="H247" s="449"/>
      <c r="I247" s="530"/>
      <c r="J247" s="530"/>
    </row>
    <row r="248" spans="2:10">
      <c r="B248" s="531" t="s">
        <v>460</v>
      </c>
      <c r="C248" s="524"/>
      <c r="D248" s="524"/>
      <c r="E248" s="409"/>
      <c r="F248" s="410"/>
      <c r="G248" s="410"/>
      <c r="H248" s="449"/>
      <c r="I248" s="530"/>
      <c r="J248" s="530"/>
    </row>
    <row r="249" spans="2:10">
      <c r="B249" s="531" t="s">
        <v>461</v>
      </c>
      <c r="C249" s="524"/>
      <c r="D249" s="524"/>
      <c r="E249" s="409">
        <v>447070086.94999999</v>
      </c>
      <c r="F249" s="410"/>
      <c r="G249" s="410"/>
      <c r="H249" s="449"/>
      <c r="I249" s="530"/>
      <c r="J249" s="530"/>
    </row>
    <row r="250" spans="2:10">
      <c r="B250" s="531" t="s">
        <v>462</v>
      </c>
      <c r="C250" s="524"/>
      <c r="D250" s="524"/>
      <c r="E250" s="409"/>
      <c r="F250" s="410"/>
      <c r="G250" s="410"/>
      <c r="H250" s="449"/>
      <c r="I250" s="530"/>
      <c r="J250" s="532"/>
    </row>
    <row r="251" spans="2:10">
      <c r="B251" s="531" t="s">
        <v>463</v>
      </c>
      <c r="C251" s="524"/>
      <c r="D251" s="524"/>
      <c r="E251" s="409"/>
      <c r="F251" s="410"/>
      <c r="G251" s="411"/>
      <c r="H251" s="449"/>
      <c r="I251" s="530"/>
      <c r="J251" s="533"/>
    </row>
    <row r="252" spans="2:10">
      <c r="B252" s="531" t="s">
        <v>464</v>
      </c>
      <c r="C252" s="524"/>
      <c r="D252" s="524"/>
      <c r="E252" s="409">
        <v>17435703.790000003</v>
      </c>
      <c r="F252" s="410"/>
      <c r="G252" s="412"/>
      <c r="H252" s="449"/>
      <c r="I252" s="530"/>
      <c r="J252" s="533"/>
    </row>
    <row r="253" spans="2:10">
      <c r="B253" s="534"/>
      <c r="C253" s="371"/>
      <c r="D253" s="371"/>
      <c r="E253" s="362"/>
      <c r="F253" s="410"/>
      <c r="G253" s="412"/>
      <c r="H253" s="449"/>
      <c r="I253" s="530"/>
      <c r="J253" s="533"/>
    </row>
    <row r="254" spans="2:10">
      <c r="B254" s="413" t="s">
        <v>465</v>
      </c>
      <c r="C254" s="414"/>
      <c r="D254" s="414"/>
      <c r="E254" s="415"/>
      <c r="F254" s="410"/>
      <c r="G254" s="410"/>
      <c r="H254" s="449"/>
      <c r="I254" s="530"/>
      <c r="J254" s="530"/>
    </row>
    <row r="255" spans="2:10">
      <c r="B255" s="375"/>
      <c r="C255" s="371"/>
      <c r="D255" s="371"/>
      <c r="E255" s="415"/>
      <c r="F255" s="415"/>
      <c r="G255" s="410"/>
      <c r="H255" s="521"/>
      <c r="I255" s="371"/>
      <c r="J255" s="371"/>
    </row>
    <row r="256" spans="2:10">
      <c r="B256" s="527" t="s">
        <v>844</v>
      </c>
      <c r="C256" s="528"/>
      <c r="D256" s="528"/>
      <c r="E256" s="371"/>
      <c r="F256" s="371"/>
      <c r="G256" s="371"/>
      <c r="H256" s="521"/>
      <c r="I256" s="371"/>
      <c r="J256" s="371"/>
    </row>
    <row r="257" spans="1:10">
      <c r="B257" s="534"/>
      <c r="C257" s="371"/>
      <c r="D257" s="371"/>
      <c r="E257" s="371"/>
      <c r="F257" s="535"/>
      <c r="G257" s="535"/>
      <c r="H257" s="521"/>
      <c r="I257" s="371"/>
      <c r="J257" s="371"/>
    </row>
    <row r="258" spans="1:10">
      <c r="B258" s="527" t="s">
        <v>845</v>
      </c>
      <c r="C258" s="528"/>
      <c r="D258" s="528"/>
      <c r="E258" s="371"/>
      <c r="F258" s="536"/>
      <c r="G258" s="535"/>
      <c r="H258" s="521"/>
      <c r="I258" s="371"/>
      <c r="J258" s="371"/>
    </row>
    <row r="259" spans="1:10">
      <c r="B259" s="413"/>
      <c r="C259" s="414"/>
      <c r="D259" s="414"/>
      <c r="E259" s="371"/>
      <c r="F259" s="371"/>
      <c r="G259" s="371"/>
      <c r="H259" s="521"/>
      <c r="I259" s="371"/>
      <c r="J259" s="371"/>
    </row>
    <row r="260" spans="1:10">
      <c r="B260" s="527" t="s">
        <v>846</v>
      </c>
      <c r="C260" s="528"/>
      <c r="D260" s="528"/>
      <c r="E260" s="371"/>
      <c r="F260" s="536"/>
      <c r="G260" s="371"/>
      <c r="H260" s="521"/>
      <c r="I260" s="371"/>
      <c r="J260" s="371"/>
    </row>
    <row r="261" spans="1:10">
      <c r="B261" s="537"/>
      <c r="C261" s="538"/>
      <c r="D261" s="538"/>
      <c r="E261" s="538"/>
      <c r="F261" s="538"/>
      <c r="G261" s="371"/>
      <c r="H261" s="521"/>
      <c r="I261" s="371"/>
      <c r="J261" s="371"/>
    </row>
    <row r="262" spans="1:10">
      <c r="B262" s="527" t="s">
        <v>851</v>
      </c>
      <c r="C262" s="528"/>
      <c r="D262" s="528"/>
      <c r="E262" s="371"/>
      <c r="F262" s="371"/>
      <c r="G262" s="371"/>
      <c r="H262" s="521"/>
      <c r="I262" s="371"/>
      <c r="J262" s="371"/>
    </row>
    <row r="263" spans="1:10">
      <c r="B263" s="539" t="s">
        <v>466</v>
      </c>
      <c r="C263" s="540"/>
      <c r="D263" s="540"/>
      <c r="E263" s="524">
        <v>160</v>
      </c>
      <c r="F263" s="371"/>
      <c r="G263" s="371"/>
      <c r="H263" s="521"/>
      <c r="I263" s="371"/>
      <c r="J263" s="371"/>
    </row>
    <row r="264" spans="1:10">
      <c r="B264" s="539" t="s">
        <v>467</v>
      </c>
      <c r="C264" s="540"/>
      <c r="D264" s="540"/>
      <c r="E264" s="541">
        <v>144360000</v>
      </c>
      <c r="F264" s="371"/>
      <c r="G264" s="371"/>
      <c r="H264" s="521"/>
      <c r="I264" s="371"/>
      <c r="J264" s="371"/>
    </row>
    <row r="265" spans="1:10">
      <c r="B265" s="539" t="s">
        <v>468</v>
      </c>
      <c r="C265" s="540"/>
      <c r="D265" s="540"/>
      <c r="E265" s="541">
        <v>886524.75</v>
      </c>
      <c r="F265" s="371"/>
      <c r="G265" s="371"/>
      <c r="H265" s="521"/>
      <c r="I265" s="371"/>
      <c r="J265" s="371"/>
    </row>
    <row r="266" spans="1:10">
      <c r="B266" s="534"/>
      <c r="C266" s="371"/>
      <c r="D266" s="371"/>
      <c r="E266" s="371"/>
      <c r="F266" s="371"/>
      <c r="G266" s="371"/>
      <c r="H266" s="521"/>
      <c r="I266" s="371"/>
      <c r="J266" s="371"/>
    </row>
    <row r="267" spans="1:10" ht="15.75" thickBot="1">
      <c r="B267" s="542" t="s">
        <v>482</v>
      </c>
      <c r="C267" s="543"/>
      <c r="D267" s="543"/>
      <c r="E267" s="543"/>
      <c r="F267" s="543"/>
      <c r="G267" s="543"/>
      <c r="H267" s="544"/>
      <c r="I267" s="371"/>
      <c r="J267" s="371"/>
    </row>
    <row r="268" spans="1:10" ht="13.15" customHeight="1">
      <c r="A268" s="206"/>
      <c r="B268" s="180"/>
      <c r="C268" s="180"/>
      <c r="D268" s="180"/>
      <c r="E268" s="206"/>
      <c r="F268" s="206"/>
      <c r="G268" s="206"/>
      <c r="H268" s="206"/>
      <c r="I268" s="206"/>
      <c r="J268" s="206"/>
    </row>
    <row r="269" spans="1:10" ht="13.15" customHeight="1">
      <c r="A269" s="179"/>
      <c r="B269" s="180"/>
      <c r="C269" s="179"/>
      <c r="D269" s="179"/>
      <c r="E269" s="179"/>
      <c r="F269" s="179"/>
      <c r="G269" s="179"/>
      <c r="H269" s="179"/>
      <c r="I269" s="179"/>
      <c r="J269" s="179"/>
    </row>
    <row r="270" spans="1:10">
      <c r="B270" s="611" t="s">
        <v>934</v>
      </c>
      <c r="C270" s="611"/>
      <c r="D270" s="611"/>
      <c r="E270" s="611"/>
      <c r="F270" s="611"/>
      <c r="G270" s="611"/>
      <c r="H270" s="611"/>
      <c r="I270" s="611"/>
      <c r="J270" s="433"/>
    </row>
    <row r="271" spans="1:10">
      <c r="B271" s="613" t="s">
        <v>890</v>
      </c>
      <c r="C271" s="614" t="s">
        <v>891</v>
      </c>
      <c r="D271" s="614"/>
      <c r="E271" s="423" t="s">
        <v>892</v>
      </c>
      <c r="F271" s="423" t="s">
        <v>893</v>
      </c>
      <c r="G271" s="614" t="s">
        <v>894</v>
      </c>
      <c r="H271" s="614"/>
      <c r="I271" s="614"/>
      <c r="J271" s="614"/>
    </row>
    <row r="272" spans="1:10" ht="64.5">
      <c r="B272" s="613"/>
      <c r="C272" s="423" t="s">
        <v>443</v>
      </c>
      <c r="D272" s="423" t="s">
        <v>442</v>
      </c>
      <c r="E272" s="423" t="s">
        <v>935</v>
      </c>
      <c r="F272" s="423" t="s">
        <v>936</v>
      </c>
      <c r="G272" s="423" t="s">
        <v>443</v>
      </c>
      <c r="H272" s="423" t="s">
        <v>442</v>
      </c>
      <c r="I272" s="423" t="s">
        <v>935</v>
      </c>
      <c r="J272" s="423" t="s">
        <v>936</v>
      </c>
    </row>
    <row r="273" spans="2:10">
      <c r="B273" s="545" t="s">
        <v>937</v>
      </c>
      <c r="C273" s="425">
        <v>0.10297948700975534</v>
      </c>
      <c r="D273" s="425">
        <v>0.10628022138889315</v>
      </c>
      <c r="E273" s="425">
        <v>6.7017158218878548E-2</v>
      </c>
      <c r="F273" s="425">
        <v>3.2627175755269411E-2</v>
      </c>
      <c r="G273" s="546">
        <v>13010.4</v>
      </c>
      <c r="H273" s="546">
        <v>13115.2</v>
      </c>
      <c r="I273" s="546">
        <v>11902.502681049973</v>
      </c>
      <c r="J273" s="546">
        <v>10900.275566413833</v>
      </c>
    </row>
    <row r="274" spans="2:10">
      <c r="B274" s="424" t="s">
        <v>898</v>
      </c>
      <c r="C274" s="425">
        <v>0.15370086281047435</v>
      </c>
      <c r="D274" s="425">
        <v>0.15711462450592872</v>
      </c>
      <c r="E274" s="425">
        <v>0.11027712293797332</v>
      </c>
      <c r="F274" s="425">
        <v>8.2486641285187234E-2</v>
      </c>
      <c r="G274" s="546">
        <v>11537.008628104744</v>
      </c>
      <c r="H274" s="546">
        <v>11571.146245059288</v>
      </c>
      <c r="I274" s="546">
        <v>11102.771229379734</v>
      </c>
      <c r="J274" s="546">
        <v>10824.866412851872</v>
      </c>
    </row>
    <row r="275" spans="2:10">
      <c r="B275" s="291"/>
      <c r="C275" s="282"/>
      <c r="D275" s="292"/>
      <c r="E275" s="282"/>
      <c r="F275" s="282"/>
      <c r="G275" s="282"/>
      <c r="H275" s="282"/>
      <c r="I275" s="282"/>
      <c r="J275" s="282"/>
    </row>
    <row r="276" spans="2:10">
      <c r="B276" s="282"/>
      <c r="C276" s="282"/>
      <c r="D276" s="282"/>
      <c r="E276" s="282"/>
      <c r="F276" s="282"/>
      <c r="G276" s="282"/>
      <c r="H276" s="282"/>
      <c r="I276" s="282"/>
      <c r="J276" s="282"/>
    </row>
    <row r="277" spans="2:10">
      <c r="B277" s="611" t="s">
        <v>938</v>
      </c>
      <c r="C277" s="611"/>
      <c r="D277" s="611"/>
      <c r="E277" s="611"/>
      <c r="F277" s="611"/>
      <c r="G277" s="282"/>
      <c r="H277" s="282"/>
      <c r="I277" s="282"/>
      <c r="J277" s="282"/>
    </row>
    <row r="278" spans="2:10" ht="39">
      <c r="B278" s="429"/>
      <c r="C278" s="430" t="s">
        <v>937</v>
      </c>
      <c r="D278" s="423" t="s">
        <v>898</v>
      </c>
      <c r="E278" s="423" t="s">
        <v>899</v>
      </c>
      <c r="F278" s="423" t="s">
        <v>900</v>
      </c>
      <c r="G278" s="282"/>
      <c r="H278" s="282"/>
      <c r="I278" s="282"/>
      <c r="J278" s="282"/>
    </row>
    <row r="279" spans="2:10">
      <c r="B279" s="424" t="s">
        <v>903</v>
      </c>
      <c r="C279" s="431">
        <v>330000</v>
      </c>
      <c r="D279" s="431">
        <v>120000</v>
      </c>
      <c r="E279" s="432" t="s">
        <v>921</v>
      </c>
      <c r="F279" s="432" t="s">
        <v>921</v>
      </c>
      <c r="G279" s="282"/>
      <c r="H279" s="282"/>
      <c r="I279" s="282"/>
      <c r="J279" s="282"/>
    </row>
    <row r="280" spans="2:10">
      <c r="B280" s="424" t="s">
        <v>904</v>
      </c>
      <c r="C280" s="431">
        <v>390641.31254517002</v>
      </c>
      <c r="D280" s="431">
        <v>131838.51409885701</v>
      </c>
      <c r="E280" s="432" t="s">
        <v>921</v>
      </c>
      <c r="F280" s="432" t="s">
        <v>921</v>
      </c>
      <c r="G280" s="282"/>
      <c r="H280" s="282"/>
      <c r="I280" s="282"/>
      <c r="J280" s="282"/>
    </row>
    <row r="281" spans="2:10">
      <c r="B281" s="424" t="s">
        <v>905</v>
      </c>
      <c r="C281" s="432">
        <v>0.123343927760509</v>
      </c>
      <c r="D281" s="432">
        <v>0.187231401729685</v>
      </c>
      <c r="E281" s="432" t="s">
        <v>921</v>
      </c>
      <c r="F281" s="432" t="s">
        <v>921</v>
      </c>
      <c r="G281" s="282"/>
      <c r="H281" s="282"/>
      <c r="I281" s="282"/>
      <c r="J281" s="292"/>
    </row>
    <row r="282" spans="2:10">
      <c r="B282" s="424" t="s">
        <v>939</v>
      </c>
      <c r="C282" s="432">
        <v>8.1133182947831589E-2</v>
      </c>
      <c r="D282" s="432">
        <v>0.11895367753708501</v>
      </c>
      <c r="E282" s="432" t="s">
        <v>921</v>
      </c>
      <c r="F282" s="432" t="s">
        <v>921</v>
      </c>
      <c r="G282" s="282"/>
      <c r="H282" s="282"/>
      <c r="I282" s="282"/>
      <c r="J282" s="292"/>
    </row>
    <row r="283" spans="2:10">
      <c r="B283" s="424" t="s">
        <v>940</v>
      </c>
      <c r="C283" s="432">
        <v>5.5344024176398998E-2</v>
      </c>
      <c r="D283" s="432">
        <v>7.6333522393566902E-2</v>
      </c>
      <c r="E283" s="432" t="s">
        <v>921</v>
      </c>
      <c r="F283" s="432" t="s">
        <v>921</v>
      </c>
      <c r="G283" s="282"/>
      <c r="H283" s="282"/>
      <c r="I283" s="282"/>
      <c r="J283" s="292"/>
    </row>
    <row r="284" spans="2:10">
      <c r="B284" s="282"/>
      <c r="C284" s="282"/>
      <c r="D284" s="282"/>
      <c r="E284" s="282"/>
      <c r="F284" s="282"/>
      <c r="G284" s="282"/>
      <c r="H284" s="282"/>
      <c r="I284" s="282"/>
      <c r="J284" s="282"/>
    </row>
    <row r="285" spans="2:10">
      <c r="B285" s="611" t="s">
        <v>941</v>
      </c>
      <c r="C285" s="611"/>
      <c r="D285" s="611"/>
      <c r="E285" s="611"/>
      <c r="F285" s="611"/>
      <c r="G285" s="282"/>
      <c r="H285" s="282"/>
      <c r="I285" s="282"/>
      <c r="J285" s="282"/>
    </row>
    <row r="286" spans="2:10" ht="39">
      <c r="B286" s="429"/>
      <c r="C286" s="430" t="s">
        <v>937</v>
      </c>
      <c r="D286" s="423" t="s">
        <v>898</v>
      </c>
      <c r="E286" s="423" t="s">
        <v>899</v>
      </c>
      <c r="F286" s="423" t="s">
        <v>900</v>
      </c>
      <c r="G286" s="282"/>
      <c r="H286" s="282"/>
      <c r="I286" s="282"/>
      <c r="J286" s="282"/>
    </row>
    <row r="287" spans="2:10">
      <c r="B287" s="424" t="s">
        <v>903</v>
      </c>
      <c r="C287" s="431">
        <v>330000</v>
      </c>
      <c r="D287" s="431">
        <v>120000</v>
      </c>
      <c r="E287" s="432" t="s">
        <v>921</v>
      </c>
      <c r="F287" s="432" t="s">
        <v>921</v>
      </c>
      <c r="G287" s="282"/>
      <c r="H287" s="282"/>
      <c r="I287" s="282"/>
      <c r="J287" s="282"/>
    </row>
    <row r="288" spans="2:10">
      <c r="B288" s="424" t="s">
        <v>904</v>
      </c>
      <c r="C288" s="431">
        <v>392346.60521706101</v>
      </c>
      <c r="D288" s="431">
        <v>132053.929510722</v>
      </c>
      <c r="E288" s="432" t="s">
        <v>921</v>
      </c>
      <c r="F288" s="432" t="s">
        <v>921</v>
      </c>
      <c r="G288" s="282"/>
      <c r="H288" s="282"/>
      <c r="I288" s="282"/>
      <c r="J288" s="282"/>
    </row>
    <row r="289" spans="2:10">
      <c r="B289" s="424" t="s">
        <v>905</v>
      </c>
      <c r="C289" s="432">
        <v>0.12663815878634799</v>
      </c>
      <c r="D289" s="432">
        <v>0.190726139190073</v>
      </c>
      <c r="E289" s="432" t="s">
        <v>921</v>
      </c>
      <c r="F289" s="432" t="s">
        <v>921</v>
      </c>
      <c r="G289" s="282"/>
      <c r="H289" s="282"/>
      <c r="I289" s="292"/>
      <c r="J289" s="292"/>
    </row>
    <row r="290" spans="2:10">
      <c r="B290" s="424" t="s">
        <v>939</v>
      </c>
      <c r="C290" s="432">
        <v>8.1133182947831589E-2</v>
      </c>
      <c r="D290" s="432">
        <v>0.11895367753708501</v>
      </c>
      <c r="E290" s="432" t="s">
        <v>921</v>
      </c>
      <c r="F290" s="432" t="s">
        <v>921</v>
      </c>
      <c r="G290" s="282"/>
      <c r="H290" s="282"/>
      <c r="I290" s="292"/>
      <c r="J290" s="292"/>
    </row>
    <row r="291" spans="2:10">
      <c r="B291" s="424" t="s">
        <v>940</v>
      </c>
      <c r="C291" s="432">
        <v>5.5344024176398998E-2</v>
      </c>
      <c r="D291" s="432">
        <v>7.6333522393566902E-2</v>
      </c>
      <c r="E291" s="432" t="s">
        <v>921</v>
      </c>
      <c r="F291" s="432" t="s">
        <v>921</v>
      </c>
      <c r="G291" s="282"/>
      <c r="H291" s="282"/>
      <c r="I291" s="292"/>
      <c r="J291" s="292"/>
    </row>
    <row r="292" spans="2:10">
      <c r="B292" s="282"/>
      <c r="C292" s="282"/>
      <c r="D292" s="282"/>
      <c r="E292" s="282"/>
      <c r="F292" s="282"/>
      <c r="G292" s="282"/>
      <c r="H292" s="282"/>
      <c r="I292" s="282"/>
      <c r="J292" s="282"/>
    </row>
    <row r="293" spans="2:10">
      <c r="B293"/>
      <c r="C293"/>
      <c r="D293"/>
      <c r="E293"/>
      <c r="F293"/>
      <c r="G293"/>
      <c r="H293"/>
      <c r="I293"/>
      <c r="J293"/>
    </row>
    <row r="294" spans="2:10">
      <c r="B294" s="423" t="s">
        <v>918</v>
      </c>
      <c r="C294" s="429"/>
      <c r="D294"/>
      <c r="E294"/>
      <c r="F294"/>
      <c r="G294"/>
      <c r="H294"/>
      <c r="I294"/>
      <c r="J294"/>
    </row>
    <row r="295" spans="2:10">
      <c r="B295" s="433" t="s">
        <v>931</v>
      </c>
      <c r="C295" s="468">
        <v>1581.5631123637932</v>
      </c>
      <c r="D295"/>
      <c r="E295"/>
      <c r="F295"/>
      <c r="G295"/>
      <c r="H295"/>
      <c r="I295"/>
      <c r="J295"/>
    </row>
    <row r="296" spans="2:10">
      <c r="B296" s="433" t="s">
        <v>932</v>
      </c>
      <c r="C296" s="440">
        <v>3.4425347108925699</v>
      </c>
      <c r="D296"/>
      <c r="E296"/>
      <c r="F296"/>
      <c r="G296"/>
      <c r="H296"/>
      <c r="I296"/>
      <c r="J296"/>
    </row>
    <row r="297" spans="2:10">
      <c r="B297" s="433" t="s">
        <v>919</v>
      </c>
      <c r="C297" s="440">
        <v>3.5752294498985693</v>
      </c>
      <c r="D297"/>
      <c r="E297"/>
      <c r="F297"/>
      <c r="G297"/>
      <c r="H297"/>
      <c r="I297"/>
      <c r="J297"/>
    </row>
    <row r="298" spans="2:10">
      <c r="B298" s="433" t="s">
        <v>933</v>
      </c>
      <c r="C298" s="547">
        <v>7.5957781373693842E-2</v>
      </c>
      <c r="D298"/>
      <c r="E298"/>
      <c r="F298"/>
      <c r="G298"/>
      <c r="H298"/>
      <c r="I298"/>
      <c r="J298"/>
    </row>
    <row r="300" spans="2:10" ht="15.75" thickBot="1"/>
    <row r="301" spans="2:10" s="470" customFormat="1" ht="12.75">
      <c r="B301" s="548"/>
      <c r="C301" s="549"/>
      <c r="D301" s="550"/>
      <c r="E301" s="629" t="s">
        <v>979</v>
      </c>
      <c r="F301" s="630"/>
    </row>
    <row r="302" spans="2:10" s="470" customFormat="1" ht="12.75">
      <c r="B302" s="551" t="s">
        <v>963</v>
      </c>
      <c r="C302" s="552"/>
      <c r="D302" s="552"/>
      <c r="E302" s="448"/>
      <c r="F302" s="449"/>
    </row>
    <row r="303" spans="2:10" s="470" customFormat="1" ht="12.75">
      <c r="B303" s="553" t="s">
        <v>964</v>
      </c>
      <c r="C303" s="552"/>
      <c r="D303" s="552"/>
      <c r="E303" s="448"/>
      <c r="F303" s="449"/>
    </row>
    <row r="304" spans="2:10" s="470" customFormat="1" ht="12.75">
      <c r="B304" s="554" t="s">
        <v>980</v>
      </c>
      <c r="C304" s="552"/>
      <c r="D304" s="552"/>
      <c r="E304" s="448"/>
      <c r="F304" s="449"/>
    </row>
    <row r="305" spans="2:6" s="470" customFormat="1" ht="12.75">
      <c r="B305" s="554" t="s">
        <v>981</v>
      </c>
      <c r="C305" s="552"/>
      <c r="D305" s="552"/>
      <c r="E305" s="448"/>
      <c r="F305" s="449"/>
    </row>
    <row r="306" spans="2:6" s="470" customFormat="1" ht="12.75">
      <c r="B306" s="555"/>
      <c r="C306" s="552"/>
      <c r="D306" s="552"/>
      <c r="E306" s="448"/>
      <c r="F306" s="449"/>
    </row>
    <row r="307" spans="2:6" s="470" customFormat="1" ht="12.75">
      <c r="B307" s="555"/>
      <c r="C307" s="552"/>
      <c r="D307" s="552"/>
      <c r="E307" s="448"/>
      <c r="F307" s="449"/>
    </row>
    <row r="308" spans="2:6" s="470" customFormat="1" ht="12.75">
      <c r="B308" s="555"/>
      <c r="C308" s="552"/>
      <c r="D308" s="552"/>
      <c r="E308" s="448"/>
      <c r="F308" s="449"/>
    </row>
    <row r="309" spans="2:6" s="470" customFormat="1" ht="12.75">
      <c r="B309" s="555"/>
      <c r="C309" s="552"/>
      <c r="D309" s="552"/>
      <c r="E309" s="448"/>
      <c r="F309" s="449"/>
    </row>
    <row r="310" spans="2:6" s="470" customFormat="1" ht="12.75">
      <c r="B310" s="553" t="s">
        <v>982</v>
      </c>
      <c r="C310" s="552"/>
      <c r="D310" s="552"/>
      <c r="E310" s="448"/>
      <c r="F310" s="449"/>
    </row>
    <row r="311" spans="2:6" s="470" customFormat="1" ht="13.5" thickBot="1">
      <c r="B311" s="556"/>
      <c r="C311" s="557"/>
      <c r="D311" s="557"/>
      <c r="E311" s="455"/>
      <c r="F311" s="456"/>
    </row>
    <row r="312" spans="2:6" s="470" customFormat="1" ht="13.5" thickBot="1"/>
    <row r="313" spans="2:6" s="470" customFormat="1" ht="12.75">
      <c r="B313" s="558" t="s">
        <v>967</v>
      </c>
    </row>
    <row r="314" spans="2:6" s="470" customFormat="1" ht="12.75">
      <c r="B314" s="559" t="s">
        <v>983</v>
      </c>
    </row>
    <row r="315" spans="2:6" s="470" customFormat="1" ht="12.75">
      <c r="B315" s="560"/>
    </row>
    <row r="316" spans="2:6" s="470" customFormat="1" ht="12.75">
      <c r="B316" s="560"/>
    </row>
    <row r="317" spans="2:6" s="470" customFormat="1" ht="12.75">
      <c r="B317" s="560"/>
    </row>
    <row r="318" spans="2:6" s="470" customFormat="1" ht="12.75">
      <c r="B318" s="560"/>
    </row>
    <row r="319" spans="2:6" s="470" customFormat="1" ht="12.75">
      <c r="B319" s="560"/>
    </row>
    <row r="320" spans="2:6" s="470" customFormat="1" ht="12.75">
      <c r="B320" s="560"/>
    </row>
    <row r="321" spans="2:2" s="470" customFormat="1" ht="12.75">
      <c r="B321" s="560"/>
    </row>
    <row r="322" spans="2:2" s="470" customFormat="1" ht="12.75">
      <c r="B322" s="560"/>
    </row>
    <row r="323" spans="2:2" s="470" customFormat="1" ht="12.75">
      <c r="B323" s="560"/>
    </row>
    <row r="324" spans="2:2" s="470" customFormat="1" ht="12.75">
      <c r="B324" s="560"/>
    </row>
    <row r="325" spans="2:2" s="470" customFormat="1" ht="12.75">
      <c r="B325" s="560"/>
    </row>
    <row r="326" spans="2:2" s="470" customFormat="1" ht="13.5" thickBot="1">
      <c r="B326" s="561"/>
    </row>
  </sheetData>
  <mergeCells count="12">
    <mergeCell ref="B1:F1"/>
    <mergeCell ref="E301:F301"/>
    <mergeCell ref="B180:D180"/>
    <mergeCell ref="B184:B185"/>
    <mergeCell ref="C184:C185"/>
    <mergeCell ref="G239:G240"/>
    <mergeCell ref="B285:F285"/>
    <mergeCell ref="B270:I270"/>
    <mergeCell ref="B271:B272"/>
    <mergeCell ref="C271:D271"/>
    <mergeCell ref="G271:J271"/>
    <mergeCell ref="B277:F277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304"/>
  <sheetViews>
    <sheetView topLeftCell="A84" zoomScaleNormal="100" workbookViewId="0"/>
  </sheetViews>
  <sheetFormatPr defaultRowHeight="15"/>
  <cols>
    <col min="1" max="1" width="3.28515625" customWidth="1"/>
    <col min="2" max="2" width="49" customWidth="1"/>
    <col min="3" max="3" width="16.7109375" customWidth="1"/>
    <col min="4" max="4" width="23" customWidth="1"/>
    <col min="5" max="5" width="16.7109375" customWidth="1"/>
    <col min="6" max="6" width="18.28515625" customWidth="1"/>
    <col min="7" max="7" width="14.5703125" customWidth="1"/>
    <col min="8" max="8" width="11.42578125" customWidth="1"/>
    <col min="9" max="10" width="10.7109375" customWidth="1"/>
  </cols>
  <sheetData>
    <row r="1" spans="1:10" ht="16.149999999999999" customHeight="1">
      <c r="A1" s="3"/>
      <c r="B1" s="628" t="s">
        <v>984</v>
      </c>
      <c r="C1" s="628"/>
      <c r="D1" s="628"/>
      <c r="E1" s="628"/>
      <c r="F1" s="628"/>
      <c r="G1" s="3"/>
      <c r="H1" s="3"/>
      <c r="I1" s="3"/>
      <c r="J1" s="3"/>
    </row>
    <row r="2" spans="1:10" ht="13.1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3.15" customHeight="1">
      <c r="A3" s="6"/>
      <c r="B3" s="7" t="s">
        <v>8</v>
      </c>
      <c r="C3" s="3"/>
      <c r="D3" s="3"/>
      <c r="E3" s="3"/>
      <c r="F3" s="3"/>
      <c r="G3" s="3"/>
      <c r="H3" s="3"/>
      <c r="I3" s="3"/>
      <c r="J3" s="3"/>
    </row>
    <row r="4" spans="1:10" ht="28.15" customHeight="1">
      <c r="A4" s="3"/>
      <c r="B4" s="8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1" t="s">
        <v>16</v>
      </c>
      <c r="J4" s="12" t="s">
        <v>17</v>
      </c>
    </row>
    <row r="5" spans="1:10" ht="13.15" customHeight="1">
      <c r="A5" s="3"/>
      <c r="B5" s="13" t="s">
        <v>18</v>
      </c>
      <c r="C5" s="14"/>
      <c r="D5" s="14"/>
      <c r="E5" s="14"/>
      <c r="F5" s="14"/>
      <c r="G5" s="14"/>
      <c r="H5" s="15"/>
      <c r="I5" s="16"/>
      <c r="J5" s="3"/>
    </row>
    <row r="6" spans="1:10" ht="13.15" customHeight="1">
      <c r="A6" s="3"/>
      <c r="B6" s="13" t="s">
        <v>19</v>
      </c>
      <c r="C6" s="14"/>
      <c r="D6" s="14"/>
      <c r="E6" s="14"/>
      <c r="F6" s="3"/>
      <c r="G6" s="15"/>
      <c r="H6" s="15"/>
      <c r="I6" s="16"/>
      <c r="J6" s="3"/>
    </row>
    <row r="7" spans="1:10" ht="13.15" customHeight="1">
      <c r="A7" s="17"/>
      <c r="B7" s="18" t="s">
        <v>20</v>
      </c>
      <c r="C7" s="14" t="s">
        <v>21</v>
      </c>
      <c r="D7" s="14" t="s">
        <v>22</v>
      </c>
      <c r="E7" s="19">
        <v>145200</v>
      </c>
      <c r="F7" s="20">
        <v>2123.62</v>
      </c>
      <c r="G7" s="21">
        <v>7.1099999999999997E-2</v>
      </c>
      <c r="H7" s="22"/>
      <c r="I7" s="23"/>
      <c r="J7" s="3"/>
    </row>
    <row r="8" spans="1:10" ht="13.15" customHeight="1">
      <c r="A8" s="17"/>
      <c r="B8" s="18" t="s">
        <v>108</v>
      </c>
      <c r="C8" s="14" t="s">
        <v>109</v>
      </c>
      <c r="D8" s="14" t="s">
        <v>110</v>
      </c>
      <c r="E8" s="19">
        <v>33250</v>
      </c>
      <c r="F8" s="20">
        <v>948.71</v>
      </c>
      <c r="G8" s="21">
        <v>3.1800000000000002E-2</v>
      </c>
      <c r="H8" s="22"/>
      <c r="I8" s="23"/>
      <c r="J8" s="3"/>
    </row>
    <row r="9" spans="1:10" ht="13.15" customHeight="1">
      <c r="A9" s="17"/>
      <c r="B9" s="18" t="s">
        <v>240</v>
      </c>
      <c r="C9" s="14" t="s">
        <v>241</v>
      </c>
      <c r="D9" s="14" t="s">
        <v>28</v>
      </c>
      <c r="E9" s="19">
        <v>226125</v>
      </c>
      <c r="F9" s="20">
        <v>881.32</v>
      </c>
      <c r="G9" s="21">
        <v>2.9499999999999998E-2</v>
      </c>
      <c r="H9" s="22"/>
      <c r="I9" s="23"/>
      <c r="J9" s="3"/>
    </row>
    <row r="10" spans="1:10" ht="13.15" customHeight="1">
      <c r="A10" s="17"/>
      <c r="B10" s="18" t="s">
        <v>242</v>
      </c>
      <c r="C10" s="14" t="s">
        <v>243</v>
      </c>
      <c r="D10" s="14" t="s">
        <v>22</v>
      </c>
      <c r="E10" s="19">
        <v>133500</v>
      </c>
      <c r="F10" s="20">
        <v>855.07</v>
      </c>
      <c r="G10" s="21">
        <v>2.86E-2</v>
      </c>
      <c r="H10" s="22"/>
      <c r="I10" s="23"/>
      <c r="J10" s="3"/>
    </row>
    <row r="11" spans="1:10" ht="13.15" customHeight="1">
      <c r="A11" s="17"/>
      <c r="B11" s="18" t="s">
        <v>244</v>
      </c>
      <c r="C11" s="14" t="s">
        <v>245</v>
      </c>
      <c r="D11" s="14" t="s">
        <v>246</v>
      </c>
      <c r="E11" s="19">
        <v>480000</v>
      </c>
      <c r="F11" s="20">
        <v>830.88</v>
      </c>
      <c r="G11" s="21">
        <v>2.7799999999999998E-2</v>
      </c>
      <c r="H11" s="22"/>
      <c r="I11" s="23"/>
      <c r="J11" s="3"/>
    </row>
    <row r="12" spans="1:10" ht="13.15" customHeight="1">
      <c r="A12" s="17"/>
      <c r="B12" s="18" t="s">
        <v>247</v>
      </c>
      <c r="C12" s="14" t="s">
        <v>248</v>
      </c>
      <c r="D12" s="14" t="s">
        <v>110</v>
      </c>
      <c r="E12" s="19">
        <v>178200</v>
      </c>
      <c r="F12" s="20">
        <v>825.51</v>
      </c>
      <c r="G12" s="21">
        <v>2.7699999999999999E-2</v>
      </c>
      <c r="H12" s="22"/>
      <c r="I12" s="23"/>
      <c r="J12" s="3"/>
    </row>
    <row r="13" spans="1:10" ht="13.15" customHeight="1">
      <c r="A13" s="17"/>
      <c r="B13" s="18" t="s">
        <v>249</v>
      </c>
      <c r="C13" s="14" t="s">
        <v>250</v>
      </c>
      <c r="D13" s="14" t="s">
        <v>124</v>
      </c>
      <c r="E13" s="19">
        <v>5360000</v>
      </c>
      <c r="F13" s="20">
        <v>769.16</v>
      </c>
      <c r="G13" s="21">
        <v>2.58E-2</v>
      </c>
      <c r="H13" s="22"/>
      <c r="I13" s="23"/>
      <c r="J13" s="3"/>
    </row>
    <row r="14" spans="1:10" ht="13.15" customHeight="1">
      <c r="A14" s="17"/>
      <c r="B14" s="18" t="s">
        <v>38</v>
      </c>
      <c r="C14" s="14" t="s">
        <v>39</v>
      </c>
      <c r="D14" s="14" t="s">
        <v>22</v>
      </c>
      <c r="E14" s="19">
        <v>72100</v>
      </c>
      <c r="F14" s="20">
        <v>741.3</v>
      </c>
      <c r="G14" s="21">
        <v>2.4799999999999999E-2</v>
      </c>
      <c r="H14" s="22"/>
      <c r="I14" s="23"/>
      <c r="J14" s="3"/>
    </row>
    <row r="15" spans="1:10" ht="13.15" customHeight="1">
      <c r="A15" s="17"/>
      <c r="B15" s="18" t="s">
        <v>251</v>
      </c>
      <c r="C15" s="14" t="s">
        <v>252</v>
      </c>
      <c r="D15" s="14" t="s">
        <v>253</v>
      </c>
      <c r="E15" s="19">
        <v>252300</v>
      </c>
      <c r="F15" s="20">
        <v>659.51</v>
      </c>
      <c r="G15" s="21">
        <v>2.2100000000000002E-2</v>
      </c>
      <c r="H15" s="22"/>
      <c r="I15" s="23"/>
      <c r="J15" s="3"/>
    </row>
    <row r="16" spans="1:10" ht="13.15" customHeight="1">
      <c r="A16" s="17"/>
      <c r="B16" s="18" t="s">
        <v>254</v>
      </c>
      <c r="C16" s="14" t="s">
        <v>255</v>
      </c>
      <c r="D16" s="14" t="s">
        <v>256</v>
      </c>
      <c r="E16" s="19">
        <v>336300</v>
      </c>
      <c r="F16" s="20">
        <v>625.17999999999995</v>
      </c>
      <c r="G16" s="21">
        <v>2.0899999999999998E-2</v>
      </c>
      <c r="H16" s="22"/>
      <c r="I16" s="23"/>
      <c r="J16" s="3"/>
    </row>
    <row r="17" spans="1:10" ht="13.15" customHeight="1">
      <c r="A17" s="17"/>
      <c r="B17" s="18" t="s">
        <v>102</v>
      </c>
      <c r="C17" s="14" t="s">
        <v>103</v>
      </c>
      <c r="D17" s="14" t="s">
        <v>66</v>
      </c>
      <c r="E17" s="19">
        <v>207500</v>
      </c>
      <c r="F17" s="20">
        <v>556.92999999999995</v>
      </c>
      <c r="G17" s="21">
        <v>1.8700000000000001E-2</v>
      </c>
      <c r="H17" s="22"/>
      <c r="I17" s="23"/>
      <c r="J17" s="3"/>
    </row>
    <row r="18" spans="1:10" ht="13.15" customHeight="1">
      <c r="A18" s="17"/>
      <c r="B18" s="18" t="s">
        <v>257</v>
      </c>
      <c r="C18" s="14" t="s">
        <v>258</v>
      </c>
      <c r="D18" s="14" t="s">
        <v>22</v>
      </c>
      <c r="E18" s="19">
        <v>432000</v>
      </c>
      <c r="F18" s="20">
        <v>494.21</v>
      </c>
      <c r="G18" s="21">
        <v>1.66E-2</v>
      </c>
      <c r="H18" s="22"/>
      <c r="I18" s="23"/>
      <c r="J18" s="3"/>
    </row>
    <row r="19" spans="1:10" ht="13.15" customHeight="1">
      <c r="A19" s="17"/>
      <c r="B19" s="18" t="s">
        <v>259</v>
      </c>
      <c r="C19" s="14" t="s">
        <v>260</v>
      </c>
      <c r="D19" s="14" t="s">
        <v>22</v>
      </c>
      <c r="E19" s="19">
        <v>198900</v>
      </c>
      <c r="F19" s="20">
        <v>492.48</v>
      </c>
      <c r="G19" s="21">
        <v>1.6500000000000001E-2</v>
      </c>
      <c r="H19" s="22"/>
      <c r="I19" s="23"/>
      <c r="J19" s="3"/>
    </row>
    <row r="20" spans="1:10" ht="13.15" customHeight="1">
      <c r="A20" s="17"/>
      <c r="B20" s="18" t="s">
        <v>261</v>
      </c>
      <c r="C20" s="14" t="s">
        <v>262</v>
      </c>
      <c r="D20" s="14" t="s">
        <v>263</v>
      </c>
      <c r="E20" s="19">
        <v>169600</v>
      </c>
      <c r="F20" s="20">
        <v>490.23</v>
      </c>
      <c r="G20" s="21">
        <v>1.6400000000000001E-2</v>
      </c>
      <c r="H20" s="22"/>
      <c r="I20" s="23"/>
      <c r="J20" s="3"/>
    </row>
    <row r="21" spans="1:10" ht="13.15" customHeight="1">
      <c r="A21" s="17"/>
      <c r="B21" s="18" t="s">
        <v>264</v>
      </c>
      <c r="C21" s="14" t="s">
        <v>265</v>
      </c>
      <c r="D21" s="14" t="s">
        <v>28</v>
      </c>
      <c r="E21" s="19">
        <v>153000</v>
      </c>
      <c r="F21" s="20">
        <v>485.78</v>
      </c>
      <c r="G21" s="21">
        <v>1.6299999999999999E-2</v>
      </c>
      <c r="H21" s="22"/>
      <c r="I21" s="23"/>
      <c r="J21" s="3"/>
    </row>
    <row r="22" spans="1:10" ht="13.15" customHeight="1">
      <c r="A22" s="17"/>
      <c r="B22" s="18" t="s">
        <v>235</v>
      </c>
      <c r="C22" s="14" t="s">
        <v>236</v>
      </c>
      <c r="D22" s="14" t="s">
        <v>237</v>
      </c>
      <c r="E22" s="19">
        <v>250000</v>
      </c>
      <c r="F22" s="20">
        <v>439.75</v>
      </c>
      <c r="G22" s="21">
        <v>1.47E-2</v>
      </c>
      <c r="H22" s="22"/>
      <c r="I22" s="23"/>
      <c r="J22" s="3"/>
    </row>
    <row r="23" spans="1:10" ht="13.15" customHeight="1">
      <c r="A23" s="17"/>
      <c r="B23" s="18" t="s">
        <v>266</v>
      </c>
      <c r="C23" s="14" t="s">
        <v>267</v>
      </c>
      <c r="D23" s="14" t="s">
        <v>268</v>
      </c>
      <c r="E23" s="19">
        <v>13800</v>
      </c>
      <c r="F23" s="20">
        <v>408.18</v>
      </c>
      <c r="G23" s="21">
        <v>1.37E-2</v>
      </c>
      <c r="H23" s="22"/>
      <c r="I23" s="23"/>
      <c r="J23" s="3"/>
    </row>
    <row r="24" spans="1:10" ht="13.15" customHeight="1">
      <c r="A24" s="17"/>
      <c r="B24" s="18" t="s">
        <v>269</v>
      </c>
      <c r="C24" s="14" t="s">
        <v>270</v>
      </c>
      <c r="D24" s="14" t="s">
        <v>271</v>
      </c>
      <c r="E24" s="19">
        <v>506250</v>
      </c>
      <c r="F24" s="20">
        <v>396.65</v>
      </c>
      <c r="G24" s="21">
        <v>1.3299999999999999E-2</v>
      </c>
      <c r="H24" s="22"/>
      <c r="I24" s="23"/>
      <c r="J24" s="3"/>
    </row>
    <row r="25" spans="1:10" ht="13.15" customHeight="1">
      <c r="A25" s="17"/>
      <c r="B25" s="18" t="s">
        <v>272</v>
      </c>
      <c r="C25" s="14" t="s">
        <v>273</v>
      </c>
      <c r="D25" s="14" t="s">
        <v>25</v>
      </c>
      <c r="E25" s="19">
        <v>223100</v>
      </c>
      <c r="F25" s="20">
        <v>386.41</v>
      </c>
      <c r="G25" s="21">
        <v>1.29E-2</v>
      </c>
      <c r="H25" s="22"/>
      <c r="I25" s="23"/>
      <c r="J25" s="3"/>
    </row>
    <row r="26" spans="1:10" ht="13.15" customHeight="1">
      <c r="A26" s="17"/>
      <c r="B26" s="18" t="s">
        <v>274</v>
      </c>
      <c r="C26" s="14" t="s">
        <v>275</v>
      </c>
      <c r="D26" s="14" t="s">
        <v>268</v>
      </c>
      <c r="E26" s="19">
        <v>126000</v>
      </c>
      <c r="F26" s="20">
        <v>381.72</v>
      </c>
      <c r="G26" s="21">
        <v>1.2800000000000001E-2</v>
      </c>
      <c r="H26" s="22"/>
      <c r="I26" s="23"/>
      <c r="J26" s="3"/>
    </row>
    <row r="27" spans="1:10" ht="13.15" customHeight="1">
      <c r="A27" s="17"/>
      <c r="B27" s="18" t="s">
        <v>276</v>
      </c>
      <c r="C27" s="14" t="s">
        <v>277</v>
      </c>
      <c r="D27" s="14" t="s">
        <v>246</v>
      </c>
      <c r="E27" s="19">
        <v>52500</v>
      </c>
      <c r="F27" s="20">
        <v>345.77</v>
      </c>
      <c r="G27" s="21">
        <v>1.1599999999999999E-2</v>
      </c>
      <c r="H27" s="22"/>
      <c r="I27" s="23"/>
      <c r="J27" s="3"/>
    </row>
    <row r="28" spans="1:10" ht="13.15" customHeight="1">
      <c r="A28" s="17"/>
      <c r="B28" s="18" t="s">
        <v>120</v>
      </c>
      <c r="C28" s="14" t="s">
        <v>121</v>
      </c>
      <c r="D28" s="14" t="s">
        <v>22</v>
      </c>
      <c r="E28" s="19">
        <v>70200</v>
      </c>
      <c r="F28" s="20">
        <v>338.36</v>
      </c>
      <c r="G28" s="21">
        <v>1.1299999999999999E-2</v>
      </c>
      <c r="H28" s="22"/>
      <c r="I28" s="23"/>
      <c r="J28" s="3"/>
    </row>
    <row r="29" spans="1:10" ht="13.15" customHeight="1">
      <c r="A29" s="17"/>
      <c r="B29" s="18" t="s">
        <v>125</v>
      </c>
      <c r="C29" s="14" t="s">
        <v>126</v>
      </c>
      <c r="D29" s="14" t="s">
        <v>127</v>
      </c>
      <c r="E29" s="19">
        <v>9000</v>
      </c>
      <c r="F29" s="20">
        <v>313.18</v>
      </c>
      <c r="G29" s="21">
        <v>1.0500000000000001E-2</v>
      </c>
      <c r="H29" s="22"/>
      <c r="I29" s="23"/>
      <c r="J29" s="3"/>
    </row>
    <row r="30" spans="1:10" ht="13.15" customHeight="1">
      <c r="A30" s="17"/>
      <c r="B30" s="18" t="s">
        <v>278</v>
      </c>
      <c r="C30" s="14" t="s">
        <v>279</v>
      </c>
      <c r="D30" s="14" t="s">
        <v>280</v>
      </c>
      <c r="E30" s="19">
        <v>136500</v>
      </c>
      <c r="F30" s="20">
        <v>311.56</v>
      </c>
      <c r="G30" s="21">
        <v>1.04E-2</v>
      </c>
      <c r="H30" s="22"/>
      <c r="I30" s="23"/>
      <c r="J30" s="3"/>
    </row>
    <row r="31" spans="1:10" ht="13.15" customHeight="1">
      <c r="A31" s="17"/>
      <c r="B31" s="18" t="s">
        <v>98</v>
      </c>
      <c r="C31" s="14" t="s">
        <v>99</v>
      </c>
      <c r="D31" s="14" t="s">
        <v>31</v>
      </c>
      <c r="E31" s="19">
        <v>8050</v>
      </c>
      <c r="F31" s="20">
        <v>307.18</v>
      </c>
      <c r="G31" s="21">
        <v>1.03E-2</v>
      </c>
      <c r="H31" s="22"/>
      <c r="I31" s="23"/>
      <c r="J31" s="3"/>
    </row>
    <row r="32" spans="1:10" ht="13.15" customHeight="1">
      <c r="A32" s="17"/>
      <c r="B32" s="18" t="s">
        <v>281</v>
      </c>
      <c r="C32" s="14" t="s">
        <v>282</v>
      </c>
      <c r="D32" s="14" t="s">
        <v>283</v>
      </c>
      <c r="E32" s="19">
        <v>40300</v>
      </c>
      <c r="F32" s="20">
        <v>302.69</v>
      </c>
      <c r="G32" s="21">
        <v>1.01E-2</v>
      </c>
      <c r="H32" s="22"/>
      <c r="I32" s="23"/>
      <c r="J32" s="3"/>
    </row>
    <row r="33" spans="1:10" ht="13.15" customHeight="1">
      <c r="A33" s="17"/>
      <c r="B33" s="18" t="s">
        <v>117</v>
      </c>
      <c r="C33" s="14" t="s">
        <v>118</v>
      </c>
      <c r="D33" s="14" t="s">
        <v>119</v>
      </c>
      <c r="E33" s="19">
        <v>25900</v>
      </c>
      <c r="F33" s="20">
        <v>282.25</v>
      </c>
      <c r="G33" s="21">
        <v>9.4999999999999998E-3</v>
      </c>
      <c r="H33" s="22"/>
      <c r="I33" s="23"/>
      <c r="J33" s="3"/>
    </row>
    <row r="34" spans="1:10" ht="13.15" customHeight="1">
      <c r="A34" s="17"/>
      <c r="B34" s="18" t="s">
        <v>100</v>
      </c>
      <c r="C34" s="14" t="s">
        <v>101</v>
      </c>
      <c r="D34" s="14" t="s">
        <v>22</v>
      </c>
      <c r="E34" s="19">
        <v>120000</v>
      </c>
      <c r="F34" s="20">
        <v>274.8</v>
      </c>
      <c r="G34" s="21">
        <v>9.1999999999999998E-3</v>
      </c>
      <c r="H34" s="22"/>
      <c r="I34" s="23"/>
      <c r="J34" s="3"/>
    </row>
    <row r="35" spans="1:10" ht="13.15" customHeight="1">
      <c r="A35" s="17"/>
      <c r="B35" s="18" t="s">
        <v>60</v>
      </c>
      <c r="C35" s="14" t="s">
        <v>61</v>
      </c>
      <c r="D35" s="14" t="s">
        <v>31</v>
      </c>
      <c r="E35" s="19">
        <v>15600</v>
      </c>
      <c r="F35" s="20">
        <v>259.10000000000002</v>
      </c>
      <c r="G35" s="21">
        <v>8.6999999999999994E-3</v>
      </c>
      <c r="H35" s="22"/>
      <c r="I35" s="23"/>
      <c r="J35" s="3"/>
    </row>
    <row r="36" spans="1:10" ht="13.15" customHeight="1">
      <c r="A36" s="17"/>
      <c r="B36" s="18" t="s">
        <v>284</v>
      </c>
      <c r="C36" s="14" t="s">
        <v>285</v>
      </c>
      <c r="D36" s="14" t="s">
        <v>86</v>
      </c>
      <c r="E36" s="19">
        <v>208000</v>
      </c>
      <c r="F36" s="20">
        <v>254.8</v>
      </c>
      <c r="G36" s="21">
        <v>8.5000000000000006E-3</v>
      </c>
      <c r="H36" s="22"/>
      <c r="I36" s="23"/>
      <c r="J36" s="3"/>
    </row>
    <row r="37" spans="1:10" ht="13.15" customHeight="1">
      <c r="A37" s="17"/>
      <c r="B37" s="18" t="s">
        <v>286</v>
      </c>
      <c r="C37" s="14" t="s">
        <v>287</v>
      </c>
      <c r="D37" s="14" t="s">
        <v>66</v>
      </c>
      <c r="E37" s="19">
        <v>22000</v>
      </c>
      <c r="F37" s="20">
        <v>253.09</v>
      </c>
      <c r="G37" s="21">
        <v>8.5000000000000006E-3</v>
      </c>
      <c r="H37" s="22"/>
      <c r="I37" s="23"/>
      <c r="J37" s="3"/>
    </row>
    <row r="38" spans="1:10" ht="13.15" customHeight="1">
      <c r="A38" s="17"/>
      <c r="B38" s="18" t="s">
        <v>48</v>
      </c>
      <c r="C38" s="14" t="s">
        <v>49</v>
      </c>
      <c r="D38" s="14" t="s">
        <v>22</v>
      </c>
      <c r="E38" s="19">
        <v>13200</v>
      </c>
      <c r="F38" s="20">
        <v>240.93</v>
      </c>
      <c r="G38" s="21">
        <v>8.0999999999999996E-3</v>
      </c>
      <c r="H38" s="22"/>
      <c r="I38" s="23"/>
      <c r="J38" s="3"/>
    </row>
    <row r="39" spans="1:10" ht="13.15" customHeight="1">
      <c r="A39" s="17"/>
      <c r="B39" s="18" t="s">
        <v>288</v>
      </c>
      <c r="C39" s="14" t="s">
        <v>289</v>
      </c>
      <c r="D39" s="14" t="s">
        <v>25</v>
      </c>
      <c r="E39" s="19">
        <v>14500</v>
      </c>
      <c r="F39" s="20">
        <v>235.96</v>
      </c>
      <c r="G39" s="21">
        <v>7.9000000000000008E-3</v>
      </c>
      <c r="H39" s="22"/>
      <c r="I39" s="23"/>
      <c r="J39" s="3"/>
    </row>
    <row r="40" spans="1:10" ht="13.15" customHeight="1">
      <c r="A40" s="17"/>
      <c r="B40" s="18" t="s">
        <v>290</v>
      </c>
      <c r="C40" s="14" t="s">
        <v>291</v>
      </c>
      <c r="D40" s="14" t="s">
        <v>66</v>
      </c>
      <c r="E40" s="19">
        <v>6400</v>
      </c>
      <c r="F40" s="20">
        <v>234.92</v>
      </c>
      <c r="G40" s="21">
        <v>7.9000000000000008E-3</v>
      </c>
      <c r="H40" s="22"/>
      <c r="I40" s="23"/>
      <c r="J40" s="3"/>
    </row>
    <row r="41" spans="1:10" ht="13.15" customHeight="1">
      <c r="A41" s="17"/>
      <c r="B41" s="18" t="s">
        <v>292</v>
      </c>
      <c r="C41" s="14" t="s">
        <v>293</v>
      </c>
      <c r="D41" s="14" t="s">
        <v>22</v>
      </c>
      <c r="E41" s="19">
        <v>90000</v>
      </c>
      <c r="F41" s="20">
        <v>234.5</v>
      </c>
      <c r="G41" s="21">
        <v>7.9000000000000008E-3</v>
      </c>
      <c r="H41" s="22"/>
      <c r="I41" s="23"/>
      <c r="J41" s="3"/>
    </row>
    <row r="42" spans="1:10" ht="13.15" customHeight="1">
      <c r="A42" s="17"/>
      <c r="B42" s="18" t="s">
        <v>294</v>
      </c>
      <c r="C42" s="14" t="s">
        <v>295</v>
      </c>
      <c r="D42" s="14" t="s">
        <v>283</v>
      </c>
      <c r="E42" s="19">
        <v>35000</v>
      </c>
      <c r="F42" s="20">
        <v>230.69</v>
      </c>
      <c r="G42" s="21">
        <v>7.7000000000000002E-3</v>
      </c>
      <c r="H42" s="22"/>
      <c r="I42" s="23"/>
      <c r="J42" s="3"/>
    </row>
    <row r="43" spans="1:10" ht="13.15" customHeight="1">
      <c r="A43" s="17"/>
      <c r="B43" s="18" t="s">
        <v>115</v>
      </c>
      <c r="C43" s="14" t="s">
        <v>116</v>
      </c>
      <c r="D43" s="14" t="s">
        <v>110</v>
      </c>
      <c r="E43" s="19">
        <v>45000</v>
      </c>
      <c r="F43" s="20">
        <v>226.06</v>
      </c>
      <c r="G43" s="21">
        <v>7.6E-3</v>
      </c>
      <c r="H43" s="22"/>
      <c r="I43" s="23"/>
      <c r="J43" s="3"/>
    </row>
    <row r="44" spans="1:10" ht="13.15" customHeight="1">
      <c r="A44" s="17"/>
      <c r="B44" s="18" t="s">
        <v>296</v>
      </c>
      <c r="C44" s="14" t="s">
        <v>297</v>
      </c>
      <c r="D44" s="14" t="s">
        <v>113</v>
      </c>
      <c r="E44" s="19">
        <v>15000</v>
      </c>
      <c r="F44" s="20">
        <v>224.57</v>
      </c>
      <c r="G44" s="21">
        <v>7.4999999999999997E-3</v>
      </c>
      <c r="H44" s="22"/>
      <c r="I44" s="23"/>
      <c r="J44" s="3"/>
    </row>
    <row r="45" spans="1:10" ht="13.15" customHeight="1">
      <c r="A45" s="17"/>
      <c r="B45" s="18" t="s">
        <v>298</v>
      </c>
      <c r="C45" s="14" t="s">
        <v>299</v>
      </c>
      <c r="D45" s="14" t="s">
        <v>22</v>
      </c>
      <c r="E45" s="19">
        <v>145000</v>
      </c>
      <c r="F45" s="20">
        <v>210.11</v>
      </c>
      <c r="G45" s="21">
        <v>7.0000000000000001E-3</v>
      </c>
      <c r="H45" s="22"/>
      <c r="I45" s="23"/>
      <c r="J45" s="3"/>
    </row>
    <row r="46" spans="1:10" ht="13.15" customHeight="1">
      <c r="A46" s="17"/>
      <c r="B46" s="18" t="s">
        <v>300</v>
      </c>
      <c r="C46" s="14" t="s">
        <v>301</v>
      </c>
      <c r="D46" s="14" t="s">
        <v>66</v>
      </c>
      <c r="E46" s="19">
        <v>50000</v>
      </c>
      <c r="F46" s="20">
        <v>207.85</v>
      </c>
      <c r="G46" s="21">
        <v>7.0000000000000001E-3</v>
      </c>
      <c r="H46" s="22"/>
      <c r="I46" s="23"/>
      <c r="J46" s="3"/>
    </row>
    <row r="47" spans="1:10" ht="13.15" customHeight="1">
      <c r="A47" s="17"/>
      <c r="B47" s="18" t="s">
        <v>50</v>
      </c>
      <c r="C47" s="14" t="s">
        <v>51</v>
      </c>
      <c r="D47" s="14" t="s">
        <v>52</v>
      </c>
      <c r="E47" s="19">
        <v>94500</v>
      </c>
      <c r="F47" s="20">
        <v>207.76</v>
      </c>
      <c r="G47" s="21">
        <v>7.0000000000000001E-3</v>
      </c>
      <c r="H47" s="22"/>
      <c r="I47" s="23"/>
      <c r="J47" s="3"/>
    </row>
    <row r="48" spans="1:10" ht="13.15" customHeight="1">
      <c r="A48" s="17"/>
      <c r="B48" s="18" t="s">
        <v>302</v>
      </c>
      <c r="C48" s="14" t="s">
        <v>303</v>
      </c>
      <c r="D48" s="14" t="s">
        <v>66</v>
      </c>
      <c r="E48" s="19">
        <v>760</v>
      </c>
      <c r="F48" s="20">
        <v>196.89</v>
      </c>
      <c r="G48" s="21">
        <v>6.6E-3</v>
      </c>
      <c r="H48" s="22"/>
      <c r="I48" s="23"/>
      <c r="J48" s="3"/>
    </row>
    <row r="49" spans="1:10" ht="13.15" customHeight="1">
      <c r="A49" s="17"/>
      <c r="B49" s="18" t="s">
        <v>69</v>
      </c>
      <c r="C49" s="14" t="s">
        <v>70</v>
      </c>
      <c r="D49" s="14" t="s">
        <v>66</v>
      </c>
      <c r="E49" s="19">
        <v>3125</v>
      </c>
      <c r="F49" s="20">
        <v>191.29</v>
      </c>
      <c r="G49" s="21">
        <v>6.4000000000000003E-3</v>
      </c>
      <c r="H49" s="22"/>
      <c r="I49" s="23"/>
      <c r="J49" s="3"/>
    </row>
    <row r="50" spans="1:10" ht="13.15" customHeight="1">
      <c r="A50" s="17"/>
      <c r="B50" s="18" t="s">
        <v>80</v>
      </c>
      <c r="C50" s="14" t="s">
        <v>81</v>
      </c>
      <c r="D50" s="14" t="s">
        <v>25</v>
      </c>
      <c r="E50" s="19">
        <v>2750</v>
      </c>
      <c r="F50" s="20">
        <v>188.73</v>
      </c>
      <c r="G50" s="21">
        <v>6.3E-3</v>
      </c>
      <c r="H50" s="22"/>
      <c r="I50" s="23"/>
      <c r="J50" s="3"/>
    </row>
    <row r="51" spans="1:10" ht="13.15" customHeight="1">
      <c r="A51" s="17"/>
      <c r="B51" s="18" t="s">
        <v>122</v>
      </c>
      <c r="C51" s="14" t="s">
        <v>123</v>
      </c>
      <c r="D51" s="14" t="s">
        <v>124</v>
      </c>
      <c r="E51" s="19">
        <v>85000</v>
      </c>
      <c r="F51" s="20">
        <v>188.66</v>
      </c>
      <c r="G51" s="21">
        <v>6.3E-3</v>
      </c>
      <c r="H51" s="22"/>
      <c r="I51" s="23"/>
      <c r="J51" s="3"/>
    </row>
    <row r="52" spans="1:10" ht="13.15" customHeight="1">
      <c r="A52" s="17"/>
      <c r="B52" s="18" t="s">
        <v>96</v>
      </c>
      <c r="C52" s="14" t="s">
        <v>97</v>
      </c>
      <c r="D52" s="14" t="s">
        <v>31</v>
      </c>
      <c r="E52" s="19">
        <v>12000</v>
      </c>
      <c r="F52" s="20">
        <v>160.04</v>
      </c>
      <c r="G52" s="21">
        <v>5.4000000000000003E-3</v>
      </c>
      <c r="H52" s="22"/>
      <c r="I52" s="23"/>
      <c r="J52" s="3"/>
    </row>
    <row r="53" spans="1:10" ht="13.15" customHeight="1">
      <c r="A53" s="17"/>
      <c r="B53" s="18" t="s">
        <v>219</v>
      </c>
      <c r="C53" s="14" t="s">
        <v>220</v>
      </c>
      <c r="D53" s="14" t="s">
        <v>31</v>
      </c>
      <c r="E53" s="19">
        <v>33000</v>
      </c>
      <c r="F53" s="20">
        <v>157.79</v>
      </c>
      <c r="G53" s="21">
        <v>5.3E-3</v>
      </c>
      <c r="H53" s="22"/>
      <c r="I53" s="23"/>
      <c r="J53" s="3"/>
    </row>
    <row r="54" spans="1:10" ht="13.15" customHeight="1">
      <c r="A54" s="17"/>
      <c r="B54" s="18" t="s">
        <v>94</v>
      </c>
      <c r="C54" s="14" t="s">
        <v>95</v>
      </c>
      <c r="D54" s="14" t="s">
        <v>37</v>
      </c>
      <c r="E54" s="19">
        <v>17100</v>
      </c>
      <c r="F54" s="20">
        <v>151.19999999999999</v>
      </c>
      <c r="G54" s="21">
        <v>5.1000000000000004E-3</v>
      </c>
      <c r="H54" s="22"/>
      <c r="I54" s="23"/>
      <c r="J54" s="3"/>
    </row>
    <row r="55" spans="1:10" ht="13.15" customHeight="1">
      <c r="A55" s="17"/>
      <c r="B55" s="18" t="s">
        <v>304</v>
      </c>
      <c r="C55" s="14" t="s">
        <v>305</v>
      </c>
      <c r="D55" s="14" t="s">
        <v>268</v>
      </c>
      <c r="E55" s="19">
        <v>11500</v>
      </c>
      <c r="F55" s="20">
        <v>148.86000000000001</v>
      </c>
      <c r="G55" s="21">
        <v>5.0000000000000001E-3</v>
      </c>
      <c r="H55" s="22"/>
      <c r="I55" s="23"/>
      <c r="J55" s="3"/>
    </row>
    <row r="56" spans="1:10" ht="13.15" customHeight="1">
      <c r="A56" s="17"/>
      <c r="B56" s="18" t="s">
        <v>306</v>
      </c>
      <c r="C56" s="14" t="s">
        <v>307</v>
      </c>
      <c r="D56" s="14" t="s">
        <v>308</v>
      </c>
      <c r="E56" s="19">
        <v>30000</v>
      </c>
      <c r="F56" s="20">
        <v>147.80000000000001</v>
      </c>
      <c r="G56" s="21">
        <v>5.0000000000000001E-3</v>
      </c>
      <c r="H56" s="22"/>
      <c r="I56" s="23"/>
      <c r="J56" s="3"/>
    </row>
    <row r="57" spans="1:10" ht="13.15" customHeight="1">
      <c r="A57" s="17"/>
      <c r="B57" s="18" t="s">
        <v>309</v>
      </c>
      <c r="C57" s="14" t="s">
        <v>310</v>
      </c>
      <c r="D57" s="14" t="s">
        <v>66</v>
      </c>
      <c r="E57" s="19">
        <v>15225</v>
      </c>
      <c r="F57" s="20">
        <v>138.58000000000001</v>
      </c>
      <c r="G57" s="21">
        <v>4.5999999999999999E-3</v>
      </c>
      <c r="H57" s="22"/>
      <c r="I57" s="23"/>
      <c r="J57" s="3"/>
    </row>
    <row r="58" spans="1:10" ht="13.15" customHeight="1">
      <c r="A58" s="17"/>
      <c r="B58" s="18" t="s">
        <v>35</v>
      </c>
      <c r="C58" s="14" t="s">
        <v>36</v>
      </c>
      <c r="D58" s="14" t="s">
        <v>37</v>
      </c>
      <c r="E58" s="19">
        <v>1150</v>
      </c>
      <c r="F58" s="20">
        <v>117.15</v>
      </c>
      <c r="G58" s="21">
        <v>3.8999999999999998E-3</v>
      </c>
      <c r="H58" s="22"/>
      <c r="I58" s="23"/>
      <c r="J58" s="3"/>
    </row>
    <row r="59" spans="1:10" ht="13.15" customHeight="1">
      <c r="A59" s="17"/>
      <c r="B59" s="18" t="s">
        <v>311</v>
      </c>
      <c r="C59" s="14" t="s">
        <v>312</v>
      </c>
      <c r="D59" s="14" t="s">
        <v>313</v>
      </c>
      <c r="E59" s="19">
        <v>1750</v>
      </c>
      <c r="F59" s="20">
        <v>111.18</v>
      </c>
      <c r="G59" s="21">
        <v>3.7000000000000002E-3</v>
      </c>
      <c r="H59" s="22"/>
      <c r="I59" s="23"/>
      <c r="J59" s="3"/>
    </row>
    <row r="60" spans="1:10" ht="13.15" customHeight="1">
      <c r="A60" s="17"/>
      <c r="B60" s="18" t="s">
        <v>314</v>
      </c>
      <c r="C60" s="14" t="s">
        <v>315</v>
      </c>
      <c r="D60" s="14" t="s">
        <v>246</v>
      </c>
      <c r="E60" s="19">
        <v>6919</v>
      </c>
      <c r="F60" s="20">
        <v>100.67</v>
      </c>
      <c r="G60" s="21">
        <v>3.3999999999999998E-3</v>
      </c>
      <c r="H60" s="22"/>
      <c r="I60" s="23"/>
      <c r="J60" s="3"/>
    </row>
    <row r="61" spans="1:10" ht="13.15" customHeight="1">
      <c r="A61" s="17"/>
      <c r="B61" s="18" t="s">
        <v>316</v>
      </c>
      <c r="C61" s="14" t="s">
        <v>317</v>
      </c>
      <c r="D61" s="14" t="s">
        <v>263</v>
      </c>
      <c r="E61" s="19">
        <v>67500</v>
      </c>
      <c r="F61" s="20">
        <v>100.47</v>
      </c>
      <c r="G61" s="21">
        <v>3.3999999999999998E-3</v>
      </c>
      <c r="H61" s="22"/>
      <c r="I61" s="23"/>
      <c r="J61" s="3"/>
    </row>
    <row r="62" spans="1:10" ht="13.15" customHeight="1">
      <c r="A62" s="17"/>
      <c r="B62" s="18" t="s">
        <v>318</v>
      </c>
      <c r="C62" s="14" t="s">
        <v>319</v>
      </c>
      <c r="D62" s="14" t="s">
        <v>237</v>
      </c>
      <c r="E62" s="19">
        <v>3300</v>
      </c>
      <c r="F62" s="20">
        <v>98.45</v>
      </c>
      <c r="G62" s="21">
        <v>3.3E-3</v>
      </c>
      <c r="H62" s="22"/>
      <c r="I62" s="23"/>
      <c r="J62" s="3"/>
    </row>
    <row r="63" spans="1:10" ht="13.15" customHeight="1">
      <c r="A63" s="17"/>
      <c r="B63" s="18" t="s">
        <v>320</v>
      </c>
      <c r="C63" s="14" t="s">
        <v>321</v>
      </c>
      <c r="D63" s="14" t="s">
        <v>25</v>
      </c>
      <c r="E63" s="19">
        <v>14000</v>
      </c>
      <c r="F63" s="20">
        <v>87.58</v>
      </c>
      <c r="G63" s="21">
        <v>2.8999999999999998E-3</v>
      </c>
      <c r="H63" s="22"/>
      <c r="I63" s="23"/>
      <c r="J63" s="3"/>
    </row>
    <row r="64" spans="1:10" ht="13.15" customHeight="1">
      <c r="A64" s="17"/>
      <c r="B64" s="18" t="s">
        <v>322</v>
      </c>
      <c r="C64" s="14" t="s">
        <v>323</v>
      </c>
      <c r="D64" s="14" t="s">
        <v>86</v>
      </c>
      <c r="E64" s="19">
        <v>10000</v>
      </c>
      <c r="F64" s="20">
        <v>75.72</v>
      </c>
      <c r="G64" s="21">
        <v>2.5000000000000001E-3</v>
      </c>
      <c r="H64" s="22"/>
      <c r="I64" s="23"/>
      <c r="J64" s="3"/>
    </row>
    <row r="65" spans="1:10" ht="13.15" customHeight="1">
      <c r="A65" s="17"/>
      <c r="B65" s="18" t="s">
        <v>324</v>
      </c>
      <c r="C65" s="14" t="s">
        <v>325</v>
      </c>
      <c r="D65" s="14" t="s">
        <v>326</v>
      </c>
      <c r="E65" s="19">
        <v>6500</v>
      </c>
      <c r="F65" s="20">
        <v>75.67</v>
      </c>
      <c r="G65" s="21">
        <v>2.5000000000000001E-3</v>
      </c>
      <c r="H65" s="22"/>
      <c r="I65" s="23"/>
      <c r="J65" s="3"/>
    </row>
    <row r="66" spans="1:10" ht="13.15" customHeight="1">
      <c r="A66" s="17"/>
      <c r="B66" s="18" t="s">
        <v>327</v>
      </c>
      <c r="C66" s="14" t="s">
        <v>328</v>
      </c>
      <c r="D66" s="14" t="s">
        <v>31</v>
      </c>
      <c r="E66" s="19">
        <v>7000</v>
      </c>
      <c r="F66" s="20">
        <v>59.39</v>
      </c>
      <c r="G66" s="21">
        <v>2E-3</v>
      </c>
      <c r="H66" s="22"/>
      <c r="I66" s="23"/>
      <c r="J66" s="3"/>
    </row>
    <row r="67" spans="1:10" ht="13.15" customHeight="1">
      <c r="A67" s="17"/>
      <c r="B67" s="18" t="s">
        <v>329</v>
      </c>
      <c r="C67" s="14" t="s">
        <v>330</v>
      </c>
      <c r="D67" s="14" t="s">
        <v>326</v>
      </c>
      <c r="E67" s="19">
        <v>10000</v>
      </c>
      <c r="F67" s="20">
        <v>53.96</v>
      </c>
      <c r="G67" s="21">
        <v>1.8E-3</v>
      </c>
      <c r="H67" s="22"/>
      <c r="I67" s="23"/>
      <c r="J67" s="3"/>
    </row>
    <row r="68" spans="1:10" ht="13.15" customHeight="1">
      <c r="A68" s="17"/>
      <c r="B68" s="18" t="s">
        <v>331</v>
      </c>
      <c r="C68" s="14" t="s">
        <v>332</v>
      </c>
      <c r="D68" s="14" t="s">
        <v>25</v>
      </c>
      <c r="E68" s="19">
        <v>12000</v>
      </c>
      <c r="F68" s="20">
        <v>22.17</v>
      </c>
      <c r="G68" s="21">
        <v>6.9999999999999999E-4</v>
      </c>
      <c r="H68" s="22"/>
      <c r="I68" s="23"/>
      <c r="J68" s="3"/>
    </row>
    <row r="69" spans="1:10" ht="13.15" customHeight="1">
      <c r="A69" s="17"/>
      <c r="B69" s="18" t="s">
        <v>333</v>
      </c>
      <c r="C69" s="14" t="s">
        <v>334</v>
      </c>
      <c r="D69" s="14" t="s">
        <v>113</v>
      </c>
      <c r="E69" s="19">
        <v>2400</v>
      </c>
      <c r="F69" s="20">
        <v>21.37</v>
      </c>
      <c r="G69" s="21">
        <v>6.9999999999999999E-4</v>
      </c>
      <c r="H69" s="22"/>
      <c r="I69" s="23"/>
      <c r="J69" s="3"/>
    </row>
    <row r="70" spans="1:10" ht="13.15" customHeight="1">
      <c r="A70" s="17"/>
      <c r="B70" s="18" t="s">
        <v>64</v>
      </c>
      <c r="C70" s="14" t="s">
        <v>65</v>
      </c>
      <c r="D70" s="14" t="s">
        <v>66</v>
      </c>
      <c r="E70" s="19">
        <v>2700</v>
      </c>
      <c r="F70" s="20">
        <v>20.54</v>
      </c>
      <c r="G70" s="21">
        <v>6.9999999999999999E-4</v>
      </c>
      <c r="H70" s="22"/>
      <c r="I70" s="23"/>
      <c r="J70" s="3"/>
    </row>
    <row r="71" spans="1:10" ht="13.15" customHeight="1">
      <c r="A71" s="17"/>
      <c r="B71" s="18" t="s">
        <v>335</v>
      </c>
      <c r="C71" s="14" t="s">
        <v>336</v>
      </c>
      <c r="D71" s="14" t="s">
        <v>263</v>
      </c>
      <c r="E71" s="19">
        <v>2800</v>
      </c>
      <c r="F71" s="20">
        <v>16.22</v>
      </c>
      <c r="G71" s="21">
        <v>5.0000000000000001E-4</v>
      </c>
      <c r="H71" s="22"/>
      <c r="I71" s="23"/>
      <c r="J71" s="3"/>
    </row>
    <row r="72" spans="1:10" ht="13.15" customHeight="1">
      <c r="A72" s="17"/>
      <c r="B72" s="18" t="s">
        <v>337</v>
      </c>
      <c r="C72" s="14" t="s">
        <v>338</v>
      </c>
      <c r="D72" s="14" t="s">
        <v>313</v>
      </c>
      <c r="E72" s="19">
        <v>600</v>
      </c>
      <c r="F72" s="20">
        <v>15.1</v>
      </c>
      <c r="G72" s="21">
        <v>5.0000000000000001E-4</v>
      </c>
      <c r="H72" s="22"/>
      <c r="I72" s="23"/>
      <c r="J72" s="3"/>
    </row>
    <row r="73" spans="1:10" ht="13.15" customHeight="1">
      <c r="A73" s="17"/>
      <c r="B73" s="18" t="s">
        <v>339</v>
      </c>
      <c r="C73" s="14" t="s">
        <v>340</v>
      </c>
      <c r="D73" s="14" t="s">
        <v>55</v>
      </c>
      <c r="E73" s="19">
        <v>7100</v>
      </c>
      <c r="F73" s="20">
        <v>8.0399999999999991</v>
      </c>
      <c r="G73" s="21">
        <v>2.9999999999999997E-4</v>
      </c>
      <c r="H73" s="22"/>
      <c r="I73" s="23"/>
      <c r="J73" s="3"/>
    </row>
    <row r="74" spans="1:10" ht="13.15" customHeight="1">
      <c r="A74" s="17"/>
      <c r="B74" s="18" t="s">
        <v>341</v>
      </c>
      <c r="C74" s="14" t="s">
        <v>342</v>
      </c>
      <c r="D74" s="14" t="s">
        <v>25</v>
      </c>
      <c r="E74" s="19">
        <v>750</v>
      </c>
      <c r="F74" s="20">
        <v>6.87</v>
      </c>
      <c r="G74" s="21">
        <v>2.0000000000000001E-4</v>
      </c>
      <c r="H74" s="22"/>
      <c r="I74" s="23"/>
      <c r="J74" s="3"/>
    </row>
    <row r="75" spans="1:10" ht="13.15" customHeight="1">
      <c r="A75" s="17"/>
      <c r="B75" s="18" t="s">
        <v>111</v>
      </c>
      <c r="C75" s="14" t="s">
        <v>112</v>
      </c>
      <c r="D75" s="14" t="s">
        <v>113</v>
      </c>
      <c r="E75" s="19">
        <v>1100</v>
      </c>
      <c r="F75" s="20">
        <v>6.34</v>
      </c>
      <c r="G75" s="21">
        <v>2.0000000000000001E-4</v>
      </c>
      <c r="H75" s="22"/>
      <c r="I75" s="23"/>
      <c r="J75" s="3"/>
    </row>
    <row r="76" spans="1:10" ht="13.15" customHeight="1">
      <c r="A76" s="17"/>
      <c r="B76" s="18" t="s">
        <v>343</v>
      </c>
      <c r="C76" s="14" t="s">
        <v>344</v>
      </c>
      <c r="D76" s="14" t="s">
        <v>229</v>
      </c>
      <c r="E76" s="19">
        <v>1600</v>
      </c>
      <c r="F76" s="20">
        <v>6.33</v>
      </c>
      <c r="G76" s="21">
        <v>2.0000000000000001E-4</v>
      </c>
      <c r="H76" s="22"/>
      <c r="I76" s="23"/>
      <c r="J76" s="3"/>
    </row>
    <row r="77" spans="1:10" ht="13.15" customHeight="1">
      <c r="A77" s="3"/>
      <c r="B77" s="13" t="s">
        <v>128</v>
      </c>
      <c r="C77" s="14"/>
      <c r="D77" s="14"/>
      <c r="E77" s="14"/>
      <c r="F77" s="24">
        <v>21961.79</v>
      </c>
      <c r="G77" s="25">
        <v>0.73560000000000003</v>
      </c>
      <c r="H77" s="26"/>
      <c r="I77" s="27"/>
      <c r="J77" s="3"/>
    </row>
    <row r="78" spans="1:10" ht="13.15" customHeight="1">
      <c r="A78" s="3"/>
      <c r="B78" s="28" t="s">
        <v>129</v>
      </c>
      <c r="C78" s="2"/>
      <c r="D78" s="2"/>
      <c r="E78" s="2"/>
      <c r="F78" s="26" t="s">
        <v>130</v>
      </c>
      <c r="G78" s="26" t="s">
        <v>130</v>
      </c>
      <c r="H78" s="26"/>
      <c r="I78" s="27"/>
      <c r="J78" s="3"/>
    </row>
    <row r="79" spans="1:10" ht="13.15" customHeight="1">
      <c r="A79" s="3"/>
      <c r="B79" s="28" t="s">
        <v>128</v>
      </c>
      <c r="C79" s="2"/>
      <c r="D79" s="2"/>
      <c r="E79" s="2"/>
      <c r="F79" s="26" t="s">
        <v>130</v>
      </c>
      <c r="G79" s="26" t="s">
        <v>130</v>
      </c>
      <c r="H79" s="26"/>
      <c r="I79" s="27"/>
      <c r="J79" s="3"/>
    </row>
    <row r="80" spans="1:10" ht="13.15" customHeight="1">
      <c r="A80" s="3"/>
      <c r="B80" s="28" t="s">
        <v>131</v>
      </c>
      <c r="C80" s="29"/>
      <c r="D80" s="2"/>
      <c r="E80" s="29"/>
      <c r="F80" s="24">
        <v>21961.79</v>
      </c>
      <c r="G80" s="25">
        <v>0.73560000000000003</v>
      </c>
      <c r="H80" s="26"/>
      <c r="I80" s="27"/>
      <c r="J80" s="3"/>
    </row>
    <row r="81" spans="1:10" ht="13.15" customHeight="1">
      <c r="A81" s="3"/>
      <c r="B81" s="13" t="s">
        <v>158</v>
      </c>
      <c r="C81" s="14"/>
      <c r="D81" s="14"/>
      <c r="E81" s="14"/>
      <c r="F81" s="14"/>
      <c r="G81" s="14"/>
      <c r="H81" s="15"/>
      <c r="I81" s="16"/>
      <c r="J81" s="3"/>
    </row>
    <row r="82" spans="1:10" ht="13.15" customHeight="1">
      <c r="A82" s="3"/>
      <c r="B82" s="13" t="s">
        <v>159</v>
      </c>
      <c r="C82" s="14"/>
      <c r="D82" s="14"/>
      <c r="E82" s="14"/>
      <c r="F82" s="3"/>
      <c r="G82" s="15"/>
      <c r="H82" s="15"/>
      <c r="I82" s="16"/>
      <c r="J82" s="3"/>
    </row>
    <row r="83" spans="1:10" ht="13.15" customHeight="1">
      <c r="A83" s="17"/>
      <c r="B83" s="18" t="s">
        <v>860</v>
      </c>
      <c r="C83" s="14" t="s">
        <v>168</v>
      </c>
      <c r="D83" s="14" t="s">
        <v>490</v>
      </c>
      <c r="E83" s="19">
        <v>300</v>
      </c>
      <c r="F83" s="20">
        <v>1417.69</v>
      </c>
      <c r="G83" s="21">
        <v>4.7500000000000001E-2</v>
      </c>
      <c r="H83" s="30">
        <v>7.8200000000000006E-2</v>
      </c>
      <c r="I83" s="23"/>
      <c r="J83" s="3"/>
    </row>
    <row r="84" spans="1:10" ht="13.15" customHeight="1">
      <c r="A84" s="17"/>
      <c r="B84" s="18" t="s">
        <v>884</v>
      </c>
      <c r="C84" s="14" t="s">
        <v>239</v>
      </c>
      <c r="D84" s="14" t="s">
        <v>491</v>
      </c>
      <c r="E84" s="19">
        <v>100</v>
      </c>
      <c r="F84" s="20">
        <v>485.28</v>
      </c>
      <c r="G84" s="21">
        <v>1.6299999999999999E-2</v>
      </c>
      <c r="H84" s="30">
        <v>7.8501000000000001E-2</v>
      </c>
      <c r="I84" s="23"/>
      <c r="J84" s="3"/>
    </row>
    <row r="85" spans="1:10" ht="13.15" customHeight="1">
      <c r="A85" s="17"/>
      <c r="B85" s="18" t="s">
        <v>865</v>
      </c>
      <c r="C85" s="14" t="s">
        <v>173</v>
      </c>
      <c r="D85" s="14" t="s">
        <v>491</v>
      </c>
      <c r="E85" s="19">
        <v>100</v>
      </c>
      <c r="F85" s="20">
        <v>465.15</v>
      </c>
      <c r="G85" s="21">
        <v>1.5599999999999999E-2</v>
      </c>
      <c r="H85" s="30">
        <v>7.9500000000000001E-2</v>
      </c>
      <c r="I85" s="23"/>
      <c r="J85" s="3"/>
    </row>
    <row r="86" spans="1:10" ht="13.15" customHeight="1">
      <c r="A86" s="3"/>
      <c r="B86" s="13" t="s">
        <v>128</v>
      </c>
      <c r="C86" s="14"/>
      <c r="D86" s="14"/>
      <c r="E86" s="14"/>
      <c r="F86" s="24">
        <v>2368.12</v>
      </c>
      <c r="G86" s="25">
        <v>7.9399999999999998E-2</v>
      </c>
      <c r="H86" s="26"/>
      <c r="I86" s="27"/>
      <c r="J86" s="3"/>
    </row>
    <row r="87" spans="1:10" ht="13.15" customHeight="1">
      <c r="A87" s="3"/>
      <c r="B87" s="13" t="s">
        <v>174</v>
      </c>
      <c r="C87" s="14"/>
      <c r="D87" s="14"/>
      <c r="E87" s="14"/>
      <c r="F87" s="3"/>
      <c r="G87" s="15"/>
      <c r="H87" s="15"/>
      <c r="I87" s="16"/>
      <c r="J87" s="3"/>
    </row>
    <row r="88" spans="1:10" ht="13.15" customHeight="1">
      <c r="A88" s="17"/>
      <c r="B88" s="18" t="s">
        <v>874</v>
      </c>
      <c r="C88" s="14" t="s">
        <v>217</v>
      </c>
      <c r="D88" s="14" t="s">
        <v>491</v>
      </c>
      <c r="E88" s="19">
        <v>100</v>
      </c>
      <c r="F88" s="20">
        <v>491.67</v>
      </c>
      <c r="G88" s="21">
        <v>1.6500000000000001E-2</v>
      </c>
      <c r="H88" s="30">
        <v>8.2500000000000004E-2</v>
      </c>
      <c r="I88" s="23"/>
      <c r="J88" s="3"/>
    </row>
    <row r="89" spans="1:10" ht="13.15" customHeight="1">
      <c r="A89" s="3"/>
      <c r="B89" s="13" t="s">
        <v>128</v>
      </c>
      <c r="C89" s="14"/>
      <c r="D89" s="14"/>
      <c r="E89" s="14"/>
      <c r="F89" s="24">
        <v>491.67</v>
      </c>
      <c r="G89" s="25">
        <v>1.6500000000000001E-2</v>
      </c>
      <c r="H89" s="26"/>
      <c r="I89" s="27"/>
      <c r="J89" s="3"/>
    </row>
    <row r="90" spans="1:10" ht="13.15" customHeight="1">
      <c r="A90" s="3"/>
      <c r="B90" s="13" t="s">
        <v>176</v>
      </c>
      <c r="C90" s="14"/>
      <c r="D90" s="14"/>
      <c r="E90" s="14"/>
      <c r="F90" s="3"/>
      <c r="G90" s="15"/>
      <c r="H90" s="15"/>
      <c r="I90" s="16"/>
      <c r="J90" s="3"/>
    </row>
    <row r="91" spans="1:10" ht="13.15" customHeight="1">
      <c r="A91" s="17"/>
      <c r="B91" s="18" t="s">
        <v>416</v>
      </c>
      <c r="C91" s="14" t="s">
        <v>417</v>
      </c>
      <c r="D91" s="14" t="s">
        <v>179</v>
      </c>
      <c r="E91" s="19">
        <v>500000</v>
      </c>
      <c r="F91" s="20">
        <v>475.2</v>
      </c>
      <c r="G91" s="21">
        <v>1.5900000000000001E-2</v>
      </c>
      <c r="H91" s="30">
        <v>7.1623999999999993E-2</v>
      </c>
      <c r="I91" s="23"/>
      <c r="J91" s="3"/>
    </row>
    <row r="92" spans="1:10" ht="13.15" customHeight="1">
      <c r="A92" s="3"/>
      <c r="B92" s="13" t="s">
        <v>128</v>
      </c>
      <c r="C92" s="14"/>
      <c r="D92" s="14"/>
      <c r="E92" s="14"/>
      <c r="F92" s="24">
        <v>475.2</v>
      </c>
      <c r="G92" s="25">
        <v>1.5900000000000001E-2</v>
      </c>
      <c r="H92" s="26"/>
      <c r="I92" s="27"/>
      <c r="J92" s="3"/>
    </row>
    <row r="93" spans="1:10" ht="13.15" customHeight="1">
      <c r="A93" s="3"/>
      <c r="B93" s="28" t="s">
        <v>131</v>
      </c>
      <c r="C93" s="29"/>
      <c r="D93" s="2"/>
      <c r="E93" s="29"/>
      <c r="F93" s="24">
        <v>3334.99</v>
      </c>
      <c r="G93" s="25">
        <v>0.1118</v>
      </c>
      <c r="H93" s="26"/>
      <c r="I93" s="27"/>
      <c r="J93" s="3"/>
    </row>
    <row r="94" spans="1:10" ht="13.15" customHeight="1">
      <c r="A94" s="3"/>
      <c r="B94" s="13" t="s">
        <v>180</v>
      </c>
      <c r="C94" s="14"/>
      <c r="D94" s="14"/>
      <c r="E94" s="14"/>
      <c r="F94" s="14"/>
      <c r="G94" s="14"/>
      <c r="H94" s="15"/>
      <c r="I94" s="16"/>
      <c r="J94" s="3"/>
    </row>
    <row r="95" spans="1:10" ht="13.15" customHeight="1">
      <c r="A95" s="3"/>
      <c r="B95" s="13" t="s">
        <v>181</v>
      </c>
      <c r="C95" s="14"/>
      <c r="D95" s="31" t="s">
        <v>182</v>
      </c>
      <c r="E95" s="14"/>
      <c r="F95" s="3"/>
      <c r="G95" s="15"/>
      <c r="H95" s="15"/>
      <c r="I95" s="16"/>
      <c r="J95" s="3"/>
    </row>
    <row r="96" spans="1:10" ht="13.15" customHeight="1">
      <c r="A96" s="17"/>
      <c r="B96" s="18" t="s">
        <v>418</v>
      </c>
      <c r="C96" s="14"/>
      <c r="D96" s="32" t="s">
        <v>218</v>
      </c>
      <c r="E96" s="33"/>
      <c r="F96" s="20">
        <v>100</v>
      </c>
      <c r="G96" s="21">
        <v>3.3999999999999998E-3</v>
      </c>
      <c r="H96" s="30"/>
      <c r="I96" s="23"/>
      <c r="J96" s="3"/>
    </row>
    <row r="97" spans="1:10" ht="13.15" customHeight="1">
      <c r="A97" s="3"/>
      <c r="B97" s="13" t="s">
        <v>128</v>
      </c>
      <c r="C97" s="14"/>
      <c r="D97" s="14"/>
      <c r="E97" s="14"/>
      <c r="F97" s="24">
        <v>100</v>
      </c>
      <c r="G97" s="25">
        <v>3.3999999999999998E-3</v>
      </c>
      <c r="H97" s="26"/>
      <c r="I97" s="27"/>
      <c r="J97" s="3"/>
    </row>
    <row r="98" spans="1:10" ht="13.15" customHeight="1">
      <c r="A98" s="3"/>
      <c r="B98" s="13" t="s">
        <v>419</v>
      </c>
      <c r="C98" s="14"/>
      <c r="D98" s="14"/>
      <c r="E98" s="14"/>
      <c r="F98" s="3"/>
      <c r="G98" s="15"/>
      <c r="H98" s="15"/>
      <c r="I98" s="16"/>
      <c r="J98" s="3"/>
    </row>
    <row r="99" spans="1:10" ht="13.15" customHeight="1">
      <c r="A99" s="17"/>
      <c r="B99" s="18" t="s">
        <v>420</v>
      </c>
      <c r="C99" s="14" t="s">
        <v>421</v>
      </c>
      <c r="D99" s="14"/>
      <c r="E99" s="19">
        <v>240522.77</v>
      </c>
      <c r="F99" s="20">
        <v>3190.03</v>
      </c>
      <c r="G99" s="21">
        <v>0.1069</v>
      </c>
      <c r="H99" s="30"/>
      <c r="I99" s="23"/>
      <c r="J99" s="3"/>
    </row>
    <row r="100" spans="1:10" ht="13.15" customHeight="1">
      <c r="A100" s="3"/>
      <c r="B100" s="13" t="s">
        <v>128</v>
      </c>
      <c r="C100" s="14"/>
      <c r="D100" s="14"/>
      <c r="E100" s="14"/>
      <c r="F100" s="24">
        <v>3190.03</v>
      </c>
      <c r="G100" s="25">
        <v>0.1069</v>
      </c>
      <c r="H100" s="26"/>
      <c r="I100" s="27"/>
      <c r="J100" s="3"/>
    </row>
    <row r="101" spans="1:10" ht="13.15" customHeight="1">
      <c r="A101" s="3"/>
      <c r="B101" s="28" t="s">
        <v>131</v>
      </c>
      <c r="C101" s="29"/>
      <c r="D101" s="2"/>
      <c r="E101" s="29"/>
      <c r="F101" s="24">
        <v>3290.03</v>
      </c>
      <c r="G101" s="25">
        <v>0.1103</v>
      </c>
      <c r="H101" s="26"/>
      <c r="I101" s="27"/>
      <c r="J101" s="3"/>
    </row>
    <row r="102" spans="1:10" ht="13.15" customHeight="1">
      <c r="A102" s="3"/>
      <c r="B102" s="13" t="s">
        <v>208</v>
      </c>
      <c r="C102" s="14"/>
      <c r="D102" s="14"/>
      <c r="E102" s="14"/>
      <c r="F102" s="14"/>
      <c r="G102" s="14"/>
      <c r="H102" s="15"/>
      <c r="I102" s="16"/>
      <c r="J102" s="3"/>
    </row>
    <row r="103" spans="1:10" ht="13.15" customHeight="1">
      <c r="A103" s="17"/>
      <c r="B103" s="18" t="s">
        <v>209</v>
      </c>
      <c r="C103" s="14"/>
      <c r="D103" s="14"/>
      <c r="E103" s="19"/>
      <c r="F103" s="20">
        <v>1930</v>
      </c>
      <c r="G103" s="21">
        <v>6.4699999999999994E-2</v>
      </c>
      <c r="H103" s="30">
        <v>6.6504827222078094E-2</v>
      </c>
      <c r="I103" s="23"/>
      <c r="J103" s="3"/>
    </row>
    <row r="104" spans="1:10" ht="13.15" customHeight="1">
      <c r="A104" s="3"/>
      <c r="B104" s="13" t="s">
        <v>128</v>
      </c>
      <c r="C104" s="14"/>
      <c r="D104" s="14"/>
      <c r="E104" s="14"/>
      <c r="F104" s="24">
        <v>1930</v>
      </c>
      <c r="G104" s="25">
        <v>6.4699999999999994E-2</v>
      </c>
      <c r="H104" s="26"/>
      <c r="I104" s="27"/>
      <c r="J104" s="3"/>
    </row>
    <row r="105" spans="1:10" ht="13.15" customHeight="1">
      <c r="A105" s="3"/>
      <c r="B105" s="28" t="s">
        <v>131</v>
      </c>
      <c r="C105" s="29"/>
      <c r="D105" s="2"/>
      <c r="E105" s="29"/>
      <c r="F105" s="24">
        <v>1930</v>
      </c>
      <c r="G105" s="25">
        <v>6.4699999999999994E-2</v>
      </c>
      <c r="H105" s="26"/>
      <c r="I105" s="27"/>
      <c r="J105" s="3"/>
    </row>
    <row r="106" spans="1:10" ht="13.15" customHeight="1">
      <c r="A106" s="3"/>
      <c r="B106" s="28" t="s">
        <v>210</v>
      </c>
      <c r="C106" s="14"/>
      <c r="D106" s="2"/>
      <c r="E106" s="14"/>
      <c r="F106" s="34">
        <f>21452.33+F196</f>
        <v>-666.10999999999694</v>
      </c>
      <c r="G106" s="25">
        <f>71.85%+G196</f>
        <v>-2.2400000000000087E-2</v>
      </c>
      <c r="H106" s="280"/>
      <c r="I106" s="27"/>
      <c r="J106" s="3"/>
    </row>
    <row r="107" spans="1:10" ht="13.15" customHeight="1">
      <c r="A107" s="3"/>
      <c r="B107" s="35" t="s">
        <v>211</v>
      </c>
      <c r="C107" s="36"/>
      <c r="D107" s="36"/>
      <c r="E107" s="36"/>
      <c r="F107" s="37">
        <v>29850.7</v>
      </c>
      <c r="G107" s="38">
        <v>1</v>
      </c>
      <c r="H107" s="39"/>
      <c r="I107" s="40"/>
      <c r="J107" s="3"/>
    </row>
    <row r="108" spans="1:10" ht="13.15" customHeight="1">
      <c r="A108" s="3"/>
      <c r="B108" s="6"/>
      <c r="C108" s="3"/>
      <c r="D108" s="3"/>
      <c r="E108" s="3"/>
      <c r="F108" s="3"/>
      <c r="G108" s="3"/>
      <c r="H108" s="3"/>
      <c r="I108" s="3"/>
      <c r="J108" s="3"/>
    </row>
    <row r="109" spans="1:10" ht="15.75" thickBot="1">
      <c r="A109" s="3"/>
      <c r="B109" s="272" t="s">
        <v>141</v>
      </c>
      <c r="C109" s="273"/>
      <c r="D109" s="273"/>
      <c r="E109" s="273"/>
      <c r="F109" s="273"/>
      <c r="G109" s="273"/>
      <c r="H109" s="273"/>
      <c r="I109" s="3"/>
      <c r="J109" s="3"/>
    </row>
    <row r="110" spans="1:10" ht="51">
      <c r="A110" s="3"/>
      <c r="B110" s="274" t="s">
        <v>9</v>
      </c>
      <c r="C110" s="275" t="s">
        <v>450</v>
      </c>
      <c r="D110" s="275" t="s">
        <v>451</v>
      </c>
      <c r="E110" s="276" t="s">
        <v>12</v>
      </c>
      <c r="F110" s="277" t="s">
        <v>887</v>
      </c>
      <c r="G110" s="276" t="s">
        <v>888</v>
      </c>
      <c r="H110" s="278" t="s">
        <v>452</v>
      </c>
      <c r="I110" s="3"/>
    </row>
    <row r="111" spans="1:10" ht="13.15" customHeight="1">
      <c r="A111" s="3"/>
      <c r="B111" s="336" t="s">
        <v>142</v>
      </c>
      <c r="C111" s="14"/>
      <c r="D111" s="14"/>
      <c r="E111" s="14"/>
      <c r="F111" s="337"/>
      <c r="G111" s="15"/>
      <c r="H111" s="338"/>
      <c r="I111" s="3"/>
    </row>
    <row r="112" spans="1:10" ht="13.15" customHeight="1">
      <c r="A112" s="17"/>
      <c r="B112" s="339" t="s">
        <v>415</v>
      </c>
      <c r="C112" s="279">
        <v>1477.8233718181818</v>
      </c>
      <c r="D112" s="279">
        <v>1472.3</v>
      </c>
      <c r="E112" s="19">
        <v>-121000</v>
      </c>
      <c r="F112" s="20">
        <v>-1781.48</v>
      </c>
      <c r="G112" s="21">
        <v>-5.9700000000000003E-2</v>
      </c>
      <c r="H112" s="638">
        <v>5059.3450000000003</v>
      </c>
      <c r="I112" s="3"/>
    </row>
    <row r="113" spans="1:9" ht="13.15" customHeight="1">
      <c r="A113" s="17"/>
      <c r="B113" s="339" t="s">
        <v>414</v>
      </c>
      <c r="C113" s="279">
        <v>456.32264545454547</v>
      </c>
      <c r="D113" s="279">
        <v>465.95</v>
      </c>
      <c r="E113" s="19">
        <v>-178200</v>
      </c>
      <c r="F113" s="20">
        <v>-830.32</v>
      </c>
      <c r="G113" s="21">
        <v>-2.7799999999999998E-2</v>
      </c>
      <c r="H113" s="638"/>
      <c r="I113" s="3"/>
    </row>
    <row r="114" spans="1:9" ht="13.15" customHeight="1">
      <c r="A114" s="17"/>
      <c r="B114" s="339" t="s">
        <v>413</v>
      </c>
      <c r="C114" s="279">
        <v>15.088059701492538</v>
      </c>
      <c r="D114" s="279">
        <v>14.5</v>
      </c>
      <c r="E114" s="19">
        <v>-5360000</v>
      </c>
      <c r="F114" s="20">
        <v>-777.2</v>
      </c>
      <c r="G114" s="21">
        <v>-2.5999999999999999E-2</v>
      </c>
      <c r="H114" s="638"/>
      <c r="I114" s="3"/>
    </row>
    <row r="115" spans="1:9" ht="13.15" customHeight="1">
      <c r="A115" s="17"/>
      <c r="B115" s="339" t="s">
        <v>412</v>
      </c>
      <c r="C115" s="279">
        <v>1013.2159621359224</v>
      </c>
      <c r="D115" s="279">
        <v>1033.8</v>
      </c>
      <c r="E115" s="19">
        <v>-72100</v>
      </c>
      <c r="F115" s="20">
        <v>-745.37</v>
      </c>
      <c r="G115" s="21">
        <v>-2.5000000000000001E-2</v>
      </c>
      <c r="H115" s="638"/>
      <c r="I115" s="3"/>
    </row>
    <row r="116" spans="1:9" ht="13.15" customHeight="1">
      <c r="A116" s="17"/>
      <c r="B116" s="339" t="s">
        <v>149</v>
      </c>
      <c r="C116" s="279">
        <v>2698.6628156701031</v>
      </c>
      <c r="D116" s="279">
        <v>2872.55</v>
      </c>
      <c r="E116" s="19">
        <v>-24250</v>
      </c>
      <c r="F116" s="20">
        <v>-696.59</v>
      </c>
      <c r="G116" s="21">
        <v>-2.3300000000000001E-2</v>
      </c>
      <c r="H116" s="638"/>
      <c r="I116" s="3"/>
    </row>
    <row r="117" spans="1:9" ht="13.15" customHeight="1">
      <c r="A117" s="17"/>
      <c r="B117" s="339" t="s">
        <v>411</v>
      </c>
      <c r="C117" s="279">
        <v>254.4614</v>
      </c>
      <c r="D117" s="279">
        <v>263.3</v>
      </c>
      <c r="E117" s="19">
        <v>-252300</v>
      </c>
      <c r="F117" s="20">
        <v>-664.31</v>
      </c>
      <c r="G117" s="21">
        <v>-2.23E-2</v>
      </c>
      <c r="H117" s="638"/>
      <c r="I117" s="3"/>
    </row>
    <row r="118" spans="1:9" ht="13.15" customHeight="1">
      <c r="A118" s="17"/>
      <c r="B118" s="339" t="s">
        <v>410</v>
      </c>
      <c r="C118" s="279">
        <v>624.3543411764706</v>
      </c>
      <c r="D118" s="279">
        <v>645.65</v>
      </c>
      <c r="E118" s="19">
        <v>-102000</v>
      </c>
      <c r="F118" s="20">
        <v>-658.56</v>
      </c>
      <c r="G118" s="21">
        <v>-2.2100000000000002E-2</v>
      </c>
      <c r="H118" s="638"/>
      <c r="I118" s="3"/>
    </row>
    <row r="119" spans="1:9" ht="13.15" customHeight="1">
      <c r="A119" s="17"/>
      <c r="B119" s="339" t="s">
        <v>409</v>
      </c>
      <c r="C119" s="279">
        <v>189.36269999999999</v>
      </c>
      <c r="D119" s="279">
        <v>186.6</v>
      </c>
      <c r="E119" s="19">
        <v>-336300</v>
      </c>
      <c r="F119" s="20">
        <v>-627.54</v>
      </c>
      <c r="G119" s="21">
        <v>-2.1000000000000001E-2</v>
      </c>
      <c r="H119" s="638"/>
      <c r="I119" s="3"/>
    </row>
    <row r="120" spans="1:9" ht="13.15" customHeight="1">
      <c r="A120" s="17"/>
      <c r="B120" s="339" t="s">
        <v>151</v>
      </c>
      <c r="C120" s="279">
        <v>262.30234939759038</v>
      </c>
      <c r="D120" s="279">
        <v>270.05</v>
      </c>
      <c r="E120" s="19">
        <v>-207500</v>
      </c>
      <c r="F120" s="20">
        <v>-560.35</v>
      </c>
      <c r="G120" s="21">
        <v>-1.8800000000000001E-2</v>
      </c>
      <c r="H120" s="638"/>
      <c r="I120" s="3"/>
    </row>
    <row r="121" spans="1:9" ht="13.15" customHeight="1">
      <c r="A121" s="17"/>
      <c r="B121" s="339" t="s">
        <v>407</v>
      </c>
      <c r="C121" s="279">
        <v>228.36910884866768</v>
      </c>
      <c r="D121" s="279">
        <v>249.65</v>
      </c>
      <c r="E121" s="19">
        <v>-198900</v>
      </c>
      <c r="F121" s="20">
        <v>-496.55</v>
      </c>
      <c r="G121" s="21">
        <v>-1.66E-2</v>
      </c>
      <c r="H121" s="638"/>
      <c r="I121" s="3"/>
    </row>
    <row r="122" spans="1:9" ht="13.15" customHeight="1">
      <c r="A122" s="17"/>
      <c r="B122" s="339" t="s">
        <v>408</v>
      </c>
      <c r="C122" s="279">
        <v>99.969407407407402</v>
      </c>
      <c r="D122" s="279">
        <v>114.95</v>
      </c>
      <c r="E122" s="19">
        <v>-432000</v>
      </c>
      <c r="F122" s="20">
        <v>-496.58</v>
      </c>
      <c r="G122" s="21">
        <v>-1.66E-2</v>
      </c>
      <c r="H122" s="638"/>
      <c r="I122" s="3"/>
    </row>
    <row r="123" spans="1:9" ht="13.15" customHeight="1">
      <c r="A123" s="17"/>
      <c r="B123" s="339" t="s">
        <v>406</v>
      </c>
      <c r="C123" s="279">
        <v>282.27184687499999</v>
      </c>
      <c r="D123" s="279">
        <v>291.25</v>
      </c>
      <c r="E123" s="19">
        <v>-169600</v>
      </c>
      <c r="F123" s="20">
        <v>-493.96</v>
      </c>
      <c r="G123" s="21">
        <v>-1.6500000000000001E-2</v>
      </c>
      <c r="H123" s="638"/>
      <c r="I123" s="3"/>
    </row>
    <row r="124" spans="1:9" ht="13.15" customHeight="1">
      <c r="A124" s="17"/>
      <c r="B124" s="339" t="s">
        <v>405</v>
      </c>
      <c r="C124" s="279">
        <v>308.15873529411766</v>
      </c>
      <c r="D124" s="279">
        <v>317.5</v>
      </c>
      <c r="E124" s="19">
        <v>-153000</v>
      </c>
      <c r="F124" s="20">
        <v>-485.78</v>
      </c>
      <c r="G124" s="21">
        <v>-1.6299999999999999E-2</v>
      </c>
      <c r="H124" s="638"/>
      <c r="I124" s="3"/>
    </row>
    <row r="125" spans="1:9" ht="13.15" customHeight="1">
      <c r="A125" s="17"/>
      <c r="B125" s="339" t="s">
        <v>404</v>
      </c>
      <c r="C125" s="279">
        <v>387.35273333333333</v>
      </c>
      <c r="D125" s="279">
        <v>395.4</v>
      </c>
      <c r="E125" s="19">
        <v>-121500</v>
      </c>
      <c r="F125" s="20">
        <v>-480.41</v>
      </c>
      <c r="G125" s="21">
        <v>-1.61E-2</v>
      </c>
      <c r="H125" s="638"/>
      <c r="I125" s="3"/>
    </row>
    <row r="126" spans="1:9" ht="13.15" customHeight="1">
      <c r="A126" s="17"/>
      <c r="B126" s="339" t="s">
        <v>238</v>
      </c>
      <c r="C126" s="279">
        <v>176.50493</v>
      </c>
      <c r="D126" s="279">
        <v>177</v>
      </c>
      <c r="E126" s="19">
        <v>-250000</v>
      </c>
      <c r="F126" s="20">
        <v>-442.5</v>
      </c>
      <c r="G126" s="21">
        <v>-1.4800000000000001E-2</v>
      </c>
      <c r="H126" s="638"/>
      <c r="I126" s="3"/>
    </row>
    <row r="127" spans="1:9" ht="13.15" customHeight="1">
      <c r="A127" s="17"/>
      <c r="B127" s="339" t="s">
        <v>403</v>
      </c>
      <c r="C127" s="279">
        <v>183.67836913580246</v>
      </c>
      <c r="D127" s="279">
        <v>174.25</v>
      </c>
      <c r="E127" s="19">
        <v>-243000</v>
      </c>
      <c r="F127" s="20">
        <v>-423.43</v>
      </c>
      <c r="G127" s="21">
        <v>-1.4200000000000001E-2</v>
      </c>
      <c r="H127" s="638"/>
      <c r="I127" s="3"/>
    </row>
    <row r="128" spans="1:9" ht="13.15" customHeight="1">
      <c r="A128" s="17"/>
      <c r="B128" s="339" t="s">
        <v>401</v>
      </c>
      <c r="C128" s="279">
        <v>3015.3804057971015</v>
      </c>
      <c r="D128" s="279">
        <v>3000.3</v>
      </c>
      <c r="E128" s="19">
        <v>-13800</v>
      </c>
      <c r="F128" s="20">
        <v>-414.04</v>
      </c>
      <c r="G128" s="21">
        <v>-1.3899999999999999E-2</v>
      </c>
      <c r="H128" s="638"/>
      <c r="I128" s="3"/>
    </row>
    <row r="129" spans="1:9" ht="13.15" customHeight="1">
      <c r="A129" s="17"/>
      <c r="B129" s="339" t="s">
        <v>402</v>
      </c>
      <c r="C129" s="279">
        <v>170.14679746835444</v>
      </c>
      <c r="D129" s="279">
        <v>175.4</v>
      </c>
      <c r="E129" s="19">
        <v>-237000</v>
      </c>
      <c r="F129" s="20">
        <v>-415.7</v>
      </c>
      <c r="G129" s="21">
        <v>-1.3899999999999999E-2</v>
      </c>
      <c r="H129" s="638"/>
      <c r="I129" s="3"/>
    </row>
    <row r="130" spans="1:9" ht="13.15" customHeight="1">
      <c r="A130" s="17"/>
      <c r="B130" s="339" t="s">
        <v>400</v>
      </c>
      <c r="C130" s="279">
        <v>365.1854000477897</v>
      </c>
      <c r="D130" s="279">
        <v>392.65</v>
      </c>
      <c r="E130" s="19">
        <v>-104625</v>
      </c>
      <c r="F130" s="20">
        <v>-410.81</v>
      </c>
      <c r="G130" s="21">
        <v>-1.38E-2</v>
      </c>
      <c r="H130" s="638"/>
      <c r="I130" s="3"/>
    </row>
    <row r="131" spans="1:9" ht="13.15" customHeight="1">
      <c r="A131" s="17"/>
      <c r="B131" s="339" t="s">
        <v>399</v>
      </c>
      <c r="C131" s="279">
        <v>80.28438222222222</v>
      </c>
      <c r="D131" s="279">
        <v>78.599999999999994</v>
      </c>
      <c r="E131" s="19">
        <v>-506250</v>
      </c>
      <c r="F131" s="20">
        <v>-397.91</v>
      </c>
      <c r="G131" s="21">
        <v>-1.3299999999999999E-2</v>
      </c>
      <c r="H131" s="638"/>
      <c r="I131" s="3"/>
    </row>
    <row r="132" spans="1:9" ht="13.15" customHeight="1">
      <c r="A132" s="17"/>
      <c r="B132" s="339" t="s">
        <v>398</v>
      </c>
      <c r="C132" s="279">
        <v>167.96</v>
      </c>
      <c r="D132" s="279">
        <v>174.45</v>
      </c>
      <c r="E132" s="19">
        <v>-223100</v>
      </c>
      <c r="F132" s="20">
        <v>-389.2</v>
      </c>
      <c r="G132" s="21">
        <v>-1.2999999999999999E-2</v>
      </c>
      <c r="H132" s="638"/>
      <c r="I132" s="3"/>
    </row>
    <row r="133" spans="1:9" ht="13.15" customHeight="1">
      <c r="A133" s="17"/>
      <c r="B133" s="339" t="s">
        <v>397</v>
      </c>
      <c r="C133" s="279">
        <v>308.19356714285715</v>
      </c>
      <c r="D133" s="279">
        <v>305.14999999999998</v>
      </c>
      <c r="E133" s="19">
        <v>-126000</v>
      </c>
      <c r="F133" s="20">
        <v>-384.49</v>
      </c>
      <c r="G133" s="21">
        <v>-1.29E-2</v>
      </c>
      <c r="H133" s="638"/>
      <c r="I133" s="3"/>
    </row>
    <row r="134" spans="1:9" ht="13.15" customHeight="1">
      <c r="A134" s="17"/>
      <c r="B134" s="339" t="s">
        <v>396</v>
      </c>
      <c r="C134" s="279">
        <v>1471.0988090909091</v>
      </c>
      <c r="D134" s="279">
        <v>1483.25</v>
      </c>
      <c r="E134" s="19">
        <v>-24200</v>
      </c>
      <c r="F134" s="20">
        <v>-358.95</v>
      </c>
      <c r="G134" s="21">
        <v>-1.2E-2</v>
      </c>
      <c r="H134" s="638"/>
      <c r="I134" s="3"/>
    </row>
    <row r="135" spans="1:9" ht="13.15" customHeight="1">
      <c r="A135" s="17"/>
      <c r="B135" s="339" t="s">
        <v>395</v>
      </c>
      <c r="C135" s="279">
        <v>641.29570857142858</v>
      </c>
      <c r="D135" s="279">
        <v>658.85</v>
      </c>
      <c r="E135" s="19">
        <v>-52500</v>
      </c>
      <c r="F135" s="20">
        <v>-345.9</v>
      </c>
      <c r="G135" s="21">
        <v>-1.1599999999999999E-2</v>
      </c>
      <c r="H135" s="638"/>
      <c r="I135" s="3"/>
    </row>
    <row r="136" spans="1:9" ht="13.15" customHeight="1">
      <c r="A136" s="17"/>
      <c r="B136" s="339" t="s">
        <v>145</v>
      </c>
      <c r="C136" s="279">
        <v>467.48076923076923</v>
      </c>
      <c r="D136" s="279">
        <v>484.6</v>
      </c>
      <c r="E136" s="19">
        <v>-70200</v>
      </c>
      <c r="F136" s="20">
        <v>-340.19</v>
      </c>
      <c r="G136" s="21">
        <v>-1.14E-2</v>
      </c>
      <c r="H136" s="638"/>
      <c r="I136" s="3"/>
    </row>
    <row r="137" spans="1:9" ht="13.15" customHeight="1">
      <c r="A137" s="17"/>
      <c r="B137" s="339" t="s">
        <v>394</v>
      </c>
      <c r="C137" s="279">
        <v>220.53845772893771</v>
      </c>
      <c r="D137" s="279">
        <v>229.8</v>
      </c>
      <c r="E137" s="19">
        <v>-136500</v>
      </c>
      <c r="F137" s="20">
        <v>-313.68</v>
      </c>
      <c r="G137" s="21">
        <v>-1.0500000000000001E-2</v>
      </c>
      <c r="H137" s="638"/>
      <c r="I137" s="3"/>
    </row>
    <row r="138" spans="1:9" ht="13.15" customHeight="1">
      <c r="A138" s="17"/>
      <c r="B138" s="339" t="s">
        <v>393</v>
      </c>
      <c r="C138" s="279">
        <v>749.20804838709682</v>
      </c>
      <c r="D138" s="279">
        <v>756.75</v>
      </c>
      <c r="E138" s="19">
        <v>-40300</v>
      </c>
      <c r="F138" s="20">
        <v>-304.97000000000003</v>
      </c>
      <c r="G138" s="21">
        <v>-1.0200000000000001E-2</v>
      </c>
      <c r="H138" s="638"/>
      <c r="I138" s="3"/>
    </row>
    <row r="139" spans="1:9" ht="13.15" customHeight="1">
      <c r="A139" s="17"/>
      <c r="B139" s="339" t="s">
        <v>146</v>
      </c>
      <c r="C139" s="279">
        <v>1094.0581</v>
      </c>
      <c r="D139" s="279">
        <v>1095.5999999999999</v>
      </c>
      <c r="E139" s="19">
        <v>-25900</v>
      </c>
      <c r="F139" s="20">
        <v>-283.76</v>
      </c>
      <c r="G139" s="21">
        <v>-9.4999999999999998E-3</v>
      </c>
      <c r="H139" s="638"/>
      <c r="I139" s="3"/>
    </row>
    <row r="140" spans="1:9" ht="13.15" customHeight="1">
      <c r="A140" s="17"/>
      <c r="B140" s="339" t="s">
        <v>152</v>
      </c>
      <c r="C140" s="279">
        <v>232.92915416666668</v>
      </c>
      <c r="D140" s="279">
        <v>230.1</v>
      </c>
      <c r="E140" s="19">
        <v>-120000</v>
      </c>
      <c r="F140" s="20">
        <v>-276.12</v>
      </c>
      <c r="G140" s="21">
        <v>-9.2999999999999992E-3</v>
      </c>
      <c r="H140" s="638"/>
      <c r="I140" s="3"/>
    </row>
    <row r="141" spans="1:9" ht="13.15" customHeight="1">
      <c r="A141" s="17"/>
      <c r="B141" s="339" t="s">
        <v>392</v>
      </c>
      <c r="C141" s="279">
        <v>2882.5457555555554</v>
      </c>
      <c r="D141" s="279">
        <v>2893.55</v>
      </c>
      <c r="E141" s="19">
        <v>-9000</v>
      </c>
      <c r="F141" s="20">
        <v>-260.42</v>
      </c>
      <c r="G141" s="21">
        <v>-8.6999999999999994E-3</v>
      </c>
      <c r="H141" s="638"/>
      <c r="I141" s="3"/>
    </row>
    <row r="142" spans="1:9" ht="13.15" customHeight="1">
      <c r="A142" s="17"/>
      <c r="B142" s="339" t="s">
        <v>391</v>
      </c>
      <c r="C142" s="279">
        <v>118.78265</v>
      </c>
      <c r="D142" s="279">
        <v>123.45</v>
      </c>
      <c r="E142" s="19">
        <v>-208000</v>
      </c>
      <c r="F142" s="20">
        <v>-256.77999999999997</v>
      </c>
      <c r="G142" s="21">
        <v>-8.6E-3</v>
      </c>
      <c r="H142" s="638"/>
      <c r="I142" s="3"/>
    </row>
    <row r="143" spans="1:9" ht="13.15" customHeight="1">
      <c r="A143" s="17"/>
      <c r="B143" s="339" t="s">
        <v>390</v>
      </c>
      <c r="C143" s="279">
        <v>1151.3999550000001</v>
      </c>
      <c r="D143" s="279">
        <v>1152.7</v>
      </c>
      <c r="E143" s="19">
        <v>-22000</v>
      </c>
      <c r="F143" s="20">
        <v>-253.59</v>
      </c>
      <c r="G143" s="21">
        <v>-8.5000000000000006E-3</v>
      </c>
      <c r="H143" s="638"/>
      <c r="I143" s="3"/>
    </row>
    <row r="144" spans="1:9" ht="13.15" customHeight="1">
      <c r="A144" s="17"/>
      <c r="B144" s="339" t="s">
        <v>388</v>
      </c>
      <c r="C144" s="279">
        <v>1671.9444222222223</v>
      </c>
      <c r="D144" s="279">
        <v>1670.3</v>
      </c>
      <c r="E144" s="19">
        <v>-14400</v>
      </c>
      <c r="F144" s="20">
        <v>-240.52</v>
      </c>
      <c r="G144" s="21">
        <v>-8.0999999999999996E-3</v>
      </c>
      <c r="H144" s="638"/>
      <c r="I144" s="3"/>
    </row>
    <row r="145" spans="1:9" ht="13.15" customHeight="1">
      <c r="A145" s="17"/>
      <c r="B145" s="339" t="s">
        <v>389</v>
      </c>
      <c r="C145" s="279">
        <v>1791.7408636363637</v>
      </c>
      <c r="D145" s="279">
        <v>1834.15</v>
      </c>
      <c r="E145" s="19">
        <v>-13200</v>
      </c>
      <c r="F145" s="20">
        <v>-242.11</v>
      </c>
      <c r="G145" s="21">
        <v>-8.0999999999999996E-3</v>
      </c>
      <c r="H145" s="638"/>
      <c r="I145" s="3"/>
    </row>
    <row r="146" spans="1:9" ht="13.15" customHeight="1">
      <c r="A146" s="17"/>
      <c r="B146" s="339" t="s">
        <v>387</v>
      </c>
      <c r="C146" s="279">
        <v>3647.0358999999999</v>
      </c>
      <c r="D146" s="279">
        <v>3713.85</v>
      </c>
      <c r="E146" s="19">
        <v>-6400</v>
      </c>
      <c r="F146" s="20">
        <v>-237.69</v>
      </c>
      <c r="G146" s="21">
        <v>-8.0000000000000002E-3</v>
      </c>
      <c r="H146" s="638"/>
      <c r="I146" s="3"/>
    </row>
    <row r="147" spans="1:9" ht="13.15" customHeight="1">
      <c r="A147" s="17"/>
      <c r="B147" s="339" t="s">
        <v>386</v>
      </c>
      <c r="C147" s="279">
        <v>645.44997142857142</v>
      </c>
      <c r="D147" s="279">
        <v>662.35</v>
      </c>
      <c r="E147" s="19">
        <v>-35000</v>
      </c>
      <c r="F147" s="20">
        <v>-231.82</v>
      </c>
      <c r="G147" s="21">
        <v>-7.7999999999999996E-3</v>
      </c>
      <c r="H147" s="638"/>
      <c r="I147" s="3"/>
    </row>
    <row r="148" spans="1:9" ht="13.15" customHeight="1">
      <c r="A148" s="17"/>
      <c r="B148" s="339" t="s">
        <v>147</v>
      </c>
      <c r="C148" s="279">
        <v>482.4</v>
      </c>
      <c r="D148" s="279">
        <v>504.7</v>
      </c>
      <c r="E148" s="19">
        <v>-45000</v>
      </c>
      <c r="F148" s="20">
        <v>-227.12</v>
      </c>
      <c r="G148" s="21">
        <v>-7.6E-3</v>
      </c>
      <c r="H148" s="638"/>
      <c r="I148" s="3"/>
    </row>
    <row r="149" spans="1:9" ht="13.15" customHeight="1">
      <c r="A149" s="17"/>
      <c r="B149" s="339" t="s">
        <v>385</v>
      </c>
      <c r="C149" s="279">
        <v>1486.7099866666667</v>
      </c>
      <c r="D149" s="279">
        <v>1507.65</v>
      </c>
      <c r="E149" s="19">
        <v>-15000</v>
      </c>
      <c r="F149" s="20">
        <v>-226.15</v>
      </c>
      <c r="G149" s="21">
        <v>-7.6E-3</v>
      </c>
      <c r="H149" s="638"/>
      <c r="I149" s="3"/>
    </row>
    <row r="150" spans="1:9" ht="13.15" customHeight="1">
      <c r="A150" s="17"/>
      <c r="B150" s="339" t="s">
        <v>143</v>
      </c>
      <c r="C150" s="279">
        <v>3636.1857</v>
      </c>
      <c r="D150" s="279">
        <v>3495.55</v>
      </c>
      <c r="E150" s="19">
        <v>-6300</v>
      </c>
      <c r="F150" s="20">
        <v>-220.22</v>
      </c>
      <c r="G150" s="21">
        <v>-7.4000000000000003E-3</v>
      </c>
      <c r="H150" s="638"/>
      <c r="I150" s="3"/>
    </row>
    <row r="151" spans="1:9" ht="13.15" customHeight="1">
      <c r="A151" s="17"/>
      <c r="B151" s="339" t="s">
        <v>384</v>
      </c>
      <c r="C151" s="279">
        <v>148.28444827586208</v>
      </c>
      <c r="D151" s="279">
        <v>145.5</v>
      </c>
      <c r="E151" s="19">
        <v>-145000</v>
      </c>
      <c r="F151" s="20">
        <v>-210.98</v>
      </c>
      <c r="G151" s="21">
        <v>-7.1000000000000004E-3</v>
      </c>
      <c r="H151" s="638"/>
      <c r="I151" s="3"/>
    </row>
    <row r="152" spans="1:9" ht="13.15" customHeight="1">
      <c r="A152" s="17"/>
      <c r="B152" s="339" t="s">
        <v>381</v>
      </c>
      <c r="C152" s="279">
        <v>419.73995600000001</v>
      </c>
      <c r="D152" s="279">
        <v>418.1</v>
      </c>
      <c r="E152" s="19">
        <v>-50000</v>
      </c>
      <c r="F152" s="20">
        <v>-209.05</v>
      </c>
      <c r="G152" s="21">
        <v>-7.0000000000000001E-3</v>
      </c>
      <c r="H152" s="638"/>
      <c r="I152" s="3"/>
    </row>
    <row r="153" spans="1:9" ht="13.15" customHeight="1">
      <c r="A153" s="17"/>
      <c r="B153" s="339" t="s">
        <v>380</v>
      </c>
      <c r="C153" s="279">
        <v>207.90238095238095</v>
      </c>
      <c r="D153" s="279">
        <v>220.8</v>
      </c>
      <c r="E153" s="19">
        <v>-94500</v>
      </c>
      <c r="F153" s="20">
        <v>-208.66</v>
      </c>
      <c r="G153" s="21">
        <v>-7.0000000000000001E-3</v>
      </c>
      <c r="H153" s="638"/>
      <c r="I153" s="3"/>
    </row>
    <row r="154" spans="1:9" ht="13.15" customHeight="1">
      <c r="A154" s="17"/>
      <c r="B154" s="339" t="s">
        <v>382</v>
      </c>
      <c r="C154" s="279">
        <v>278.64840312500002</v>
      </c>
      <c r="D154" s="279">
        <v>261.60000000000002</v>
      </c>
      <c r="E154" s="19">
        <v>-80000</v>
      </c>
      <c r="F154" s="20">
        <v>-209.28</v>
      </c>
      <c r="G154" s="21">
        <v>-7.0000000000000001E-3</v>
      </c>
      <c r="H154" s="638"/>
      <c r="I154" s="3"/>
    </row>
    <row r="155" spans="1:9" ht="13.15" customHeight="1">
      <c r="A155" s="17"/>
      <c r="B155" s="339" t="s">
        <v>383</v>
      </c>
      <c r="C155" s="279">
        <v>3851.9176995391704</v>
      </c>
      <c r="D155" s="279">
        <v>3863.65</v>
      </c>
      <c r="E155" s="19">
        <v>-5425</v>
      </c>
      <c r="F155" s="20">
        <v>-209.6</v>
      </c>
      <c r="G155" s="21">
        <v>-7.0000000000000001E-3</v>
      </c>
      <c r="H155" s="638"/>
      <c r="I155" s="3"/>
    </row>
    <row r="156" spans="1:9" ht="13.15" customHeight="1">
      <c r="A156" s="17"/>
      <c r="B156" s="339" t="s">
        <v>379</v>
      </c>
      <c r="C156" s="279">
        <v>629.16660000000002</v>
      </c>
      <c r="D156" s="279">
        <v>650.25</v>
      </c>
      <c r="E156" s="19">
        <v>-31500</v>
      </c>
      <c r="F156" s="20">
        <v>-204.83</v>
      </c>
      <c r="G156" s="21">
        <v>-6.8999999999999999E-3</v>
      </c>
      <c r="H156" s="638"/>
      <c r="I156" s="3"/>
    </row>
    <row r="157" spans="1:9" ht="13.15" customHeight="1">
      <c r="A157" s="17"/>
      <c r="B157" s="339" t="s">
        <v>378</v>
      </c>
      <c r="C157" s="279">
        <v>25487.036815789474</v>
      </c>
      <c r="D157" s="279">
        <v>26045.05</v>
      </c>
      <c r="E157" s="19">
        <v>-760</v>
      </c>
      <c r="F157" s="20">
        <v>-197.94</v>
      </c>
      <c r="G157" s="21">
        <v>-6.6E-3</v>
      </c>
      <c r="H157" s="638"/>
      <c r="I157" s="3"/>
    </row>
    <row r="158" spans="1:9" ht="13.15" customHeight="1">
      <c r="A158" s="17"/>
      <c r="B158" s="339" t="s">
        <v>377</v>
      </c>
      <c r="C158" s="279">
        <v>7281.0931018181818</v>
      </c>
      <c r="D158" s="279">
        <v>6962.1</v>
      </c>
      <c r="E158" s="19">
        <v>-2750</v>
      </c>
      <c r="F158" s="20">
        <v>-191.46</v>
      </c>
      <c r="G158" s="21">
        <v>-6.4000000000000003E-3</v>
      </c>
      <c r="H158" s="638"/>
      <c r="I158" s="3"/>
    </row>
    <row r="159" spans="1:9" ht="13.15" customHeight="1">
      <c r="A159" s="17"/>
      <c r="B159" s="339" t="s">
        <v>144</v>
      </c>
      <c r="C159" s="279">
        <v>225.11797999999999</v>
      </c>
      <c r="D159" s="279">
        <v>223.8</v>
      </c>
      <c r="E159" s="19">
        <v>-85000</v>
      </c>
      <c r="F159" s="20">
        <v>-190.23</v>
      </c>
      <c r="G159" s="21">
        <v>-6.4000000000000003E-3</v>
      </c>
      <c r="H159" s="638"/>
      <c r="I159" s="3"/>
    </row>
    <row r="160" spans="1:9" ht="13.15" customHeight="1">
      <c r="A160" s="17"/>
      <c r="B160" s="339" t="s">
        <v>376</v>
      </c>
      <c r="C160" s="279">
        <v>482.99770000000001</v>
      </c>
      <c r="D160" s="279">
        <v>483.7</v>
      </c>
      <c r="E160" s="19">
        <v>-33000</v>
      </c>
      <c r="F160" s="20">
        <v>-159.62</v>
      </c>
      <c r="G160" s="21">
        <v>-5.3E-3</v>
      </c>
      <c r="H160" s="638"/>
      <c r="I160" s="3"/>
    </row>
    <row r="161" spans="1:9" ht="13.15" customHeight="1">
      <c r="A161" s="17"/>
      <c r="B161" s="339" t="s">
        <v>155</v>
      </c>
      <c r="C161" s="279">
        <v>812.18330000000003</v>
      </c>
      <c r="D161" s="279">
        <v>886.4</v>
      </c>
      <c r="E161" s="19">
        <v>-17100</v>
      </c>
      <c r="F161" s="20">
        <v>-151.57</v>
      </c>
      <c r="G161" s="21">
        <v>-5.1000000000000004E-3</v>
      </c>
      <c r="H161" s="638"/>
      <c r="I161" s="3"/>
    </row>
    <row r="162" spans="1:9" ht="13.15" customHeight="1">
      <c r="A162" s="17"/>
      <c r="B162" s="339" t="s">
        <v>375</v>
      </c>
      <c r="C162" s="279">
        <v>1304.7325869565218</v>
      </c>
      <c r="D162" s="279">
        <v>1300</v>
      </c>
      <c r="E162" s="19">
        <v>-11500</v>
      </c>
      <c r="F162" s="20">
        <v>-149.5</v>
      </c>
      <c r="G162" s="21">
        <v>-5.0000000000000001E-3</v>
      </c>
      <c r="H162" s="638"/>
      <c r="I162" s="3"/>
    </row>
    <row r="163" spans="1:9" ht="13.15" customHeight="1">
      <c r="A163" s="17"/>
      <c r="B163" s="339" t="s">
        <v>374</v>
      </c>
      <c r="C163" s="279">
        <v>477.53994</v>
      </c>
      <c r="D163" s="279">
        <v>495.9</v>
      </c>
      <c r="E163" s="19">
        <v>-30000</v>
      </c>
      <c r="F163" s="20">
        <v>-148.77000000000001</v>
      </c>
      <c r="G163" s="21">
        <v>-5.0000000000000001E-3</v>
      </c>
      <c r="H163" s="638"/>
      <c r="I163" s="3"/>
    </row>
    <row r="164" spans="1:9" ht="13.15" customHeight="1">
      <c r="A164" s="17"/>
      <c r="B164" s="339" t="s">
        <v>373</v>
      </c>
      <c r="C164" s="279">
        <v>1337.0360888888888</v>
      </c>
      <c r="D164" s="279">
        <v>1348.3</v>
      </c>
      <c r="E164" s="19">
        <v>-10800</v>
      </c>
      <c r="F164" s="20">
        <v>-145.62</v>
      </c>
      <c r="G164" s="21">
        <v>-4.8999999999999998E-3</v>
      </c>
      <c r="H164" s="638"/>
      <c r="I164" s="3"/>
    </row>
    <row r="165" spans="1:9" ht="13.15" customHeight="1">
      <c r="A165" s="17"/>
      <c r="B165" s="339" t="s">
        <v>372</v>
      </c>
      <c r="C165" s="279">
        <v>1659.2058823529412</v>
      </c>
      <c r="D165" s="279">
        <v>1634.3</v>
      </c>
      <c r="E165" s="19">
        <v>-8500</v>
      </c>
      <c r="F165" s="20">
        <v>-138.91999999999999</v>
      </c>
      <c r="G165" s="21">
        <v>-4.7000000000000002E-3</v>
      </c>
      <c r="H165" s="638"/>
      <c r="I165" s="3"/>
    </row>
    <row r="166" spans="1:9" ht="13.15" customHeight="1">
      <c r="A166" s="17"/>
      <c r="B166" s="339" t="s">
        <v>371</v>
      </c>
      <c r="C166" s="279">
        <v>5871.0999777777779</v>
      </c>
      <c r="D166" s="279">
        <v>6147.95</v>
      </c>
      <c r="E166" s="19">
        <v>-2250</v>
      </c>
      <c r="F166" s="20">
        <v>-138.33000000000001</v>
      </c>
      <c r="G166" s="21">
        <v>-4.5999999999999999E-3</v>
      </c>
      <c r="H166" s="638"/>
      <c r="I166" s="3"/>
    </row>
    <row r="167" spans="1:9" ht="13.15" customHeight="1">
      <c r="A167" s="17"/>
      <c r="B167" s="339" t="s">
        <v>370</v>
      </c>
      <c r="C167" s="279">
        <v>9941.2129999999997</v>
      </c>
      <c r="D167" s="279">
        <v>10256.9</v>
      </c>
      <c r="E167" s="19">
        <v>-1150</v>
      </c>
      <c r="F167" s="20">
        <v>-117.95</v>
      </c>
      <c r="G167" s="21">
        <v>-4.0000000000000001E-3</v>
      </c>
      <c r="H167" s="638"/>
      <c r="I167" s="3"/>
    </row>
    <row r="168" spans="1:9" ht="13.15" customHeight="1">
      <c r="A168" s="17"/>
      <c r="B168" s="339" t="s">
        <v>369</v>
      </c>
      <c r="C168" s="279">
        <v>6197.9070914285712</v>
      </c>
      <c r="D168" s="279">
        <v>6384.4</v>
      </c>
      <c r="E168" s="19">
        <v>-1750</v>
      </c>
      <c r="F168" s="20">
        <v>-111.73</v>
      </c>
      <c r="G168" s="21">
        <v>-3.7000000000000002E-3</v>
      </c>
      <c r="H168" s="638"/>
      <c r="I168" s="3"/>
    </row>
    <row r="169" spans="1:9" ht="13.15" customHeight="1">
      <c r="A169" s="17"/>
      <c r="B169" s="339" t="s">
        <v>368</v>
      </c>
      <c r="C169" s="279">
        <v>140.00550000000001</v>
      </c>
      <c r="D169" s="279">
        <v>150.25</v>
      </c>
      <c r="E169" s="19">
        <v>-67500</v>
      </c>
      <c r="F169" s="20">
        <v>-101.42</v>
      </c>
      <c r="G169" s="21">
        <v>-3.3999999999999998E-3</v>
      </c>
      <c r="H169" s="638"/>
      <c r="I169" s="3"/>
    </row>
    <row r="170" spans="1:9" ht="13.15" customHeight="1">
      <c r="A170" s="17"/>
      <c r="B170" s="339" t="s">
        <v>367</v>
      </c>
      <c r="C170" s="279">
        <v>1472.420528978176</v>
      </c>
      <c r="D170" s="279">
        <v>1465.25</v>
      </c>
      <c r="E170" s="19">
        <v>-6919</v>
      </c>
      <c r="F170" s="20">
        <v>-101.38</v>
      </c>
      <c r="G170" s="21">
        <v>-3.3999999999999998E-3</v>
      </c>
      <c r="H170" s="638"/>
      <c r="I170" s="3"/>
    </row>
    <row r="171" spans="1:9" ht="13.15" customHeight="1">
      <c r="A171" s="17"/>
      <c r="B171" s="339" t="s">
        <v>153</v>
      </c>
      <c r="C171" s="279">
        <v>3713.8266019047619</v>
      </c>
      <c r="D171" s="279">
        <v>3835.4</v>
      </c>
      <c r="E171" s="19">
        <v>-2625</v>
      </c>
      <c r="F171" s="20">
        <v>-100.68</v>
      </c>
      <c r="G171" s="21">
        <v>-3.3999999999999998E-3</v>
      </c>
      <c r="H171" s="638"/>
      <c r="I171" s="3"/>
    </row>
    <row r="172" spans="1:9" ht="13.15" customHeight="1">
      <c r="A172" s="17"/>
      <c r="B172" s="339" t="s">
        <v>365</v>
      </c>
      <c r="C172" s="279">
        <v>1652.5875000000001</v>
      </c>
      <c r="D172" s="279">
        <v>1645.15</v>
      </c>
      <c r="E172" s="19">
        <v>-6000</v>
      </c>
      <c r="F172" s="20">
        <v>-98.71</v>
      </c>
      <c r="G172" s="21">
        <v>-3.3E-3</v>
      </c>
      <c r="H172" s="638"/>
      <c r="I172" s="3"/>
    </row>
    <row r="173" spans="1:9" ht="13.15" customHeight="1">
      <c r="A173" s="17"/>
      <c r="B173" s="339" t="s">
        <v>366</v>
      </c>
      <c r="C173" s="279">
        <v>2933.6875</v>
      </c>
      <c r="D173" s="279">
        <v>3004.3</v>
      </c>
      <c r="E173" s="19">
        <v>-3300</v>
      </c>
      <c r="F173" s="20">
        <v>-99.14</v>
      </c>
      <c r="G173" s="21">
        <v>-3.3E-3</v>
      </c>
      <c r="H173" s="638"/>
      <c r="I173" s="3"/>
    </row>
    <row r="174" spans="1:9" ht="13.15" customHeight="1">
      <c r="A174" s="17"/>
      <c r="B174" s="339" t="s">
        <v>364</v>
      </c>
      <c r="C174" s="279">
        <v>3759.1</v>
      </c>
      <c r="D174" s="279">
        <v>3521.55</v>
      </c>
      <c r="E174" s="19">
        <v>-2700</v>
      </c>
      <c r="F174" s="20">
        <v>-95.08</v>
      </c>
      <c r="G174" s="21">
        <v>-3.2000000000000002E-3</v>
      </c>
      <c r="H174" s="638"/>
      <c r="I174" s="3"/>
    </row>
    <row r="175" spans="1:9" ht="13.15" customHeight="1">
      <c r="A175" s="17"/>
      <c r="B175" s="339" t="s">
        <v>363</v>
      </c>
      <c r="C175" s="279">
        <v>571.28571428571433</v>
      </c>
      <c r="D175" s="279">
        <v>628.95000000000005</v>
      </c>
      <c r="E175" s="19">
        <v>-14000</v>
      </c>
      <c r="F175" s="20">
        <v>-88.05</v>
      </c>
      <c r="G175" s="21">
        <v>-2.8999999999999998E-3</v>
      </c>
      <c r="H175" s="638"/>
      <c r="I175" s="3"/>
    </row>
    <row r="176" spans="1:9" ht="13.15" customHeight="1">
      <c r="A176" s="17"/>
      <c r="B176" s="339" t="s">
        <v>362</v>
      </c>
      <c r="C176" s="279">
        <v>915.73329999999999</v>
      </c>
      <c r="D176" s="279">
        <v>923.2</v>
      </c>
      <c r="E176" s="19">
        <v>-8700</v>
      </c>
      <c r="F176" s="20">
        <v>-80.319999999999993</v>
      </c>
      <c r="G176" s="21">
        <v>-2.7000000000000001E-3</v>
      </c>
      <c r="H176" s="638"/>
      <c r="I176" s="3"/>
    </row>
    <row r="177" spans="1:9" ht="13.15" customHeight="1">
      <c r="A177" s="17"/>
      <c r="B177" s="339" t="s">
        <v>361</v>
      </c>
      <c r="C177" s="279">
        <v>712.83122500000002</v>
      </c>
      <c r="D177" s="279">
        <v>762.7</v>
      </c>
      <c r="E177" s="19">
        <v>-10000</v>
      </c>
      <c r="F177" s="20">
        <v>-76.27</v>
      </c>
      <c r="G177" s="21">
        <v>-2.5999999999999999E-3</v>
      </c>
      <c r="H177" s="638"/>
      <c r="I177" s="3"/>
    </row>
    <row r="178" spans="1:9" ht="13.15" customHeight="1">
      <c r="A178" s="17"/>
      <c r="B178" s="339" t="s">
        <v>360</v>
      </c>
      <c r="C178" s="279">
        <v>1159.5692307692307</v>
      </c>
      <c r="D178" s="279">
        <v>1170.55</v>
      </c>
      <c r="E178" s="19">
        <v>-6500</v>
      </c>
      <c r="F178" s="20">
        <v>-76.09</v>
      </c>
      <c r="G178" s="21">
        <v>-2.5000000000000001E-3</v>
      </c>
      <c r="H178" s="638"/>
      <c r="I178" s="3"/>
    </row>
    <row r="179" spans="1:9" ht="13.15" customHeight="1">
      <c r="A179" s="17"/>
      <c r="B179" s="339" t="s">
        <v>358</v>
      </c>
      <c r="C179" s="279">
        <v>698.05</v>
      </c>
      <c r="D179" s="279">
        <v>853.3</v>
      </c>
      <c r="E179" s="19">
        <v>-7000</v>
      </c>
      <c r="F179" s="20">
        <v>-59.73</v>
      </c>
      <c r="G179" s="21">
        <v>-2E-3</v>
      </c>
      <c r="H179" s="638"/>
      <c r="I179" s="3"/>
    </row>
    <row r="180" spans="1:9" ht="13.15" customHeight="1">
      <c r="A180" s="17"/>
      <c r="B180" s="339" t="s">
        <v>359</v>
      </c>
      <c r="C180" s="279">
        <v>887.53888888888889</v>
      </c>
      <c r="D180" s="279">
        <v>915.65</v>
      </c>
      <c r="E180" s="19">
        <v>-6525</v>
      </c>
      <c r="F180" s="20">
        <v>-59.75</v>
      </c>
      <c r="G180" s="21">
        <v>-2E-3</v>
      </c>
      <c r="H180" s="638"/>
      <c r="I180" s="3"/>
    </row>
    <row r="181" spans="1:9" ht="13.15" customHeight="1">
      <c r="A181" s="17"/>
      <c r="B181" s="339" t="s">
        <v>357</v>
      </c>
      <c r="C181" s="279">
        <v>558.54375000000005</v>
      </c>
      <c r="D181" s="279">
        <v>543.9</v>
      </c>
      <c r="E181" s="19">
        <v>-10000</v>
      </c>
      <c r="F181" s="20">
        <v>-54.39</v>
      </c>
      <c r="G181" s="21">
        <v>-1.8E-3</v>
      </c>
      <c r="H181" s="638"/>
      <c r="I181" s="3"/>
    </row>
    <row r="182" spans="1:9" ht="13.15" customHeight="1">
      <c r="A182" s="17"/>
      <c r="B182" s="339" t="s">
        <v>356</v>
      </c>
      <c r="C182" s="279">
        <v>5970.0428000000002</v>
      </c>
      <c r="D182" s="279">
        <v>6190.95</v>
      </c>
      <c r="E182" s="19">
        <v>-875</v>
      </c>
      <c r="F182" s="20">
        <v>-54.17</v>
      </c>
      <c r="G182" s="21">
        <v>-1.8E-3</v>
      </c>
      <c r="H182" s="638"/>
      <c r="I182" s="3"/>
    </row>
    <row r="183" spans="1:9" ht="13.15" customHeight="1">
      <c r="A183" s="17"/>
      <c r="B183" s="339" t="s">
        <v>355</v>
      </c>
      <c r="C183" s="279">
        <v>259.73750000000001</v>
      </c>
      <c r="D183" s="279">
        <v>263.45</v>
      </c>
      <c r="E183" s="19">
        <v>-10000</v>
      </c>
      <c r="F183" s="20">
        <v>-26.35</v>
      </c>
      <c r="G183" s="21">
        <v>-8.9999999999999998E-4</v>
      </c>
      <c r="H183" s="638"/>
      <c r="I183" s="3"/>
    </row>
    <row r="184" spans="1:9" ht="13.15" customHeight="1">
      <c r="A184" s="17"/>
      <c r="B184" s="339" t="s">
        <v>351</v>
      </c>
      <c r="C184" s="279">
        <v>1680.6166000000001</v>
      </c>
      <c r="D184" s="279">
        <v>1681.65</v>
      </c>
      <c r="E184" s="19">
        <v>-1200</v>
      </c>
      <c r="F184" s="20">
        <v>-20.18</v>
      </c>
      <c r="G184" s="21">
        <v>-6.9999999999999999E-4</v>
      </c>
      <c r="H184" s="638"/>
      <c r="I184" s="3"/>
    </row>
    <row r="185" spans="1:9" ht="13.15" customHeight="1">
      <c r="A185" s="17"/>
      <c r="B185" s="339" t="s">
        <v>354</v>
      </c>
      <c r="C185" s="279">
        <v>178.25</v>
      </c>
      <c r="D185" s="279">
        <v>184.75</v>
      </c>
      <c r="E185" s="19">
        <v>-12000</v>
      </c>
      <c r="F185" s="20">
        <v>-22.17</v>
      </c>
      <c r="G185" s="21">
        <v>-6.9999999999999999E-4</v>
      </c>
      <c r="H185" s="638"/>
      <c r="I185" s="3"/>
    </row>
    <row r="186" spans="1:9" ht="13.15" customHeight="1">
      <c r="A186" s="17"/>
      <c r="B186" s="339" t="s">
        <v>353</v>
      </c>
      <c r="C186" s="279">
        <v>883.65</v>
      </c>
      <c r="D186" s="279">
        <v>894.4</v>
      </c>
      <c r="E186" s="19">
        <v>-2400</v>
      </c>
      <c r="F186" s="20">
        <v>-21.47</v>
      </c>
      <c r="G186" s="21">
        <v>-6.9999999999999999E-4</v>
      </c>
      <c r="H186" s="638"/>
      <c r="I186" s="3"/>
    </row>
    <row r="187" spans="1:9" ht="13.15" customHeight="1">
      <c r="A187" s="17"/>
      <c r="B187" s="339" t="s">
        <v>352</v>
      </c>
      <c r="C187" s="279">
        <v>741.61659999999995</v>
      </c>
      <c r="D187" s="279">
        <v>766.45</v>
      </c>
      <c r="E187" s="19">
        <v>-2700</v>
      </c>
      <c r="F187" s="20">
        <v>-20.69</v>
      </c>
      <c r="G187" s="21">
        <v>-6.9999999999999999E-4</v>
      </c>
      <c r="H187" s="638"/>
      <c r="I187" s="3"/>
    </row>
    <row r="188" spans="1:9" ht="13.15" customHeight="1">
      <c r="A188" s="17"/>
      <c r="B188" s="339" t="s">
        <v>349</v>
      </c>
      <c r="C188" s="279">
        <v>2428.4</v>
      </c>
      <c r="D188" s="279">
        <v>2521.1999999999998</v>
      </c>
      <c r="E188" s="19">
        <v>-600</v>
      </c>
      <c r="F188" s="20">
        <v>-15.13</v>
      </c>
      <c r="G188" s="21">
        <v>-5.0000000000000001E-4</v>
      </c>
      <c r="H188" s="638"/>
      <c r="I188" s="3"/>
    </row>
    <row r="189" spans="1:9" ht="13.15" customHeight="1">
      <c r="A189" s="17"/>
      <c r="B189" s="339" t="s">
        <v>350</v>
      </c>
      <c r="C189" s="279">
        <v>586.625</v>
      </c>
      <c r="D189" s="279">
        <v>582.1</v>
      </c>
      <c r="E189" s="19">
        <v>-2800</v>
      </c>
      <c r="F189" s="20">
        <v>-16.3</v>
      </c>
      <c r="G189" s="21">
        <v>-5.0000000000000001E-4</v>
      </c>
      <c r="H189" s="638"/>
      <c r="I189" s="3"/>
    </row>
    <row r="190" spans="1:9" ht="13.15" customHeight="1">
      <c r="A190" s="17"/>
      <c r="B190" s="339" t="s">
        <v>154</v>
      </c>
      <c r="C190" s="279">
        <v>1394.0250000000001</v>
      </c>
      <c r="D190" s="279">
        <v>1339.5</v>
      </c>
      <c r="E190" s="19">
        <v>-1200</v>
      </c>
      <c r="F190" s="20">
        <v>-16.07</v>
      </c>
      <c r="G190" s="21">
        <v>-5.0000000000000001E-4</v>
      </c>
      <c r="H190" s="638"/>
      <c r="I190" s="3"/>
    </row>
    <row r="191" spans="1:9" ht="13.15" customHeight="1">
      <c r="A191" s="17"/>
      <c r="B191" s="339" t="s">
        <v>348</v>
      </c>
      <c r="C191" s="279">
        <v>116.35</v>
      </c>
      <c r="D191" s="279">
        <v>114.15</v>
      </c>
      <c r="E191" s="19">
        <v>-7100</v>
      </c>
      <c r="F191" s="20">
        <v>-8.1</v>
      </c>
      <c r="G191" s="21">
        <v>-2.9999999999999997E-4</v>
      </c>
      <c r="H191" s="638"/>
      <c r="I191" s="3"/>
    </row>
    <row r="192" spans="1:9" ht="13.15" customHeight="1">
      <c r="A192" s="17"/>
      <c r="B192" s="339" t="s">
        <v>345</v>
      </c>
      <c r="C192" s="279">
        <v>391.95</v>
      </c>
      <c r="D192" s="279">
        <v>397.4</v>
      </c>
      <c r="E192" s="19">
        <v>-1600</v>
      </c>
      <c r="F192" s="20">
        <v>-6.36</v>
      </c>
      <c r="G192" s="21">
        <v>-2.0000000000000001E-4</v>
      </c>
      <c r="H192" s="638"/>
      <c r="I192" s="3"/>
    </row>
    <row r="193" spans="1:11" ht="13.15" customHeight="1">
      <c r="A193" s="17"/>
      <c r="B193" s="339" t="s">
        <v>346</v>
      </c>
      <c r="C193" s="279">
        <v>588.45000000000005</v>
      </c>
      <c r="D193" s="279">
        <v>584.95000000000005</v>
      </c>
      <c r="E193" s="19">
        <v>-1100</v>
      </c>
      <c r="F193" s="20">
        <v>-6.43</v>
      </c>
      <c r="G193" s="21">
        <v>-2.0000000000000001E-4</v>
      </c>
      <c r="H193" s="638"/>
      <c r="I193" s="3"/>
    </row>
    <row r="194" spans="1:11" ht="13.15" customHeight="1">
      <c r="A194" s="17"/>
      <c r="B194" s="339" t="s">
        <v>347</v>
      </c>
      <c r="C194" s="279">
        <v>903.95</v>
      </c>
      <c r="D194" s="279">
        <v>920.15</v>
      </c>
      <c r="E194" s="19">
        <v>-750</v>
      </c>
      <c r="F194" s="20">
        <v>-6.9</v>
      </c>
      <c r="G194" s="21">
        <v>-2.0000000000000001E-4</v>
      </c>
      <c r="H194" s="639"/>
      <c r="I194" s="3"/>
    </row>
    <row r="195" spans="1:11" ht="13.15" customHeight="1">
      <c r="A195" s="3"/>
      <c r="B195" s="336" t="s">
        <v>128</v>
      </c>
      <c r="C195" s="14"/>
      <c r="D195" s="14"/>
      <c r="E195" s="14"/>
      <c r="F195" s="24">
        <v>-22118.44</v>
      </c>
      <c r="G195" s="25">
        <v>-0.7409</v>
      </c>
      <c r="H195" s="341"/>
      <c r="I195" s="3"/>
    </row>
    <row r="196" spans="1:11" ht="13.15" customHeight="1" thickBot="1">
      <c r="A196" s="3"/>
      <c r="B196" s="347" t="s">
        <v>131</v>
      </c>
      <c r="C196" s="348"/>
      <c r="D196" s="349"/>
      <c r="E196" s="348"/>
      <c r="F196" s="350">
        <v>-22118.44</v>
      </c>
      <c r="G196" s="351">
        <v>-0.7409</v>
      </c>
      <c r="H196" s="352"/>
      <c r="I196" s="3"/>
    </row>
    <row r="197" spans="1:11" ht="13.15" customHeight="1">
      <c r="A197" s="3"/>
      <c r="B197" s="271"/>
      <c r="C197" s="3"/>
      <c r="D197" s="3"/>
      <c r="E197" s="3"/>
      <c r="F197" s="3"/>
      <c r="G197" s="3"/>
      <c r="H197" s="3"/>
      <c r="I197" s="3"/>
      <c r="J197" s="3"/>
    </row>
    <row r="198" spans="1:11" ht="13.15" customHeight="1">
      <c r="A198" s="3"/>
      <c r="B198" s="4" t="s">
        <v>212</v>
      </c>
      <c r="C198" s="3"/>
      <c r="D198" s="3"/>
      <c r="E198" s="3"/>
      <c r="F198" s="3"/>
      <c r="G198" s="3"/>
      <c r="H198" s="3"/>
      <c r="I198" s="3"/>
      <c r="J198" s="3"/>
    </row>
    <row r="199" spans="1:11" ht="13.15" customHeight="1">
      <c r="A199" s="3"/>
      <c r="B199" s="4" t="s">
        <v>215</v>
      </c>
      <c r="C199" s="3"/>
      <c r="D199" s="3"/>
      <c r="E199" s="3"/>
      <c r="F199" s="3"/>
      <c r="G199" s="3"/>
      <c r="H199" s="3"/>
      <c r="I199" s="3"/>
      <c r="J199" s="3"/>
    </row>
    <row r="200" spans="1:11" ht="13.15" customHeight="1">
      <c r="A200" s="3"/>
      <c r="B200" s="602" t="s">
        <v>216</v>
      </c>
      <c r="C200" s="602"/>
      <c r="D200" s="602"/>
      <c r="E200" s="3"/>
      <c r="F200" s="3"/>
      <c r="G200" s="3"/>
      <c r="H200" s="3"/>
      <c r="I200" s="3"/>
      <c r="J200" s="3"/>
    </row>
    <row r="201" spans="1:11" ht="12.95" customHeight="1" thickBot="1">
      <c r="A201" s="50"/>
      <c r="B201" s="51"/>
      <c r="C201" s="50"/>
      <c r="D201" s="50"/>
      <c r="E201" s="50"/>
      <c r="F201" s="50"/>
      <c r="G201" s="50"/>
      <c r="H201" s="50"/>
      <c r="I201" s="50"/>
      <c r="J201" s="50"/>
    </row>
    <row r="202" spans="1:11">
      <c r="B202" s="562" t="s">
        <v>429</v>
      </c>
      <c r="C202" s="563"/>
      <c r="D202" s="563"/>
      <c r="E202" s="563"/>
      <c r="F202" s="563"/>
      <c r="G202" s="366"/>
      <c r="H202" s="564"/>
      <c r="I202" s="57"/>
      <c r="J202" s="57"/>
      <c r="K202" s="57"/>
    </row>
    <row r="203" spans="1:11">
      <c r="B203" s="353" t="s">
        <v>430</v>
      </c>
      <c r="C203" s="82"/>
      <c r="D203" s="354"/>
      <c r="E203" s="354"/>
      <c r="F203" s="82"/>
      <c r="G203" s="355"/>
      <c r="H203" s="565"/>
      <c r="I203" s="57"/>
      <c r="J203" s="57"/>
      <c r="K203" s="57"/>
    </row>
    <row r="204" spans="1:11" ht="38.25">
      <c r="B204" s="605" t="s">
        <v>431</v>
      </c>
      <c r="C204" s="607" t="s">
        <v>432</v>
      </c>
      <c r="D204" s="356" t="s">
        <v>433</v>
      </c>
      <c r="E204" s="356" t="s">
        <v>433</v>
      </c>
      <c r="F204" s="356" t="s">
        <v>434</v>
      </c>
      <c r="G204" s="355"/>
      <c r="H204" s="565"/>
      <c r="I204" s="57"/>
      <c r="J204" s="57"/>
      <c r="K204" s="57"/>
    </row>
    <row r="205" spans="1:11">
      <c r="B205" s="606"/>
      <c r="C205" s="608"/>
      <c r="D205" s="356" t="s">
        <v>435</v>
      </c>
      <c r="E205" s="356" t="s">
        <v>436</v>
      </c>
      <c r="F205" s="356" t="s">
        <v>435</v>
      </c>
      <c r="G205" s="355"/>
      <c r="H205" s="565"/>
      <c r="I205" s="57"/>
      <c r="J205" s="57"/>
      <c r="K205" s="57"/>
    </row>
    <row r="206" spans="1:11">
      <c r="B206" s="566" t="s">
        <v>130</v>
      </c>
      <c r="C206" s="567" t="s">
        <v>130</v>
      </c>
      <c r="D206" s="567" t="s">
        <v>130</v>
      </c>
      <c r="E206" s="567" t="s">
        <v>130</v>
      </c>
      <c r="F206" s="567" t="s">
        <v>130</v>
      </c>
      <c r="G206" s="355"/>
      <c r="H206" s="565"/>
      <c r="I206" s="57"/>
      <c r="J206" s="57"/>
      <c r="K206" s="57"/>
    </row>
    <row r="207" spans="1:11">
      <c r="B207" s="368" t="s">
        <v>437</v>
      </c>
      <c r="C207" s="359"/>
      <c r="D207" s="359"/>
      <c r="E207" s="359"/>
      <c r="F207" s="359"/>
      <c r="G207" s="355"/>
      <c r="H207" s="565"/>
      <c r="I207" s="57"/>
      <c r="J207" s="57"/>
      <c r="K207" s="57"/>
    </row>
    <row r="208" spans="1:11">
      <c r="B208" s="369"/>
      <c r="C208" s="82"/>
      <c r="D208" s="82"/>
      <c r="E208" s="82"/>
      <c r="F208" s="82"/>
      <c r="G208" s="355"/>
      <c r="H208" s="565"/>
      <c r="I208" s="57"/>
      <c r="J208" s="57"/>
      <c r="K208" s="57"/>
    </row>
    <row r="209" spans="2:11">
      <c r="B209" s="369" t="s">
        <v>438</v>
      </c>
      <c r="C209" s="82"/>
      <c r="D209" s="82"/>
      <c r="E209" s="82"/>
      <c r="F209" s="82"/>
      <c r="G209" s="355"/>
      <c r="H209" s="565"/>
      <c r="I209" s="57"/>
      <c r="J209" s="57"/>
      <c r="K209" s="57"/>
    </row>
    <row r="210" spans="2:11">
      <c r="B210" s="353"/>
      <c r="C210" s="82"/>
      <c r="D210" s="82"/>
      <c r="E210" s="82"/>
      <c r="F210" s="82"/>
      <c r="G210" s="355"/>
      <c r="H210" s="565"/>
      <c r="I210" s="57"/>
      <c r="J210" s="57"/>
      <c r="K210" s="57"/>
    </row>
    <row r="211" spans="2:11">
      <c r="B211" s="369" t="s">
        <v>439</v>
      </c>
      <c r="C211" s="82"/>
      <c r="D211" s="82"/>
      <c r="E211" s="82"/>
      <c r="F211" s="82"/>
      <c r="G211" s="355"/>
      <c r="H211" s="565"/>
      <c r="I211" s="57"/>
      <c r="J211" s="57"/>
      <c r="K211" s="57"/>
    </row>
    <row r="212" spans="2:11">
      <c r="B212" s="360" t="s">
        <v>440</v>
      </c>
      <c r="C212" s="524" t="s">
        <v>441</v>
      </c>
      <c r="D212" s="524" t="s">
        <v>470</v>
      </c>
      <c r="E212" s="82"/>
      <c r="F212" s="371"/>
      <c r="G212" s="355"/>
      <c r="H212" s="565"/>
      <c r="I212" s="57"/>
      <c r="J212" s="57"/>
      <c r="K212" s="57"/>
    </row>
    <row r="213" spans="2:11">
      <c r="B213" s="360" t="s">
        <v>442</v>
      </c>
      <c r="C213" s="590">
        <v>10.1143</v>
      </c>
      <c r="D213" s="372">
        <v>10.1936</v>
      </c>
      <c r="E213" s="82"/>
      <c r="F213" s="371"/>
      <c r="G213" s="355"/>
      <c r="H213" s="565"/>
      <c r="I213" s="57"/>
      <c r="J213" s="57"/>
      <c r="K213" s="57"/>
    </row>
    <row r="214" spans="2:11">
      <c r="B214" s="360" t="s">
        <v>443</v>
      </c>
      <c r="C214" s="590">
        <v>10.1088</v>
      </c>
      <c r="D214" s="372">
        <v>10.184799999999999</v>
      </c>
      <c r="E214" s="82"/>
      <c r="F214" s="371"/>
      <c r="G214" s="355"/>
      <c r="H214" s="565"/>
      <c r="I214" s="57"/>
      <c r="J214" s="57"/>
      <c r="K214" s="57"/>
    </row>
    <row r="215" spans="2:11">
      <c r="B215" s="353"/>
      <c r="C215" s="82"/>
      <c r="D215" s="82"/>
      <c r="E215" s="82"/>
      <c r="F215" s="371"/>
      <c r="G215" s="355"/>
      <c r="H215" s="565"/>
      <c r="I215" s="57"/>
      <c r="J215" s="57"/>
      <c r="K215" s="57"/>
    </row>
    <row r="216" spans="2:11">
      <c r="B216" s="369" t="s">
        <v>471</v>
      </c>
      <c r="C216" s="373"/>
      <c r="D216" s="373"/>
      <c r="E216" s="373"/>
      <c r="F216" s="371"/>
      <c r="G216" s="355"/>
      <c r="H216" s="565"/>
      <c r="I216" s="57"/>
      <c r="J216" s="57"/>
      <c r="K216" s="57"/>
    </row>
    <row r="217" spans="2:11">
      <c r="B217" s="369"/>
      <c r="C217" s="373"/>
      <c r="D217" s="373"/>
      <c r="E217" s="373"/>
      <c r="F217" s="82"/>
      <c r="G217" s="355"/>
      <c r="H217" s="565"/>
      <c r="I217" s="57"/>
      <c r="J217" s="57"/>
      <c r="K217" s="57"/>
    </row>
    <row r="218" spans="2:11">
      <c r="B218" s="369" t="s">
        <v>472</v>
      </c>
      <c r="C218" s="373"/>
      <c r="D218" s="373"/>
      <c r="E218" s="373"/>
      <c r="F218" s="82"/>
      <c r="G218" s="355"/>
      <c r="H218" s="565"/>
      <c r="I218" s="57"/>
      <c r="J218" s="57"/>
      <c r="K218" s="57"/>
    </row>
    <row r="219" spans="2:11">
      <c r="B219" s="369"/>
      <c r="C219" s="373"/>
      <c r="D219" s="373"/>
      <c r="E219" s="373"/>
      <c r="F219" s="82"/>
      <c r="G219" s="362"/>
      <c r="H219" s="568"/>
      <c r="I219" s="57"/>
      <c r="J219" s="57"/>
      <c r="K219" s="57"/>
    </row>
    <row r="220" spans="2:11">
      <c r="B220" s="369" t="s">
        <v>991</v>
      </c>
      <c r="C220" s="373"/>
      <c r="D220" s="373"/>
      <c r="E220" s="374"/>
      <c r="F220" s="363"/>
      <c r="G220" s="355"/>
      <c r="H220" s="565"/>
      <c r="I220" s="57"/>
      <c r="J220" s="72"/>
      <c r="K220" s="57"/>
    </row>
    <row r="221" spans="2:11">
      <c r="B221" s="375" t="s">
        <v>444</v>
      </c>
      <c r="C221" s="373"/>
      <c r="D221" s="373"/>
      <c r="E221" s="376"/>
      <c r="F221" s="82"/>
      <c r="G221" s="355"/>
      <c r="H221" s="565"/>
      <c r="I221" s="57"/>
      <c r="J221" s="57"/>
      <c r="K221" s="57"/>
    </row>
    <row r="222" spans="2:11">
      <c r="B222" s="369"/>
      <c r="C222" s="572"/>
      <c r="D222" s="572"/>
      <c r="E222" s="572"/>
      <c r="F222" s="572"/>
      <c r="G222" s="572"/>
      <c r="H222" s="573"/>
      <c r="I222" s="57"/>
      <c r="J222" s="57"/>
      <c r="K222" s="57"/>
    </row>
    <row r="223" spans="2:11" s="73" customFormat="1">
      <c r="B223" s="369" t="s">
        <v>483</v>
      </c>
      <c r="C223" s="572"/>
      <c r="D223" s="572"/>
      <c r="E223" s="572"/>
      <c r="F223" s="572"/>
      <c r="G223" s="572"/>
      <c r="H223" s="573"/>
      <c r="I223" s="75"/>
      <c r="J223" s="75"/>
      <c r="K223" s="75"/>
    </row>
    <row r="224" spans="2:11">
      <c r="B224" s="369"/>
      <c r="C224" s="572"/>
      <c r="D224" s="572"/>
      <c r="E224" s="572"/>
      <c r="F224" s="572"/>
      <c r="G224" s="572"/>
      <c r="H224" s="573"/>
      <c r="I224" s="57"/>
      <c r="J224" s="57"/>
      <c r="K224" s="57"/>
    </row>
    <row r="225" spans="2:11" s="73" customFormat="1">
      <c r="B225" s="369" t="s">
        <v>487</v>
      </c>
      <c r="C225" s="572"/>
      <c r="D225" s="572"/>
      <c r="E225" s="572"/>
      <c r="F225" s="572"/>
      <c r="G225" s="572"/>
      <c r="H225" s="573"/>
      <c r="I225" s="75"/>
      <c r="J225" s="75"/>
      <c r="K225" s="75"/>
    </row>
    <row r="226" spans="2:11">
      <c r="B226" s="369"/>
      <c r="C226" s="572"/>
      <c r="D226" s="572"/>
      <c r="E226" s="572"/>
      <c r="F226" s="572"/>
      <c r="G226" s="572"/>
      <c r="H226" s="573"/>
      <c r="I226" s="57"/>
      <c r="J226" s="57"/>
      <c r="K226" s="57"/>
    </row>
    <row r="227" spans="2:11">
      <c r="B227" s="369" t="s">
        <v>992</v>
      </c>
      <c r="C227" s="373"/>
      <c r="D227" s="373"/>
      <c r="E227" s="380"/>
      <c r="F227" s="82"/>
      <c r="G227" s="355"/>
      <c r="H227" s="565"/>
      <c r="I227" s="57"/>
      <c r="J227" s="57"/>
      <c r="K227" s="57"/>
    </row>
    <row r="228" spans="2:11">
      <c r="B228" s="369"/>
      <c r="C228" s="376"/>
      <c r="D228" s="373"/>
      <c r="E228" s="381"/>
      <c r="F228" s="355"/>
      <c r="G228" s="355"/>
      <c r="H228" s="565"/>
      <c r="I228" s="57"/>
      <c r="J228" s="57"/>
      <c r="K228" s="57"/>
    </row>
    <row r="229" spans="2:11">
      <c r="B229" s="382" t="s">
        <v>945</v>
      </c>
      <c r="C229" s="373"/>
      <c r="D229" s="373"/>
      <c r="E229" s="373"/>
      <c r="F229" s="82"/>
      <c r="G229" s="355"/>
      <c r="H229" s="565"/>
      <c r="I229" s="57"/>
      <c r="J229" s="57"/>
      <c r="K229" s="57"/>
    </row>
    <row r="230" spans="2:11">
      <c r="B230" s="382"/>
      <c r="C230" s="373"/>
      <c r="D230" s="373"/>
      <c r="E230" s="355"/>
      <c r="F230" s="355"/>
      <c r="G230" s="355"/>
      <c r="H230" s="565"/>
      <c r="I230" s="57"/>
      <c r="J230" s="57"/>
      <c r="K230" s="57"/>
    </row>
    <row r="231" spans="2:11">
      <c r="B231" s="369" t="s">
        <v>946</v>
      </c>
      <c r="C231" s="373"/>
      <c r="D231" s="373"/>
      <c r="E231" s="373"/>
      <c r="F231" s="82"/>
      <c r="G231" s="355"/>
      <c r="H231" s="565"/>
      <c r="I231" s="57"/>
      <c r="J231" s="57"/>
      <c r="K231" s="57"/>
    </row>
    <row r="232" spans="2:11">
      <c r="B232" s="375"/>
      <c r="C232" s="383"/>
      <c r="D232" s="383"/>
      <c r="E232" s="383"/>
      <c r="F232" s="384"/>
      <c r="G232" s="355"/>
      <c r="H232" s="565"/>
      <c r="I232" s="57"/>
      <c r="J232" s="57"/>
      <c r="K232" s="57"/>
    </row>
    <row r="233" spans="2:11">
      <c r="B233" s="375" t="s">
        <v>469</v>
      </c>
      <c r="C233" s="383"/>
      <c r="D233" s="383"/>
      <c r="E233" s="383"/>
      <c r="F233" s="384"/>
      <c r="G233" s="355"/>
      <c r="H233" s="565"/>
      <c r="I233" s="57"/>
      <c r="J233" s="57"/>
      <c r="K233" s="57"/>
    </row>
    <row r="234" spans="2:11" ht="15.75" thickBot="1">
      <c r="B234" s="375"/>
      <c r="C234" s="383"/>
      <c r="D234" s="383"/>
      <c r="E234" s="383"/>
      <c r="F234" s="574"/>
      <c r="G234" s="355"/>
      <c r="H234" s="565"/>
      <c r="I234" s="57"/>
      <c r="J234" s="57"/>
      <c r="K234" s="57"/>
    </row>
    <row r="235" spans="2:11" s="73" customFormat="1">
      <c r="B235" s="575" t="s">
        <v>841</v>
      </c>
      <c r="C235" s="576"/>
      <c r="D235" s="576"/>
      <c r="E235" s="576"/>
      <c r="F235" s="577"/>
      <c r="G235" s="569"/>
      <c r="H235" s="570"/>
      <c r="I235" s="75"/>
      <c r="J235" s="75"/>
      <c r="K235" s="75"/>
    </row>
    <row r="236" spans="2:11">
      <c r="B236" s="375"/>
      <c r="C236" s="383"/>
      <c r="D236" s="383"/>
      <c r="E236" s="383"/>
      <c r="F236" s="82"/>
      <c r="G236" s="384"/>
      <c r="H236" s="565"/>
      <c r="I236" s="57"/>
      <c r="J236" s="57"/>
      <c r="K236" s="57"/>
    </row>
    <row r="237" spans="2:11">
      <c r="B237" s="592" t="s">
        <v>488</v>
      </c>
      <c r="C237" s="593"/>
      <c r="D237" s="593"/>
      <c r="E237" s="593"/>
      <c r="F237" s="593"/>
      <c r="G237" s="598"/>
      <c r="H237" s="565"/>
      <c r="I237" s="57"/>
      <c r="J237" s="78"/>
      <c r="K237" s="57"/>
    </row>
    <row r="238" spans="2:11">
      <c r="B238" s="405"/>
      <c r="C238" s="406"/>
      <c r="D238" s="406"/>
      <c r="E238" s="407"/>
      <c r="F238" s="407"/>
      <c r="G238" s="407"/>
      <c r="H238" s="565"/>
      <c r="I238" s="57"/>
      <c r="J238" s="72"/>
      <c r="K238" s="78"/>
    </row>
    <row r="239" spans="2:11">
      <c r="B239" s="367" t="s">
        <v>478</v>
      </c>
      <c r="C239" s="406"/>
      <c r="D239" s="406"/>
      <c r="E239" s="407"/>
      <c r="F239" s="407"/>
      <c r="G239" s="407"/>
      <c r="H239" s="565"/>
      <c r="I239" s="57"/>
      <c r="J239" s="57"/>
      <c r="K239" s="57"/>
    </row>
    <row r="240" spans="2:11">
      <c r="B240" s="395" t="s">
        <v>456</v>
      </c>
      <c r="C240" s="408"/>
      <c r="D240" s="408"/>
      <c r="E240" s="408"/>
      <c r="F240" s="407"/>
      <c r="G240" s="407"/>
      <c r="H240" s="565"/>
      <c r="I240" s="57"/>
      <c r="J240" s="57"/>
      <c r="K240" s="57"/>
    </row>
    <row r="241" spans="2:11">
      <c r="B241" s="395" t="s">
        <v>457</v>
      </c>
      <c r="C241" s="408"/>
      <c r="D241" s="408"/>
      <c r="E241" s="409">
        <v>2061</v>
      </c>
      <c r="F241" s="410"/>
      <c r="G241" s="410"/>
      <c r="H241" s="565"/>
      <c r="I241" s="57"/>
      <c r="J241" s="57"/>
      <c r="K241" s="57"/>
    </row>
    <row r="242" spans="2:11">
      <c r="B242" s="395" t="s">
        <v>458</v>
      </c>
      <c r="C242" s="408"/>
      <c r="D242" s="408"/>
      <c r="E242" s="409"/>
      <c r="F242" s="410"/>
      <c r="G242" s="410"/>
      <c r="H242" s="565"/>
      <c r="I242" s="57"/>
      <c r="J242" s="57"/>
      <c r="K242" s="57"/>
    </row>
    <row r="243" spans="2:11">
      <c r="B243" s="395" t="s">
        <v>459</v>
      </c>
      <c r="C243" s="408"/>
      <c r="D243" s="408"/>
      <c r="E243" s="409"/>
      <c r="F243" s="410"/>
      <c r="G243" s="410"/>
      <c r="H243" s="565"/>
      <c r="I243" s="57"/>
      <c r="J243" s="57"/>
      <c r="K243" s="57"/>
    </row>
    <row r="244" spans="2:11">
      <c r="B244" s="395" t="s">
        <v>460</v>
      </c>
      <c r="C244" s="408"/>
      <c r="D244" s="408"/>
      <c r="E244" s="409"/>
      <c r="F244" s="410"/>
      <c r="G244" s="410"/>
      <c r="H244" s="565"/>
      <c r="I244" s="57"/>
      <c r="J244" s="57"/>
      <c r="K244" s="57"/>
    </row>
    <row r="245" spans="2:11">
      <c r="B245" s="395" t="s">
        <v>461</v>
      </c>
      <c r="C245" s="408"/>
      <c r="D245" s="408"/>
      <c r="E245" s="409">
        <v>1699774352.74</v>
      </c>
      <c r="F245" s="410"/>
      <c r="G245" s="410"/>
      <c r="H245" s="565"/>
      <c r="I245" s="57"/>
      <c r="J245" s="57"/>
      <c r="K245" s="57"/>
    </row>
    <row r="246" spans="2:11">
      <c r="B246" s="395" t="s">
        <v>462</v>
      </c>
      <c r="C246" s="408"/>
      <c r="D246" s="408"/>
      <c r="E246" s="409"/>
      <c r="F246" s="410"/>
      <c r="G246" s="410"/>
      <c r="H246" s="565"/>
      <c r="I246" s="57"/>
      <c r="J246" s="79"/>
      <c r="K246" s="57"/>
    </row>
    <row r="247" spans="2:11">
      <c r="B247" s="395" t="s">
        <v>463</v>
      </c>
      <c r="C247" s="408"/>
      <c r="D247" s="408"/>
      <c r="E247" s="409"/>
      <c r="F247" s="410"/>
      <c r="G247" s="411"/>
      <c r="H247" s="565"/>
      <c r="I247" s="57"/>
      <c r="J247" s="80"/>
      <c r="K247" s="57"/>
    </row>
    <row r="248" spans="2:11">
      <c r="B248" s="395" t="s">
        <v>464</v>
      </c>
      <c r="C248" s="408"/>
      <c r="D248" s="408"/>
      <c r="E248" s="409">
        <v>-19055878.289999992</v>
      </c>
      <c r="F248" s="410"/>
      <c r="G248" s="412"/>
      <c r="H248" s="565"/>
      <c r="I248" s="57"/>
      <c r="J248" s="80"/>
      <c r="K248" s="57"/>
    </row>
    <row r="249" spans="2:11">
      <c r="B249" s="413" t="s">
        <v>465</v>
      </c>
      <c r="C249" s="414"/>
      <c r="D249" s="414"/>
      <c r="E249" s="415"/>
      <c r="F249" s="410"/>
      <c r="G249" s="410"/>
      <c r="H249" s="565"/>
      <c r="I249" s="57"/>
      <c r="J249" s="57"/>
      <c r="K249" s="57"/>
    </row>
    <row r="250" spans="2:11">
      <c r="B250" s="353"/>
      <c r="C250" s="407"/>
      <c r="D250" s="407"/>
      <c r="E250" s="415"/>
      <c r="F250" s="415"/>
      <c r="G250" s="410"/>
      <c r="H250" s="565"/>
      <c r="I250" s="57"/>
      <c r="J250" s="57"/>
      <c r="K250" s="57"/>
    </row>
    <row r="251" spans="2:11">
      <c r="B251" s="367" t="s">
        <v>479</v>
      </c>
      <c r="C251" s="406"/>
      <c r="D251" s="406"/>
      <c r="E251" s="407"/>
      <c r="F251" s="407"/>
      <c r="G251" s="407"/>
      <c r="H251" s="565"/>
      <c r="I251" s="57"/>
      <c r="J251" s="57"/>
      <c r="K251" s="57"/>
    </row>
    <row r="252" spans="2:11" hidden="1">
      <c r="B252" s="395" t="s">
        <v>456</v>
      </c>
      <c r="C252" s="408"/>
      <c r="D252" s="408"/>
      <c r="E252" s="408"/>
      <c r="F252" s="407"/>
      <c r="G252" s="407"/>
      <c r="H252" s="565"/>
      <c r="I252" s="57"/>
      <c r="J252" s="57"/>
      <c r="K252" s="57"/>
    </row>
    <row r="253" spans="2:11" hidden="1">
      <c r="B253" s="395" t="s">
        <v>457</v>
      </c>
      <c r="C253" s="408"/>
      <c r="D253" s="408"/>
      <c r="E253" s="409"/>
      <c r="F253" s="410"/>
      <c r="G253" s="410"/>
      <c r="H253" s="565"/>
      <c r="I253" s="57"/>
      <c r="J253" s="57"/>
      <c r="K253" s="57"/>
    </row>
    <row r="254" spans="2:11" hidden="1">
      <c r="B254" s="395" t="s">
        <v>458</v>
      </c>
      <c r="C254" s="408"/>
      <c r="D254" s="408"/>
      <c r="E254" s="409"/>
      <c r="F254" s="410"/>
      <c r="G254" s="410"/>
      <c r="H254" s="565"/>
      <c r="I254" s="57"/>
      <c r="J254" s="57"/>
      <c r="K254" s="57"/>
    </row>
    <row r="255" spans="2:11" hidden="1">
      <c r="B255" s="395" t="s">
        <v>459</v>
      </c>
      <c r="C255" s="408"/>
      <c r="D255" s="408"/>
      <c r="E255" s="409"/>
      <c r="F255" s="410"/>
      <c r="G255" s="410"/>
      <c r="H255" s="565"/>
      <c r="I255" s="57"/>
      <c r="J255" s="57"/>
      <c r="K255" s="57"/>
    </row>
    <row r="256" spans="2:11" hidden="1">
      <c r="B256" s="395" t="s">
        <v>460</v>
      </c>
      <c r="C256" s="408"/>
      <c r="D256" s="408"/>
      <c r="E256" s="409"/>
      <c r="F256" s="410"/>
      <c r="G256" s="410"/>
      <c r="H256" s="565"/>
      <c r="I256" s="57"/>
      <c r="J256" s="57"/>
      <c r="K256" s="57"/>
    </row>
    <row r="257" spans="2:11" hidden="1">
      <c r="B257" s="395" t="s">
        <v>461</v>
      </c>
      <c r="C257" s="408"/>
      <c r="D257" s="408"/>
      <c r="E257" s="409"/>
      <c r="F257" s="410"/>
      <c r="G257" s="410"/>
      <c r="H257" s="565"/>
      <c r="I257" s="57"/>
      <c r="J257" s="57"/>
      <c r="K257" s="57"/>
    </row>
    <row r="258" spans="2:11" hidden="1">
      <c r="B258" s="395" t="s">
        <v>462</v>
      </c>
      <c r="C258" s="408"/>
      <c r="D258" s="408"/>
      <c r="E258" s="409"/>
      <c r="F258" s="410"/>
      <c r="G258" s="410"/>
      <c r="H258" s="565"/>
      <c r="I258" s="57"/>
      <c r="J258" s="79"/>
      <c r="K258" s="57"/>
    </row>
    <row r="259" spans="2:11" hidden="1">
      <c r="B259" s="395" t="s">
        <v>463</v>
      </c>
      <c r="C259" s="408"/>
      <c r="D259" s="408"/>
      <c r="E259" s="409"/>
      <c r="F259" s="410"/>
      <c r="G259" s="411"/>
      <c r="H259" s="565"/>
      <c r="I259" s="57"/>
      <c r="J259" s="80"/>
      <c r="K259" s="57"/>
    </row>
    <row r="260" spans="2:11" hidden="1">
      <c r="B260" s="395" t="s">
        <v>464</v>
      </c>
      <c r="C260" s="408"/>
      <c r="D260" s="408"/>
      <c r="E260" s="409"/>
      <c r="F260" s="410"/>
      <c r="G260" s="412"/>
      <c r="H260" s="565"/>
      <c r="I260" s="57"/>
      <c r="J260" s="80"/>
      <c r="K260" s="57"/>
    </row>
    <row r="261" spans="2:11" hidden="1">
      <c r="B261" s="413" t="s">
        <v>465</v>
      </c>
      <c r="C261" s="414"/>
      <c r="D261" s="414"/>
      <c r="E261" s="415"/>
      <c r="F261" s="410"/>
      <c r="G261" s="410"/>
      <c r="H261" s="565"/>
      <c r="I261" s="57"/>
      <c r="J261" s="57"/>
      <c r="K261" s="57"/>
    </row>
    <row r="262" spans="2:11">
      <c r="B262" s="353"/>
      <c r="C262" s="407"/>
      <c r="D262" s="407"/>
      <c r="E262" s="407"/>
      <c r="F262" s="416"/>
      <c r="G262" s="416"/>
      <c r="H262" s="565"/>
      <c r="I262" s="57"/>
      <c r="J262" s="57"/>
      <c r="K262" s="57"/>
    </row>
    <row r="263" spans="2:11">
      <c r="B263" s="367" t="s">
        <v>480</v>
      </c>
      <c r="C263" s="406"/>
      <c r="D263" s="406"/>
      <c r="E263" s="407"/>
      <c r="F263" s="417"/>
      <c r="G263" s="407"/>
      <c r="H263" s="565"/>
      <c r="I263" s="57"/>
      <c r="J263" s="57"/>
      <c r="K263" s="57"/>
    </row>
    <row r="264" spans="2:11">
      <c r="B264" s="413"/>
      <c r="C264" s="414"/>
      <c r="D264" s="414"/>
      <c r="E264" s="407"/>
      <c r="F264" s="407"/>
      <c r="G264" s="407"/>
      <c r="H264" s="565"/>
      <c r="I264" s="57"/>
      <c r="J264" s="57"/>
      <c r="K264" s="57"/>
    </row>
    <row r="265" spans="2:11">
      <c r="B265" s="367" t="s">
        <v>481</v>
      </c>
      <c r="C265" s="406"/>
      <c r="D265" s="406"/>
      <c r="E265" s="407"/>
      <c r="F265" s="417"/>
      <c r="G265" s="407"/>
      <c r="H265" s="565"/>
      <c r="I265" s="57"/>
      <c r="J265" s="57"/>
      <c r="K265" s="57"/>
    </row>
    <row r="266" spans="2:11" hidden="1">
      <c r="B266" s="395" t="s">
        <v>466</v>
      </c>
      <c r="C266" s="408"/>
      <c r="D266" s="408"/>
      <c r="E266" s="409">
        <v>2994</v>
      </c>
      <c r="F266" s="407"/>
      <c r="G266" s="407"/>
      <c r="H266" s="565"/>
      <c r="I266" s="57"/>
      <c r="J266" s="57"/>
      <c r="K266" s="57"/>
    </row>
    <row r="267" spans="2:11" hidden="1">
      <c r="B267" s="395" t="s">
        <v>467</v>
      </c>
      <c r="C267" s="408"/>
      <c r="D267" s="408"/>
      <c r="E267" s="409">
        <v>3121317000</v>
      </c>
      <c r="F267" s="416"/>
      <c r="G267" s="418"/>
      <c r="H267" s="565"/>
      <c r="I267" s="57"/>
      <c r="J267" s="57"/>
      <c r="K267" s="57"/>
    </row>
    <row r="268" spans="2:11" hidden="1">
      <c r="B268" s="395" t="s">
        <v>468</v>
      </c>
      <c r="C268" s="408"/>
      <c r="D268" s="408"/>
      <c r="E268" s="409">
        <v>14516884.32</v>
      </c>
      <c r="F268" s="407"/>
      <c r="G268" s="419"/>
      <c r="H268" s="565"/>
      <c r="I268" s="57"/>
      <c r="J268" s="57"/>
      <c r="K268" s="57"/>
    </row>
    <row r="269" spans="2:11">
      <c r="B269" s="353"/>
      <c r="C269" s="407"/>
      <c r="D269" s="407"/>
      <c r="E269" s="407"/>
      <c r="F269" s="407"/>
      <c r="G269" s="407"/>
      <c r="H269" s="565"/>
      <c r="I269" s="57"/>
      <c r="J269" s="57"/>
      <c r="K269" s="57"/>
    </row>
    <row r="270" spans="2:11" ht="15.75" thickBot="1">
      <c r="B270" s="420" t="s">
        <v>482</v>
      </c>
      <c r="C270" s="421"/>
      <c r="D270" s="421"/>
      <c r="E270" s="421"/>
      <c r="F270" s="421"/>
      <c r="G270" s="421"/>
      <c r="H270" s="571"/>
      <c r="I270" s="57"/>
      <c r="J270" s="57"/>
      <c r="K270" s="57"/>
    </row>
    <row r="271" spans="2:11">
      <c r="B271" s="57"/>
      <c r="C271" s="57"/>
      <c r="D271" s="57"/>
      <c r="E271" s="57"/>
      <c r="F271" s="57"/>
      <c r="G271" s="57"/>
      <c r="H271" s="57"/>
      <c r="I271" s="57"/>
      <c r="J271" s="57"/>
      <c r="K271" s="57"/>
    </row>
    <row r="273" spans="1:10">
      <c r="B273" s="423" t="s">
        <v>918</v>
      </c>
      <c r="C273" s="429"/>
    </row>
    <row r="274" spans="1:10" ht="13.15" customHeight="1">
      <c r="A274" s="3"/>
      <c r="B274" s="433" t="s">
        <v>931</v>
      </c>
      <c r="C274" s="468">
        <v>120.27953701565134</v>
      </c>
      <c r="D274" s="3"/>
      <c r="E274" s="3"/>
      <c r="F274" s="3"/>
      <c r="G274" s="3"/>
      <c r="H274" s="3"/>
      <c r="I274" s="3"/>
      <c r="J274" s="3"/>
    </row>
    <row r="275" spans="1:10">
      <c r="B275" s="433" t="s">
        <v>932</v>
      </c>
      <c r="C275" s="440">
        <v>0.30414985079023721</v>
      </c>
    </row>
    <row r="276" spans="1:10">
      <c r="B276" s="433" t="s">
        <v>919</v>
      </c>
      <c r="C276" s="440">
        <v>0.32597884064737581</v>
      </c>
    </row>
    <row r="277" spans="1:10">
      <c r="B277" s="433" t="s">
        <v>933</v>
      </c>
      <c r="C277" s="547">
        <v>7.27848252441953E-2</v>
      </c>
    </row>
    <row r="279" spans="1:10" ht="15.75" thickBot="1"/>
    <row r="280" spans="1:10" s="470" customFormat="1" ht="12.75">
      <c r="B280" s="548"/>
      <c r="C280" s="549"/>
      <c r="D280" s="550"/>
      <c r="E280" s="636" t="s">
        <v>985</v>
      </c>
      <c r="F280" s="637"/>
    </row>
    <row r="281" spans="1:10" s="470" customFormat="1" ht="12.75">
      <c r="B281" s="551" t="s">
        <v>963</v>
      </c>
      <c r="C281" s="552"/>
      <c r="D281" s="552"/>
      <c r="E281" s="448"/>
      <c r="F281" s="449"/>
    </row>
    <row r="282" spans="1:10" s="470" customFormat="1" ht="12.75">
      <c r="B282" s="553" t="s">
        <v>964</v>
      </c>
      <c r="C282" s="552"/>
      <c r="D282" s="552"/>
      <c r="E282" s="448"/>
      <c r="F282" s="449"/>
    </row>
    <row r="283" spans="1:10" s="470" customFormat="1" ht="12.75">
      <c r="B283" s="554" t="s">
        <v>986</v>
      </c>
      <c r="C283" s="552"/>
      <c r="D283" s="552"/>
      <c r="E283" s="448"/>
      <c r="F283" s="449"/>
    </row>
    <row r="284" spans="1:10" s="470" customFormat="1" ht="12.75">
      <c r="B284" s="554" t="s">
        <v>987</v>
      </c>
      <c r="C284" s="552"/>
      <c r="D284" s="552"/>
      <c r="E284" s="448"/>
      <c r="F284" s="449"/>
    </row>
    <row r="285" spans="1:10" s="470" customFormat="1" ht="12.75">
      <c r="B285" s="555"/>
      <c r="C285" s="552"/>
      <c r="D285" s="552"/>
      <c r="E285" s="448"/>
      <c r="F285" s="449"/>
    </row>
    <row r="286" spans="1:10" s="470" customFormat="1" ht="12.75">
      <c r="B286" s="555"/>
      <c r="C286" s="552"/>
      <c r="D286" s="552"/>
      <c r="E286" s="448"/>
      <c r="F286" s="449"/>
    </row>
    <row r="287" spans="1:10" s="470" customFormat="1" ht="12.75">
      <c r="B287" s="555"/>
      <c r="C287" s="552"/>
      <c r="D287" s="552"/>
      <c r="E287" s="448"/>
      <c r="F287" s="449"/>
    </row>
    <row r="288" spans="1:10" s="470" customFormat="1" ht="12.75">
      <c r="B288" s="555"/>
      <c r="C288" s="552"/>
      <c r="D288" s="552"/>
      <c r="E288" s="448"/>
      <c r="F288" s="449"/>
    </row>
    <row r="289" spans="2:6" s="470" customFormat="1" ht="12.75">
      <c r="B289" s="553" t="s">
        <v>982</v>
      </c>
      <c r="C289" s="552"/>
      <c r="D289" s="552"/>
      <c r="E289" s="448"/>
      <c r="F289" s="449"/>
    </row>
    <row r="290" spans="2:6" s="470" customFormat="1" ht="13.5" thickBot="1">
      <c r="B290" s="556"/>
      <c r="C290" s="557"/>
      <c r="D290" s="557"/>
      <c r="E290" s="455"/>
      <c r="F290" s="456"/>
    </row>
    <row r="291" spans="2:6" ht="15.75" thickBot="1"/>
    <row r="292" spans="2:6">
      <c r="B292" s="558" t="s">
        <v>967</v>
      </c>
    </row>
    <row r="293" spans="2:6">
      <c r="B293" s="578" t="s">
        <v>988</v>
      </c>
    </row>
    <row r="294" spans="2:6">
      <c r="B294" s="578"/>
    </row>
    <row r="295" spans="2:6">
      <c r="B295" s="579"/>
    </row>
    <row r="296" spans="2:6">
      <c r="B296" s="579"/>
    </row>
    <row r="297" spans="2:6">
      <c r="B297" s="579"/>
    </row>
    <row r="298" spans="2:6">
      <c r="B298" s="579"/>
    </row>
    <row r="299" spans="2:6">
      <c r="B299" s="579"/>
    </row>
    <row r="300" spans="2:6">
      <c r="B300" s="579"/>
    </row>
    <row r="301" spans="2:6">
      <c r="B301" s="579"/>
    </row>
    <row r="302" spans="2:6">
      <c r="B302" s="579"/>
    </row>
    <row r="303" spans="2:6">
      <c r="B303" s="579"/>
    </row>
    <row r="304" spans="2:6" ht="15.75" thickBot="1">
      <c r="B304" s="580"/>
    </row>
  </sheetData>
  <sortState xmlns:xlrd2="http://schemas.microsoft.com/office/spreadsheetml/2017/richdata2" ref="B112:G194">
    <sortCondition ref="G112:G194"/>
  </sortState>
  <mergeCells count="7">
    <mergeCell ref="B1:F1"/>
    <mergeCell ref="E280:F280"/>
    <mergeCell ref="H112:H194"/>
    <mergeCell ref="B237:G237"/>
    <mergeCell ref="B200:D200"/>
    <mergeCell ref="B204:B205"/>
    <mergeCell ref="C204:C205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Index</vt:lpstr>
      <vt:lpstr>PPFCF</vt:lpstr>
      <vt:lpstr>PPLF</vt:lpstr>
      <vt:lpstr>PPTSF</vt:lpstr>
      <vt:lpstr>PPCHF</vt:lpstr>
      <vt:lpstr>PPAF</vt:lpstr>
      <vt:lpstr>JR_PAGE_ANCHOR_0_1</vt:lpstr>
      <vt:lpstr>JR_PAGE_ANCHOR_0_2</vt:lpstr>
      <vt:lpstr>PPLF!JR_PAGE_ANCHOR_0_3</vt:lpstr>
      <vt:lpstr>JR_PAGE_ANCHOR_0_4</vt:lpstr>
      <vt:lpstr>PPCHF!JR_PAGE_ANCHOR_0_6</vt:lpstr>
      <vt:lpstr>JR_PAGE_ANCHOR_0_7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2024-02-07T09:26:24Z</dcterms:created>
  <dcterms:modified xsi:type="dcterms:W3CDTF">2024-02-07T10:37:48Z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2024-02-05T11:34:04Z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426a4ce7-7dfb-47fb-9372-ff876a42b923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