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codeName="ThisWorkbook" defaultThemeVersion="166925"/>
  <xr:revisionPtr revIDLastSave="0" documentId="13_ncr:1_{0CD0A363-51A2-4313-B9B5-172C02934E4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dex" sheetId="1" r:id="rId1"/>
    <sheet name="PPFCF" sheetId="2" r:id="rId2"/>
    <sheet name="PPLF" sheetId="5" r:id="rId3"/>
    <sheet name="PPTSF" sheetId="4" r:id="rId4"/>
    <sheet name="PPCHF" sheetId="6" r:id="rId5"/>
  </sheets>
  <definedNames>
    <definedName name="JR_PAGE_ANCHOR_0_1">Index!$A$1</definedName>
    <definedName name="JR_PAGE_ANCHOR_0_2" localSheetId="4">#REF!</definedName>
    <definedName name="JR_PAGE_ANCHOR_0_2" localSheetId="2">#REF!</definedName>
    <definedName name="JR_PAGE_ANCHOR_0_2">PPFCF!$A$1</definedName>
    <definedName name="JR_PAGE_ANCHOR_0_3" localSheetId="2">PPLF!$A$1</definedName>
    <definedName name="JR_PAGE_ANCHOR_0_3">#REF!</definedName>
    <definedName name="JR_PAGE_ANCHOR_0_4" localSheetId="4">#REF!</definedName>
    <definedName name="JR_PAGE_ANCHOR_0_4" localSheetId="2">#REF!</definedName>
    <definedName name="JR_PAGE_ANCHOR_0_4">PPTSF!$A$1</definedName>
    <definedName name="JR_PAGE_ANCHOR_0_5" localSheetId="4">#REF!</definedName>
    <definedName name="JR_PAGE_ANCHOR_0_5" localSheetId="2">#REF!</definedName>
    <definedName name="JR_PAGE_ANCHOR_0_5">#REF!</definedName>
    <definedName name="JR_PAGE_ANCHOR_0_6" localSheetId="4">PPCHF!$A$1</definedName>
    <definedName name="JR_PAGE_ANCHOR_0_6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4" i="2" l="1"/>
  <c r="G124" i="2"/>
  <c r="G123" i="2"/>
  <c r="F144" i="6"/>
  <c r="G144" i="6"/>
  <c r="F208" i="6" l="1"/>
  <c r="F200" i="6"/>
  <c r="F210" i="6" s="1"/>
  <c r="F199" i="6"/>
  <c r="F207" i="6" s="1"/>
  <c r="G27" i="6"/>
  <c r="F203" i="6" s="1"/>
  <c r="F211" i="6" s="1"/>
  <c r="F27" i="6"/>
  <c r="F129" i="5"/>
  <c r="F134" i="5" s="1"/>
  <c r="F128" i="5"/>
  <c r="F133" i="5" s="1"/>
  <c r="F127" i="5"/>
  <c r="F126" i="5"/>
  <c r="F132" i="5" l="1"/>
  <c r="G28" i="6"/>
  <c r="F28" i="6"/>
  <c r="F201" i="6" l="1"/>
  <c r="F209" i="6" s="1"/>
  <c r="G97" i="2"/>
  <c r="F97" i="2"/>
  <c r="F123" i="2"/>
  <c r="F102" i="2" l="1"/>
  <c r="G102" i="2"/>
</calcChain>
</file>

<file path=xl/sharedStrings.xml><?xml version="1.0" encoding="utf-8"?>
<sst xmlns="http://schemas.openxmlformats.org/spreadsheetml/2006/main" count="1762" uniqueCount="917">
  <si>
    <t>Sr No.</t>
  </si>
  <si>
    <t>Short Name</t>
  </si>
  <si>
    <t>Scheme Name</t>
  </si>
  <si>
    <t>Parag Parikh Flexi Cap Fund</t>
  </si>
  <si>
    <t>Parag Parikh Liquid Fund</t>
  </si>
  <si>
    <t>Parag Parikh Tax Saver Fund</t>
  </si>
  <si>
    <t>Parag Parikh Conservative Hybrid Fund</t>
  </si>
  <si>
    <t xml:space="preserve">
  </t>
  </si>
  <si>
    <t>Monthly Portfolio Statement as on July 31, 2023</t>
  </si>
  <si>
    <t>Name of the Instrument</t>
  </si>
  <si>
    <t>ISIN</t>
  </si>
  <si>
    <t>Industry</t>
  </si>
  <si>
    <t>Quantity</t>
  </si>
  <si>
    <t>Market/Fair Value
 (Rs. in Lakhs)</t>
  </si>
  <si>
    <t>% to Net
 Assets</t>
  </si>
  <si>
    <t>YTM~</t>
  </si>
  <si>
    <t>YTC^</t>
  </si>
  <si>
    <t>null</t>
  </si>
  <si>
    <t>Equity &amp; Equity related</t>
  </si>
  <si>
    <t>(a) Listed / awaiting listing on Stock Exchanges</t>
  </si>
  <si>
    <t>HDFB03</t>
  </si>
  <si>
    <t>HDFC Bank Limited</t>
  </si>
  <si>
    <t>INE040A01034</t>
  </si>
  <si>
    <t>Banks</t>
  </si>
  <si>
    <t>ITCL02</t>
  </si>
  <si>
    <t>ITC Limited</t>
  </si>
  <si>
    <t>INE154A01025</t>
  </si>
  <si>
    <t>Diversified FMCG</t>
  </si>
  <si>
    <t>BAJA01</t>
  </si>
  <si>
    <t>Bajaj Holdings &amp; Investment Limited</t>
  </si>
  <si>
    <t>INE118A01012</t>
  </si>
  <si>
    <t>Finance</t>
  </si>
  <si>
    <t>IBCL05</t>
  </si>
  <si>
    <t>ICICI Bank Limited</t>
  </si>
  <si>
    <t>INE090A01021</t>
  </si>
  <si>
    <t>UTIB02</t>
  </si>
  <si>
    <t>Axis Bank Limited</t>
  </si>
  <si>
    <t>INE238A01034</t>
  </si>
  <si>
    <t>PGCI01</t>
  </si>
  <si>
    <t>Power Grid Corporation of India Limited</t>
  </si>
  <si>
    <t>INE752E01010</t>
  </si>
  <si>
    <t>Power</t>
  </si>
  <si>
    <t>HCLT02</t>
  </si>
  <si>
    <t>HCL Technologies Limited</t>
  </si>
  <si>
    <t>INE860A01027</t>
  </si>
  <si>
    <t>IT - Software</t>
  </si>
  <si>
    <t>COAL01</t>
  </si>
  <si>
    <t>Coal India Limited</t>
  </si>
  <si>
    <t>INE522F01014</t>
  </si>
  <si>
    <t>Consumable Fuels</t>
  </si>
  <si>
    <t>MAUD01</t>
  </si>
  <si>
    <t>Maruti Suzuki India Limited</t>
  </si>
  <si>
    <t>INE585B01010</t>
  </si>
  <si>
    <t>Automobiles</t>
  </si>
  <si>
    <t>MOFS03</t>
  </si>
  <si>
    <t>Motilal Oswal Financial Services Limited</t>
  </si>
  <si>
    <t>INE338I01027</t>
  </si>
  <si>
    <t>Capital Markets</t>
  </si>
  <si>
    <t>INFS02</t>
  </si>
  <si>
    <t>Infosys Limited</t>
  </si>
  <si>
    <t>INE009A01021</t>
  </si>
  <si>
    <t>NMDC01</t>
  </si>
  <si>
    <t>NMDC Limited</t>
  </si>
  <si>
    <t>INE584A01023</t>
  </si>
  <si>
    <t>Minerals &amp; Mining</t>
  </si>
  <si>
    <t>CDSL01</t>
  </si>
  <si>
    <t>Central Depository Services (India) Limited</t>
  </si>
  <si>
    <t>INE736A01011</t>
  </si>
  <si>
    <t>IEEL02</t>
  </si>
  <si>
    <t>Indian Energy Exchange Limited</t>
  </si>
  <si>
    <t>INE022Q01020</t>
  </si>
  <si>
    <t>CHEL02</t>
  </si>
  <si>
    <t>Zydus Lifesciences Limited</t>
  </si>
  <si>
    <t>INE010B01027</t>
  </si>
  <si>
    <t>Pharmaceuticals &amp; Biotechnology</t>
  </si>
  <si>
    <t>CIPL03</t>
  </si>
  <si>
    <t>Cipla Limited</t>
  </si>
  <si>
    <t>INE059A01026</t>
  </si>
  <si>
    <t>MCEX01</t>
  </si>
  <si>
    <t>Multi Commodity Exchange of India Limited</t>
  </si>
  <si>
    <t>INE745G01035</t>
  </si>
  <si>
    <t>DRRL02</t>
  </si>
  <si>
    <t>Dr. Reddy's Laboratories Limited</t>
  </si>
  <si>
    <t>INE089A01023</t>
  </si>
  <si>
    <t>BAFL02</t>
  </si>
  <si>
    <t>Bajaj Finance Limited</t>
  </si>
  <si>
    <t>INE296A01024</t>
  </si>
  <si>
    <t>BALI02</t>
  </si>
  <si>
    <t>Balkrishna Industries Limited</t>
  </si>
  <si>
    <t>INE787D01026</t>
  </si>
  <si>
    <t>Auto Components</t>
  </si>
  <si>
    <t>IPCA03</t>
  </si>
  <si>
    <t>IPCA Laboratories Limited</t>
  </si>
  <si>
    <t>INE571A01038</t>
  </si>
  <si>
    <t>UTIA01</t>
  </si>
  <si>
    <t>UTI Asset Management Company Limited</t>
  </si>
  <si>
    <t>INE094J01016</t>
  </si>
  <si>
    <t>ICRA01</t>
  </si>
  <si>
    <t>ICRA Limited</t>
  </si>
  <si>
    <t>INE725G01011</t>
  </si>
  <si>
    <t>IFEL01</t>
  </si>
  <si>
    <t>Oracle Financial Services Software Limited</t>
  </si>
  <si>
    <t>INE881D01027</t>
  </si>
  <si>
    <t>IIBL01</t>
  </si>
  <si>
    <t>IndusInd Bank Limited</t>
  </si>
  <si>
    <t>INE095A01012</t>
  </si>
  <si>
    <t>NMST01</t>
  </si>
  <si>
    <t>NMDC Steel Limited</t>
  </si>
  <si>
    <t>INE0NNS01018</t>
  </si>
  <si>
    <t>Ferrous Metals</t>
  </si>
  <si>
    <t>HLEL02</t>
  </si>
  <si>
    <t>Hindustan Unilever Limited</t>
  </si>
  <si>
    <t>INE030A01027</t>
  </si>
  <si>
    <t>ASHL02</t>
  </si>
  <si>
    <t>Ashok Leyland Limited</t>
  </si>
  <si>
    <t>INE208A01029</t>
  </si>
  <si>
    <t>Agricultural, Commercial &amp; Construction Vehicles</t>
  </si>
  <si>
    <t>TEMA02</t>
  </si>
  <si>
    <t>Tech Mahindra Limited</t>
  </si>
  <si>
    <t>INE669C01036</t>
  </si>
  <si>
    <t>MASC01</t>
  </si>
  <si>
    <t>Maharashtra Scooters Limited</t>
  </si>
  <si>
    <t>INE288A01013</t>
  </si>
  <si>
    <t>TELC03</t>
  </si>
  <si>
    <t>Tata Motors Limited</t>
  </si>
  <si>
    <t>INE155A01022</t>
  </si>
  <si>
    <t>BKBA02</t>
  </si>
  <si>
    <t>Bank of Baroda</t>
  </si>
  <si>
    <t>INE028A01039</t>
  </si>
  <si>
    <t>TCSL01</t>
  </si>
  <si>
    <t>Tata Consultancy Services Limited</t>
  </si>
  <si>
    <t>INE467B01029</t>
  </si>
  <si>
    <t>HDLI01</t>
  </si>
  <si>
    <t>HDFC Life Insurance Company Limited</t>
  </si>
  <si>
    <t>INE795G01014</t>
  </si>
  <si>
    <t>Insurance</t>
  </si>
  <si>
    <t>CANB01</t>
  </si>
  <si>
    <t>Canara Bank</t>
  </si>
  <si>
    <t>INE476A01014</t>
  </si>
  <si>
    <t>$0.00%</t>
  </si>
  <si>
    <t>Sub Total</t>
  </si>
  <si>
    <t>(b) Unlisted</t>
  </si>
  <si>
    <t>NIL</t>
  </si>
  <si>
    <t>Total</t>
  </si>
  <si>
    <t>Equity &amp; Equity related Foreign Investments</t>
  </si>
  <si>
    <t>29798540USD</t>
  </si>
  <si>
    <t>Alphabet Inc A</t>
  </si>
  <si>
    <t>US02079K3059</t>
  </si>
  <si>
    <t>951692USD</t>
  </si>
  <si>
    <t>Microsoft Corp</t>
  </si>
  <si>
    <t>US5949181045</t>
  </si>
  <si>
    <t>14971609USD</t>
  </si>
  <si>
    <t>Meta Platforms Registered Shares A</t>
  </si>
  <si>
    <t>US30303M1027</t>
  </si>
  <si>
    <t>645156USD</t>
  </si>
  <si>
    <t>Amazon Com Inc</t>
  </si>
  <si>
    <t>US0231351067</t>
  </si>
  <si>
    <t>Index / Stock Futures</t>
  </si>
  <si>
    <t>CANBAUG23</t>
  </si>
  <si>
    <t>Canara Bank August 2023 Future</t>
  </si>
  <si>
    <t>HDLIAUG23</t>
  </si>
  <si>
    <t>HDFC Life Insurance Company Limited August 2023 Future</t>
  </si>
  <si>
    <t>TCSLAUG23</t>
  </si>
  <si>
    <t>Tata Consultancy Services Limited August 2023 Future</t>
  </si>
  <si>
    <t>BKBAAUG23</t>
  </si>
  <si>
    <t>Bank of Baroda August 2023 Future</t>
  </si>
  <si>
    <t>TELCAUG23</t>
  </si>
  <si>
    <t>Tata Motors Limited August 2023 Future</t>
  </si>
  <si>
    <t>TEMAAUG23</t>
  </si>
  <si>
    <t>Tech Mahindra Limited August 2023 Future</t>
  </si>
  <si>
    <t>ASHLAUG23</t>
  </si>
  <si>
    <t>Ashok Leyland Limited August 2023 Future</t>
  </si>
  <si>
    <t>HLELAUG23</t>
  </si>
  <si>
    <t>Hindustan Unilever Limited August 2023 Future</t>
  </si>
  <si>
    <t>IIBLAUG23</t>
  </si>
  <si>
    <t>IndusInd Bank Limited August 2023 Future</t>
  </si>
  <si>
    <t>BAFLAUG23</t>
  </si>
  <si>
    <t>Bajaj Finance Limited August 2023 Future</t>
  </si>
  <si>
    <t>Money Market Instruments</t>
  </si>
  <si>
    <t>Certificate of Deposit</t>
  </si>
  <si>
    <t>BKBA362</t>
  </si>
  <si>
    <t>INE028A16CZ4</t>
  </si>
  <si>
    <t>NBAR698</t>
  </si>
  <si>
    <t>INE261F16686</t>
  </si>
  <si>
    <t>SBAI223</t>
  </si>
  <si>
    <t>INE062A16499</t>
  </si>
  <si>
    <t>UTIB1285</t>
  </si>
  <si>
    <t>INE238AD6413</t>
  </si>
  <si>
    <t>KMBK830</t>
  </si>
  <si>
    <t>INE237A167T4</t>
  </si>
  <si>
    <t>IBCL1152</t>
  </si>
  <si>
    <t>INE090A169Z3</t>
  </si>
  <si>
    <t>Commercial Paper</t>
  </si>
  <si>
    <t>HDFB848</t>
  </si>
  <si>
    <t>INE040A14284</t>
  </si>
  <si>
    <t>Treasury Bill</t>
  </si>
  <si>
    <t>TBIL2232</t>
  </si>
  <si>
    <t>364 Days Tbill (MD 06/06/2024)</t>
  </si>
  <si>
    <t>IN002023Z117</t>
  </si>
  <si>
    <t>Sovereign</t>
  </si>
  <si>
    <t>Others</t>
  </si>
  <si>
    <t>Margin Fixed Deposit</t>
  </si>
  <si>
    <t xml:space="preserve">Duration (in Days) </t>
  </si>
  <si>
    <t>FDUT1000</t>
  </si>
  <si>
    <t>5% Axis Bank Limited (14/02/2024)</t>
  </si>
  <si>
    <t>365</t>
  </si>
  <si>
    <t>FDUT991</t>
  </si>
  <si>
    <t>4.60% Axis Bank Limited (01/11/2023)</t>
  </si>
  <si>
    <t>FDUT994</t>
  </si>
  <si>
    <t>4.60% Axis Bank Limited (03/11/2023)</t>
  </si>
  <si>
    <t>FDUT1001</t>
  </si>
  <si>
    <t>5% Axis Bank Limited (15/02/2024)</t>
  </si>
  <si>
    <t>FDUT1002</t>
  </si>
  <si>
    <t>5% Axis Bank Limited (16/02/2024)</t>
  </si>
  <si>
    <t>FDUT992</t>
  </si>
  <si>
    <t>4.60% Axis Bank Limited (02/11/2023)</t>
  </si>
  <si>
    <t>FDUT997</t>
  </si>
  <si>
    <t>4.60% Axis Bank Limited (05/12/2023)</t>
  </si>
  <si>
    <t>FDUT995</t>
  </si>
  <si>
    <t>4.60% Axis Bank Limited (01/12/2023)</t>
  </si>
  <si>
    <t>FDUT989</t>
  </si>
  <si>
    <t>3.65% Axis Bank Limited (29/08/2023)</t>
  </si>
  <si>
    <t>FDUT1009</t>
  </si>
  <si>
    <t>5% Axis Bank Limited (22/07/2024)</t>
  </si>
  <si>
    <t>368</t>
  </si>
  <si>
    <t>FDUT1008</t>
  </si>
  <si>
    <t>5% Axis Bank Limited (08/07/2024)</t>
  </si>
  <si>
    <t>FDUT999</t>
  </si>
  <si>
    <t>4.75% Axis Bank Limited (05/02/2024)</t>
  </si>
  <si>
    <t>369</t>
  </si>
  <si>
    <t>FDUT1005</t>
  </si>
  <si>
    <t>5% Axis Bank Limited (07/06/2024)</t>
  </si>
  <si>
    <t>366</t>
  </si>
  <si>
    <t>FDUT1007</t>
  </si>
  <si>
    <t>5% Axis Bank Limited (05/07/2024)</t>
  </si>
  <si>
    <t>FDUT1004</t>
  </si>
  <si>
    <t>5% Axis Bank Limited (31/05/2024)</t>
  </si>
  <si>
    <t>FDUT1006</t>
  </si>
  <si>
    <t>5% Axis Bank Limited (14/06/2024)</t>
  </si>
  <si>
    <t>FDUT990</t>
  </si>
  <si>
    <t>4.60% Axis Bank Limited (30/10/2023)</t>
  </si>
  <si>
    <t>367</t>
  </si>
  <si>
    <t>FDUT988</t>
  </si>
  <si>
    <t>3.65% Axis Bank Limited (23/08/2023)</t>
  </si>
  <si>
    <t>FDUT996</t>
  </si>
  <si>
    <t>4.60% Axis Bank Limited (04/12/2023)</t>
  </si>
  <si>
    <t>FDHD2025</t>
  </si>
  <si>
    <t>5.7% HDFC Bank Limited (19/10/2023)</t>
  </si>
  <si>
    <t>Reverse Repo / TREPS</t>
  </si>
  <si>
    <t>TRP_010823</t>
  </si>
  <si>
    <t>Clearing Corporation of India Ltd</t>
  </si>
  <si>
    <t>Net Receivables / (Payables)</t>
  </si>
  <si>
    <t>GRAND TOTAL</t>
  </si>
  <si>
    <t xml:space="preserve"> </t>
  </si>
  <si>
    <t xml:space="preserve">$  Less Than 0.01% of Net Asset Value </t>
  </si>
  <si>
    <t>~ YTM as on July 31, 2023</t>
  </si>
  <si>
    <t>^ Pursuant to AMFI circular no. 135/BP/91/2020-21, Yield to Call (YTC) for AT-1 bonds and Tier-2 bonds as on July 31, 2023.</t>
  </si>
  <si>
    <t>WIPR02</t>
  </si>
  <si>
    <t>Wipro Limited</t>
  </si>
  <si>
    <t>INE075A01022</t>
  </si>
  <si>
    <t>CMSI01</t>
  </si>
  <si>
    <t>CMS Info System Limited</t>
  </si>
  <si>
    <t>INE925R01014</t>
  </si>
  <si>
    <t>Commercial Services &amp; Supplies</t>
  </si>
  <si>
    <t>VSTI01</t>
  </si>
  <si>
    <t>VST Industries Limited</t>
  </si>
  <si>
    <t>INE710A01016</t>
  </si>
  <si>
    <t>Cigarettes &amp; Tobacco Products</t>
  </si>
  <si>
    <t>CPIL02</t>
  </si>
  <si>
    <t>CCL Products (India) Limited</t>
  </si>
  <si>
    <t>INE421D01022</t>
  </si>
  <si>
    <t>Agricultural Food &amp; other Products</t>
  </si>
  <si>
    <t>UTIB1288</t>
  </si>
  <si>
    <t>INE238AD6454</t>
  </si>
  <si>
    <t>Currency Futures</t>
  </si>
  <si>
    <t>BSE_FUTCUR_USDINR_29/08/2023</t>
  </si>
  <si>
    <t>NSE_FUTCUR_USDINR_29/08/2023</t>
  </si>
  <si>
    <t>NSE_FUTCUR_USDINR_26/09/2023</t>
  </si>
  <si>
    <t>Notes &amp; Symbols :-</t>
  </si>
  <si>
    <t>*Traded on US OTC Markets. Underlying shares are listed on Tokyo Stock Exchange</t>
  </si>
  <si>
    <t>^ The Name of the Industry is in accordance with Industry Classification as recommended by AMFI.</t>
  </si>
  <si>
    <t># The Name of the Industry is in accordance with Industry Classification for Foreign Securities is as per NASDAQ.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</si>
  <si>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</si>
  <si>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</si>
  <si>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</si>
  <si>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</si>
  <si>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</si>
  <si>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</si>
  <si>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</si>
  <si>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</si>
  <si>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</si>
  <si>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Total value and percentage of Illiquid Equity Shares: Nil</t>
  </si>
  <si>
    <t>3.   Plan wise per unit Net Asset Value are as follows:</t>
  </si>
  <si>
    <t>Plan / Option</t>
  </si>
  <si>
    <t>Jun 30, 2023(Rs.)</t>
  </si>
  <si>
    <t>Direct Plan</t>
  </si>
  <si>
    <t>Regular Plan</t>
  </si>
  <si>
    <t xml:space="preserve">       (Gross exposure means sum of all long and short positions in derivatives)</t>
  </si>
  <si>
    <t>13.  Deviation from the valuation prices given by valuation agencies: NIL</t>
  </si>
  <si>
    <t>14.  Disclosure for investments in derivative instruments</t>
  </si>
  <si>
    <t>Underlying</t>
  </si>
  <si>
    <t>Series</t>
  </si>
  <si>
    <t>Long / Short</t>
  </si>
  <si>
    <t>Futures Price when purchased 
( Rs. Per unit)</t>
  </si>
  <si>
    <t>Current price of the contract
( Rs. Per unit)</t>
  </si>
  <si>
    <t>Margin maintained in Rs. Lakhs</t>
  </si>
  <si>
    <t>a. Equity Futures</t>
  </si>
  <si>
    <t>Short</t>
  </si>
  <si>
    <t>b. Currency Future</t>
  </si>
  <si>
    <t>Total Number of contracts where futures were bought (opening balance)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</si>
  <si>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</si>
  <si>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</si>
  <si>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</si>
  <si>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</si>
  <si>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</si>
  <si>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</si>
  <si>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</si>
  <si>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</si>
  <si>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Exposure created due to over hedging through futures (quantity of hedging position exceeding the quantity of existing position being hedged) is Nil.</t>
  </si>
  <si>
    <t>Call/Put</t>
  </si>
  <si>
    <t>Number of Contracts</t>
  </si>
  <si>
    <t>Option Price when purchased (Rs. Per unit)</t>
  </si>
  <si>
    <t>Current Option Price ( Rs. Per unit)</t>
  </si>
  <si>
    <t>Nil</t>
  </si>
  <si>
    <t>Total exposure through options as a % of net assets : Nil</t>
  </si>
  <si>
    <t>Total Number of contracts entered into</t>
  </si>
  <si>
    <t>Gross Notional Value of contracts entered into Rs.</t>
  </si>
  <si>
    <t>Net Profit/Loss value on all contracts (treat premium paid as loss) Rs.</t>
  </si>
  <si>
    <t>12.  Deviation from the valuation prices given by valuation agencies: NIL</t>
  </si>
  <si>
    <t>Jul 31, 2023(Rs.)</t>
  </si>
  <si>
    <t>4.   Total Dividend (Net) declared during the period ended   Jul 31, 2023  - Nil</t>
  </si>
  <si>
    <t>5.   Total Bonus declared during the period ended   Jul 31, 2023  - Nil</t>
  </si>
  <si>
    <t>12.  Repo transactions in corporate debt securities during the period ending   Jul 31, 2023  is Nil.</t>
  </si>
  <si>
    <t>6.    Total outstanding exposure in derivative instruments as on   Jul 31, 2023  - Nil</t>
  </si>
  <si>
    <t>7.    Total investment in Foreign Securities / ADRs / GDRs as on   Jul 31, 2023  - Nil</t>
  </si>
  <si>
    <t>11.  Repo transactions in corporate debt securities during the period ending   Jul 31, 2023  - Nil</t>
  </si>
  <si>
    <t>B. Other than Hedging Positions through Futures as on  31-Jul-2023: Nil</t>
  </si>
  <si>
    <t>C. Hedging Position through Put Option as on  31-Jul-2023: Nil</t>
  </si>
  <si>
    <t>D. Other than Hedging Positions through Options as on  31-Jul-2023: NIL</t>
  </si>
  <si>
    <t>E. Hedging Positions through swaps as on 31-Jul-2023: Nil</t>
  </si>
  <si>
    <t>For the period  01-Jul-2023 to 31-Jul-2023,  the following details specified for hedging transactions through options which have already been exercised/expired :</t>
  </si>
  <si>
    <t>9.    Total Brokerage paid for Buying/ Selling of Investment for Jul 2023 is Rs. 1,37,09,569.04</t>
  </si>
  <si>
    <t>8.    Total Commission paid in the month of  Jul  2023 : Rs. 8,73,84,921.14</t>
  </si>
  <si>
    <t>8.    Total Commission paid in the month of Jul  2023 : 56,59,123.59</t>
  </si>
  <si>
    <t>9.    Total Brokerage paid for Buying/ Selling of Investment for Jul  2023 is Rs. 2,91,769.19</t>
  </si>
  <si>
    <t>7.    Total investment in Foreign Securities / ADRs / GDRs as on   Jul 31, 2023 : Rs. 71,08,34,04,161.08</t>
  </si>
  <si>
    <t>Currency Derivatives-29-Aug-2023</t>
  </si>
  <si>
    <t>Currency Derivatives-26-Sep-2023</t>
  </si>
  <si>
    <t>Total %age of existing assets hedged through futures: 13.99%</t>
  </si>
  <si>
    <t>Industry / Rating</t>
  </si>
  <si>
    <t>KMBK794</t>
  </si>
  <si>
    <t>INE237A169P8</t>
  </si>
  <si>
    <t>CRISIL A1+</t>
  </si>
  <si>
    <t>UTIB1256</t>
  </si>
  <si>
    <t>INE238AD6025</t>
  </si>
  <si>
    <t>IBCL1137</t>
  </si>
  <si>
    <t>INE090A161Y3</t>
  </si>
  <si>
    <t>ICRA A1+</t>
  </si>
  <si>
    <t>SBAI215</t>
  </si>
  <si>
    <t>INE062A16465</t>
  </si>
  <si>
    <t>CARE A1+</t>
  </si>
  <si>
    <t>BKBA371</t>
  </si>
  <si>
    <t>INE028A16DA5</t>
  </si>
  <si>
    <t>HDFB850</t>
  </si>
  <si>
    <t>INE040A14060</t>
  </si>
  <si>
    <t>NBAR721</t>
  </si>
  <si>
    <t>INE261F14KA1</t>
  </si>
  <si>
    <t>TBIL2198</t>
  </si>
  <si>
    <t>91 Days Tbill (MD 03/08/2023)</t>
  </si>
  <si>
    <t>IN002023X054</t>
  </si>
  <si>
    <t>TBIL2200</t>
  </si>
  <si>
    <t>91 Days Tbill (MD 10/08/2023)</t>
  </si>
  <si>
    <t>IN002023X062</t>
  </si>
  <si>
    <t>TBIL2165</t>
  </si>
  <si>
    <t>182 Days Tbill (MD 17/08/2023)</t>
  </si>
  <si>
    <t>IN002022Y476</t>
  </si>
  <si>
    <t>TBIL2226</t>
  </si>
  <si>
    <t>91 Days Tbill (MD 12/10/2023)</t>
  </si>
  <si>
    <t>IN002023X153</t>
  </si>
  <si>
    <t>TBIL2228</t>
  </si>
  <si>
    <t>91 Days Tbill (MD 19/10/2023)</t>
  </si>
  <si>
    <t>IN002023X161</t>
  </si>
  <si>
    <t>TBIL2230</t>
  </si>
  <si>
    <t>91 Days Tbill (MD 26/10/2023)</t>
  </si>
  <si>
    <t>IN002023X179</t>
  </si>
  <si>
    <t>TBIL2222</t>
  </si>
  <si>
    <t>91 Days Tbill (MD 05/10/2023)</t>
  </si>
  <si>
    <t>IN002023X146</t>
  </si>
  <si>
    <t>TBIL2210</t>
  </si>
  <si>
    <t>91 Days Tbill (MD 31/08/2023)</t>
  </si>
  <si>
    <t>IN002023X096</t>
  </si>
  <si>
    <t>TBIL2214</t>
  </si>
  <si>
    <t>91 Days Tbill (MD 07/09/2023)</t>
  </si>
  <si>
    <t>IN002023X104</t>
  </si>
  <si>
    <t>TBIL2179</t>
  </si>
  <si>
    <t>182 Days Tbill (MD 14/09/2023)</t>
  </si>
  <si>
    <t>IN002022Y518</t>
  </si>
  <si>
    <t>TBIL2181</t>
  </si>
  <si>
    <t>182 Days Tbill (MD 22/09/2023)</t>
  </si>
  <si>
    <t>IN002022Y526</t>
  </si>
  <si>
    <t>TBIL2186</t>
  </si>
  <si>
    <t>182 Days Tbill (MD 05/10/2023)</t>
  </si>
  <si>
    <t>IN002023Y011</t>
  </si>
  <si>
    <t>TBIL2183</t>
  </si>
  <si>
    <t>182 Days Tbill (MD 29/09/2023)</t>
  </si>
  <si>
    <t>IN002022Y534</t>
  </si>
  <si>
    <t>TBIL2104</t>
  </si>
  <si>
    <t>364 Days Tbill (MD 28/09/2023)</t>
  </si>
  <si>
    <t>IN002022Z267</t>
  </si>
  <si>
    <t>TBIL2110</t>
  </si>
  <si>
    <t>364 Days Tbill (MD 12/10/2023)</t>
  </si>
  <si>
    <t>IN002022Z283</t>
  </si>
  <si>
    <t>FDHD2029</t>
  </si>
  <si>
    <t>6.5% HDFC Bank Limited (19/12/2023)</t>
  </si>
  <si>
    <t>FDHD2022M</t>
  </si>
  <si>
    <t>6.05% HDFC Bank Limited (04/10/2023)</t>
  </si>
  <si>
    <t>FDHD2023</t>
  </si>
  <si>
    <t>5.5% HDFC Bank Limited (09/10/2023)</t>
  </si>
  <si>
    <t>FDHD2044</t>
  </si>
  <si>
    <t>7.25% HDFC Bank Limited (18/07/2024)</t>
  </si>
  <si>
    <t>FDHD2037</t>
  </si>
  <si>
    <t>6.6% HDFC Bank Limited (22/04/2024)</t>
  </si>
  <si>
    <t>FDHD2024</t>
  </si>
  <si>
    <t>5.5% HDFC Bank Limited (10/10/2023)</t>
  </si>
  <si>
    <t>FDHD2030</t>
  </si>
  <si>
    <t>6.6% HDFC Bank Limited (08/02/2024)</t>
  </si>
  <si>
    <t>2.   Plan wise per unit Net Asset Value are as follows:</t>
  </si>
  <si>
    <t>Options</t>
  </si>
  <si>
    <t>July 31, 2023(Rs.)</t>
  </si>
  <si>
    <t>Parag Parikh Liquid Fund- 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</si>
  <si>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</si>
  <si>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</si>
  <si>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</si>
  <si>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Parag Parikh Liquid Fund- 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</si>
  <si>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</si>
  <si>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</si>
  <si>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</si>
  <si>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3.   Total Dividend (Net) declared during the period ended     July 31, 2023:</t>
  </si>
  <si>
    <t>Record Date</t>
  </si>
  <si>
    <t>Daily IDCW* (Direct)</t>
  </si>
  <si>
    <t>Dividend Per Unit
(Huf &amp; Individuals)</t>
  </si>
  <si>
    <t>Dividend Per Unit
(Others)</t>
  </si>
  <si>
    <t>July-23</t>
  </si>
  <si>
    <t>Direct Plan- Daily Reinvestment of IDCW*</t>
  </si>
  <si>
    <t>Daily IDCW* (Regular)</t>
  </si>
  <si>
    <t>Dividend Per Unit 
(Others)</t>
  </si>
  <si>
    <t>Regular Plan- Daily Reinvestment of IDCW*</t>
  </si>
  <si>
    <t>Weekly IDCW* (Direct)</t>
  </si>
  <si>
    <t>Direct Plan- Weekly Reinvestment of IDCW*</t>
  </si>
  <si>
    <t>Weekly IDCW* (Regular)</t>
  </si>
  <si>
    <t>Regular Plan- Weekly Reinvestment of IDCW*</t>
  </si>
  <si>
    <t>Monthly IDCW* (Direct)</t>
  </si>
  <si>
    <t>Direct Plan- Monthly IDCW*</t>
  </si>
  <si>
    <t>Monthly IDCW* (Regular)</t>
  </si>
  <si>
    <t>Regular Plan- Monthly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</si>
  <si>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</si>
  <si>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</si>
  <si>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</si>
  <si>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>4.   Total Bonus declared during the period ended     July 31, 2023- Nil</t>
  </si>
  <si>
    <t>5.    Total outstanding exposure in derivative instruments as on     July 31, 2023- Nil</t>
  </si>
  <si>
    <t>6.    Total investment in Foreign Securities / ADRs / GDRs as on     July 31, 2023- Nil</t>
  </si>
  <si>
    <t>7.    Details of transactions of "Credit Default Swap" for the month ended     July 31, 2023- Nil</t>
  </si>
  <si>
    <t>8.   Average Portfolio Maturity is 43 days.</t>
  </si>
  <si>
    <t>9.  Repo transactions in corporate debt securities during the period ending     July 31, 2023-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</si>
  <si>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</si>
  <si>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</si>
  <si>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</si>
  <si>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</si>
  <si>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</si>
  <si>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</si>
  <si>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</si>
  <si>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A1+</t>
  </si>
  <si>
    <t>IRLY01</t>
  </si>
  <si>
    <t>Indian Railway Finance Corporation Limited</t>
  </si>
  <si>
    <t>INE053F01010</t>
  </si>
  <si>
    <t>BALN01</t>
  </si>
  <si>
    <t>Bajaj Auto Limited</t>
  </si>
  <si>
    <t>INE917I01010</t>
  </si>
  <si>
    <t>PLNG01</t>
  </si>
  <si>
    <t>Petronet LNG Limited</t>
  </si>
  <si>
    <t>INE347G01014</t>
  </si>
  <si>
    <t>Gas</t>
  </si>
  <si>
    <t>(c) ReITs</t>
  </si>
  <si>
    <t>Brookfield India Real Estate Trust</t>
  </si>
  <si>
    <t>INE0FDU25010</t>
  </si>
  <si>
    <t>Realty</t>
  </si>
  <si>
    <t>Embassy Office Parks REIT</t>
  </si>
  <si>
    <t>INE041025011</t>
  </si>
  <si>
    <t>Mindspace Business Parks REIT</t>
  </si>
  <si>
    <t>INE0CCU25019</t>
  </si>
  <si>
    <t>IBCLAUG23</t>
  </si>
  <si>
    <t>ICICI Bank Limited August 2023 Future</t>
  </si>
  <si>
    <t>Debt Instruments</t>
  </si>
  <si>
    <t>(a) Listed / awaiting listing on Stock Exchange</t>
  </si>
  <si>
    <t>GOI2183</t>
  </si>
  <si>
    <t>8.08% Tamilnadu SDL (MD 26/12/2028)</t>
  </si>
  <si>
    <t>IN3120180200</t>
  </si>
  <si>
    <t>GOI2446</t>
  </si>
  <si>
    <t>7.83% Maharashtra SDL (MD 08/04/2030)</t>
  </si>
  <si>
    <t>IN2220200017</t>
  </si>
  <si>
    <t>GOI4820</t>
  </si>
  <si>
    <t>7.7% Maharashtra SDL (MD 19/10/2030)</t>
  </si>
  <si>
    <t>IN2220220130</t>
  </si>
  <si>
    <t>GOI2153</t>
  </si>
  <si>
    <t>8.37% Tamil Nadu SDL (MD 05/12/2028)</t>
  </si>
  <si>
    <t>IN3120180176</t>
  </si>
  <si>
    <t>GOI2159</t>
  </si>
  <si>
    <t>8.36% Tamil Nadu SDL (MD 12/12/2028)</t>
  </si>
  <si>
    <t>IN3120180184</t>
  </si>
  <si>
    <t>GOI4826</t>
  </si>
  <si>
    <t>7.78% Maharashtra SDL (MD 27/10/2030)</t>
  </si>
  <si>
    <t>IN2220220148</t>
  </si>
  <si>
    <t>GOI4808</t>
  </si>
  <si>
    <t>7.76% Maharashtra SDL (MD 04/10/2030)</t>
  </si>
  <si>
    <t>IN2220220122</t>
  </si>
  <si>
    <t>GOI4986</t>
  </si>
  <si>
    <t>7.68% Gujarat SDL (MD 15/02/2030)</t>
  </si>
  <si>
    <t>IN1520220238</t>
  </si>
  <si>
    <t>GOI2139</t>
  </si>
  <si>
    <t>8.57% Gujarat SDL (MD 06/11/2028)</t>
  </si>
  <si>
    <t>IN1520180184</t>
  </si>
  <si>
    <t>GOI2161</t>
  </si>
  <si>
    <t>8.18% Tamilnadu SDL (MD 19/12/2028)</t>
  </si>
  <si>
    <t>IN3120180192</t>
  </si>
  <si>
    <t>GOI4096</t>
  </si>
  <si>
    <t>8.16% Rajasthan SDL (MD 09/05/2028)</t>
  </si>
  <si>
    <t>IN2920180030</t>
  </si>
  <si>
    <t>GOI2039</t>
  </si>
  <si>
    <t>8% Kerala SDL (MD 11/04/2028)</t>
  </si>
  <si>
    <t>IN2020180013</t>
  </si>
  <si>
    <t>GOI4479</t>
  </si>
  <si>
    <t>7.86% Maharashtra SDL (MD 08/06/2030)</t>
  </si>
  <si>
    <t>IN2220220080</t>
  </si>
  <si>
    <t>GOI3221</t>
  </si>
  <si>
    <t>7.92% Uttar Pradesh SDL (MD 24/01/2028)</t>
  </si>
  <si>
    <t>IN3320170175</t>
  </si>
  <si>
    <t>GOI5100</t>
  </si>
  <si>
    <t>7.7% Andhra Pradesh SDL (MD 23/03/2030)</t>
  </si>
  <si>
    <t>IN1020220738</t>
  </si>
  <si>
    <t>GOI4993</t>
  </si>
  <si>
    <t>7.7% Andhra Pradesh SDL (MD 22/02/2030)</t>
  </si>
  <si>
    <t>IN1020220662</t>
  </si>
  <si>
    <t>NHBA299</t>
  </si>
  <si>
    <t>INE557F08FG1</t>
  </si>
  <si>
    <t>CRISIL AAA</t>
  </si>
  <si>
    <t>GOI2172</t>
  </si>
  <si>
    <t>8.34% Punjab SDL (MD 30/05/2028)</t>
  </si>
  <si>
    <t>IN2820180049</t>
  </si>
  <si>
    <t>GOI4640</t>
  </si>
  <si>
    <t>7.63% Haryana SDL (MD 01/06/2028)</t>
  </si>
  <si>
    <t>IN1620220070</t>
  </si>
  <si>
    <t>GOI4485</t>
  </si>
  <si>
    <t>7.38% GOI (MD 20/06/2027)</t>
  </si>
  <si>
    <t>IN0020220037</t>
  </si>
  <si>
    <t>GOI3375</t>
  </si>
  <si>
    <t>8.43% Punjab SDL (MD 05/12/2028)</t>
  </si>
  <si>
    <t>IN2820180114</t>
  </si>
  <si>
    <t>GOI2164</t>
  </si>
  <si>
    <t>8.42% Madhya Pradesh SDL (MD 08/08/2028)</t>
  </si>
  <si>
    <t>IN2120180053</t>
  </si>
  <si>
    <t>GOI2058</t>
  </si>
  <si>
    <t>8.33% Kerala SDL (MD 30/05/2028)</t>
  </si>
  <si>
    <t>IN2020180039</t>
  </si>
  <si>
    <t>GOI1993</t>
  </si>
  <si>
    <t>8.29% West Bengal SDL (MD 21/02/2028)</t>
  </si>
  <si>
    <t>IN3420170182</t>
  </si>
  <si>
    <t>GOI2167</t>
  </si>
  <si>
    <t>8.08% Maharashtra SDL (MD 26/12/2028)</t>
  </si>
  <si>
    <t>IN2220180052</t>
  </si>
  <si>
    <t>GOI2089</t>
  </si>
  <si>
    <t>8.15% Tamil Nadu SDL (MD 09/05/2028)</t>
  </si>
  <si>
    <t>IN3120180036</t>
  </si>
  <si>
    <t>GOI3648</t>
  </si>
  <si>
    <t>6.98% Telangana SDL (MD 22/04/2028)</t>
  </si>
  <si>
    <t>IN4520200044</t>
  </si>
  <si>
    <t>GOI3519</t>
  </si>
  <si>
    <t>6.79% West Bangal SDL (MD 30/06/2028)</t>
  </si>
  <si>
    <t>IN3420210046</t>
  </si>
  <si>
    <t>GOI2101</t>
  </si>
  <si>
    <t>8.48% Kerala SDL (MD 08/08/2030)</t>
  </si>
  <si>
    <t>IN2020180070</t>
  </si>
  <si>
    <t>GOI2147</t>
  </si>
  <si>
    <t>8.5% Gujarat SDL (MD 28/11/2028)</t>
  </si>
  <si>
    <t>IN1520180200</t>
  </si>
  <si>
    <t>GOI2206</t>
  </si>
  <si>
    <t>8.45% Uttar Pradesh SDL (MD 27/02/2029)</t>
  </si>
  <si>
    <t>IN3320180166</t>
  </si>
  <si>
    <t>GOI2228</t>
  </si>
  <si>
    <t>8.43% Goa SDL (MD 13/03/2029)</t>
  </si>
  <si>
    <t>IN1420180151</t>
  </si>
  <si>
    <t>GOI2076</t>
  </si>
  <si>
    <t>8.45% Uttar Pradesh SDL (MD 27/06/2028)</t>
  </si>
  <si>
    <t>IN3320180034</t>
  </si>
  <si>
    <t>GOI2197</t>
  </si>
  <si>
    <t>8.37% Madhya Pradesh SDL (MD 05/12/2028)</t>
  </si>
  <si>
    <t>IN2120180095</t>
  </si>
  <si>
    <t>GOI2066</t>
  </si>
  <si>
    <t>8.41% Kerala SDL (MD 06/06/2028)</t>
  </si>
  <si>
    <t>IN2020180047</t>
  </si>
  <si>
    <t>GOI4101</t>
  </si>
  <si>
    <t>8.2% Uttarakhand SDL (MD 09/05/2028)</t>
  </si>
  <si>
    <t>IN3620180023</t>
  </si>
  <si>
    <t>GOI2171</t>
  </si>
  <si>
    <t>8.08% Karnataka SDL (MD 26/12/2028)</t>
  </si>
  <si>
    <t>IN1920180115</t>
  </si>
  <si>
    <t>GOI2025</t>
  </si>
  <si>
    <t>8.15% Chhattisgarh SDL (MD 27/03/2028)</t>
  </si>
  <si>
    <t>IN3520170090</t>
  </si>
  <si>
    <t>GOI2035</t>
  </si>
  <si>
    <t>7.99% Punjab SDL (MD 11/04/2028)</t>
  </si>
  <si>
    <t>IN2820180015</t>
  </si>
  <si>
    <t>GOI4444</t>
  </si>
  <si>
    <t>7.63% Maharashtra SDL (MD 11/05/2030)</t>
  </si>
  <si>
    <t>IN2220220049</t>
  </si>
  <si>
    <t>GOI2452</t>
  </si>
  <si>
    <t>7.6% Maharashtra SDL (MD 15/04/2030)</t>
  </si>
  <si>
    <t>IN2220200025</t>
  </si>
  <si>
    <t>GOI4103</t>
  </si>
  <si>
    <t>7.5% Telangana SDL (MD 15/04/2028)</t>
  </si>
  <si>
    <t>IN4520200010</t>
  </si>
  <si>
    <t>GOI5125</t>
  </si>
  <si>
    <t>7.41% Andhra Pradesh SDL (MD 26/04/2030)</t>
  </si>
  <si>
    <t>IN1020230042</t>
  </si>
  <si>
    <t>GOI2339</t>
  </si>
  <si>
    <t>7.15% Karnataka SDL (MD 09/10/2028)</t>
  </si>
  <si>
    <t>IN1920190056</t>
  </si>
  <si>
    <t>GOI2490</t>
  </si>
  <si>
    <t>6.99% Telangana SDL (MD 10/06/2028)</t>
  </si>
  <si>
    <t>IN4520200093</t>
  </si>
  <si>
    <t>GOI3532</t>
  </si>
  <si>
    <t>6.82% Bihar SDL (MD 14/07/2028)</t>
  </si>
  <si>
    <t>IN1320210041</t>
  </si>
  <si>
    <t>GOI2119</t>
  </si>
  <si>
    <t>8.84 % Rajasthan SDL 12/09/2028</t>
  </si>
  <si>
    <t>IN2920180196</t>
  </si>
  <si>
    <t>GOI2128</t>
  </si>
  <si>
    <t>8.73% Uttar Pradesh SDL (MD 10/10/2028)</t>
  </si>
  <si>
    <t>IN3320180042</t>
  </si>
  <si>
    <t>GOI2121</t>
  </si>
  <si>
    <t>8.7% Gujarat SDL (MD 19/09/2028)</t>
  </si>
  <si>
    <t>IN1520180119</t>
  </si>
  <si>
    <t>GOI2124</t>
  </si>
  <si>
    <t>8.65% Rajasthan SDL (MD 03/10/2028)</t>
  </si>
  <si>
    <t>IN2920180212</t>
  </si>
  <si>
    <t>GOI3409</t>
  </si>
  <si>
    <t>8.61% Punjab SDL (MD 14/11/2028)</t>
  </si>
  <si>
    <t>IN2820180106</t>
  </si>
  <si>
    <t>GOI2115</t>
  </si>
  <si>
    <t>8.63% Rajasthan SDL (MD 03/09/2028)</t>
  </si>
  <si>
    <t>IN2920180188</t>
  </si>
  <si>
    <t>GOI2143</t>
  </si>
  <si>
    <t>8.53% Gujarat SDL (MD 20/11/2028)</t>
  </si>
  <si>
    <t>IN1520180192</t>
  </si>
  <si>
    <t>GOI4102</t>
  </si>
  <si>
    <t>8.49% Uttarakhand SDL (MD 21/08/2028)</t>
  </si>
  <si>
    <t>IN3620180106</t>
  </si>
  <si>
    <t>GOI2221</t>
  </si>
  <si>
    <t>8.43% Uttar Pradesh SDL (MD 06/03/2029)</t>
  </si>
  <si>
    <t>IN3320180174</t>
  </si>
  <si>
    <t>GOI2217</t>
  </si>
  <si>
    <t>8.39% Uttar Pradesh SDL (MD 13/03/2029)</t>
  </si>
  <si>
    <t>IN3320180182</t>
  </si>
  <si>
    <t>GOI1989</t>
  </si>
  <si>
    <t>8.5% Andhra Pradesh SDL (MD 28/03/2029)</t>
  </si>
  <si>
    <t>IN1020140134</t>
  </si>
  <si>
    <t>GOI4643</t>
  </si>
  <si>
    <t>8.44% West Bengal SDL (MD 27/06/2028)</t>
  </si>
  <si>
    <t>IN3420180017</t>
  </si>
  <si>
    <t>GOI4641</t>
  </si>
  <si>
    <t>8.4% Rajasthan SDL (MD 20/06/2028)</t>
  </si>
  <si>
    <t>IN2920180097</t>
  </si>
  <si>
    <t>GOI4642</t>
  </si>
  <si>
    <t>8.4% Andhra Pradesh SDL (MD 20/06/2028)</t>
  </si>
  <si>
    <t>IN1020180130</t>
  </si>
  <si>
    <t>GOI2055</t>
  </si>
  <si>
    <t>8.39% Andhra Pradesh SDL (MD 23/05/2028)</t>
  </si>
  <si>
    <t>IN1020180080</t>
  </si>
  <si>
    <t>GOI2205</t>
  </si>
  <si>
    <t>8.28% Gujarat SDL (MD 20/02/2029)</t>
  </si>
  <si>
    <t>IN1520180291</t>
  </si>
  <si>
    <t>GOI3190</t>
  </si>
  <si>
    <t>8.31% Jharkhand SDL (MD 13/02/2029)</t>
  </si>
  <si>
    <t>IN3720180063</t>
  </si>
  <si>
    <t>GOI4097</t>
  </si>
  <si>
    <t>8.25% Tamilnadu SDL (MD 02/01/2029)</t>
  </si>
  <si>
    <t>IN3120180218</t>
  </si>
  <si>
    <t>GOI4094</t>
  </si>
  <si>
    <t>8.29% Haryana SDL (MD 14/03/2028)</t>
  </si>
  <si>
    <t>IN1620170150</t>
  </si>
  <si>
    <t>GOI2163</t>
  </si>
  <si>
    <t>8.17% Gujarat SDL (MD 19/12/2028)</t>
  </si>
  <si>
    <t>IN1520180226</t>
  </si>
  <si>
    <t>GOI3344</t>
  </si>
  <si>
    <t>8.2% Jammu and Kashmir SDL (MD 30/01/2029)</t>
  </si>
  <si>
    <t>IN1820180108</t>
  </si>
  <si>
    <t>GOI3259</t>
  </si>
  <si>
    <t>8.21% West Bengal SDL (MD 23/01/2029)</t>
  </si>
  <si>
    <t>IN3420180124</t>
  </si>
  <si>
    <t>GOI2168</t>
  </si>
  <si>
    <t>8.08% Gujarat SDL (MD 26/12/2028)</t>
  </si>
  <si>
    <t>IN1520180234</t>
  </si>
  <si>
    <t>GOI3932</t>
  </si>
  <si>
    <t>8.19% Odisha SDL (MD 09/05/2028)</t>
  </si>
  <si>
    <t>IN2720180032</t>
  </si>
  <si>
    <t>GOI2032</t>
  </si>
  <si>
    <t>8.13% Rajasthan SDL (MD 27/03/2028)</t>
  </si>
  <si>
    <t>IN2920170205</t>
  </si>
  <si>
    <t>GOI2027</t>
  </si>
  <si>
    <t>8.11% Chattisgarh SDL (MD 31/01/2028)</t>
  </si>
  <si>
    <t>IN3520170041</t>
  </si>
  <si>
    <t>GOI3329</t>
  </si>
  <si>
    <t>8.09% West Bengal SDL (MD 27/03/2028)</t>
  </si>
  <si>
    <t>IN3420170216</t>
  </si>
  <si>
    <t>GOI2041</t>
  </si>
  <si>
    <t>8.05% Tamilnadu SDL (MD 18/04/2028)</t>
  </si>
  <si>
    <t>IN3120180010</t>
  </si>
  <si>
    <t>GOI2259</t>
  </si>
  <si>
    <t>7.98% Uttar Pradesh SDL (MD 11/04/2028)</t>
  </si>
  <si>
    <t>IN3320180018</t>
  </si>
  <si>
    <t>GOI4092</t>
  </si>
  <si>
    <t>7.97% Assam SDL (MD 18/04/2028)</t>
  </si>
  <si>
    <t>IN1220180021</t>
  </si>
  <si>
    <t>GOI3220</t>
  </si>
  <si>
    <t>7.86% Haryana SDL (MD 27/12/2027)</t>
  </si>
  <si>
    <t>IN1620170101</t>
  </si>
  <si>
    <t>GOI3768</t>
  </si>
  <si>
    <t>7.77% Andhra Pradesh SDL (MD 10/01/2028)</t>
  </si>
  <si>
    <t>IN1020170131</t>
  </si>
  <si>
    <t>GOI4443</t>
  </si>
  <si>
    <t>7.61% Maharashtra SDL (MD 11/05/2029)</t>
  </si>
  <si>
    <t>IN2220220031</t>
  </si>
  <si>
    <t>GOI4964</t>
  </si>
  <si>
    <t>7.54% Andhra Pradesh SDL (MD 11/01/2029)</t>
  </si>
  <si>
    <t>IN1020220613</t>
  </si>
  <si>
    <t>GOI4099</t>
  </si>
  <si>
    <t>7.32% West Bengal SDL (MD 26/06/2029)</t>
  </si>
  <si>
    <t>IN3420190016</t>
  </si>
  <si>
    <t>GOI2438</t>
  </si>
  <si>
    <t>7.24% Haryana SDL (MD 18/03/2029)</t>
  </si>
  <si>
    <t>IN1620190190</t>
  </si>
  <si>
    <t>IGIF29</t>
  </si>
  <si>
    <t>INE219X07215</t>
  </si>
  <si>
    <t>GOI4095</t>
  </si>
  <si>
    <t>7.13% Kerala SDL (MD 10/07/2029)</t>
  </si>
  <si>
    <t>IN2020190103</t>
  </si>
  <si>
    <t>GOI2458</t>
  </si>
  <si>
    <t>7.11% Tamilnadu SDL (MD 31/07/2029)</t>
  </si>
  <si>
    <t>IN3120190068</t>
  </si>
  <si>
    <t>GOI4093</t>
  </si>
  <si>
    <t>7.09% Goa SDL (MD 28/08/2029)</t>
  </si>
  <si>
    <t>IN1420190085</t>
  </si>
  <si>
    <t>GOI4100</t>
  </si>
  <si>
    <t>6.83% West Bengal SDL (MD 07/07/2028)</t>
  </si>
  <si>
    <t>IN3420210053</t>
  </si>
  <si>
    <t>GOI3649</t>
  </si>
  <si>
    <t>6.53% Chattisgarh SDL (MD 15/09/2028)</t>
  </si>
  <si>
    <t>IN3520210037</t>
  </si>
  <si>
    <t>GOI3955</t>
  </si>
  <si>
    <t>6.46% Rajasthan SDL (MD 12/08/2030)</t>
  </si>
  <si>
    <t>IN2920200317</t>
  </si>
  <si>
    <t>(b) Privately placed / Unlisted</t>
  </si>
  <si>
    <t>HDFB836</t>
  </si>
  <si>
    <t>INE040A14128</t>
  </si>
  <si>
    <t>FDHD2038</t>
  </si>
  <si>
    <t>6% HDFC Bank Limited (28/05/2024)</t>
  </si>
  <si>
    <t>FDHD2039</t>
  </si>
  <si>
    <t>6% HDFC Bank Limited (29/05/2024)</t>
  </si>
  <si>
    <t>FDHD2040</t>
  </si>
  <si>
    <t>6.6% HDFC Bank Limited (01/06/2024)</t>
  </si>
  <si>
    <t>FDUT1003</t>
  </si>
  <si>
    <t>6.75% Axis Bank Limited (30/05/2024)</t>
  </si>
  <si>
    <t>FDUT998</t>
  </si>
  <si>
    <t>7.1% Axis Bank Limited (14/02/2024)</t>
  </si>
  <si>
    <t>392</t>
  </si>
  <si>
    <t>Parag Parikh Conservative Hybrid Fund - Direct Plan - Growth</t>
  </si>
  <si>
    <t>Parag Parikh Conservative Hybrid Fund - Regular Plan - Growth</t>
  </si>
  <si>
    <t>8.   Average Portfolio Maturity is 1443 days.</t>
  </si>
  <si>
    <t xml:space="preserve">        Equity &amp; Equity related</t>
  </si>
  <si>
    <t xml:space="preserve">        Debt Securities</t>
  </si>
  <si>
    <t xml:space="preserve">        CRISIL AAA</t>
  </si>
  <si>
    <t xml:space="preserve">        Others</t>
  </si>
  <si>
    <t>13.  Disclosure for investments in derivative instruments</t>
  </si>
  <si>
    <t>A. Hedging Positions through Futures as on     31-July-2023:</t>
  </si>
  <si>
    <t>Total exposure through futures as a % of net assets : 1.61%</t>
  </si>
  <si>
    <t>B. Other than Hedging Positions through Futures as on     31-July-2023 : Nil</t>
  </si>
  <si>
    <t>C. Hedging Position through Put Option as on     31-July-2023 : Nil</t>
  </si>
  <si>
    <t>D. Other than Hedging Positions through Options as on     31-July-2023 :- NIL</t>
  </si>
  <si>
    <t>E. Hedging Positions through swaps as on     31-July-2023: Nil</t>
  </si>
  <si>
    <t xml:space="preserve">For the period  01-Jul-2023 to 31-Jul-2023, the following details specified for hedging transactions through futures which have been squared off/expired : </t>
  </si>
  <si>
    <t>For the period 01-July-2023 to 31-July- 2023, the following details specified for non-hedging transactions through options which have already been exercised/expired :</t>
  </si>
  <si>
    <t>Note: In addition to this, 17.84% of our Portfolio is in Foreign Securities (USD) and 0.0003 is in Foreign Currency (USD). 12.19% of total Foreign Portfolio (USD) is hedged through Currency Derivatives to avoid currency risk.</t>
  </si>
  <si>
    <t>IND A1+</t>
  </si>
  <si>
    <t>3.   Total Dividend (Net) declared during the period ended     July 31, 2023 :-</t>
  </si>
  <si>
    <t xml:space="preserve">For the period  01-July-2023 to 31-July- 2023, the following details specified for hedging transactions through futures which have been squared off/expired : </t>
  </si>
  <si>
    <t>PPFCF</t>
  </si>
  <si>
    <t>PPLF</t>
  </si>
  <si>
    <t>PPTSF</t>
  </si>
  <si>
    <t>PPCHF</t>
  </si>
  <si>
    <t>Parag Parikh Flexi Cap Fund (An open-ended dynamic equity scheme investing across large cap, mid-cap, small-cap stocks)</t>
  </si>
  <si>
    <t>Arbitrage</t>
  </si>
  <si>
    <t>Internet and Technology #</t>
  </si>
  <si>
    <t>Consumer Services #</t>
  </si>
  <si>
    <t>Market value 
(Rs. in Lakhs)</t>
  </si>
  <si>
    <t>% to AUM</t>
  </si>
  <si>
    <t>Notes &amp; Symbols</t>
  </si>
  <si>
    <t>DERIVATIVES</t>
  </si>
  <si>
    <t xml:space="preserve">Bank of Baroda (30/11/2023) </t>
  </si>
  <si>
    <t xml:space="preserve">National Bank For Agriculture and Rural Development (23/01/2024) </t>
  </si>
  <si>
    <t xml:space="preserve">State Bank of India (17/05/2024) </t>
  </si>
  <si>
    <t xml:space="preserve">Axis Bank Limited (17/05/2024) </t>
  </si>
  <si>
    <t xml:space="preserve">Kotak Mahindra Bank Limited (22/05/2024) </t>
  </si>
  <si>
    <t xml:space="preserve">ICICI Bank Limited (13/06/2024) </t>
  </si>
  <si>
    <t xml:space="preserve">HDFC Bank Limited (22/04/2024) </t>
  </si>
  <si>
    <t>10.  Portfolio Turnover Ratio (Including Equity Arbitrage):   42.35</t>
  </si>
  <si>
    <t>11.  Portfolio Turnover Ratio (Excluding Equity Arbitrage): 5.03</t>
  </si>
  <si>
    <t>10.  Portfolio Turnover Ratio :  3.46</t>
  </si>
  <si>
    <t>Parag Parikh Liquid Fund (An Open Ended Liquid Scheme. A Relatively Low Interest Rate Risk and Relatively low Credit Risk)</t>
  </si>
  <si>
    <t xml:space="preserve">Kotak Mahindra Bank Limited (17/08/2023) </t>
  </si>
  <si>
    <t xml:space="preserve">Axis Bank Limited (07/09/2023) </t>
  </si>
  <si>
    <t xml:space="preserve">ICICI Bank Limited (11/09/2023) </t>
  </si>
  <si>
    <t xml:space="preserve">State Bank of India (12/09/2023) </t>
  </si>
  <si>
    <t xml:space="preserve">Bank of Baroda (12/09/2023) </t>
  </si>
  <si>
    <t>HDFC Bank Limited (30/08/2023)</t>
  </si>
  <si>
    <t xml:space="preserve">National Bank For Agriculture and Rural Development (04/09/2023) </t>
  </si>
  <si>
    <t>Parag Parikh Tax Saver Fund (An open ended equity linked saving scheme with a statutory lock in of 3 years and tax benefit)</t>
  </si>
  <si>
    <t xml:space="preserve">Axis Bank Limited (19/06/2024) </t>
  </si>
  <si>
    <t>Parag Parikh Conservative Hybrid Fund (An open-ended hybrid scheme investing predominantly in debt instruments)</t>
  </si>
  <si>
    <t xml:space="preserve">7.7% India Grid Trust InvIT Fund (06/05/2028) </t>
  </si>
  <si>
    <t xml:space="preserve">7.05% National Housing Bank (18/12/2024) </t>
  </si>
  <si>
    <t xml:space="preserve">HDFC Bank Limited (23/11/2023) </t>
  </si>
  <si>
    <t>Parag Parikh Conservative Hybrid Fund - Direct Plan - Monthly IDCW*</t>
  </si>
  <si>
    <t>Parag Parikh Conservative Hybrid Fund - Regular Plan - Monthly IDCW*</t>
  </si>
  <si>
    <t>5.    Total outstanding exposure in derivative instruments as on    July 31, 2023: Rs (23,92,97,550)</t>
  </si>
  <si>
    <t>Lumpsum Investment Performance (Compounded annual returns)</t>
  </si>
  <si>
    <t>Date</t>
  </si>
  <si>
    <t>Scheme</t>
  </si>
  <si>
    <t>Benchmark</t>
  </si>
  <si>
    <t>Index</t>
  </si>
  <si>
    <t>Value of Investment of Rs. 10,000/-</t>
  </si>
  <si>
    <t>Nifty 500 (TRI)</t>
  </si>
  <si>
    <t xml:space="preserve">Nifty 50 (TRI) </t>
  </si>
  <si>
    <t>Since Inception (24 May, 2013)</t>
  </si>
  <si>
    <t>July 29, 2022 to July 31, 2023 (Last 1 year)</t>
  </si>
  <si>
    <t>July 31, 2020 to July 31, 2023 (Last 3 year)</t>
  </si>
  <si>
    <t>July 31, 2018 to July 31, 2023 (Last 5 year)</t>
  </si>
  <si>
    <t>July 31, 2013 to July 31, 2023 (Last 10 year)</t>
  </si>
  <si>
    <t>SIP Investment Performance - Parag Parikh Flexi Cap Fund - Regular Plan</t>
  </si>
  <si>
    <t>Since Inception from May 24,2013</t>
  </si>
  <si>
    <t>Total Amount Invested</t>
  </si>
  <si>
    <t>Market value of Investment</t>
  </si>
  <si>
    <t>Returns (Annualised) (%)</t>
  </si>
  <si>
    <t>Nifty 500 (TRI) Returns (Annualised) (%)</t>
  </si>
  <si>
    <t>Nifty 50 (TRI) Returns (Annualised) (%)</t>
  </si>
  <si>
    <t>SIP Investment Performance - Parag Parikh Flexi Cap Fund - Direct Plan</t>
  </si>
  <si>
    <t>Quantitative indicators</t>
  </si>
  <si>
    <t>Standard Deviation</t>
  </si>
  <si>
    <t>Standard Deviation( Benchmark )</t>
  </si>
  <si>
    <t>Sharpe Ratio</t>
  </si>
  <si>
    <t>Beta</t>
  </si>
  <si>
    <t>Treynor Ratio</t>
  </si>
  <si>
    <t>VaR</t>
  </si>
  <si>
    <t>Information Ratio</t>
  </si>
  <si>
    <t>Risk free rate of return (FIMMDA MIBOR)</t>
  </si>
  <si>
    <t>Debt Quants as on  as on July 31, 2023</t>
  </si>
  <si>
    <t>Macaulay Duration (years)</t>
  </si>
  <si>
    <t>Net Asset Value (NAV) as on July 31, 2023</t>
  </si>
  <si>
    <t>Regular Plan : 57.3226</t>
  </si>
  <si>
    <t>Direct Plan : 61.6034</t>
  </si>
  <si>
    <t>Since Inception (24 July, 2019)</t>
  </si>
  <si>
    <t>NA</t>
  </si>
  <si>
    <t>SIP Investment Performance - Parag Parikh Tax Saver Fund - Regular Plan - Growth</t>
  </si>
  <si>
    <t>SIP Investment Performance - Parag Parikh Tax Saver Fund - Direct Plan - Growth</t>
  </si>
  <si>
    <t>Regular Plan : 22.1833</t>
  </si>
  <si>
    <t>Direct Plan : 23.3331</t>
  </si>
  <si>
    <t>Since Inception (11 May, 2018)</t>
  </si>
  <si>
    <t>July 24, 2023 to July 31, 2023 (Last 7 Days)</t>
  </si>
  <si>
    <t>July 16, 2023 to July 31, 2023 (Last 15 days)</t>
  </si>
  <si>
    <t>June 30, 2023 to July 31, 2023 (Last 1 Month)</t>
  </si>
  <si>
    <t>July 31, 2022 to July 31, 2023 (Last 1 year)</t>
  </si>
  <si>
    <t>Regular Plan : 1276.0736</t>
  </si>
  <si>
    <t>Direct Plan : 1282.8657</t>
  </si>
  <si>
    <t>Avg maturity of the fund (days)</t>
  </si>
  <si>
    <t>Modified duration (years)</t>
  </si>
  <si>
    <t>YTM</t>
  </si>
  <si>
    <t xml:space="preserve">Lumpsum Investment Performance </t>
  </si>
  <si>
    <t>CRISIL Hybrid 85+15 Conservative Index</t>
  </si>
  <si>
    <t>Crisil 10 year Gilt Index</t>
  </si>
  <si>
    <t>Since Inception (26 May, 2021)</t>
  </si>
  <si>
    <t>SIP Investment Performance - Parag Parikh Conservative Hybrid Fund - Regular Plan - Growth</t>
  </si>
  <si>
    <t>CRISIL Hybrid 85+15 - Conservative Index Returns (Annualised) (%)</t>
  </si>
  <si>
    <t>Crisil 10 year Gilt Index Returns (Annualised) (%)</t>
  </si>
  <si>
    <t>SIP Investment Performance - Parag Parikh Conservative Hybrid Fund - Direct Plan - Growth</t>
  </si>
  <si>
    <t>Regular Plan : 11.8297</t>
  </si>
  <si>
    <t>Direct Plan : 11.9072</t>
  </si>
  <si>
    <t>CRISIL Liquid Debt A-I Index</t>
  </si>
  <si>
    <t xml:space="preserve">    Riskometer</t>
  </si>
  <si>
    <t>Product Labelling of the Scheme</t>
  </si>
  <si>
    <t>This product is suitable for investors who are seeking*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</si>
  <si>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</si>
  <si>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*Investors should consult their financial advisers if in doubt about whether this product is suitable for them.</t>
  </si>
  <si>
    <t>Benchmark's Riskometer</t>
  </si>
  <si>
    <t>NIFTY 500 TRI</t>
  </si>
  <si>
    <t>1.Income over short term.</t>
  </si>
  <si>
    <t>2.Investments in Debt/Money Market instruments.</t>
  </si>
  <si>
    <t xml:space="preserve">             Riskometer</t>
  </si>
  <si>
    <t>1.Long Term Capital Appreciation.     </t>
  </si>
  <si>
    <t xml:space="preserve">2.Investment predominantly in equity and equity related securities.          </t>
  </si>
  <si>
    <t>Riskometer</t>
  </si>
  <si>
    <t>•	To generate regular income through investments predominantly in debt and money market instruments</t>
  </si>
  <si>
    <t>•	Long term capital appreciation from the portion of equity investments under the scheme</t>
  </si>
  <si>
    <t xml:space="preserve">*Investors should consult their financial advisers if in doubt about whether this product is suitable for them.    </t>
  </si>
  <si>
    <t>CRISIL Hybrid 85+15 - Conservative Index TRI</t>
  </si>
  <si>
    <t>6.    Total outstanding exposure in derivative instruments as on   Jul 31, 2023 : Rs. (55,76,17,07,447.5)</t>
  </si>
  <si>
    <t xml:space="preserve">  Riskometer</t>
  </si>
  <si>
    <t>A. Hedging Positions through Futures as on  July 31, 2023</t>
  </si>
  <si>
    <t>CRISIL 1 year T-bill Index</t>
  </si>
  <si>
    <t>National Bank For Agriculture and Rural Development (23/01/2024)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</si>
</sst>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164" formatCode="_(* #,##0.00_);_(* \(#,##0.00\);_(* &quot;-&quot;??_);_(@_)"/>
    <numFmt numFmtId="165" formatCode="#,##0.00;\(#,##0.00\)"/>
    <numFmt numFmtId="166" formatCode="#,##0.00%;\(#,##0.00\)%"/>
    <numFmt numFmtId="167" formatCode="#,##0.00%"/>
    <numFmt numFmtId="168" formatCode="_-* #,##0.00_-;\-* #,##0.00_-;_-* &quot;-&quot;??_-;_-@_-"/>
    <numFmt numFmtId="169" formatCode="_(* #,##0_);_(* \(#,##0\);_(* &quot;-&quot;??_);_(@_)"/>
    <numFmt numFmtId="170" formatCode="dd/mm/yyyy;@"/>
    <numFmt numFmtId="171" formatCode="0.0000"/>
    <numFmt numFmtId="172" formatCode="#,##0.0000"/>
    <numFmt numFmtId="173" formatCode="[$-409]mmmm/yy;@"/>
    <numFmt numFmtId="174" formatCode="_(* #,##0.0000_);_(* \(#,##0.0000\);_(* &quot;-&quot;??_);_(@_)"/>
    <numFmt numFmtId="175" formatCode="0.0000%"/>
    <numFmt numFmtId="176" formatCode="_(* #,##0_);_(* \(#,##0\);_(* &quot;-&quot;_);_(* @_)"/>
    <numFmt numFmtId="177" formatCode="_(* #,##0.00_);_(* \(#,##0.00\);_(* &quot;-&quot;_);_(* @_)"/>
    <numFmt numFmtId="178" formatCode="_(* #,##0.00000_);_(* \(#,##0.00000\);_(* &quot;-&quot;??_);_(@_)"/>
    <numFmt numFmtId="179" formatCode="[$-409]d/mmm/yy;@"/>
    <numFmt numFmtId="180" formatCode="0.00000000"/>
    <numFmt numFmtId="181" formatCode="#,##0.0000000_);\(#,##0.0000000\)"/>
    <numFmt numFmtId="182" formatCode="#,##0.000"/>
    <numFmt numFmtId="183" formatCode="_(* #,##0_);_(* \(#,##0\);_(* \-??_);_(@_)"/>
  </numFmts>
  <fonts count="20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FFFFFF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</font>
    <font>
      <sz val="10"/>
      <color theme="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0"/>
      <color rgb="FF333333"/>
      <name val="Calibri"/>
      <family val="2"/>
    </font>
    <font>
      <sz val="10"/>
      <color rgb="FF333333"/>
      <name val="Calibri"/>
      <family val="2"/>
    </font>
    <font>
      <sz val="10"/>
      <color rgb="FFFF000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63"/>
      <name val="Calibri"/>
      <family val="2"/>
    </font>
    <font>
      <sz val="9"/>
      <name val="Calibri"/>
      <family val="2"/>
    </font>
  </fonts>
  <fills count="43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9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auto="1"/>
      </left>
      <right style="thin">
        <color rgb="FF000000"/>
      </right>
      <top/>
      <bottom/>
      <diagonal/>
    </border>
    <border>
      <left style="medium">
        <color indexed="64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8">
    <xf numFmtId="0" fontId="0" fillId="0" borderId="0"/>
    <xf numFmtId="0" fontId="2" fillId="42" borderId="6"/>
    <xf numFmtId="168" fontId="2" fillId="42" borderId="6" applyFont="0" applyFill="0" applyBorder="0" applyAlignment="0" applyProtection="0"/>
    <xf numFmtId="164" fontId="3" fillId="42" borderId="6" applyFont="0" applyFill="0" applyBorder="0" applyAlignment="0" applyProtection="0"/>
    <xf numFmtId="0" fontId="2" fillId="42" borderId="6"/>
    <xf numFmtId="0" fontId="3" fillId="42" borderId="6"/>
    <xf numFmtId="9" fontId="2" fillId="42" borderId="6" applyFont="0" applyFill="0" applyBorder="0" applyAlignment="0" applyProtection="0"/>
    <xf numFmtId="164" fontId="2" fillId="42" borderId="6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2" borderId="6"/>
    <xf numFmtId="0" fontId="2" fillId="42" borderId="6"/>
    <xf numFmtId="0" fontId="2" fillId="42" borderId="6"/>
    <xf numFmtId="0" fontId="2" fillId="42" borderId="6"/>
    <xf numFmtId="0" fontId="2" fillId="42" borderId="6"/>
    <xf numFmtId="0" fontId="2" fillId="42" borderId="6"/>
    <xf numFmtId="0" fontId="2" fillId="42" borderId="6"/>
    <xf numFmtId="0" fontId="2" fillId="42" borderId="6"/>
  </cellStyleXfs>
  <cellXfs count="627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4" fillId="4" borderId="0" xfId="0" applyFont="1" applyFill="1" applyAlignment="1" applyProtection="1">
      <alignment wrapText="1"/>
      <protection locked="0"/>
    </xf>
    <xf numFmtId="0" fontId="4" fillId="0" borderId="0" xfId="0" applyFont="1"/>
    <xf numFmtId="0" fontId="5" fillId="6" borderId="2" xfId="0" applyFont="1" applyFill="1" applyBorder="1" applyAlignment="1">
      <alignment horizontal="center" vertical="top" wrapText="1"/>
    </xf>
    <xf numFmtId="0" fontId="6" fillId="7" borderId="2" xfId="0" applyFont="1" applyFill="1" applyBorder="1" applyAlignment="1">
      <alignment horizontal="left" vertical="top" wrapText="1"/>
    </xf>
    <xf numFmtId="0" fontId="5" fillId="8" borderId="2" xfId="0" applyFont="1" applyFill="1" applyBorder="1" applyAlignment="1">
      <alignment horizontal="left" vertical="top" wrapText="1"/>
    </xf>
    <xf numFmtId="0" fontId="5" fillId="9" borderId="3" xfId="0" applyFont="1" applyFill="1" applyBorder="1" applyAlignment="1">
      <alignment horizontal="left" vertical="center" wrapText="1"/>
    </xf>
    <xf numFmtId="0" fontId="5" fillId="10" borderId="4" xfId="0" applyFont="1" applyFill="1" applyBorder="1" applyAlignment="1">
      <alignment horizontal="left" vertical="center" wrapText="1"/>
    </xf>
    <xf numFmtId="0" fontId="5" fillId="11" borderId="4" xfId="0" applyFont="1" applyFill="1" applyBorder="1" applyAlignment="1">
      <alignment horizontal="center" vertical="center" wrapText="1"/>
    </xf>
    <xf numFmtId="0" fontId="5" fillId="12" borderId="5" xfId="0" applyFont="1" applyFill="1" applyBorder="1" applyAlignment="1">
      <alignment horizontal="center" vertical="center" wrapText="1"/>
    </xf>
    <xf numFmtId="0" fontId="7" fillId="13" borderId="6" xfId="0" applyFont="1" applyFill="1" applyBorder="1" applyAlignment="1">
      <alignment horizontal="justify" vertical="top" wrapText="1"/>
    </xf>
    <xf numFmtId="0" fontId="5" fillId="14" borderId="7" xfId="0" applyFont="1" applyFill="1" applyBorder="1" applyAlignment="1">
      <alignment horizontal="left" vertical="top" wrapText="1"/>
    </xf>
    <xf numFmtId="0" fontId="6" fillId="15" borderId="8" xfId="0" applyFont="1" applyFill="1" applyBorder="1" applyAlignment="1">
      <alignment horizontal="left" vertical="top" wrapText="1"/>
    </xf>
    <xf numFmtId="0" fontId="6" fillId="16" borderId="9" xfId="0" applyFont="1" applyFill="1" applyBorder="1" applyAlignment="1">
      <alignment horizontal="right" vertical="top" wrapText="1"/>
    </xf>
    <xf numFmtId="0" fontId="6" fillId="17" borderId="10" xfId="0" applyFont="1" applyFill="1" applyBorder="1" applyAlignment="1">
      <alignment horizontal="right" vertical="top" wrapText="1"/>
    </xf>
    <xf numFmtId="0" fontId="7" fillId="18" borderId="6" xfId="0" applyFont="1" applyFill="1" applyBorder="1" applyAlignment="1">
      <alignment horizontal="left" vertical="top" wrapText="1"/>
    </xf>
    <xf numFmtId="0" fontId="6" fillId="19" borderId="7" xfId="0" applyFont="1" applyFill="1" applyBorder="1" applyAlignment="1">
      <alignment horizontal="left" vertical="top" wrapText="1"/>
    </xf>
    <xf numFmtId="3" fontId="6" fillId="20" borderId="8" xfId="0" applyNumberFormat="1" applyFont="1" applyFill="1" applyBorder="1" applyAlignment="1">
      <alignment horizontal="right" vertical="top" wrapText="1"/>
    </xf>
    <xf numFmtId="165" fontId="6" fillId="21" borderId="9" xfId="0" applyNumberFormat="1" applyFont="1" applyFill="1" applyBorder="1" applyAlignment="1">
      <alignment horizontal="right" vertical="top" wrapText="1"/>
    </xf>
    <xf numFmtId="166" fontId="6" fillId="22" borderId="8" xfId="0" applyNumberFormat="1" applyFont="1" applyFill="1" applyBorder="1" applyAlignment="1">
      <alignment horizontal="right" vertical="top" wrapText="1"/>
    </xf>
    <xf numFmtId="0" fontId="6" fillId="23" borderId="9" xfId="0" applyFont="1" applyFill="1" applyBorder="1" applyAlignment="1">
      <alignment horizontal="right" vertical="top" wrapText="1"/>
    </xf>
    <xf numFmtId="0" fontId="6" fillId="24" borderId="10" xfId="0" applyFont="1" applyFill="1" applyBorder="1" applyAlignment="1">
      <alignment horizontal="right" vertical="top" wrapText="1"/>
    </xf>
    <xf numFmtId="3" fontId="6" fillId="20" borderId="6" xfId="0" applyNumberFormat="1" applyFont="1" applyFill="1" applyBorder="1" applyAlignment="1">
      <alignment horizontal="right" vertical="top" wrapText="1"/>
    </xf>
    <xf numFmtId="165" fontId="6" fillId="21" borderId="61" xfId="0" applyNumberFormat="1" applyFont="1" applyFill="1" applyBorder="1" applyAlignment="1">
      <alignment horizontal="right" vertical="top" wrapText="1"/>
    </xf>
    <xf numFmtId="0" fontId="6" fillId="15" borderId="6" xfId="0" applyFont="1" applyFill="1" applyBorder="1" applyAlignment="1">
      <alignment horizontal="left" vertical="top" wrapText="1"/>
    </xf>
    <xf numFmtId="0" fontId="6" fillId="15" borderId="40" xfId="0" applyFont="1" applyFill="1" applyBorder="1" applyAlignment="1">
      <alignment horizontal="left" vertical="top" wrapText="1"/>
    </xf>
    <xf numFmtId="3" fontId="6" fillId="20" borderId="40" xfId="0" applyNumberFormat="1" applyFont="1" applyFill="1" applyBorder="1" applyAlignment="1">
      <alignment horizontal="right" vertical="top" wrapText="1"/>
    </xf>
    <xf numFmtId="165" fontId="6" fillId="21" borderId="40" xfId="0" applyNumberFormat="1" applyFont="1" applyFill="1" applyBorder="1" applyAlignment="1">
      <alignment horizontal="right" vertical="top" wrapText="1"/>
    </xf>
    <xf numFmtId="166" fontId="6" fillId="22" borderId="61" xfId="0" applyNumberFormat="1" applyFont="1" applyFill="1" applyBorder="1" applyAlignment="1">
      <alignment horizontal="right" vertical="top" wrapText="1"/>
    </xf>
    <xf numFmtId="0" fontId="6" fillId="23" borderId="62" xfId="0" applyFont="1" applyFill="1" applyBorder="1" applyAlignment="1">
      <alignment horizontal="right" vertical="top" wrapText="1"/>
    </xf>
    <xf numFmtId="0" fontId="6" fillId="24" borderId="63" xfId="0" applyFont="1" applyFill="1" applyBorder="1" applyAlignment="1">
      <alignment horizontal="right" vertical="top" wrapText="1"/>
    </xf>
    <xf numFmtId="0" fontId="6" fillId="19" borderId="23" xfId="0" applyFont="1" applyFill="1" applyBorder="1" applyAlignment="1">
      <alignment horizontal="left" vertical="top" wrapText="1"/>
    </xf>
    <xf numFmtId="166" fontId="6" fillId="22" borderId="40" xfId="0" applyNumberFormat="1" applyFont="1" applyFill="1" applyBorder="1" applyAlignment="1">
      <alignment horizontal="right" vertical="top" wrapText="1"/>
    </xf>
    <xf numFmtId="0" fontId="6" fillId="23" borderId="40" xfId="0" applyFont="1" applyFill="1" applyBorder="1" applyAlignment="1">
      <alignment horizontal="right" vertical="top" wrapText="1"/>
    </xf>
    <xf numFmtId="0" fontId="8" fillId="0" borderId="60" xfId="0" applyFont="1" applyBorder="1"/>
    <xf numFmtId="0" fontId="6" fillId="19" borderId="59" xfId="0" applyFont="1" applyFill="1" applyBorder="1" applyAlignment="1">
      <alignment horizontal="left" vertical="top" wrapText="1"/>
    </xf>
    <xf numFmtId="165" fontId="5" fillId="25" borderId="11" xfId="0" applyNumberFormat="1" applyFont="1" applyFill="1" applyBorder="1" applyAlignment="1">
      <alignment horizontal="right" vertical="top" wrapText="1"/>
    </xf>
    <xf numFmtId="166" fontId="5" fillId="26" borderId="1" xfId="0" applyNumberFormat="1" applyFont="1" applyFill="1" applyBorder="1" applyAlignment="1">
      <alignment horizontal="right" vertical="top" wrapText="1"/>
    </xf>
    <xf numFmtId="0" fontId="5" fillId="27" borderId="1" xfId="0" applyFont="1" applyFill="1" applyBorder="1" applyAlignment="1">
      <alignment horizontal="right" vertical="top" wrapText="1"/>
    </xf>
    <xf numFmtId="0" fontId="5" fillId="28" borderId="12" xfId="0" applyFont="1" applyFill="1" applyBorder="1" applyAlignment="1">
      <alignment horizontal="right" vertical="top" wrapText="1"/>
    </xf>
    <xf numFmtId="0" fontId="5" fillId="29" borderId="13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0" borderId="14" xfId="0" applyFont="1" applyFill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167" fontId="6" fillId="31" borderId="9" xfId="0" applyNumberFormat="1" applyFont="1" applyFill="1" applyBorder="1" applyAlignment="1">
      <alignment horizontal="right" vertical="top" wrapText="1"/>
    </xf>
    <xf numFmtId="0" fontId="5" fillId="32" borderId="9" xfId="0" applyFont="1" applyFill="1" applyBorder="1" applyAlignment="1">
      <alignment horizontal="left" vertical="top" wrapText="1"/>
    </xf>
    <xf numFmtId="0" fontId="6" fillId="33" borderId="9" xfId="0" applyFont="1" applyFill="1" applyBorder="1" applyAlignment="1">
      <alignment horizontal="left" vertical="top" wrapText="1"/>
    </xf>
    <xf numFmtId="0" fontId="6" fillId="34" borderId="9" xfId="0" applyFont="1" applyFill="1" applyBorder="1" applyAlignment="1">
      <alignment horizontal="left" vertical="top" wrapText="1"/>
    </xf>
    <xf numFmtId="165" fontId="5" fillId="35" borderId="1" xfId="0" applyNumberFormat="1" applyFont="1" applyFill="1" applyBorder="1" applyAlignment="1">
      <alignment horizontal="right" vertical="top" wrapText="1"/>
    </xf>
    <xf numFmtId="0" fontId="5" fillId="36" borderId="15" xfId="0" applyFont="1" applyFill="1" applyBorder="1" applyAlignment="1">
      <alignment horizontal="left" vertical="top" wrapText="1"/>
    </xf>
    <xf numFmtId="0" fontId="6" fillId="37" borderId="16" xfId="0" applyFont="1" applyFill="1" applyBorder="1" applyAlignment="1">
      <alignment horizontal="left" vertical="top" wrapText="1"/>
    </xf>
    <xf numFmtId="165" fontId="5" fillId="38" borderId="17" xfId="0" applyNumberFormat="1" applyFont="1" applyFill="1" applyBorder="1" applyAlignment="1">
      <alignment horizontal="right" vertical="top" wrapText="1"/>
    </xf>
    <xf numFmtId="167" fontId="5" fillId="39" borderId="17" xfId="0" applyNumberFormat="1" applyFont="1" applyFill="1" applyBorder="1" applyAlignment="1">
      <alignment horizontal="right" vertical="top" wrapText="1"/>
    </xf>
    <xf numFmtId="0" fontId="5" fillId="40" borderId="18" xfId="0" applyFont="1" applyFill="1" applyBorder="1" applyAlignment="1">
      <alignment horizontal="right" vertical="top" wrapText="1"/>
    </xf>
    <xf numFmtId="0" fontId="5" fillId="41" borderId="19" xfId="0" applyFont="1" applyFill="1" applyBorder="1" applyAlignment="1">
      <alignment horizontal="right" vertical="top" wrapText="1"/>
    </xf>
    <xf numFmtId="0" fontId="8" fillId="0" borderId="0" xfId="0" applyFont="1"/>
    <xf numFmtId="0" fontId="4" fillId="4" borderId="6" xfId="0" applyFont="1" applyFill="1" applyBorder="1" applyAlignment="1" applyProtection="1">
      <alignment wrapText="1"/>
      <protection locked="0"/>
    </xf>
    <xf numFmtId="0" fontId="8" fillId="0" borderId="64" xfId="0" applyFont="1" applyBorder="1" applyAlignment="1">
      <alignment vertical="center"/>
    </xf>
    <xf numFmtId="0" fontId="8" fillId="0" borderId="65" xfId="0" applyFont="1" applyBorder="1" applyAlignment="1">
      <alignment vertical="center"/>
    </xf>
    <xf numFmtId="0" fontId="8" fillId="0" borderId="66" xfId="0" applyFont="1" applyBorder="1" applyAlignment="1">
      <alignment vertical="center"/>
    </xf>
    <xf numFmtId="0" fontId="8" fillId="0" borderId="66" xfId="0" applyFont="1" applyBorder="1" applyAlignment="1">
      <alignment vertical="center" wrapText="1"/>
    </xf>
    <xf numFmtId="0" fontId="8" fillId="0" borderId="67" xfId="0" applyFont="1" applyBorder="1" applyAlignment="1">
      <alignment vertical="center"/>
    </xf>
    <xf numFmtId="0" fontId="6" fillId="17" borderId="6" xfId="0" applyFont="1" applyFill="1" applyBorder="1" applyAlignment="1">
      <alignment horizontal="right" vertical="top" wrapText="1"/>
    </xf>
    <xf numFmtId="0" fontId="6" fillId="16" borderId="10" xfId="0" applyFont="1" applyFill="1" applyBorder="1" applyAlignment="1">
      <alignment horizontal="right" vertical="top" wrapText="1"/>
    </xf>
    <xf numFmtId="0" fontId="9" fillId="42" borderId="29" xfId="5" applyFont="1" applyBorder="1" applyAlignment="1">
      <alignment vertical="top"/>
    </xf>
    <xf numFmtId="166" fontId="6" fillId="22" borderId="9" xfId="0" applyNumberFormat="1" applyFont="1" applyFill="1" applyBorder="1" applyAlignment="1">
      <alignment horizontal="right" vertical="top" wrapText="1"/>
    </xf>
    <xf numFmtId="0" fontId="6" fillId="23" borderId="10" xfId="0" applyFont="1" applyFill="1" applyBorder="1" applyAlignment="1">
      <alignment horizontal="right" vertical="top" wrapText="1"/>
    </xf>
    <xf numFmtId="0" fontId="6" fillId="24" borderId="6" xfId="0" applyFont="1" applyFill="1" applyBorder="1" applyAlignment="1">
      <alignment horizontal="right" vertical="top" wrapText="1"/>
    </xf>
    <xf numFmtId="0" fontId="6" fillId="23" borderId="8" xfId="0" applyFont="1" applyFill="1" applyBorder="1" applyAlignment="1">
      <alignment horizontal="right" vertical="top" wrapText="1"/>
    </xf>
    <xf numFmtId="0" fontId="5" fillId="27" borderId="12" xfId="0" applyFont="1" applyFill="1" applyBorder="1" applyAlignment="1">
      <alignment horizontal="right" vertical="top" wrapText="1"/>
    </xf>
    <xf numFmtId="0" fontId="5" fillId="28" borderId="6" xfId="0" applyFont="1" applyFill="1" applyBorder="1" applyAlignment="1">
      <alignment horizontal="right" vertical="top" wrapText="1"/>
    </xf>
    <xf numFmtId="0" fontId="10" fillId="42" borderId="6" xfId="0" applyFont="1" applyFill="1" applyBorder="1" applyAlignment="1" applyProtection="1">
      <alignment wrapText="1"/>
      <protection locked="0"/>
    </xf>
    <xf numFmtId="0" fontId="11" fillId="42" borderId="7" xfId="1" applyFont="1" applyBorder="1" applyAlignment="1">
      <alignment horizontal="left" vertical="top" wrapText="1"/>
    </xf>
    <xf numFmtId="0" fontId="9" fillId="42" borderId="8" xfId="0" applyFont="1" applyFill="1" applyBorder="1" applyAlignment="1">
      <alignment horizontal="left" vertical="top" wrapText="1"/>
    </xf>
    <xf numFmtId="165" fontId="11" fillId="42" borderId="11" xfId="0" applyNumberFormat="1" applyFont="1" applyFill="1" applyBorder="1" applyAlignment="1">
      <alignment horizontal="right" vertical="top" wrapText="1"/>
    </xf>
    <xf numFmtId="166" fontId="11" fillId="42" borderId="1" xfId="0" applyNumberFormat="1" applyFont="1" applyFill="1" applyBorder="1" applyAlignment="1">
      <alignment horizontal="right" vertical="top" wrapText="1"/>
    </xf>
    <xf numFmtId="0" fontId="11" fillId="42" borderId="12" xfId="0" applyFont="1" applyFill="1" applyBorder="1" applyAlignment="1">
      <alignment horizontal="right" vertical="top" wrapText="1"/>
    </xf>
    <xf numFmtId="0" fontId="11" fillId="42" borderId="6" xfId="0" applyFont="1" applyFill="1" applyBorder="1" applyAlignment="1">
      <alignment horizontal="right" vertical="top" wrapText="1"/>
    </xf>
    <xf numFmtId="0" fontId="9" fillId="42" borderId="6" xfId="0" applyFont="1" applyFill="1" applyBorder="1" applyAlignment="1" applyProtection="1">
      <alignment wrapText="1"/>
      <protection locked="0"/>
    </xf>
    <xf numFmtId="0" fontId="9" fillId="0" borderId="0" xfId="0" applyFont="1"/>
    <xf numFmtId="0" fontId="9" fillId="42" borderId="7" xfId="1" applyFont="1" applyBorder="1" applyAlignment="1">
      <alignment horizontal="left" vertical="top" wrapText="1"/>
    </xf>
    <xf numFmtId="3" fontId="9" fillId="42" borderId="8" xfId="0" applyNumberFormat="1" applyFont="1" applyFill="1" applyBorder="1" applyAlignment="1">
      <alignment horizontal="right" vertical="top" wrapText="1"/>
    </xf>
    <xf numFmtId="165" fontId="9" fillId="42" borderId="9" xfId="0" applyNumberFormat="1" applyFont="1" applyFill="1" applyBorder="1" applyAlignment="1">
      <alignment horizontal="right" vertical="top" wrapText="1"/>
    </xf>
    <xf numFmtId="166" fontId="9" fillId="42" borderId="8" xfId="0" applyNumberFormat="1" applyFont="1" applyFill="1" applyBorder="1" applyAlignment="1">
      <alignment horizontal="right" vertical="top" wrapText="1"/>
    </xf>
    <xf numFmtId="0" fontId="9" fillId="42" borderId="7" xfId="0" applyFont="1" applyFill="1" applyBorder="1" applyAlignment="1">
      <alignment horizontal="left" vertical="top" wrapText="1"/>
    </xf>
    <xf numFmtId="165" fontId="9" fillId="42" borderId="6" xfId="0" applyNumberFormat="1" applyFont="1" applyFill="1" applyBorder="1" applyAlignment="1">
      <alignment horizontal="right" vertical="top" wrapText="1"/>
    </xf>
    <xf numFmtId="0" fontId="11" fillId="42" borderId="7" xfId="0" applyFont="1" applyFill="1" applyBorder="1" applyAlignment="1">
      <alignment horizontal="left" vertical="top" wrapText="1"/>
    </xf>
    <xf numFmtId="0" fontId="6" fillId="7" borderId="6" xfId="0" applyFont="1" applyFill="1" applyBorder="1" applyAlignment="1">
      <alignment horizontal="left" vertical="top" wrapText="1"/>
    </xf>
    <xf numFmtId="0" fontId="5" fillId="5" borderId="20" xfId="0" applyFont="1" applyFill="1" applyBorder="1" applyAlignment="1">
      <alignment horizontal="left" vertical="top" wrapText="1"/>
    </xf>
    <xf numFmtId="0" fontId="4" fillId="4" borderId="21" xfId="0" applyFont="1" applyFill="1" applyBorder="1" applyAlignment="1" applyProtection="1">
      <alignment wrapText="1"/>
      <protection locked="0"/>
    </xf>
    <xf numFmtId="0" fontId="4" fillId="4" borderId="22" xfId="0" applyFont="1" applyFill="1" applyBorder="1" applyAlignment="1" applyProtection="1">
      <alignment wrapText="1"/>
      <protection locked="0"/>
    </xf>
    <xf numFmtId="0" fontId="5" fillId="5" borderId="23" xfId="0" applyFont="1" applyFill="1" applyBorder="1" applyAlignment="1">
      <alignment horizontal="left" vertical="top" wrapText="1"/>
    </xf>
    <xf numFmtId="0" fontId="4" fillId="4" borderId="24" xfId="0" applyFont="1" applyFill="1" applyBorder="1" applyAlignment="1" applyProtection="1">
      <alignment wrapText="1"/>
      <protection locked="0"/>
    </xf>
    <xf numFmtId="0" fontId="4" fillId="4" borderId="26" xfId="0" applyFont="1" applyFill="1" applyBorder="1" applyAlignment="1" applyProtection="1">
      <alignment wrapText="1"/>
      <protection locked="0"/>
    </xf>
    <xf numFmtId="0" fontId="4" fillId="4" borderId="27" xfId="0" applyFont="1" applyFill="1" applyBorder="1" applyAlignment="1" applyProtection="1">
      <alignment wrapText="1"/>
      <protection locked="0"/>
    </xf>
    <xf numFmtId="0" fontId="5" fillId="5" borderId="2" xfId="0" applyFont="1" applyFill="1" applyBorder="1" applyAlignment="1">
      <alignment horizontal="left" vertical="top" wrapText="1"/>
    </xf>
    <xf numFmtId="0" fontId="4" fillId="42" borderId="6" xfId="0" applyFont="1" applyFill="1" applyBorder="1" applyAlignment="1" applyProtection="1">
      <alignment wrapText="1"/>
      <protection locked="0"/>
    </xf>
    <xf numFmtId="0" fontId="5" fillId="42" borderId="6" xfId="0" applyFont="1" applyFill="1" applyBorder="1" applyAlignment="1">
      <alignment horizontal="left" vertical="top" wrapText="1"/>
    </xf>
    <xf numFmtId="0" fontId="10" fillId="42" borderId="6" xfId="1" applyFont="1"/>
    <xf numFmtId="0" fontId="11" fillId="42" borderId="20" xfId="0" applyFont="1" applyFill="1" applyBorder="1"/>
    <xf numFmtId="0" fontId="9" fillId="42" borderId="21" xfId="0" applyFont="1" applyFill="1" applyBorder="1"/>
    <xf numFmtId="169" fontId="9" fillId="42" borderId="21" xfId="2" applyNumberFormat="1" applyFont="1" applyFill="1" applyBorder="1"/>
    <xf numFmtId="168" fontId="9" fillId="42" borderId="21" xfId="2" applyFont="1" applyFill="1" applyBorder="1"/>
    <xf numFmtId="168" fontId="9" fillId="42" borderId="22" xfId="2" applyFont="1" applyFill="1" applyBorder="1"/>
    <xf numFmtId="0" fontId="9" fillId="42" borderId="6" xfId="1" applyFont="1"/>
    <xf numFmtId="170" fontId="9" fillId="42" borderId="24" xfId="0" applyNumberFormat="1" applyFont="1" applyFill="1" applyBorder="1"/>
    <xf numFmtId="0" fontId="9" fillId="42" borderId="23" xfId="0" applyFont="1" applyFill="1" applyBorder="1"/>
    <xf numFmtId="0" fontId="9" fillId="42" borderId="0" xfId="0" applyFont="1" applyFill="1"/>
    <xf numFmtId="168" fontId="9" fillId="42" borderId="6" xfId="2" applyFont="1" applyFill="1" applyBorder="1"/>
    <xf numFmtId="168" fontId="9" fillId="42" borderId="24" xfId="2" applyFont="1" applyFill="1" applyBorder="1"/>
    <xf numFmtId="0" fontId="9" fillId="42" borderId="25" xfId="0" applyFont="1" applyFill="1" applyBorder="1"/>
    <xf numFmtId="0" fontId="9" fillId="42" borderId="26" xfId="0" applyFont="1" applyFill="1" applyBorder="1"/>
    <xf numFmtId="169" fontId="9" fillId="42" borderId="26" xfId="2" applyNumberFormat="1" applyFont="1" applyFill="1" applyBorder="1"/>
    <xf numFmtId="168" fontId="9" fillId="42" borderId="26" xfId="2" applyFont="1" applyFill="1" applyBorder="1"/>
    <xf numFmtId="168" fontId="9" fillId="42" borderId="27" xfId="2" applyFont="1" applyFill="1" applyBorder="1"/>
    <xf numFmtId="169" fontId="9" fillId="42" borderId="6" xfId="2" applyNumberFormat="1" applyFont="1" applyFill="1" applyBorder="1"/>
    <xf numFmtId="164" fontId="9" fillId="42" borderId="6" xfId="3" applyFont="1" applyFill="1" applyBorder="1" applyAlignment="1">
      <alignment horizontal="right"/>
    </xf>
    <xf numFmtId="0" fontId="9" fillId="42" borderId="29" xfId="0" applyFont="1" applyFill="1" applyBorder="1" applyAlignment="1">
      <alignment vertical="center" wrapText="1"/>
    </xf>
    <xf numFmtId="0" fontId="9" fillId="42" borderId="28" xfId="0" applyFont="1" applyFill="1" applyBorder="1" applyAlignment="1">
      <alignment horizontal="center" vertical="center"/>
    </xf>
    <xf numFmtId="0" fontId="9" fillId="42" borderId="29" xfId="0" applyFont="1" applyFill="1" applyBorder="1" applyAlignment="1">
      <alignment horizontal="center" vertical="center"/>
    </xf>
    <xf numFmtId="0" fontId="9" fillId="42" borderId="23" xfId="0" applyFont="1" applyFill="1" applyBorder="1" applyAlignment="1">
      <alignment horizontal="left" vertical="top"/>
    </xf>
    <xf numFmtId="0" fontId="9" fillId="42" borderId="0" xfId="0" applyFont="1" applyFill="1" applyAlignment="1">
      <alignment vertical="center"/>
    </xf>
    <xf numFmtId="0" fontId="9" fillId="42" borderId="23" xfId="0" applyFont="1" applyFill="1" applyBorder="1" applyAlignment="1">
      <alignment vertical="top"/>
    </xf>
    <xf numFmtId="0" fontId="9" fillId="42" borderId="28" xfId="0" applyFont="1" applyFill="1" applyBorder="1" applyAlignment="1">
      <alignment horizontal="left" indent="5"/>
    </xf>
    <xf numFmtId="0" fontId="9" fillId="42" borderId="29" xfId="4" applyFont="1" applyBorder="1" applyAlignment="1">
      <alignment horizontal="center"/>
    </xf>
    <xf numFmtId="0" fontId="9" fillId="42" borderId="6" xfId="4" applyFont="1"/>
    <xf numFmtId="171" fontId="9" fillId="42" borderId="29" xfId="0" applyNumberFormat="1" applyFont="1" applyFill="1" applyBorder="1"/>
    <xf numFmtId="0" fontId="9" fillId="42" borderId="0" xfId="0" applyFont="1" applyFill="1" applyAlignment="1">
      <alignment vertical="top"/>
    </xf>
    <xf numFmtId="169" fontId="9" fillId="42" borderId="24" xfId="2" applyNumberFormat="1" applyFont="1" applyFill="1" applyBorder="1"/>
    <xf numFmtId="4" fontId="9" fillId="42" borderId="6" xfId="2" applyNumberFormat="1" applyFont="1" applyFill="1" applyBorder="1" applyAlignment="1">
      <alignment vertical="top"/>
    </xf>
    <xf numFmtId="4" fontId="9" fillId="42" borderId="0" xfId="0" applyNumberFormat="1" applyFont="1" applyFill="1" applyAlignment="1">
      <alignment horizontal="right"/>
    </xf>
    <xf numFmtId="4" fontId="9" fillId="42" borderId="6" xfId="1" applyNumberFormat="1" applyFont="1"/>
    <xf numFmtId="0" fontId="9" fillId="42" borderId="23" xfId="5" applyFont="1" applyBorder="1" applyAlignment="1">
      <alignment vertical="top"/>
    </xf>
    <xf numFmtId="4" fontId="9" fillId="42" borderId="0" xfId="0" applyNumberFormat="1" applyFont="1" applyFill="1" applyAlignment="1">
      <alignment vertical="top"/>
    </xf>
    <xf numFmtId="1" fontId="9" fillId="42" borderId="0" xfId="0" applyNumberFormat="1" applyFont="1" applyFill="1" applyAlignment="1">
      <alignment horizontal="right"/>
    </xf>
    <xf numFmtId="0" fontId="9" fillId="42" borderId="23" xfId="0" applyFont="1" applyFill="1" applyBorder="1" applyAlignment="1">
      <alignment horizontal="left" vertical="top" indent="3"/>
    </xf>
    <xf numFmtId="168" fontId="9" fillId="42" borderId="23" xfId="2" applyFont="1" applyFill="1" applyBorder="1" applyAlignment="1">
      <alignment vertical="top"/>
    </xf>
    <xf numFmtId="4" fontId="9" fillId="42" borderId="0" xfId="0" applyNumberFormat="1" applyFont="1" applyFill="1"/>
    <xf numFmtId="168" fontId="9" fillId="42" borderId="6" xfId="2" applyFont="1" applyFill="1"/>
    <xf numFmtId="2" fontId="9" fillId="42" borderId="0" xfId="0" applyNumberFormat="1" applyFont="1" applyFill="1" applyAlignment="1">
      <alignment vertical="top"/>
    </xf>
    <xf numFmtId="2" fontId="9" fillId="42" borderId="23" xfId="0" applyNumberFormat="1" applyFont="1" applyFill="1" applyBorder="1" applyAlignment="1">
      <alignment vertical="top"/>
    </xf>
    <xf numFmtId="0" fontId="9" fillId="42" borderId="6" xfId="5" applyFont="1" applyAlignment="1">
      <alignment vertical="top"/>
    </xf>
    <xf numFmtId="172" fontId="11" fillId="42" borderId="6" xfId="5" applyNumberFormat="1" applyFont="1"/>
    <xf numFmtId="0" fontId="9" fillId="42" borderId="20" xfId="0" applyFont="1" applyFill="1" applyBorder="1" applyAlignment="1">
      <alignment vertical="top"/>
    </xf>
    <xf numFmtId="0" fontId="9" fillId="42" borderId="21" xfId="5" applyFont="1" applyBorder="1" applyAlignment="1">
      <alignment vertical="top"/>
    </xf>
    <xf numFmtId="0" fontId="9" fillId="0" borderId="21" xfId="0" applyFont="1" applyBorder="1"/>
    <xf numFmtId="0" fontId="9" fillId="42" borderId="81" xfId="0" applyFont="1" applyFill="1" applyBorder="1" applyAlignment="1">
      <alignment vertical="top"/>
    </xf>
    <xf numFmtId="0" fontId="9" fillId="0" borderId="6" xfId="0" applyFont="1" applyBorder="1"/>
    <xf numFmtId="0" fontId="12" fillId="0" borderId="81" xfId="5" applyFont="1" applyFill="1" applyBorder="1" applyAlignment="1">
      <alignment vertical="top"/>
    </xf>
    <xf numFmtId="0" fontId="11" fillId="42" borderId="28" xfId="0" applyFont="1" applyFill="1" applyBorder="1" applyAlignment="1">
      <alignment vertical="top" wrapText="1"/>
    </xf>
    <xf numFmtId="0" fontId="11" fillId="42" borderId="29" xfId="0" applyFont="1" applyFill="1" applyBorder="1" applyAlignment="1">
      <alignment vertical="top" wrapText="1"/>
    </xf>
    <xf numFmtId="0" fontId="11" fillId="42" borderId="30" xfId="0" applyFont="1" applyFill="1" applyBorder="1" applyAlignment="1">
      <alignment vertical="top" wrapText="1"/>
    </xf>
    <xf numFmtId="0" fontId="11" fillId="42" borderId="28" xfId="0" applyFont="1" applyFill="1" applyBorder="1"/>
    <xf numFmtId="173" fontId="9" fillId="42" borderId="29" xfId="0" applyNumberFormat="1" applyFont="1" applyFill="1" applyBorder="1"/>
    <xf numFmtId="0" fontId="9" fillId="42" borderId="29" xfId="0" applyFont="1" applyFill="1" applyBorder="1" applyAlignment="1">
      <alignment horizontal="center"/>
    </xf>
    <xf numFmtId="168" fontId="9" fillId="42" borderId="29" xfId="2" applyFont="1" applyFill="1" applyBorder="1"/>
    <xf numFmtId="168" fontId="9" fillId="42" borderId="30" xfId="2" applyFont="1" applyFill="1" applyBorder="1"/>
    <xf numFmtId="0" fontId="9" fillId="42" borderId="28" xfId="0" applyFont="1" applyFill="1" applyBorder="1"/>
    <xf numFmtId="173" fontId="9" fillId="42" borderId="29" xfId="4" applyNumberFormat="1" applyFont="1" applyBorder="1"/>
    <xf numFmtId="174" fontId="9" fillId="42" borderId="29" xfId="2" applyNumberFormat="1" applyFont="1" applyFill="1" applyBorder="1"/>
    <xf numFmtId="175" fontId="9" fillId="42" borderId="6" xfId="6" applyNumberFormat="1" applyFont="1" applyFill="1" applyBorder="1"/>
    <xf numFmtId="10" fontId="9" fillId="42" borderId="6" xfId="6" applyNumberFormat="1" applyFont="1" applyFill="1" applyBorder="1"/>
    <xf numFmtId="0" fontId="11" fillId="42" borderId="37" xfId="0" applyFont="1" applyFill="1" applyBorder="1"/>
    <xf numFmtId="0" fontId="11" fillId="42" borderId="6" xfId="0" applyFont="1" applyFill="1" applyBorder="1"/>
    <xf numFmtId="0" fontId="9" fillId="42" borderId="6" xfId="0" applyFont="1" applyFill="1" applyBorder="1"/>
    <xf numFmtId="0" fontId="11" fillId="42" borderId="23" xfId="0" applyFont="1" applyFill="1" applyBorder="1"/>
    <xf numFmtId="169" fontId="9" fillId="42" borderId="29" xfId="2" applyNumberFormat="1" applyFont="1" applyFill="1" applyBorder="1"/>
    <xf numFmtId="169" fontId="9" fillId="42" borderId="6" xfId="3" applyNumberFormat="1" applyFont="1" applyFill="1" applyBorder="1"/>
    <xf numFmtId="169" fontId="9" fillId="42" borderId="6" xfId="1" applyNumberFormat="1" applyFont="1"/>
    <xf numFmtId="4" fontId="9" fillId="42" borderId="6" xfId="3" applyNumberFormat="1" applyFont="1" applyFill="1" applyBorder="1"/>
    <xf numFmtId="168" fontId="9" fillId="42" borderId="6" xfId="1" applyNumberFormat="1" applyFont="1"/>
    <xf numFmtId="164" fontId="9" fillId="42" borderId="6" xfId="3" applyFont="1" applyFill="1" applyBorder="1"/>
    <xf numFmtId="0" fontId="9" fillId="42" borderId="23" xfId="3" applyNumberFormat="1" applyFont="1" applyFill="1" applyBorder="1" applyAlignment="1">
      <alignment horizontal="left"/>
    </xf>
    <xf numFmtId="0" fontId="9" fillId="42" borderId="6" xfId="3" applyNumberFormat="1" applyFont="1" applyFill="1" applyBorder="1" applyAlignment="1">
      <alignment horizontal="left"/>
    </xf>
    <xf numFmtId="176" fontId="9" fillId="42" borderId="6" xfId="3" applyNumberFormat="1" applyFont="1" applyFill="1" applyBorder="1"/>
    <xf numFmtId="4" fontId="9" fillId="42" borderId="6" xfId="0" applyNumberFormat="1" applyFont="1" applyFill="1" applyBorder="1"/>
    <xf numFmtId="177" fontId="9" fillId="42" borderId="6" xfId="0" applyNumberFormat="1" applyFont="1" applyFill="1" applyBorder="1"/>
    <xf numFmtId="0" fontId="9" fillId="42" borderId="29" xfId="0" applyFont="1" applyFill="1" applyBorder="1"/>
    <xf numFmtId="164" fontId="9" fillId="42" borderId="6" xfId="0" applyNumberFormat="1" applyFont="1" applyFill="1" applyBorder="1"/>
    <xf numFmtId="169" fontId="9" fillId="42" borderId="6" xfId="0" applyNumberFormat="1" applyFont="1" applyFill="1" applyBorder="1"/>
    <xf numFmtId="0" fontId="11" fillId="42" borderId="25" xfId="0" applyFont="1" applyFill="1" applyBorder="1"/>
    <xf numFmtId="0" fontId="10" fillId="42" borderId="0" xfId="0" applyFont="1" applyFill="1"/>
    <xf numFmtId="0" fontId="9" fillId="0" borderId="29" xfId="0" applyFont="1" applyBorder="1" applyAlignment="1">
      <alignment wrapText="1"/>
    </xf>
    <xf numFmtId="0" fontId="11" fillId="0" borderId="29" xfId="0" applyFont="1" applyBorder="1" applyAlignment="1">
      <alignment wrapText="1"/>
    </xf>
    <xf numFmtId="10" fontId="9" fillId="0" borderId="29" xfId="9" applyNumberFormat="1" applyFont="1" applyFill="1" applyBorder="1" applyAlignment="1" applyProtection="1">
      <alignment vertical="top"/>
      <protection locked="0"/>
    </xf>
    <xf numFmtId="1" fontId="9" fillId="0" borderId="29" xfId="0" applyNumberFormat="1" applyFont="1" applyBorder="1" applyAlignment="1" applyProtection="1">
      <alignment vertical="top"/>
      <protection locked="0"/>
    </xf>
    <xf numFmtId="0" fontId="4" fillId="0" borderId="29" xfId="0" applyFont="1" applyBorder="1" applyAlignment="1">
      <alignment wrapText="1"/>
    </xf>
    <xf numFmtId="0" fontId="9" fillId="0" borderId="0" xfId="0" applyFont="1" applyAlignment="1">
      <alignment wrapText="1"/>
    </xf>
    <xf numFmtId="10" fontId="9" fillId="0" borderId="0" xfId="0" applyNumberFormat="1" applyFont="1" applyAlignment="1">
      <alignment wrapText="1"/>
    </xf>
    <xf numFmtId="1" fontId="9" fillId="0" borderId="0" xfId="0" applyNumberFormat="1" applyFont="1" applyAlignment="1">
      <alignment wrapText="1"/>
    </xf>
    <xf numFmtId="0" fontId="11" fillId="0" borderId="29" xfId="0" applyFont="1" applyBorder="1"/>
    <xf numFmtId="0" fontId="8" fillId="0" borderId="29" xfId="0" applyFont="1" applyBorder="1" applyAlignment="1">
      <alignment wrapText="1"/>
    </xf>
    <xf numFmtId="0" fontId="4" fillId="0" borderId="29" xfId="0" applyFont="1" applyBorder="1"/>
    <xf numFmtId="169" fontId="9" fillId="0" borderId="29" xfId="8" applyNumberFormat="1" applyFont="1" applyFill="1" applyBorder="1" applyAlignment="1">
      <alignment horizontal="right" vertical="center" wrapText="1"/>
    </xf>
    <xf numFmtId="10" fontId="9" fillId="0" borderId="29" xfId="0" applyNumberFormat="1" applyFont="1" applyBorder="1" applyAlignment="1">
      <alignment horizontal="right" vertical="center" wrapText="1"/>
    </xf>
    <xf numFmtId="10" fontId="9" fillId="0" borderId="69" xfId="0" applyNumberFormat="1" applyFont="1" applyBorder="1" applyAlignment="1">
      <alignment horizontal="right" vertical="center" wrapText="1"/>
    </xf>
    <xf numFmtId="0" fontId="9" fillId="0" borderId="29" xfId="0" applyFont="1" applyBorder="1"/>
    <xf numFmtId="10" fontId="4" fillId="0" borderId="29" xfId="0" applyNumberFormat="1" applyFont="1" applyBorder="1" applyAlignment="1">
      <alignment horizontal="right" vertical="center"/>
    </xf>
    <xf numFmtId="10" fontId="9" fillId="0" borderId="0" xfId="0" applyNumberFormat="1" applyFont="1" applyAlignment="1">
      <alignment horizontal="right" vertical="center"/>
    </xf>
    <xf numFmtId="4" fontId="4" fillId="0" borderId="29" xfId="0" applyNumberFormat="1" applyFont="1" applyBorder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10" fontId="9" fillId="0" borderId="29" xfId="9" applyNumberFormat="1" applyFont="1" applyFill="1" applyBorder="1" applyAlignment="1">
      <alignment horizontal="right" vertical="center"/>
    </xf>
    <xf numFmtId="182" fontId="4" fillId="0" borderId="29" xfId="0" applyNumberFormat="1" applyFont="1" applyBorder="1" applyAlignment="1">
      <alignment horizontal="right" vertical="center"/>
    </xf>
    <xf numFmtId="182" fontId="9" fillId="0" borderId="0" xfId="0" applyNumberFormat="1" applyFont="1" applyAlignment="1">
      <alignment horizontal="right" vertical="center"/>
    </xf>
    <xf numFmtId="10" fontId="9" fillId="0" borderId="29" xfId="0" applyNumberFormat="1" applyFont="1" applyBorder="1" applyAlignment="1">
      <alignment horizontal="right" vertical="center"/>
    </xf>
    <xf numFmtId="171" fontId="9" fillId="0" borderId="29" xfId="0" applyNumberFormat="1" applyFont="1" applyBorder="1"/>
    <xf numFmtId="0" fontId="10" fillId="0" borderId="0" xfId="0" applyFont="1"/>
    <xf numFmtId="0" fontId="4" fillId="0" borderId="20" xfId="10" applyFont="1" applyFill="1" applyBorder="1"/>
    <xf numFmtId="0" fontId="4" fillId="0" borderId="21" xfId="10" applyFont="1" applyFill="1" applyBorder="1"/>
    <xf numFmtId="0" fontId="8" fillId="0" borderId="23" xfId="10" applyFont="1" applyFill="1" applyBorder="1"/>
    <xf numFmtId="0" fontId="4" fillId="0" borderId="6" xfId="10" applyFont="1" applyFill="1"/>
    <xf numFmtId="169" fontId="4" fillId="0" borderId="6" xfId="2" applyNumberFormat="1" applyFont="1" applyFill="1" applyBorder="1"/>
    <xf numFmtId="168" fontId="4" fillId="0" borderId="24" xfId="2" applyFont="1" applyFill="1" applyBorder="1"/>
    <xf numFmtId="0" fontId="4" fillId="0" borderId="23" xfId="10" applyFont="1" applyFill="1" applyBorder="1"/>
    <xf numFmtId="0" fontId="13" fillId="0" borderId="23" xfId="10" applyFont="1" applyFill="1" applyBorder="1"/>
    <xf numFmtId="0" fontId="4" fillId="0" borderId="25" xfId="10" applyFont="1" applyFill="1" applyBorder="1"/>
    <xf numFmtId="0" fontId="4" fillId="0" borderId="26" xfId="10" applyFont="1" applyFill="1" applyBorder="1"/>
    <xf numFmtId="169" fontId="4" fillId="0" borderId="26" xfId="2" applyNumberFormat="1" applyFont="1" applyFill="1" applyBorder="1"/>
    <xf numFmtId="168" fontId="4" fillId="0" borderId="27" xfId="2" applyFont="1" applyFill="1" applyBorder="1"/>
    <xf numFmtId="0" fontId="8" fillId="0" borderId="70" xfId="11" applyFont="1" applyFill="1" applyBorder="1" applyAlignment="1">
      <alignment horizontal="center"/>
    </xf>
    <xf numFmtId="0" fontId="8" fillId="0" borderId="71" xfId="11" applyFont="1" applyFill="1" applyBorder="1" applyAlignment="1">
      <alignment horizontal="center"/>
    </xf>
    <xf numFmtId="0" fontId="4" fillId="0" borderId="71" xfId="11" applyFont="1" applyFill="1" applyBorder="1"/>
    <xf numFmtId="0" fontId="4" fillId="0" borderId="72" xfId="11" applyFont="1" applyFill="1" applyBorder="1"/>
    <xf numFmtId="0" fontId="4" fillId="42" borderId="6" xfId="4" applyFont="1" applyAlignment="1" applyProtection="1">
      <alignment wrapText="1"/>
      <protection locked="0"/>
    </xf>
    <xf numFmtId="0" fontId="5" fillId="0" borderId="6" xfId="4" applyFont="1" applyFill="1" applyAlignment="1">
      <alignment horizontal="left" vertical="top" wrapText="1"/>
    </xf>
    <xf numFmtId="0" fontId="4" fillId="42" borderId="6" xfId="4" applyFont="1"/>
    <xf numFmtId="0" fontId="5" fillId="42" borderId="6" xfId="4" applyFont="1" applyAlignment="1">
      <alignment horizontal="center" vertical="top" wrapText="1"/>
    </xf>
    <xf numFmtId="0" fontId="6" fillId="42" borderId="6" xfId="4" applyFont="1" applyAlignment="1">
      <alignment horizontal="left" vertical="top" wrapText="1"/>
    </xf>
    <xf numFmtId="0" fontId="5" fillId="42" borderId="6" xfId="4" applyFont="1" applyAlignment="1">
      <alignment horizontal="left" vertical="top" wrapText="1"/>
    </xf>
    <xf numFmtId="0" fontId="5" fillId="42" borderId="3" xfId="4" applyFont="1" applyBorder="1" applyAlignment="1">
      <alignment horizontal="left" vertical="center" wrapText="1"/>
    </xf>
    <xf numFmtId="0" fontId="5" fillId="42" borderId="4" xfId="4" applyFont="1" applyBorder="1" applyAlignment="1">
      <alignment horizontal="left" vertical="center" wrapText="1"/>
    </xf>
    <xf numFmtId="0" fontId="5" fillId="42" borderId="4" xfId="4" applyFont="1" applyBorder="1" applyAlignment="1">
      <alignment horizontal="center" vertical="center" wrapText="1"/>
    </xf>
    <xf numFmtId="0" fontId="5" fillId="42" borderId="5" xfId="4" applyFont="1" applyBorder="1" applyAlignment="1">
      <alignment horizontal="center" vertical="center" wrapText="1"/>
    </xf>
    <xf numFmtId="0" fontId="7" fillId="42" borderId="6" xfId="4" applyFont="1" applyAlignment="1">
      <alignment horizontal="justify" vertical="top" wrapText="1"/>
    </xf>
    <xf numFmtId="0" fontId="5" fillId="42" borderId="7" xfId="4" applyFont="1" applyBorder="1" applyAlignment="1">
      <alignment horizontal="left" vertical="top" wrapText="1"/>
    </xf>
    <xf numFmtId="0" fontId="6" fillId="42" borderId="8" xfId="4" applyFont="1" applyBorder="1" applyAlignment="1">
      <alignment horizontal="left" vertical="top" wrapText="1"/>
    </xf>
    <xf numFmtId="0" fontId="6" fillId="42" borderId="9" xfId="4" applyFont="1" applyBorder="1" applyAlignment="1">
      <alignment horizontal="right" vertical="top" wrapText="1"/>
    </xf>
    <xf numFmtId="0" fontId="6" fillId="42" borderId="10" xfId="4" applyFont="1" applyBorder="1" applyAlignment="1">
      <alignment horizontal="right" vertical="top" wrapText="1"/>
    </xf>
    <xf numFmtId="0" fontId="7" fillId="42" borderId="6" xfId="4" applyFont="1" applyAlignment="1">
      <alignment horizontal="left" vertical="top" wrapText="1"/>
    </xf>
    <xf numFmtId="0" fontId="6" fillId="42" borderId="7" xfId="4" applyFont="1" applyBorder="1" applyAlignment="1">
      <alignment horizontal="left" vertical="top" wrapText="1"/>
    </xf>
    <xf numFmtId="3" fontId="6" fillId="42" borderId="8" xfId="4" applyNumberFormat="1" applyFont="1" applyBorder="1" applyAlignment="1">
      <alignment horizontal="right" vertical="top" wrapText="1"/>
    </xf>
    <xf numFmtId="165" fontId="6" fillId="42" borderId="9" xfId="4" applyNumberFormat="1" applyFont="1" applyBorder="1" applyAlignment="1">
      <alignment horizontal="right" vertical="top" wrapText="1"/>
    </xf>
    <xf numFmtId="166" fontId="6" fillId="42" borderId="8" xfId="4" applyNumberFormat="1" applyFont="1" applyBorder="1" applyAlignment="1">
      <alignment horizontal="right" vertical="top" wrapText="1"/>
    </xf>
    <xf numFmtId="167" fontId="6" fillId="42" borderId="9" xfId="4" applyNumberFormat="1" applyFont="1" applyBorder="1" applyAlignment="1">
      <alignment horizontal="right" vertical="top" wrapText="1"/>
    </xf>
    <xf numFmtId="165" fontId="5" fillId="42" borderId="11" xfId="4" applyNumberFormat="1" applyFont="1" applyBorder="1" applyAlignment="1">
      <alignment horizontal="right" vertical="top" wrapText="1"/>
    </xf>
    <xf numFmtId="166" fontId="5" fillId="42" borderId="1" xfId="4" applyNumberFormat="1" applyFont="1" applyBorder="1" applyAlignment="1">
      <alignment horizontal="right" vertical="top" wrapText="1"/>
    </xf>
    <xf numFmtId="0" fontId="5" fillId="42" borderId="1" xfId="4" applyFont="1" applyBorder="1" applyAlignment="1">
      <alignment horizontal="right" vertical="top" wrapText="1"/>
    </xf>
    <xf numFmtId="0" fontId="5" fillId="42" borderId="12" xfId="4" applyFont="1" applyBorder="1" applyAlignment="1">
      <alignment horizontal="right" vertical="top" wrapText="1"/>
    </xf>
    <xf numFmtId="0" fontId="5" fillId="42" borderId="13" xfId="4" applyFont="1" applyBorder="1" applyAlignment="1">
      <alignment horizontal="left" vertical="top" wrapText="1"/>
    </xf>
    <xf numFmtId="0" fontId="6" fillId="42" borderId="14" xfId="4" applyFont="1" applyBorder="1" applyAlignment="1">
      <alignment horizontal="left" vertical="top" wrapText="1"/>
    </xf>
    <xf numFmtId="0" fontId="6" fillId="42" borderId="1" xfId="4" applyFont="1" applyBorder="1" applyAlignment="1">
      <alignment horizontal="left" vertical="top" wrapText="1"/>
    </xf>
    <xf numFmtId="0" fontId="5" fillId="42" borderId="9" xfId="4" applyFont="1" applyBorder="1" applyAlignment="1">
      <alignment horizontal="left" vertical="top" wrapText="1"/>
    </xf>
    <xf numFmtId="0" fontId="6" fillId="42" borderId="9" xfId="4" applyFont="1" applyBorder="1" applyAlignment="1">
      <alignment horizontal="left" vertical="top" wrapText="1"/>
    </xf>
    <xf numFmtId="165" fontId="5" fillId="42" borderId="1" xfId="4" applyNumberFormat="1" applyFont="1" applyBorder="1" applyAlignment="1">
      <alignment horizontal="right" vertical="top" wrapText="1"/>
    </xf>
    <xf numFmtId="0" fontId="5" fillId="42" borderId="15" xfId="4" applyFont="1" applyBorder="1" applyAlignment="1">
      <alignment horizontal="left" vertical="top" wrapText="1"/>
    </xf>
    <xf numFmtId="0" fontId="6" fillId="42" borderId="16" xfId="4" applyFont="1" applyBorder="1" applyAlignment="1">
      <alignment horizontal="left" vertical="top" wrapText="1"/>
    </xf>
    <xf numFmtId="165" fontId="5" fillId="42" borderId="17" xfId="4" applyNumberFormat="1" applyFont="1" applyBorder="1" applyAlignment="1">
      <alignment horizontal="right" vertical="top" wrapText="1"/>
    </xf>
    <xf numFmtId="167" fontId="5" fillId="42" borderId="17" xfId="4" applyNumberFormat="1" applyFont="1" applyBorder="1" applyAlignment="1">
      <alignment horizontal="right" vertical="top" wrapText="1"/>
    </xf>
    <xf numFmtId="0" fontId="5" fillId="42" borderId="18" xfId="4" applyFont="1" applyBorder="1" applyAlignment="1">
      <alignment horizontal="right" vertical="top" wrapText="1"/>
    </xf>
    <xf numFmtId="0" fontId="5" fillId="42" borderId="19" xfId="4" applyFont="1" applyBorder="1" applyAlignment="1">
      <alignment horizontal="right" vertical="top" wrapText="1"/>
    </xf>
    <xf numFmtId="0" fontId="5" fillId="42" borderId="20" xfId="4" applyFont="1" applyBorder="1" applyAlignment="1">
      <alignment horizontal="left" vertical="top" wrapText="1"/>
    </xf>
    <xf numFmtId="0" fontId="4" fillId="42" borderId="21" xfId="4" applyFont="1" applyBorder="1" applyAlignment="1" applyProtection="1">
      <alignment wrapText="1"/>
      <protection locked="0"/>
    </xf>
    <xf numFmtId="0" fontId="4" fillId="42" borderId="22" xfId="4" applyFont="1" applyBorder="1" applyAlignment="1" applyProtection="1">
      <alignment wrapText="1"/>
      <protection locked="0"/>
    </xf>
    <xf numFmtId="0" fontId="4" fillId="42" borderId="26" xfId="4" applyFont="1" applyBorder="1" applyAlignment="1" applyProtection="1">
      <alignment wrapText="1"/>
      <protection locked="0"/>
    </xf>
    <xf numFmtId="0" fontId="4" fillId="42" borderId="27" xfId="4" applyFont="1" applyBorder="1" applyAlignment="1" applyProtection="1">
      <alignment wrapText="1"/>
      <protection locked="0"/>
    </xf>
    <xf numFmtId="0" fontId="10" fillId="42" borderId="6" xfId="4" applyFont="1"/>
    <xf numFmtId="0" fontId="11" fillId="42" borderId="20" xfId="4" applyFont="1" applyBorder="1"/>
    <xf numFmtId="0" fontId="11" fillId="42" borderId="21" xfId="4" applyFont="1" applyBorder="1"/>
    <xf numFmtId="169" fontId="11" fillId="42" borderId="21" xfId="3" applyNumberFormat="1" applyFont="1" applyFill="1" applyBorder="1"/>
    <xf numFmtId="168" fontId="11" fillId="42" borderId="21" xfId="2" applyFont="1" applyFill="1" applyBorder="1" applyAlignment="1">
      <alignment horizontal="right"/>
    </xf>
    <xf numFmtId="170" fontId="9" fillId="42" borderId="22" xfId="4" applyNumberFormat="1" applyFont="1" applyBorder="1"/>
    <xf numFmtId="171" fontId="9" fillId="42" borderId="6" xfId="4" applyNumberFormat="1" applyFont="1"/>
    <xf numFmtId="0" fontId="9" fillId="42" borderId="23" xfId="4" applyFont="1" applyBorder="1"/>
    <xf numFmtId="170" fontId="9" fillId="42" borderId="24" xfId="4" applyNumberFormat="1" applyFont="1" applyBorder="1"/>
    <xf numFmtId="0" fontId="9" fillId="42" borderId="29" xfId="4" applyFont="1" applyBorder="1" applyAlignment="1">
      <alignment horizontal="center" vertical="center"/>
    </xf>
    <xf numFmtId="0" fontId="9" fillId="42" borderId="29" xfId="4" applyFont="1" applyBorder="1" applyAlignment="1">
      <alignment horizontal="center" vertical="center" wrapText="1"/>
    </xf>
    <xf numFmtId="0" fontId="9" fillId="42" borderId="28" xfId="4" applyFont="1" applyBorder="1" applyAlignment="1">
      <alignment horizontal="center" vertical="center"/>
    </xf>
    <xf numFmtId="0" fontId="9" fillId="42" borderId="23" xfId="4" applyFont="1" applyBorder="1" applyAlignment="1">
      <alignment horizontal="left" vertical="top"/>
    </xf>
    <xf numFmtId="0" fontId="9" fillId="42" borderId="6" xfId="4" applyFont="1" applyAlignment="1">
      <alignment vertical="center"/>
    </xf>
    <xf numFmtId="0" fontId="9" fillId="42" borderId="23" xfId="4" applyFont="1" applyBorder="1" applyAlignment="1">
      <alignment vertical="top"/>
    </xf>
    <xf numFmtId="0" fontId="9" fillId="42" borderId="28" xfId="4" applyFont="1" applyBorder="1"/>
    <xf numFmtId="0" fontId="9" fillId="42" borderId="29" xfId="4" applyFont="1" applyBorder="1"/>
    <xf numFmtId="171" fontId="9" fillId="42" borderId="29" xfId="4" applyNumberFormat="1" applyFont="1" applyBorder="1"/>
    <xf numFmtId="174" fontId="9" fillId="42" borderId="6" xfId="2" applyNumberFormat="1" applyFont="1" applyFill="1" applyBorder="1"/>
    <xf numFmtId="178" fontId="9" fillId="42" borderId="6" xfId="2" applyNumberFormat="1" applyFont="1" applyFill="1" applyBorder="1"/>
    <xf numFmtId="0" fontId="9" fillId="42" borderId="6" xfId="4" applyFont="1" applyAlignment="1">
      <alignment vertical="top"/>
    </xf>
    <xf numFmtId="0" fontId="9" fillId="42" borderId="28" xfId="4" applyFont="1" applyBorder="1" applyAlignment="1">
      <alignment horizontal="center" vertical="top"/>
    </xf>
    <xf numFmtId="0" fontId="9" fillId="42" borderId="29" xfId="4" applyFont="1" applyBorder="1" applyAlignment="1">
      <alignment horizontal="center" vertical="top" wrapText="1"/>
    </xf>
    <xf numFmtId="0" fontId="9" fillId="42" borderId="6" xfId="4" applyFont="1" applyAlignment="1">
      <alignment horizontal="center"/>
    </xf>
    <xf numFmtId="170" fontId="9" fillId="42" borderId="24" xfId="4" applyNumberFormat="1" applyFont="1" applyBorder="1" applyAlignment="1">
      <alignment horizontal="center"/>
    </xf>
    <xf numFmtId="179" fontId="9" fillId="42" borderId="28" xfId="4" quotePrefix="1" applyNumberFormat="1" applyFont="1" applyBorder="1" applyAlignment="1">
      <alignment horizontal="center" vertical="top"/>
    </xf>
    <xf numFmtId="0" fontId="9" fillId="42" borderId="29" xfId="4" applyFont="1" applyBorder="1" applyAlignment="1">
      <alignment vertical="top" wrapText="1"/>
    </xf>
    <xf numFmtId="180" fontId="9" fillId="42" borderId="29" xfId="4" applyNumberFormat="1" applyFont="1" applyBorder="1"/>
    <xf numFmtId="15" fontId="9" fillId="42" borderId="81" xfId="4" applyNumberFormat="1" applyFont="1" applyBorder="1" applyAlignment="1">
      <alignment horizontal="center" vertical="top"/>
    </xf>
    <xf numFmtId="15" fontId="9" fillId="42" borderId="28" xfId="4" applyNumberFormat="1" applyFont="1" applyBorder="1" applyAlignment="1">
      <alignment horizontal="center" vertical="top"/>
    </xf>
    <xf numFmtId="168" fontId="9" fillId="42" borderId="6" xfId="2" applyFont="1" applyFill="1" applyBorder="1" applyAlignment="1">
      <alignment horizontal="center"/>
    </xf>
    <xf numFmtId="179" fontId="9" fillId="42" borderId="81" xfId="4" quotePrefix="1" applyNumberFormat="1" applyFont="1" applyBorder="1" applyAlignment="1">
      <alignment horizontal="center" vertical="top"/>
    </xf>
    <xf numFmtId="179" fontId="9" fillId="42" borderId="28" xfId="4" applyNumberFormat="1" applyFont="1" applyBorder="1" applyAlignment="1">
      <alignment horizontal="center" vertical="top"/>
    </xf>
    <xf numFmtId="179" fontId="9" fillId="42" borderId="81" xfId="4" applyNumberFormat="1" applyFont="1" applyBorder="1" applyAlignment="1">
      <alignment horizontal="center" vertical="top"/>
    </xf>
    <xf numFmtId="0" fontId="9" fillId="42" borderId="6" xfId="4" applyFont="1" applyAlignment="1">
      <alignment vertical="top" wrapText="1"/>
    </xf>
    <xf numFmtId="179" fontId="9" fillId="42" borderId="37" xfId="4" applyNumberFormat="1" applyFont="1" applyBorder="1" applyAlignment="1">
      <alignment horizontal="center" vertical="top"/>
    </xf>
    <xf numFmtId="0" fontId="9" fillId="42" borderId="41" xfId="4" applyFont="1" applyBorder="1" applyAlignment="1">
      <alignment vertical="top" wrapText="1"/>
    </xf>
    <xf numFmtId="180" fontId="9" fillId="42" borderId="41" xfId="4" applyNumberFormat="1" applyFont="1" applyBorder="1"/>
    <xf numFmtId="0" fontId="9" fillId="42" borderId="81" xfId="4" applyFont="1" applyBorder="1" applyAlignment="1">
      <alignment vertical="top"/>
    </xf>
    <xf numFmtId="0" fontId="9" fillId="42" borderId="23" xfId="4" applyFont="1" applyBorder="1" applyAlignment="1">
      <alignment horizontal="left" vertical="top" indent="3"/>
    </xf>
    <xf numFmtId="0" fontId="9" fillId="42" borderId="34" xfId="4" applyFont="1" applyBorder="1" applyAlignment="1">
      <alignment vertical="top"/>
    </xf>
    <xf numFmtId="0" fontId="9" fillId="42" borderId="35" xfId="4" applyFont="1" applyBorder="1" applyAlignment="1">
      <alignment vertical="top"/>
    </xf>
    <xf numFmtId="4" fontId="9" fillId="42" borderId="29" xfId="6" applyNumberFormat="1" applyFont="1" applyFill="1" applyBorder="1"/>
    <xf numFmtId="164" fontId="9" fillId="42" borderId="29" xfId="7" applyFont="1" applyFill="1" applyBorder="1"/>
    <xf numFmtId="164" fontId="9" fillId="42" borderId="29" xfId="6" applyNumberFormat="1" applyFont="1" applyFill="1" applyBorder="1"/>
    <xf numFmtId="0" fontId="9" fillId="42" borderId="42" xfId="4" applyFont="1" applyBorder="1" applyAlignment="1">
      <alignment vertical="top"/>
    </xf>
    <xf numFmtId="0" fontId="9" fillId="42" borderId="43" xfId="4" applyFont="1" applyBorder="1" applyAlignment="1">
      <alignment vertical="top"/>
    </xf>
    <xf numFmtId="0" fontId="9" fillId="42" borderId="44" xfId="5" applyFont="1" applyBorder="1"/>
    <xf numFmtId="0" fontId="9" fillId="42" borderId="45" xfId="5" applyFont="1" applyBorder="1"/>
    <xf numFmtId="0" fontId="9" fillId="42" borderId="6" xfId="5" applyFont="1"/>
    <xf numFmtId="170" fontId="9" fillId="42" borderId="6" xfId="4" applyNumberFormat="1" applyFont="1"/>
    <xf numFmtId="0" fontId="9" fillId="42" borderId="25" xfId="5" applyFont="1" applyBorder="1"/>
    <xf numFmtId="0" fontId="9" fillId="42" borderId="26" xfId="5" applyFont="1" applyBorder="1"/>
    <xf numFmtId="4" fontId="9" fillId="42" borderId="26" xfId="5" applyNumberFormat="1" applyFont="1" applyBorder="1"/>
    <xf numFmtId="0" fontId="11" fillId="42" borderId="26" xfId="5" applyFont="1" applyBorder="1"/>
    <xf numFmtId="170" fontId="9" fillId="42" borderId="27" xfId="4" applyNumberFormat="1" applyFont="1" applyBorder="1"/>
    <xf numFmtId="0" fontId="15" fillId="0" borderId="0" xfId="0" applyFont="1"/>
    <xf numFmtId="10" fontId="9" fillId="0" borderId="0" xfId="9" applyNumberFormat="1" applyFont="1" applyFill="1"/>
    <xf numFmtId="2" fontId="9" fillId="0" borderId="29" xfId="0" applyNumberFormat="1" applyFont="1" applyBorder="1"/>
    <xf numFmtId="2" fontId="9" fillId="0" borderId="0" xfId="0" applyNumberFormat="1" applyFont="1"/>
    <xf numFmtId="10" fontId="9" fillId="0" borderId="29" xfId="9" applyNumberFormat="1" applyFont="1" applyFill="1" applyBorder="1"/>
    <xf numFmtId="0" fontId="16" fillId="0" borderId="73" xfId="12" applyFont="1" applyFill="1" applyBorder="1"/>
    <xf numFmtId="0" fontId="16" fillId="0" borderId="74" xfId="12" applyFont="1" applyFill="1" applyBorder="1"/>
    <xf numFmtId="0" fontId="4" fillId="0" borderId="6" xfId="4" applyFont="1" applyFill="1"/>
    <xf numFmtId="0" fontId="17" fillId="0" borderId="76" xfId="12" applyFont="1" applyFill="1" applyBorder="1"/>
    <xf numFmtId="0" fontId="16" fillId="0" borderId="6" xfId="12" applyFont="1" applyFill="1"/>
    <xf numFmtId="183" fontId="16" fillId="0" borderId="6" xfId="3" applyNumberFormat="1" applyFont="1" applyFill="1" applyBorder="1" applyAlignment="1" applyProtection="1"/>
    <xf numFmtId="164" fontId="16" fillId="0" borderId="77" xfId="3" applyFont="1" applyFill="1" applyBorder="1" applyAlignment="1" applyProtection="1"/>
    <xf numFmtId="0" fontId="18" fillId="0" borderId="76" xfId="12" applyFont="1" applyFill="1" applyBorder="1"/>
    <xf numFmtId="0" fontId="16" fillId="0" borderId="76" xfId="12" applyFont="1" applyFill="1" applyBorder="1" applyAlignment="1">
      <alignment horizontal="left" vertical="top" indent="1"/>
    </xf>
    <xf numFmtId="0" fontId="4" fillId="0" borderId="6" xfId="12" applyFont="1" applyFill="1"/>
    <xf numFmtId="0" fontId="16" fillId="0" borderId="76" xfId="12" applyFont="1" applyFill="1" applyBorder="1"/>
    <xf numFmtId="0" fontId="16" fillId="0" borderId="78" xfId="12" applyFont="1" applyFill="1" applyBorder="1"/>
    <xf numFmtId="0" fontId="16" fillId="0" borderId="79" xfId="12" applyFont="1" applyFill="1" applyBorder="1"/>
    <xf numFmtId="183" fontId="16" fillId="0" borderId="79" xfId="3" applyNumberFormat="1" applyFont="1" applyFill="1" applyBorder="1" applyAlignment="1" applyProtection="1"/>
    <xf numFmtId="164" fontId="16" fillId="0" borderId="80" xfId="3" applyFont="1" applyFill="1" applyBorder="1" applyAlignment="1" applyProtection="1"/>
    <xf numFmtId="0" fontId="8" fillId="0" borderId="70" xfId="13" applyFont="1" applyFill="1" applyBorder="1" applyAlignment="1">
      <alignment horizontal="center"/>
    </xf>
    <xf numFmtId="0" fontId="8" fillId="0" borderId="71" xfId="13" applyFont="1" applyFill="1" applyBorder="1" applyAlignment="1">
      <alignment horizontal="center"/>
    </xf>
    <xf numFmtId="0" fontId="4" fillId="0" borderId="71" xfId="13" applyFont="1" applyFill="1" applyBorder="1"/>
    <xf numFmtId="0" fontId="4" fillId="0" borderId="72" xfId="13" applyFont="1" applyFill="1" applyBorder="1"/>
    <xf numFmtId="0" fontId="11" fillId="42" borderId="29" xfId="0" applyFont="1" applyFill="1" applyBorder="1" applyAlignment="1">
      <alignment horizontal="center" vertical="center" wrapText="1"/>
    </xf>
    <xf numFmtId="0" fontId="11" fillId="42" borderId="29" xfId="0" applyFont="1" applyFill="1" applyBorder="1" applyAlignment="1">
      <alignment vertical="center" wrapText="1"/>
    </xf>
    <xf numFmtId="0" fontId="11" fillId="42" borderId="29" xfId="0" applyFont="1" applyFill="1" applyBorder="1" applyAlignment="1">
      <alignment wrapText="1"/>
    </xf>
    <xf numFmtId="170" fontId="9" fillId="42" borderId="22" xfId="0" applyNumberFormat="1" applyFont="1" applyFill="1" applyBorder="1"/>
    <xf numFmtId="172" fontId="9" fillId="42" borderId="29" xfId="0" applyNumberFormat="1" applyFont="1" applyFill="1" applyBorder="1"/>
    <xf numFmtId="170" fontId="9" fillId="42" borderId="27" xfId="0" applyNumberFormat="1" applyFont="1" applyFill="1" applyBorder="1"/>
    <xf numFmtId="0" fontId="11" fillId="0" borderId="29" xfId="0" applyFont="1" applyBorder="1" applyAlignment="1">
      <alignment horizontal="center" vertical="center" wrapText="1"/>
    </xf>
    <xf numFmtId="10" fontId="9" fillId="0" borderId="0" xfId="0" applyNumberFormat="1" applyFont="1" applyAlignment="1">
      <alignment horizontal="right" vertical="center" wrapText="1"/>
    </xf>
    <xf numFmtId="0" fontId="4" fillId="0" borderId="20" xfId="14" applyFont="1" applyFill="1" applyBorder="1"/>
    <xf numFmtId="0" fontId="4" fillId="0" borderId="21" xfId="14" applyFont="1" applyFill="1" applyBorder="1"/>
    <xf numFmtId="169" fontId="8" fillId="0" borderId="21" xfId="2" applyNumberFormat="1" applyFont="1" applyFill="1" applyBorder="1" applyAlignment="1">
      <alignment horizontal="center" vertical="top"/>
    </xf>
    <xf numFmtId="168" fontId="4" fillId="0" borderId="22" xfId="2" applyFont="1" applyFill="1" applyBorder="1"/>
    <xf numFmtId="0" fontId="8" fillId="0" borderId="81" xfId="14" applyFont="1" applyFill="1" applyBorder="1"/>
    <xf numFmtId="0" fontId="4" fillId="0" borderId="6" xfId="14" applyFont="1" applyFill="1"/>
    <xf numFmtId="0" fontId="13" fillId="0" borderId="81" xfId="14" applyFont="1" applyFill="1" applyBorder="1"/>
    <xf numFmtId="0" fontId="6" fillId="0" borderId="81" xfId="14" applyFont="1" applyFill="1" applyBorder="1" applyAlignment="1">
      <alignment horizontal="left" vertical="center" indent="1"/>
    </xf>
    <xf numFmtId="0" fontId="4" fillId="0" borderId="81" xfId="14" applyFont="1" applyFill="1" applyBorder="1"/>
    <xf numFmtId="0" fontId="13" fillId="0" borderId="25" xfId="14" applyFont="1" applyFill="1" applyBorder="1"/>
    <xf numFmtId="0" fontId="4" fillId="0" borderId="26" xfId="14" applyFont="1" applyFill="1" applyBorder="1"/>
    <xf numFmtId="0" fontId="8" fillId="0" borderId="70" xfId="15" applyFont="1" applyFill="1" applyBorder="1" applyAlignment="1">
      <alignment horizontal="center"/>
    </xf>
    <xf numFmtId="0" fontId="8" fillId="0" borderId="71" xfId="15" applyFont="1" applyFill="1" applyBorder="1" applyAlignment="1">
      <alignment horizontal="center"/>
    </xf>
    <xf numFmtId="0" fontId="4" fillId="0" borderId="71" xfId="15" applyFont="1" applyFill="1" applyBorder="1"/>
    <xf numFmtId="0" fontId="4" fillId="0" borderId="72" xfId="15" applyFont="1" applyFill="1" applyBorder="1"/>
    <xf numFmtId="0" fontId="6" fillId="0" borderId="7" xfId="0" applyFont="1" applyBorder="1" applyAlignment="1">
      <alignment horizontal="left" vertical="top" wrapText="1"/>
    </xf>
    <xf numFmtId="0" fontId="4" fillId="0" borderId="6" xfId="4" applyFont="1" applyFill="1" applyAlignment="1" applyProtection="1">
      <alignment wrapText="1"/>
      <protection locked="0"/>
    </xf>
    <xf numFmtId="0" fontId="5" fillId="0" borderId="6" xfId="4" applyFont="1" applyFill="1" applyAlignment="1">
      <alignment horizontal="center" vertical="top" wrapText="1"/>
    </xf>
    <xf numFmtId="0" fontId="6" fillId="0" borderId="6" xfId="4" applyFont="1" applyFill="1" applyAlignment="1">
      <alignment horizontal="left" vertical="top" wrapText="1"/>
    </xf>
    <xf numFmtId="0" fontId="5" fillId="0" borderId="3" xfId="4" applyFont="1" applyFill="1" applyBorder="1" applyAlignment="1">
      <alignment horizontal="left" vertical="center" wrapText="1"/>
    </xf>
    <xf numFmtId="0" fontId="5" fillId="0" borderId="4" xfId="4" applyFont="1" applyFill="1" applyBorder="1" applyAlignment="1">
      <alignment horizontal="left" vertical="center" wrapText="1"/>
    </xf>
    <xf numFmtId="0" fontId="5" fillId="0" borderId="4" xfId="4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horizontal="center" vertical="center" wrapText="1"/>
    </xf>
    <xf numFmtId="0" fontId="7" fillId="0" borderId="6" xfId="4" applyFont="1" applyFill="1" applyAlignment="1">
      <alignment horizontal="justify" vertical="top" wrapText="1"/>
    </xf>
    <xf numFmtId="0" fontId="5" fillId="0" borderId="7" xfId="4" applyFont="1" applyFill="1" applyBorder="1" applyAlignment="1">
      <alignment horizontal="left" vertical="top" wrapText="1"/>
    </xf>
    <xf numFmtId="0" fontId="6" fillId="0" borderId="8" xfId="4" applyFont="1" applyFill="1" applyBorder="1" applyAlignment="1">
      <alignment horizontal="left" vertical="top" wrapText="1"/>
    </xf>
    <xf numFmtId="0" fontId="6" fillId="0" borderId="9" xfId="4" applyFont="1" applyFill="1" applyBorder="1" applyAlignment="1">
      <alignment horizontal="right" vertical="top" wrapText="1"/>
    </xf>
    <xf numFmtId="0" fontId="6" fillId="0" borderId="10" xfId="4" applyFont="1" applyFill="1" applyBorder="1" applyAlignment="1">
      <alignment horizontal="right" vertical="top" wrapText="1"/>
    </xf>
    <xf numFmtId="0" fontId="7" fillId="0" borderId="6" xfId="4" applyFont="1" applyFill="1" applyAlignment="1">
      <alignment horizontal="left" vertical="top" wrapText="1"/>
    </xf>
    <xf numFmtId="0" fontId="6" fillId="0" borderId="7" xfId="4" applyFont="1" applyFill="1" applyBorder="1" applyAlignment="1">
      <alignment horizontal="left" vertical="top" wrapText="1"/>
    </xf>
    <xf numFmtId="3" fontId="6" fillId="0" borderId="8" xfId="4" applyNumberFormat="1" applyFont="1" applyFill="1" applyBorder="1" applyAlignment="1">
      <alignment horizontal="right" vertical="top" wrapText="1"/>
    </xf>
    <xf numFmtId="165" fontId="6" fillId="0" borderId="9" xfId="4" applyNumberFormat="1" applyFont="1" applyFill="1" applyBorder="1" applyAlignment="1">
      <alignment horizontal="right" vertical="top" wrapText="1"/>
    </xf>
    <xf numFmtId="166" fontId="6" fillId="0" borderId="8" xfId="4" applyNumberFormat="1" applyFont="1" applyFill="1" applyBorder="1" applyAlignment="1">
      <alignment horizontal="right" vertical="top" wrapText="1"/>
    </xf>
    <xf numFmtId="0" fontId="8" fillId="0" borderId="58" xfId="0" applyFont="1" applyBorder="1"/>
    <xf numFmtId="165" fontId="5" fillId="0" borderId="11" xfId="4" applyNumberFormat="1" applyFont="1" applyFill="1" applyBorder="1" applyAlignment="1">
      <alignment horizontal="right" vertical="top" wrapText="1"/>
    </xf>
    <xf numFmtId="166" fontId="5" fillId="0" borderId="1" xfId="4" applyNumberFormat="1" applyFont="1" applyFill="1" applyBorder="1" applyAlignment="1">
      <alignment horizontal="right" vertical="top" wrapText="1"/>
    </xf>
    <xf numFmtId="0" fontId="5" fillId="0" borderId="1" xfId="4" applyFont="1" applyFill="1" applyBorder="1" applyAlignment="1">
      <alignment horizontal="right" vertical="top" wrapText="1"/>
    </xf>
    <xf numFmtId="0" fontId="5" fillId="0" borderId="12" xfId="4" applyFont="1" applyFill="1" applyBorder="1" applyAlignment="1">
      <alignment horizontal="right" vertical="top" wrapText="1"/>
    </xf>
    <xf numFmtId="0" fontId="5" fillId="0" borderId="13" xfId="4" applyFont="1" applyFill="1" applyBorder="1" applyAlignment="1">
      <alignment horizontal="left" vertical="top" wrapText="1"/>
    </xf>
    <xf numFmtId="0" fontId="6" fillId="0" borderId="1" xfId="4" applyFont="1" applyFill="1" applyBorder="1" applyAlignment="1">
      <alignment horizontal="left" vertical="top" wrapText="1"/>
    </xf>
    <xf numFmtId="0" fontId="11" fillId="0" borderId="13" xfId="4" applyFont="1" applyFill="1" applyBorder="1" applyAlignment="1">
      <alignment horizontal="left" vertical="top" wrapText="1"/>
    </xf>
    <xf numFmtId="0" fontId="9" fillId="0" borderId="14" xfId="4" applyFont="1" applyFill="1" applyBorder="1" applyAlignment="1">
      <alignment horizontal="left" vertical="top" wrapText="1"/>
    </xf>
    <xf numFmtId="0" fontId="9" fillId="0" borderId="1" xfId="4" applyFont="1" applyFill="1" applyBorder="1" applyAlignment="1">
      <alignment horizontal="left" vertical="top" wrapText="1"/>
    </xf>
    <xf numFmtId="0" fontId="6" fillId="0" borderId="14" xfId="4" applyFont="1" applyFill="1" applyBorder="1" applyAlignment="1">
      <alignment horizontal="left" vertical="top" wrapText="1"/>
    </xf>
    <xf numFmtId="0" fontId="5" fillId="0" borderId="11" xfId="4" applyFont="1" applyFill="1" applyBorder="1" applyAlignment="1">
      <alignment horizontal="right" vertical="top" wrapText="1"/>
    </xf>
    <xf numFmtId="0" fontId="9" fillId="0" borderId="13" xfId="4" applyFont="1" applyFill="1" applyBorder="1" applyAlignment="1">
      <alignment horizontal="left" vertical="top" wrapText="1"/>
    </xf>
    <xf numFmtId="167" fontId="6" fillId="0" borderId="9" xfId="4" applyNumberFormat="1" applyFont="1" applyFill="1" applyBorder="1" applyAlignment="1">
      <alignment horizontal="right" vertical="top" wrapText="1"/>
    </xf>
    <xf numFmtId="0" fontId="5" fillId="0" borderId="9" xfId="4" applyFont="1" applyFill="1" applyBorder="1" applyAlignment="1">
      <alignment horizontal="left" vertical="top" wrapText="1"/>
    </xf>
    <xf numFmtId="0" fontId="6" fillId="0" borderId="9" xfId="4" applyFont="1" applyFill="1" applyBorder="1" applyAlignment="1">
      <alignment horizontal="left" vertical="top" wrapText="1"/>
    </xf>
    <xf numFmtId="165" fontId="5" fillId="0" borderId="1" xfId="4" applyNumberFormat="1" applyFont="1" applyFill="1" applyBorder="1" applyAlignment="1">
      <alignment horizontal="right" vertical="top" wrapText="1"/>
    </xf>
    <xf numFmtId="0" fontId="5" fillId="0" borderId="15" xfId="4" applyFont="1" applyFill="1" applyBorder="1" applyAlignment="1">
      <alignment horizontal="left" vertical="top" wrapText="1"/>
    </xf>
    <xf numFmtId="0" fontId="6" fillId="0" borderId="16" xfId="4" applyFont="1" applyFill="1" applyBorder="1" applyAlignment="1">
      <alignment horizontal="left" vertical="top" wrapText="1"/>
    </xf>
    <xf numFmtId="165" fontId="5" fillId="0" borderId="17" xfId="4" applyNumberFormat="1" applyFont="1" applyFill="1" applyBorder="1" applyAlignment="1">
      <alignment horizontal="right" vertical="top" wrapText="1"/>
    </xf>
    <xf numFmtId="167" fontId="5" fillId="0" borderId="17" xfId="4" applyNumberFormat="1" applyFont="1" applyFill="1" applyBorder="1" applyAlignment="1">
      <alignment horizontal="right" vertical="top" wrapText="1"/>
    </xf>
    <xf numFmtId="0" fontId="5" fillId="0" borderId="18" xfId="4" applyFont="1" applyFill="1" applyBorder="1" applyAlignment="1">
      <alignment horizontal="right" vertical="top" wrapText="1"/>
    </xf>
    <xf numFmtId="0" fontId="5" fillId="0" borderId="19" xfId="4" applyFont="1" applyFill="1" applyBorder="1" applyAlignment="1">
      <alignment horizontal="right" vertical="top" wrapText="1"/>
    </xf>
    <xf numFmtId="165" fontId="5" fillId="0" borderId="6" xfId="4" applyNumberFormat="1" applyFont="1" applyFill="1" applyAlignment="1">
      <alignment horizontal="right" vertical="top" wrapText="1"/>
    </xf>
    <xf numFmtId="167" fontId="5" fillId="0" borderId="6" xfId="4" applyNumberFormat="1" applyFont="1" applyFill="1" applyAlignment="1">
      <alignment horizontal="right" vertical="top" wrapText="1"/>
    </xf>
    <xf numFmtId="0" fontId="5" fillId="0" borderId="6" xfId="4" applyFont="1" applyFill="1" applyAlignment="1">
      <alignment horizontal="right" vertical="top" wrapText="1"/>
    </xf>
    <xf numFmtId="0" fontId="8" fillId="0" borderId="55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168" fontId="8" fillId="0" borderId="48" xfId="2" applyFont="1" applyFill="1" applyBorder="1" applyAlignment="1">
      <alignment vertical="center"/>
    </xf>
    <xf numFmtId="168" fontId="8" fillId="0" borderId="68" xfId="2" applyFont="1" applyFill="1" applyBorder="1" applyAlignment="1">
      <alignment vertical="center" wrapText="1"/>
    </xf>
    <xf numFmtId="0" fontId="8" fillId="0" borderId="49" xfId="0" applyFont="1" applyBorder="1" applyAlignment="1">
      <alignment vertical="center"/>
    </xf>
    <xf numFmtId="0" fontId="6" fillId="0" borderId="6" xfId="4" applyFont="1" applyFill="1" applyAlignment="1">
      <alignment horizontal="right" vertical="top" wrapText="1"/>
    </xf>
    <xf numFmtId="0" fontId="5" fillId="0" borderId="82" xfId="4" applyFont="1" applyFill="1" applyBorder="1" applyAlignment="1">
      <alignment horizontal="left" vertical="top" wrapText="1"/>
    </xf>
    <xf numFmtId="0" fontId="6" fillId="0" borderId="83" xfId="4" applyFont="1" applyFill="1" applyBorder="1" applyAlignment="1">
      <alignment horizontal="right" vertical="top" wrapText="1"/>
    </xf>
    <xf numFmtId="0" fontId="6" fillId="0" borderId="82" xfId="4" applyFont="1" applyFill="1" applyBorder="1" applyAlignment="1">
      <alignment horizontal="left" vertical="top" wrapText="1"/>
    </xf>
    <xf numFmtId="0" fontId="9" fillId="0" borderId="29" xfId="5" applyFont="1" applyFill="1" applyBorder="1" applyAlignment="1">
      <alignment vertical="top"/>
    </xf>
    <xf numFmtId="0" fontId="5" fillId="0" borderId="84" xfId="4" applyFont="1" applyFill="1" applyBorder="1" applyAlignment="1">
      <alignment horizontal="right" vertical="top" wrapText="1"/>
    </xf>
    <xf numFmtId="0" fontId="5" fillId="0" borderId="85" xfId="4" applyFont="1" applyFill="1" applyBorder="1" applyAlignment="1">
      <alignment horizontal="left" vertical="top" wrapText="1"/>
    </xf>
    <xf numFmtId="0" fontId="6" fillId="0" borderId="86" xfId="4" applyFont="1" applyFill="1" applyBorder="1" applyAlignment="1">
      <alignment horizontal="left" vertical="top" wrapText="1"/>
    </xf>
    <xf numFmtId="0" fontId="6" fillId="0" borderId="87" xfId="4" applyFont="1" applyFill="1" applyBorder="1" applyAlignment="1">
      <alignment horizontal="left" vertical="top" wrapText="1"/>
    </xf>
    <xf numFmtId="165" fontId="5" fillId="0" borderId="88" xfId="4" applyNumberFormat="1" applyFont="1" applyFill="1" applyBorder="1" applyAlignment="1">
      <alignment horizontal="right" vertical="top" wrapText="1"/>
    </xf>
    <xf numFmtId="166" fontId="5" fillId="0" borderId="87" xfId="4" applyNumberFormat="1" applyFont="1" applyFill="1" applyBorder="1" applyAlignment="1">
      <alignment horizontal="right" vertical="top" wrapText="1"/>
    </xf>
    <xf numFmtId="0" fontId="5" fillId="0" borderId="89" xfId="4" applyFont="1" applyFill="1" applyBorder="1" applyAlignment="1">
      <alignment horizontal="right" vertical="top" wrapText="1"/>
    </xf>
    <xf numFmtId="181" fontId="4" fillId="0" borderId="6" xfId="4" applyNumberFormat="1" applyFont="1" applyFill="1" applyAlignment="1" applyProtection="1">
      <alignment wrapText="1"/>
      <protection locked="0"/>
    </xf>
    <xf numFmtId="0" fontId="5" fillId="0" borderId="20" xfId="4" applyFont="1" applyFill="1" applyBorder="1" applyAlignment="1">
      <alignment horizontal="left" vertical="top" wrapText="1"/>
    </xf>
    <xf numFmtId="0" fontId="4" fillId="0" borderId="21" xfId="4" applyFont="1" applyFill="1" applyBorder="1" applyAlignment="1" applyProtection="1">
      <alignment wrapText="1"/>
      <protection locked="0"/>
    </xf>
    <xf numFmtId="181" fontId="4" fillId="0" borderId="21" xfId="4" applyNumberFormat="1" applyFont="1" applyFill="1" applyBorder="1" applyAlignment="1" applyProtection="1">
      <alignment wrapText="1"/>
      <protection locked="0"/>
    </xf>
    <xf numFmtId="0" fontId="4" fillId="0" borderId="22" xfId="4" applyFont="1" applyFill="1" applyBorder="1" applyAlignment="1" applyProtection="1">
      <alignment wrapText="1"/>
      <protection locked="0"/>
    </xf>
    <xf numFmtId="0" fontId="4" fillId="0" borderId="26" xfId="4" applyFont="1" applyFill="1" applyBorder="1" applyAlignment="1" applyProtection="1">
      <alignment wrapText="1"/>
      <protection locked="0"/>
    </xf>
    <xf numFmtId="0" fontId="4" fillId="0" borderId="27" xfId="4" applyFont="1" applyFill="1" applyBorder="1" applyAlignment="1" applyProtection="1">
      <alignment wrapText="1"/>
      <protection locked="0"/>
    </xf>
    <xf numFmtId="0" fontId="10" fillId="0" borderId="6" xfId="4" applyFont="1" applyFill="1"/>
    <xf numFmtId="0" fontId="11" fillId="0" borderId="20" xfId="4" applyFont="1" applyFill="1" applyBorder="1"/>
    <xf numFmtId="0" fontId="11" fillId="0" borderId="21" xfId="4" applyFont="1" applyFill="1" applyBorder="1"/>
    <xf numFmtId="169" fontId="11" fillId="0" borderId="21" xfId="3" applyNumberFormat="1" applyFont="1" applyFill="1" applyBorder="1"/>
    <xf numFmtId="169" fontId="9" fillId="0" borderId="21" xfId="2" applyNumberFormat="1" applyFont="1" applyFill="1" applyBorder="1"/>
    <xf numFmtId="168" fontId="11" fillId="0" borderId="21" xfId="2" applyFont="1" applyFill="1" applyBorder="1" applyAlignment="1">
      <alignment horizontal="right"/>
    </xf>
    <xf numFmtId="170" fontId="9" fillId="0" borderId="22" xfId="4" applyNumberFormat="1" applyFont="1" applyFill="1" applyBorder="1"/>
    <xf numFmtId="0" fontId="9" fillId="0" borderId="6" xfId="4" applyFont="1" applyFill="1"/>
    <xf numFmtId="0" fontId="9" fillId="0" borderId="23" xfId="4" applyFont="1" applyFill="1" applyBorder="1"/>
    <xf numFmtId="164" fontId="9" fillId="0" borderId="6" xfId="3" applyFont="1" applyFill="1" applyBorder="1" applyAlignment="1">
      <alignment horizontal="right"/>
    </xf>
    <xf numFmtId="168" fontId="9" fillId="0" borderId="6" xfId="2" applyFont="1" applyFill="1" applyBorder="1"/>
    <xf numFmtId="170" fontId="9" fillId="0" borderId="24" xfId="4" applyNumberFormat="1" applyFont="1" applyFill="1" applyBorder="1"/>
    <xf numFmtId="0" fontId="9" fillId="0" borderId="48" xfId="4" applyFont="1" applyFill="1" applyBorder="1" applyAlignment="1">
      <alignment horizontal="center" vertical="center" wrapText="1"/>
    </xf>
    <xf numFmtId="0" fontId="9" fillId="0" borderId="49" xfId="4" applyFont="1" applyFill="1" applyBorder="1" applyAlignment="1">
      <alignment horizontal="center" vertical="center" wrapText="1"/>
    </xf>
    <xf numFmtId="0" fontId="9" fillId="0" borderId="29" xfId="4" applyFont="1" applyFill="1" applyBorder="1" applyAlignment="1">
      <alignment horizontal="center" vertical="center" wrapText="1"/>
    </xf>
    <xf numFmtId="0" fontId="9" fillId="0" borderId="30" xfId="4" applyFont="1" applyFill="1" applyBorder="1" applyAlignment="1">
      <alignment horizontal="center" vertical="center" wrapText="1"/>
    </xf>
    <xf numFmtId="0" fontId="9" fillId="0" borderId="52" xfId="4" applyFont="1" applyFill="1" applyBorder="1" applyAlignment="1">
      <alignment horizontal="center" vertical="center"/>
    </xf>
    <xf numFmtId="0" fontId="9" fillId="0" borderId="53" xfId="4" applyFont="1" applyFill="1" applyBorder="1" applyAlignment="1">
      <alignment horizontal="center" vertical="center"/>
    </xf>
    <xf numFmtId="0" fontId="9" fillId="0" borderId="54" xfId="4" applyFont="1" applyFill="1" applyBorder="1" applyAlignment="1">
      <alignment horizontal="center" vertical="center"/>
    </xf>
    <xf numFmtId="0" fontId="9" fillId="0" borderId="23" xfId="4" applyFont="1" applyFill="1" applyBorder="1" applyAlignment="1">
      <alignment horizontal="left" vertical="top"/>
    </xf>
    <xf numFmtId="0" fontId="9" fillId="0" borderId="6" xfId="4" applyFont="1" applyFill="1" applyAlignment="1">
      <alignment vertical="center"/>
    </xf>
    <xf numFmtId="0" fontId="9" fillId="0" borderId="23" xfId="4" applyFont="1" applyFill="1" applyBorder="1" applyAlignment="1">
      <alignment vertical="top"/>
    </xf>
    <xf numFmtId="0" fontId="9" fillId="0" borderId="55" xfId="4" applyFont="1" applyFill="1" applyBorder="1"/>
    <xf numFmtId="0" fontId="9" fillId="0" borderId="48" xfId="4" applyFont="1" applyFill="1" applyBorder="1"/>
    <xf numFmtId="0" fontId="9" fillId="0" borderId="49" xfId="4" applyFont="1" applyFill="1" applyBorder="1"/>
    <xf numFmtId="0" fontId="9" fillId="0" borderId="28" xfId="4" applyFont="1" applyFill="1" applyBorder="1"/>
    <xf numFmtId="0" fontId="9" fillId="0" borderId="30" xfId="4" applyFont="1" applyFill="1" applyBorder="1"/>
    <xf numFmtId="171" fontId="9" fillId="0" borderId="30" xfId="4" applyNumberFormat="1" applyFont="1" applyFill="1" applyBorder="1"/>
    <xf numFmtId="174" fontId="9" fillId="0" borderId="6" xfId="2" applyNumberFormat="1" applyFont="1" applyFill="1" applyBorder="1"/>
    <xf numFmtId="0" fontId="9" fillId="0" borderId="52" xfId="4" applyFont="1" applyFill="1" applyBorder="1"/>
    <xf numFmtId="171" fontId="9" fillId="0" borderId="54" xfId="4" applyNumberFormat="1" applyFont="1" applyFill="1" applyBorder="1"/>
    <xf numFmtId="15" fontId="19" fillId="0" borderId="81" xfId="4" applyNumberFormat="1" applyFont="1" applyFill="1" applyBorder="1" applyAlignment="1">
      <alignment horizontal="left" vertical="top" wrapText="1"/>
    </xf>
    <xf numFmtId="15" fontId="19" fillId="0" borderId="6" xfId="4" applyNumberFormat="1" applyFont="1" applyFill="1" applyAlignment="1">
      <alignment horizontal="left" vertical="top" wrapText="1"/>
    </xf>
    <xf numFmtId="15" fontId="19" fillId="0" borderId="24" xfId="4" applyNumberFormat="1" applyFont="1" applyFill="1" applyBorder="1" applyAlignment="1">
      <alignment horizontal="left" vertical="top" wrapText="1"/>
    </xf>
    <xf numFmtId="0" fontId="9" fillId="0" borderId="6" xfId="4" applyFont="1" applyFill="1" applyAlignment="1">
      <alignment vertical="top"/>
    </xf>
    <xf numFmtId="15" fontId="9" fillId="0" borderId="28" xfId="4" applyNumberFormat="1" applyFont="1" applyFill="1" applyBorder="1" applyAlignment="1">
      <alignment horizontal="center" vertical="top"/>
    </xf>
    <xf numFmtId="0" fontId="9" fillId="0" borderId="29" xfId="4" applyFont="1" applyFill="1" applyBorder="1" applyAlignment="1">
      <alignment horizontal="center" vertical="top" wrapText="1"/>
    </xf>
    <xf numFmtId="179" fontId="9" fillId="0" borderId="28" xfId="4" applyNumberFormat="1" applyFont="1" applyFill="1" applyBorder="1" applyAlignment="1">
      <alignment horizontal="center" vertical="top"/>
    </xf>
    <xf numFmtId="0" fontId="9" fillId="0" borderId="29" xfId="4" applyFont="1" applyFill="1" applyBorder="1" applyAlignment="1">
      <alignment vertical="top" wrapText="1"/>
    </xf>
    <xf numFmtId="180" fontId="9" fillId="0" borderId="29" xfId="4" applyNumberFormat="1" applyFont="1" applyFill="1" applyBorder="1"/>
    <xf numFmtId="0" fontId="9" fillId="0" borderId="23" xfId="5" applyFont="1" applyFill="1" applyBorder="1" applyAlignment="1">
      <alignment vertical="top"/>
    </xf>
    <xf numFmtId="0" fontId="9" fillId="0" borderId="23" xfId="4" applyFont="1" applyFill="1" applyBorder="1" applyAlignment="1">
      <alignment horizontal="left" vertical="top" indent="3"/>
    </xf>
    <xf numFmtId="0" fontId="9" fillId="0" borderId="55" xfId="4" applyFont="1" applyFill="1" applyBorder="1" applyAlignment="1">
      <alignment vertical="top"/>
    </xf>
    <xf numFmtId="0" fontId="9" fillId="0" borderId="48" xfId="4" applyFont="1" applyFill="1" applyBorder="1" applyAlignment="1">
      <alignment vertical="top"/>
    </xf>
    <xf numFmtId="168" fontId="9" fillId="0" borderId="49" xfId="2" applyFont="1" applyFill="1" applyBorder="1"/>
    <xf numFmtId="0" fontId="9" fillId="0" borderId="28" xfId="4" applyFont="1" applyFill="1" applyBorder="1" applyAlignment="1">
      <alignment vertical="top"/>
    </xf>
    <xf numFmtId="0" fontId="9" fillId="0" borderId="29" xfId="4" applyFont="1" applyFill="1" applyBorder="1" applyAlignment="1">
      <alignment vertical="top"/>
    </xf>
    <xf numFmtId="168" fontId="9" fillId="0" borderId="30" xfId="2" applyFont="1" applyFill="1" applyBorder="1"/>
    <xf numFmtId="2" fontId="9" fillId="0" borderId="6" xfId="2" applyNumberFormat="1" applyFont="1" applyFill="1" applyBorder="1"/>
    <xf numFmtId="2" fontId="9" fillId="0" borderId="6" xfId="6" applyNumberFormat="1" applyFont="1" applyFill="1" applyBorder="1"/>
    <xf numFmtId="0" fontId="9" fillId="0" borderId="52" xfId="4" applyFont="1" applyFill="1" applyBorder="1" applyAlignment="1">
      <alignment vertical="top"/>
    </xf>
    <xf numFmtId="0" fontId="9" fillId="0" borderId="53" xfId="4" applyFont="1" applyFill="1" applyBorder="1" applyAlignment="1">
      <alignment vertical="top"/>
    </xf>
    <xf numFmtId="168" fontId="9" fillId="0" borderId="54" xfId="2" applyFont="1" applyFill="1" applyBorder="1"/>
    <xf numFmtId="0" fontId="9" fillId="0" borderId="20" xfId="4" applyFont="1" applyFill="1" applyBorder="1" applyAlignment="1">
      <alignment vertical="top"/>
    </xf>
    <xf numFmtId="164" fontId="9" fillId="0" borderId="6" xfId="6" applyNumberFormat="1" applyFont="1" applyFill="1" applyBorder="1"/>
    <xf numFmtId="0" fontId="9" fillId="0" borderId="81" xfId="4" applyFont="1" applyFill="1" applyBorder="1" applyAlignment="1">
      <alignment vertical="top"/>
    </xf>
    <xf numFmtId="0" fontId="9" fillId="0" borderId="29" xfId="5" applyFont="1" applyFill="1" applyBorder="1"/>
    <xf numFmtId="168" fontId="9" fillId="0" borderId="29" xfId="2" applyFont="1" applyFill="1" applyBorder="1"/>
    <xf numFmtId="10" fontId="9" fillId="0" borderId="6" xfId="2" applyNumberFormat="1" applyFont="1" applyFill="1" applyBorder="1"/>
    <xf numFmtId="166" fontId="9" fillId="0" borderId="6" xfId="2" applyNumberFormat="1" applyFont="1" applyFill="1" applyBorder="1"/>
    <xf numFmtId="164" fontId="4" fillId="0" borderId="24" xfId="4" applyNumberFormat="1" applyFont="1" applyFill="1" applyBorder="1"/>
    <xf numFmtId="0" fontId="9" fillId="0" borderId="6" xfId="5" applyFont="1" applyFill="1"/>
    <xf numFmtId="170" fontId="9" fillId="0" borderId="6" xfId="4" applyNumberFormat="1" applyFont="1" applyFill="1"/>
    <xf numFmtId="10" fontId="9" fillId="0" borderId="6" xfId="6" applyNumberFormat="1" applyFont="1" applyFill="1" applyBorder="1"/>
    <xf numFmtId="0" fontId="9" fillId="0" borderId="25" xfId="5" applyFont="1" applyFill="1" applyBorder="1"/>
    <xf numFmtId="0" fontId="9" fillId="0" borderId="26" xfId="5" applyFont="1" applyFill="1" applyBorder="1"/>
    <xf numFmtId="4" fontId="9" fillId="0" borderId="26" xfId="5" applyNumberFormat="1" applyFont="1" applyFill="1" applyBorder="1"/>
    <xf numFmtId="0" fontId="11" fillId="0" borderId="26" xfId="5" applyFont="1" applyFill="1" applyBorder="1"/>
    <xf numFmtId="170" fontId="9" fillId="0" borderId="27" xfId="4" applyNumberFormat="1" applyFont="1" applyFill="1" applyBorder="1"/>
    <xf numFmtId="0" fontId="9" fillId="0" borderId="21" xfId="5" applyFont="1" applyFill="1" applyBorder="1"/>
    <xf numFmtId="10" fontId="9" fillId="0" borderId="21" xfId="6" applyNumberFormat="1" applyFont="1" applyFill="1" applyBorder="1"/>
    <xf numFmtId="168" fontId="9" fillId="0" borderId="21" xfId="2" applyFont="1" applyFill="1" applyBorder="1"/>
    <xf numFmtId="0" fontId="11" fillId="0" borderId="23" xfId="5" applyFont="1" applyFill="1" applyBorder="1" applyAlignment="1">
      <alignment vertical="top"/>
    </xf>
    <xf numFmtId="0" fontId="9" fillId="0" borderId="6" xfId="5" applyFont="1" applyFill="1" applyAlignment="1">
      <alignment vertical="top"/>
    </xf>
    <xf numFmtId="172" fontId="11" fillId="0" borderId="6" xfId="5" applyNumberFormat="1" applyFont="1" applyFill="1"/>
    <xf numFmtId="0" fontId="11" fillId="0" borderId="28" xfId="4" applyFont="1" applyFill="1" applyBorder="1" applyAlignment="1">
      <alignment vertical="top" wrapText="1"/>
    </xf>
    <xf numFmtId="0" fontId="11" fillId="0" borderId="29" xfId="4" applyFont="1" applyFill="1" applyBorder="1" applyAlignment="1">
      <alignment vertical="top" wrapText="1"/>
    </xf>
    <xf numFmtId="0" fontId="9" fillId="0" borderId="28" xfId="5" applyFont="1" applyFill="1" applyBorder="1" applyAlignment="1">
      <alignment vertical="top"/>
    </xf>
    <xf numFmtId="173" fontId="9" fillId="0" borderId="29" xfId="4" applyNumberFormat="1" applyFont="1" applyFill="1" applyBorder="1"/>
    <xf numFmtId="0" fontId="9" fillId="0" borderId="29" xfId="4" applyFont="1" applyFill="1" applyBorder="1"/>
    <xf numFmtId="176" fontId="9" fillId="0" borderId="29" xfId="3" applyNumberFormat="1" applyFont="1" applyFill="1" applyBorder="1"/>
    <xf numFmtId="169" fontId="9" fillId="0" borderId="29" xfId="3" applyNumberFormat="1" applyFont="1" applyFill="1" applyBorder="1"/>
    <xf numFmtId="176" fontId="9" fillId="0" borderId="6" xfId="3" applyNumberFormat="1" applyFont="1" applyFill="1" applyBorder="1"/>
    <xf numFmtId="169" fontId="9" fillId="0" borderId="6" xfId="3" applyNumberFormat="1" applyFont="1" applyFill="1" applyBorder="1"/>
    <xf numFmtId="0" fontId="4" fillId="0" borderId="6" xfId="1" applyFont="1" applyFill="1"/>
    <xf numFmtId="0" fontId="11" fillId="0" borderId="23" xfId="4" applyFont="1" applyFill="1" applyBorder="1"/>
    <xf numFmtId="0" fontId="11" fillId="0" borderId="6" xfId="4" applyFont="1" applyFill="1"/>
    <xf numFmtId="0" fontId="8" fillId="0" borderId="6" xfId="4" applyFont="1" applyFill="1"/>
    <xf numFmtId="164" fontId="9" fillId="0" borderId="29" xfId="8" applyFont="1" applyFill="1" applyBorder="1"/>
    <xf numFmtId="169" fontId="9" fillId="0" borderId="29" xfId="2" applyNumberFormat="1" applyFont="1" applyFill="1" applyBorder="1"/>
    <xf numFmtId="164" fontId="4" fillId="0" borderId="29" xfId="8" applyFont="1" applyFill="1" applyBorder="1"/>
    <xf numFmtId="169" fontId="4" fillId="0" borderId="6" xfId="1" applyNumberFormat="1" applyFont="1" applyFill="1"/>
    <xf numFmtId="4" fontId="9" fillId="0" borderId="6" xfId="3" applyNumberFormat="1" applyFont="1" applyFill="1" applyBorder="1"/>
    <xf numFmtId="168" fontId="4" fillId="0" borderId="6" xfId="1" applyNumberFormat="1" applyFont="1" applyFill="1"/>
    <xf numFmtId="164" fontId="9" fillId="0" borderId="6" xfId="3" applyFont="1" applyFill="1" applyBorder="1"/>
    <xf numFmtId="0" fontId="9" fillId="0" borderId="23" xfId="3" applyNumberFormat="1" applyFont="1" applyFill="1" applyBorder="1" applyAlignment="1">
      <alignment horizontal="left"/>
    </xf>
    <xf numFmtId="0" fontId="9" fillId="0" borderId="6" xfId="3" applyNumberFormat="1" applyFont="1" applyFill="1" applyBorder="1" applyAlignment="1">
      <alignment horizontal="left"/>
    </xf>
    <xf numFmtId="4" fontId="9" fillId="0" borderId="6" xfId="4" applyNumberFormat="1" applyFont="1" applyFill="1"/>
    <xf numFmtId="177" fontId="9" fillId="0" borderId="6" xfId="4" applyNumberFormat="1" applyFont="1" applyFill="1"/>
    <xf numFmtId="0" fontId="9" fillId="0" borderId="81" xfId="3" applyNumberFormat="1" applyFont="1" applyFill="1" applyBorder="1" applyAlignment="1">
      <alignment horizontal="left"/>
    </xf>
    <xf numFmtId="0" fontId="11" fillId="0" borderId="81" xfId="4" applyFont="1" applyFill="1" applyBorder="1"/>
    <xf numFmtId="0" fontId="9" fillId="0" borderId="81" xfId="4" applyFont="1" applyFill="1" applyBorder="1" applyAlignment="1">
      <alignment horizontal="left"/>
    </xf>
    <xf numFmtId="0" fontId="9" fillId="0" borderId="6" xfId="4" applyFont="1" applyFill="1" applyAlignment="1">
      <alignment horizontal="left"/>
    </xf>
    <xf numFmtId="0" fontId="11" fillId="0" borderId="28" xfId="4" applyFont="1" applyFill="1" applyBorder="1"/>
    <xf numFmtId="0" fontId="11" fillId="0" borderId="29" xfId="4" applyFont="1" applyFill="1" applyBorder="1"/>
    <xf numFmtId="3" fontId="9" fillId="0" borderId="29" xfId="4" applyNumberFormat="1" applyFont="1" applyFill="1" applyBorder="1"/>
    <xf numFmtId="0" fontId="9" fillId="0" borderId="81" xfId="4" applyFont="1" applyFill="1" applyBorder="1"/>
    <xf numFmtId="0" fontId="11" fillId="0" borderId="25" xfId="4" applyFont="1" applyFill="1" applyBorder="1"/>
    <xf numFmtId="0" fontId="9" fillId="0" borderId="26" xfId="4" applyFont="1" applyFill="1" applyBorder="1"/>
    <xf numFmtId="0" fontId="11" fillId="0" borderId="29" xfId="0" applyFont="1" applyBorder="1" applyAlignment="1">
      <alignment vertical="center" wrapText="1"/>
    </xf>
    <xf numFmtId="1" fontId="4" fillId="0" borderId="29" xfId="0" applyNumberFormat="1" applyFont="1" applyBorder="1" applyAlignment="1" applyProtection="1">
      <alignment vertical="top"/>
      <protection locked="0"/>
    </xf>
    <xf numFmtId="10" fontId="4" fillId="0" borderId="29" xfId="9" applyNumberFormat="1" applyFont="1" applyFill="1" applyBorder="1"/>
    <xf numFmtId="0" fontId="4" fillId="0" borderId="20" xfId="16" applyFont="1" applyFill="1" applyBorder="1"/>
    <xf numFmtId="0" fontId="4" fillId="0" borderId="21" xfId="16" applyFont="1" applyFill="1" applyBorder="1"/>
    <xf numFmtId="0" fontId="8" fillId="0" borderId="21" xfId="16" applyFont="1" applyFill="1" applyBorder="1"/>
    <xf numFmtId="0" fontId="8" fillId="0" borderId="81" xfId="16" applyFont="1" applyFill="1" applyBorder="1"/>
    <xf numFmtId="0" fontId="4" fillId="0" borderId="6" xfId="16" applyFont="1" applyFill="1"/>
    <xf numFmtId="0" fontId="13" fillId="0" borderId="81" xfId="16" applyFont="1" applyFill="1" applyBorder="1"/>
    <xf numFmtId="0" fontId="6" fillId="0" borderId="81" xfId="16" applyFont="1" applyFill="1" applyBorder="1" applyAlignment="1">
      <alignment horizontal="left" vertical="center" indent="1"/>
    </xf>
    <xf numFmtId="0" fontId="4" fillId="0" borderId="81" xfId="16" applyFont="1" applyFill="1" applyBorder="1"/>
    <xf numFmtId="0" fontId="4" fillId="0" borderId="25" xfId="16" applyFont="1" applyFill="1" applyBorder="1"/>
    <xf numFmtId="0" fontId="4" fillId="0" borderId="26" xfId="16" applyFont="1" applyFill="1" applyBorder="1"/>
    <xf numFmtId="0" fontId="8" fillId="0" borderId="70" xfId="17" applyFont="1" applyFill="1" applyBorder="1" applyAlignment="1">
      <alignment horizontal="center"/>
    </xf>
    <xf numFmtId="0" fontId="8" fillId="0" borderId="71" xfId="17" applyFont="1" applyFill="1" applyBorder="1" applyAlignment="1">
      <alignment horizontal="center"/>
    </xf>
    <xf numFmtId="0" fontId="4" fillId="0" borderId="71" xfId="17" applyFont="1" applyFill="1" applyBorder="1"/>
    <xf numFmtId="0" fontId="4" fillId="0" borderId="72" xfId="17" applyFont="1" applyFill="1" applyBorder="1"/>
    <xf numFmtId="169" fontId="8" fillId="0" borderId="21" xfId="2" applyNumberFormat="1" applyFont="1" applyFill="1" applyBorder="1" applyAlignment="1">
      <alignment horizontal="center"/>
    </xf>
    <xf numFmtId="169" fontId="8" fillId="0" borderId="22" xfId="2" applyNumberFormat="1" applyFont="1" applyFill="1" applyBorder="1" applyAlignment="1">
      <alignment horizontal="center"/>
    </xf>
    <xf numFmtId="0" fontId="14" fillId="0" borderId="23" xfId="10" applyFont="1" applyFill="1" applyBorder="1" applyAlignment="1">
      <alignment horizontal="left" vertical="top" wrapText="1"/>
    </xf>
    <xf numFmtId="0" fontId="14" fillId="0" borderId="6" xfId="10" applyFont="1" applyFill="1" applyAlignment="1">
      <alignment horizontal="left" vertical="top" wrapText="1"/>
    </xf>
    <xf numFmtId="0" fontId="9" fillId="0" borderId="29" xfId="0" applyFont="1" applyBorder="1" applyAlignment="1">
      <alignment wrapText="1"/>
    </xf>
    <xf numFmtId="0" fontId="11" fillId="0" borderId="29" xfId="0" applyFont="1" applyBorder="1" applyAlignment="1">
      <alignment wrapText="1"/>
    </xf>
    <xf numFmtId="0" fontId="11" fillId="0" borderId="29" xfId="0" applyFont="1" applyBorder="1" applyAlignment="1">
      <alignment horizontal="center" wrapText="1"/>
    </xf>
    <xf numFmtId="0" fontId="11" fillId="0" borderId="38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0" fontId="11" fillId="0" borderId="39" xfId="0" applyFont="1" applyBorder="1" applyAlignment="1">
      <alignment horizontal="center" wrapText="1"/>
    </xf>
    <xf numFmtId="0" fontId="5" fillId="0" borderId="6" xfId="0" applyFont="1" applyBorder="1" applyAlignment="1">
      <alignment horizontal="left" vertical="top" wrapText="1"/>
    </xf>
    <xf numFmtId="0" fontId="5" fillId="5" borderId="25" xfId="0" applyFont="1" applyFill="1" applyBorder="1" applyAlignment="1">
      <alignment horizontal="left" vertical="top" wrapText="1"/>
    </xf>
    <xf numFmtId="0" fontId="5" fillId="5" borderId="26" xfId="0" applyFont="1" applyFill="1" applyBorder="1" applyAlignment="1">
      <alignment horizontal="left" vertical="top" wrapText="1"/>
    </xf>
    <xf numFmtId="0" fontId="9" fillId="42" borderId="23" xfId="0" applyFont="1" applyFill="1" applyBorder="1" applyAlignment="1">
      <alignment horizontal="left" wrapText="1"/>
    </xf>
    <xf numFmtId="0" fontId="9" fillId="42" borderId="0" xfId="0" applyFont="1" applyFill="1" applyAlignment="1">
      <alignment horizontal="left" wrapText="1"/>
    </xf>
    <xf numFmtId="0" fontId="9" fillId="42" borderId="28" xfId="0" applyFont="1" applyFill="1" applyBorder="1" applyAlignment="1">
      <alignment vertical="center"/>
    </xf>
    <xf numFmtId="0" fontId="9" fillId="42" borderId="29" xfId="0" applyFont="1" applyFill="1" applyBorder="1" applyAlignment="1">
      <alignment vertical="center"/>
    </xf>
    <xf numFmtId="0" fontId="9" fillId="42" borderId="38" xfId="0" applyFont="1" applyFill="1" applyBorder="1" applyAlignment="1">
      <alignment horizontal="left"/>
    </xf>
    <xf numFmtId="0" fontId="9" fillId="42" borderId="35" xfId="0" applyFont="1" applyFill="1" applyBorder="1" applyAlignment="1">
      <alignment horizontal="left"/>
    </xf>
    <xf numFmtId="0" fontId="9" fillId="42" borderId="39" xfId="0" applyFont="1" applyFill="1" applyBorder="1" applyAlignment="1">
      <alignment horizontal="left"/>
    </xf>
    <xf numFmtId="168" fontId="9" fillId="42" borderId="31" xfId="2" applyFont="1" applyFill="1" applyBorder="1" applyAlignment="1">
      <alignment horizontal="center" vertical="center"/>
    </xf>
    <xf numFmtId="168" fontId="9" fillId="42" borderId="32" xfId="2" applyFont="1" applyFill="1" applyBorder="1" applyAlignment="1">
      <alignment horizontal="center" vertical="center"/>
    </xf>
    <xf numFmtId="168" fontId="9" fillId="42" borderId="33" xfId="2" applyFont="1" applyFill="1" applyBorder="1" applyAlignment="1">
      <alignment horizontal="center" vertical="center"/>
    </xf>
    <xf numFmtId="0" fontId="9" fillId="42" borderId="34" xfId="0" applyFont="1" applyFill="1" applyBorder="1" applyAlignment="1">
      <alignment horizontal="left"/>
    </xf>
    <xf numFmtId="0" fontId="9" fillId="42" borderId="36" xfId="0" applyFont="1" applyFill="1" applyBorder="1" applyAlignment="1">
      <alignment horizontal="left"/>
    </xf>
    <xf numFmtId="0" fontId="4" fillId="42" borderId="34" xfId="0" applyFont="1" applyFill="1" applyBorder="1" applyAlignment="1">
      <alignment horizontal="left" wrapText="1"/>
    </xf>
    <xf numFmtId="0" fontId="4" fillId="42" borderId="35" xfId="0" applyFont="1" applyFill="1" applyBorder="1" applyAlignment="1">
      <alignment horizontal="left" wrapText="1"/>
    </xf>
    <xf numFmtId="0" fontId="4" fillId="42" borderId="36" xfId="0" applyFont="1" applyFill="1" applyBorder="1" applyAlignment="1">
      <alignment horizontal="left" wrapText="1"/>
    </xf>
    <xf numFmtId="0" fontId="9" fillId="42" borderId="38" xfId="0" applyFont="1" applyFill="1" applyBorder="1" applyAlignment="1">
      <alignment horizontal="center" vertical="top" wrapText="1"/>
    </xf>
    <xf numFmtId="0" fontId="9" fillId="42" borderId="35" xfId="0" applyFont="1" applyFill="1" applyBorder="1" applyAlignment="1">
      <alignment horizontal="center" vertical="top" wrapText="1"/>
    </xf>
    <xf numFmtId="0" fontId="9" fillId="42" borderId="39" xfId="0" applyFont="1" applyFill="1" applyBorder="1" applyAlignment="1">
      <alignment horizontal="center" vertical="top" wrapText="1"/>
    </xf>
    <xf numFmtId="183" fontId="17" fillId="0" borderId="74" xfId="3" applyNumberFormat="1" applyFont="1" applyFill="1" applyBorder="1" applyAlignment="1" applyProtection="1">
      <alignment horizontal="center"/>
    </xf>
    <xf numFmtId="183" fontId="17" fillId="0" borderId="75" xfId="3" applyNumberFormat="1" applyFont="1" applyFill="1" applyBorder="1" applyAlignment="1" applyProtection="1">
      <alignment horizontal="center"/>
    </xf>
    <xf numFmtId="0" fontId="5" fillId="42" borderId="25" xfId="4" applyFont="1" applyBorder="1" applyAlignment="1">
      <alignment horizontal="left" vertical="top" wrapText="1"/>
    </xf>
    <xf numFmtId="0" fontId="5" fillId="42" borderId="26" xfId="4" applyFont="1" applyBorder="1" applyAlignment="1">
      <alignment horizontal="left" vertical="top" wrapText="1"/>
    </xf>
    <xf numFmtId="0" fontId="9" fillId="42" borderId="28" xfId="4" applyFont="1" applyBorder="1" applyAlignment="1">
      <alignment vertical="center"/>
    </xf>
    <xf numFmtId="0" fontId="9" fillId="42" borderId="29" xfId="4" applyFont="1" applyBorder="1" applyAlignment="1">
      <alignment horizontal="center" vertical="center"/>
    </xf>
    <xf numFmtId="0" fontId="5" fillId="0" borderId="6" xfId="4" applyFont="1" applyFill="1" applyAlignment="1">
      <alignment horizontal="left" vertical="top" wrapText="1"/>
    </xf>
    <xf numFmtId="0" fontId="11" fillId="0" borderId="6" xfId="4" applyFont="1" applyFill="1" applyAlignment="1">
      <alignment horizontal="left" vertical="top" wrapText="1"/>
    </xf>
    <xf numFmtId="15" fontId="9" fillId="42" borderId="81" xfId="4" applyNumberFormat="1" applyFont="1" applyBorder="1" applyAlignment="1">
      <alignment horizontal="left" vertical="top" wrapText="1"/>
    </xf>
    <xf numFmtId="15" fontId="9" fillId="42" borderId="6" xfId="4" applyNumberFormat="1" applyFont="1" applyAlignment="1">
      <alignment horizontal="left" vertical="top" wrapText="1"/>
    </xf>
    <xf numFmtId="15" fontId="9" fillId="42" borderId="24" xfId="4" applyNumberFormat="1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8" fillId="0" borderId="21" xfId="16" applyFont="1" applyFill="1" applyBorder="1" applyAlignment="1">
      <alignment horizontal="center"/>
    </xf>
    <xf numFmtId="0" fontId="8" fillId="0" borderId="22" xfId="16" applyFont="1" applyFill="1" applyBorder="1" applyAlignment="1">
      <alignment horizontal="center"/>
    </xf>
    <xf numFmtId="0" fontId="5" fillId="42" borderId="6" xfId="1" applyFont="1" applyAlignment="1">
      <alignment horizontal="left" vertical="top" wrapText="1"/>
    </xf>
    <xf numFmtId="0" fontId="11" fillId="42" borderId="6" xfId="1" applyFont="1" applyAlignment="1">
      <alignment horizontal="left" vertical="top" wrapText="1"/>
    </xf>
    <xf numFmtId="0" fontId="5" fillId="0" borderId="25" xfId="4" applyFont="1" applyFill="1" applyBorder="1" applyAlignment="1">
      <alignment horizontal="left" vertical="top" wrapText="1"/>
    </xf>
    <xf numFmtId="0" fontId="5" fillId="0" borderId="26" xfId="4" applyFont="1" applyFill="1" applyBorder="1" applyAlignment="1">
      <alignment horizontal="left" vertical="top" wrapText="1"/>
    </xf>
    <xf numFmtId="0" fontId="9" fillId="0" borderId="46" xfId="4" applyFont="1" applyFill="1" applyBorder="1" applyAlignment="1">
      <alignment vertical="center"/>
    </xf>
    <xf numFmtId="0" fontId="9" fillId="0" borderId="50" xfId="4" applyFont="1" applyFill="1" applyBorder="1" applyAlignment="1">
      <alignment vertical="center"/>
    </xf>
    <xf numFmtId="0" fontId="9" fillId="0" borderId="47" xfId="4" applyFont="1" applyFill="1" applyBorder="1" applyAlignment="1">
      <alignment horizontal="center" vertical="center"/>
    </xf>
    <xf numFmtId="0" fontId="9" fillId="0" borderId="51" xfId="4" applyFont="1" applyFill="1" applyBorder="1" applyAlignment="1">
      <alignment horizontal="center" vertical="center"/>
    </xf>
    <xf numFmtId="168" fontId="9" fillId="0" borderId="56" xfId="2" applyFont="1" applyFill="1" applyBorder="1" applyAlignment="1">
      <alignment horizontal="center" vertical="center"/>
    </xf>
    <xf numFmtId="168" fontId="9" fillId="0" borderId="57" xfId="2" applyFont="1" applyFill="1" applyBorder="1" applyAlignment="1">
      <alignment horizontal="center" vertical="center"/>
    </xf>
    <xf numFmtId="168" fontId="9" fillId="0" borderId="51" xfId="2" applyFont="1" applyFill="1" applyBorder="1" applyAlignment="1">
      <alignment horizontal="center" vertical="center"/>
    </xf>
    <xf numFmtId="0" fontId="9" fillId="0" borderId="34" xfId="4" applyFont="1" applyFill="1" applyBorder="1" applyAlignment="1">
      <alignment horizontal="left"/>
    </xf>
    <xf numFmtId="0" fontId="9" fillId="0" borderId="35" xfId="4" applyFont="1" applyFill="1" applyBorder="1" applyAlignment="1">
      <alignment horizontal="left"/>
    </xf>
    <xf numFmtId="0" fontId="9" fillId="0" borderId="39" xfId="4" applyFont="1" applyFill="1" applyBorder="1" applyAlignment="1">
      <alignment horizontal="left"/>
    </xf>
    <xf numFmtId="15" fontId="19" fillId="0" borderId="81" xfId="4" applyNumberFormat="1" applyFont="1" applyFill="1" applyBorder="1" applyAlignment="1">
      <alignment horizontal="left" vertical="top" wrapText="1"/>
    </xf>
    <xf numFmtId="15" fontId="19" fillId="0" borderId="6" xfId="4" applyNumberFormat="1" applyFont="1" applyFill="1" applyAlignment="1">
      <alignment horizontal="left" vertical="top" wrapText="1"/>
    </xf>
    <xf numFmtId="15" fontId="19" fillId="0" borderId="24" xfId="4" applyNumberFormat="1" applyFont="1" applyFill="1" applyBorder="1" applyAlignment="1">
      <alignment horizontal="left" vertical="top" wrapText="1"/>
    </xf>
  </cellXfs>
  <cellStyles count="18">
    <cellStyle name="Comma" xfId="8" builtinId="3"/>
    <cellStyle name="Comma 2" xfId="3" xr:uid="{4701EBEE-37D5-4482-967E-47847EF7FD3B}"/>
    <cellStyle name="Comma 3" xfId="2" xr:uid="{59CCD036-8A7E-4D5B-99CC-B97C82B0A0FA}"/>
    <cellStyle name="Comma 4" xfId="7" xr:uid="{C40E5A05-917B-4CA5-8806-864372ED29A3}"/>
    <cellStyle name="Normal" xfId="0" builtinId="0"/>
    <cellStyle name="Normal 10" xfId="15" xr:uid="{C4B0E68D-1F97-4DD4-AB27-158F2A8338C1}"/>
    <cellStyle name="Normal 11" xfId="16" xr:uid="{0CD3854F-08AE-4A7C-8C3A-A3BA4B16E5CB}"/>
    <cellStyle name="Normal 12" xfId="17" xr:uid="{3AB2DFB3-016D-40B5-8FF9-4C88E40A2199}"/>
    <cellStyle name="Normal 2" xfId="4" xr:uid="{892963E3-F67B-4E65-8DBA-B4DE3B33B756}"/>
    <cellStyle name="Normal 2 2" xfId="5" xr:uid="{BE50F525-DE55-4485-A99F-D8A068398A68}"/>
    <cellStyle name="Normal 3" xfId="1" xr:uid="{C2A26295-75D6-4B36-B8AD-8B564368A137}"/>
    <cellStyle name="Normal 5" xfId="10" xr:uid="{DEB55D3B-2667-4BBE-B1E5-13BB7555D3AA}"/>
    <cellStyle name="Normal 6" xfId="11" xr:uid="{7115EB49-EE5C-4E5C-9FC8-DB608E9ACA33}"/>
    <cellStyle name="Normal 7" xfId="12" xr:uid="{F93F343E-61DA-493E-A2F2-6F63ADE5EF99}"/>
    <cellStyle name="Normal 8" xfId="13" xr:uid="{53CC6CE6-386F-49B1-B09A-4C9F76D48426}"/>
    <cellStyle name="Normal 9" xfId="14" xr:uid="{2D9C2C14-FC8B-42C3-8BA5-83072AE9F9C9}"/>
    <cellStyle name="Percent" xfId="9" builtinId="5"/>
    <cellStyle name="Percent 2" xfId="6" xr:uid="{46FCE8BB-D800-45CF-84FA-9FC7AA9A0FA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273</xdr:row>
      <xdr:rowOff>152399</xdr:rowOff>
    </xdr:from>
    <xdr:to>
      <xdr:col>5</xdr:col>
      <xdr:colOff>1171575</xdr:colOff>
      <xdr:row>282</xdr:row>
      <xdr:rowOff>104775</xdr:rowOff>
    </xdr:to>
    <xdr:pic>
      <xdr:nvPicPr>
        <xdr:cNvPr id="2" name="Picture 2" descr="riskometer">
          <a:extLst>
            <a:ext uri="{FF2B5EF4-FFF2-40B4-BE49-F238E27FC236}">
              <a16:creationId xmlns:a16="http://schemas.microsoft.com/office/drawing/2014/main" id="{55A457DB-D177-46F1-B3A8-74127748F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45872399"/>
          <a:ext cx="2190750" cy="1409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285</xdr:row>
      <xdr:rowOff>161924</xdr:rowOff>
    </xdr:from>
    <xdr:to>
      <xdr:col>1</xdr:col>
      <xdr:colOff>3238500</xdr:colOff>
      <xdr:row>295</xdr:row>
      <xdr:rowOff>114299</xdr:rowOff>
    </xdr:to>
    <xdr:pic>
      <xdr:nvPicPr>
        <xdr:cNvPr id="3" name="Picture 2" descr="riskometer">
          <a:extLst>
            <a:ext uri="{FF2B5EF4-FFF2-40B4-BE49-F238E27FC236}">
              <a16:creationId xmlns:a16="http://schemas.microsoft.com/office/drawing/2014/main" id="{FD72F12F-BBFC-491B-A37B-BFB915FE3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7996474"/>
          <a:ext cx="3152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163</xdr:row>
      <xdr:rowOff>95250</xdr:rowOff>
    </xdr:from>
    <xdr:to>
      <xdr:col>5</xdr:col>
      <xdr:colOff>1428750</xdr:colOff>
      <xdr:row>172</xdr:row>
      <xdr:rowOff>0</xdr:rowOff>
    </xdr:to>
    <xdr:pic>
      <xdr:nvPicPr>
        <xdr:cNvPr id="2" name="image4.png">
          <a:extLst>
            <a:ext uri="{FF2B5EF4-FFF2-40B4-BE49-F238E27FC236}">
              <a16:creationId xmlns:a16="http://schemas.microsoft.com/office/drawing/2014/main" id="{BA28F331-F58E-45EF-AD56-07AFB4DC6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36014025"/>
          <a:ext cx="242887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133350</xdr:colOff>
      <xdr:row>176</xdr:row>
      <xdr:rowOff>19050</xdr:rowOff>
    </xdr:from>
    <xdr:to>
      <xdr:col>1</xdr:col>
      <xdr:colOff>3571876</xdr:colOff>
      <xdr:row>186</xdr:row>
      <xdr:rowOff>38100</xdr:rowOff>
    </xdr:to>
    <xdr:pic>
      <xdr:nvPicPr>
        <xdr:cNvPr id="3" name="Picture 2" descr="riskometer">
          <a:extLst>
            <a:ext uri="{FF2B5EF4-FFF2-40B4-BE49-F238E27FC236}">
              <a16:creationId xmlns:a16="http://schemas.microsoft.com/office/drawing/2014/main" id="{F71305E9-3A25-4A13-96BA-E3237863D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36623625"/>
          <a:ext cx="3438526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723900</xdr:colOff>
      <xdr:row>139</xdr:row>
      <xdr:rowOff>152399</xdr:rowOff>
    </xdr:from>
    <xdr:to>
      <xdr:col>5</xdr:col>
      <xdr:colOff>1143000</xdr:colOff>
      <xdr:row>148</xdr:row>
      <xdr:rowOff>19050</xdr:rowOff>
    </xdr:to>
    <xdr:pic>
      <xdr:nvPicPr>
        <xdr:cNvPr id="2" name="Picture 1" descr="riskometer">
          <a:extLst>
            <a:ext uri="{FF2B5EF4-FFF2-40B4-BE49-F238E27FC236}">
              <a16:creationId xmlns:a16="http://schemas.microsoft.com/office/drawing/2014/main" id="{51C45973-79C9-4F55-A135-A93238221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6812874"/>
          <a:ext cx="2771775" cy="1323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152</xdr:row>
      <xdr:rowOff>9524</xdr:rowOff>
    </xdr:from>
    <xdr:to>
      <xdr:col>1</xdr:col>
      <xdr:colOff>3228975</xdr:colOff>
      <xdr:row>162</xdr:row>
      <xdr:rowOff>104775</xdr:rowOff>
    </xdr:to>
    <xdr:pic>
      <xdr:nvPicPr>
        <xdr:cNvPr id="3" name="Picture 2" descr="riskometer">
          <a:extLst>
            <a:ext uri="{FF2B5EF4-FFF2-40B4-BE49-F238E27FC236}">
              <a16:creationId xmlns:a16="http://schemas.microsoft.com/office/drawing/2014/main" id="{FDA7A602-D6B9-4D31-91DE-F27B1CB82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6374724"/>
          <a:ext cx="3200400" cy="171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35842</xdr:colOff>
      <xdr:row>287</xdr:row>
      <xdr:rowOff>47625</xdr:rowOff>
    </xdr:from>
    <xdr:to>
      <xdr:col>5</xdr:col>
      <xdr:colOff>1302181</xdr:colOff>
      <xdr:row>296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2CFD6B-76E6-4965-8165-46C75C11F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2867" y="52673250"/>
          <a:ext cx="2809389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300</xdr:row>
      <xdr:rowOff>66674</xdr:rowOff>
    </xdr:from>
    <xdr:to>
      <xdr:col>1</xdr:col>
      <xdr:colOff>3638550</xdr:colOff>
      <xdr:row>310</xdr:row>
      <xdr:rowOff>123825</xdr:rowOff>
    </xdr:to>
    <xdr:pic>
      <xdr:nvPicPr>
        <xdr:cNvPr id="3" name="Picture 9" descr="riskometer">
          <a:extLst>
            <a:ext uri="{FF2B5EF4-FFF2-40B4-BE49-F238E27FC236}">
              <a16:creationId xmlns:a16="http://schemas.microsoft.com/office/drawing/2014/main" id="{5B595CAA-C3A6-48E7-B99E-9F7E14256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54816374"/>
          <a:ext cx="3609975" cy="1676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C5"/>
  <sheetViews>
    <sheetView tabSelected="1" workbookViewId="0"/>
  </sheetViews>
  <sheetFormatPr defaultRowHeight="15" x14ac:dyDescent="0.25"/>
  <cols>
    <col min="1" max="1" width="7" customWidth="1"/>
    <col min="2" max="2" width="16.7109375" customWidth="1"/>
    <col min="3" max="3" width="41.7109375" customWidth="1"/>
  </cols>
  <sheetData>
    <row r="1" spans="1:3" ht="12.95" customHeight="1" x14ac:dyDescent="0.25">
      <c r="A1" s="1" t="s">
        <v>0</v>
      </c>
      <c r="B1" s="1" t="s">
        <v>1</v>
      </c>
      <c r="C1" s="1" t="s">
        <v>2</v>
      </c>
    </row>
    <row r="2" spans="1:3" ht="12.95" customHeight="1" x14ac:dyDescent="0.25">
      <c r="A2" s="2">
        <v>1</v>
      </c>
      <c r="B2" s="3" t="s">
        <v>794</v>
      </c>
      <c r="C2" s="2" t="s">
        <v>3</v>
      </c>
    </row>
    <row r="3" spans="1:3" ht="12.95" customHeight="1" x14ac:dyDescent="0.25">
      <c r="A3" s="2">
        <v>2</v>
      </c>
      <c r="B3" s="3" t="s">
        <v>795</v>
      </c>
      <c r="C3" s="2" t="s">
        <v>4</v>
      </c>
    </row>
    <row r="4" spans="1:3" ht="12.95" customHeight="1" x14ac:dyDescent="0.25">
      <c r="A4" s="2">
        <v>3</v>
      </c>
      <c r="B4" s="3" t="s">
        <v>796</v>
      </c>
      <c r="C4" s="2" t="s">
        <v>5</v>
      </c>
    </row>
    <row r="5" spans="1:3" ht="12.95" customHeight="1" x14ac:dyDescent="0.25">
      <c r="A5" s="2">
        <v>4</v>
      </c>
      <c r="B5" s="3" t="s">
        <v>797</v>
      </c>
      <c r="C5" s="2" t="s">
        <v>6</v>
      </c>
    </row>
  </sheetData>
  <pageMargins left="0" right="0" top="0" bottom="0" header="0" footer="0"/>
  <pageSetup orientation="landscape" r:id="rId1"/>
  <headerFooter>
    <oddFooter>&amp;C&amp;1#&amp;"Calibri"&amp;10&amp;K000000 For internal use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L296"/>
  <sheetViews>
    <sheetView topLeftCell="A284" workbookViewId="0">
      <selection activeCell="B10" sqref="B10"/>
    </sheetView>
  </sheetViews>
  <sheetFormatPr defaultRowHeight="12.75" x14ac:dyDescent="0.2"/>
  <cols>
    <col min="1" max="1" width="3.28515625" style="5" customWidth="1"/>
    <col min="2" max="2" width="50.140625" style="5" customWidth="1"/>
    <col min="3" max="3" width="16.7109375" style="5" customWidth="1"/>
    <col min="4" max="4" width="33.140625" style="5" customWidth="1"/>
    <col min="5" max="5" width="15.5703125" style="5" bestFit="1" customWidth="1"/>
    <col min="6" max="6" width="18.7109375" style="5" customWidth="1"/>
    <col min="7" max="7" width="15.7109375" style="5" customWidth="1"/>
    <col min="8" max="8" width="16" style="5" customWidth="1"/>
    <col min="9" max="9" width="11.28515625" style="5" customWidth="1"/>
    <col min="10" max="10" width="10.85546875" style="5" customWidth="1"/>
    <col min="11" max="16384" width="9.140625" style="5"/>
  </cols>
  <sheetData>
    <row r="1" spans="1:10" ht="15.95" customHeight="1" x14ac:dyDescent="0.2">
      <c r="A1" s="4"/>
      <c r="B1" s="575" t="s">
        <v>798</v>
      </c>
      <c r="C1" s="575"/>
      <c r="D1" s="575"/>
      <c r="E1" s="575"/>
      <c r="F1" s="575"/>
      <c r="G1" s="575"/>
      <c r="H1" s="4"/>
      <c r="I1" s="4"/>
      <c r="J1" s="4"/>
    </row>
    <row r="2" spans="1:10" ht="12.95" customHeight="1" x14ac:dyDescent="0.2">
      <c r="A2" s="4"/>
      <c r="B2" s="6"/>
      <c r="C2" s="4"/>
      <c r="D2" s="4"/>
      <c r="E2" s="4"/>
      <c r="F2" s="4"/>
      <c r="G2" s="4"/>
      <c r="H2" s="4"/>
      <c r="I2" s="4"/>
      <c r="J2" s="4"/>
    </row>
    <row r="3" spans="1:10" ht="12.95" customHeight="1" x14ac:dyDescent="0.2">
      <c r="A3" s="7" t="s">
        <v>7</v>
      </c>
      <c r="B3" s="8" t="s">
        <v>8</v>
      </c>
      <c r="C3" s="4"/>
      <c r="D3" s="4"/>
      <c r="E3" s="4"/>
      <c r="F3" s="4"/>
      <c r="G3" s="4"/>
      <c r="H3" s="4"/>
      <c r="I3" s="4"/>
      <c r="J3" s="4"/>
    </row>
    <row r="4" spans="1:10" ht="27.95" customHeight="1" x14ac:dyDescent="0.2">
      <c r="A4" s="4"/>
      <c r="B4" s="9" t="s">
        <v>9</v>
      </c>
      <c r="C4" s="10" t="s">
        <v>10</v>
      </c>
      <c r="D4" s="11" t="s">
        <v>11</v>
      </c>
      <c r="E4" s="11" t="s">
        <v>12</v>
      </c>
      <c r="F4" s="11" t="s">
        <v>13</v>
      </c>
      <c r="G4" s="11" t="s">
        <v>14</v>
      </c>
      <c r="H4" s="11" t="s">
        <v>15</v>
      </c>
      <c r="I4" s="12" t="s">
        <v>16</v>
      </c>
      <c r="J4" s="13" t="s">
        <v>17</v>
      </c>
    </row>
    <row r="5" spans="1:10" ht="12.95" customHeight="1" x14ac:dyDescent="0.2">
      <c r="A5" s="4"/>
      <c r="B5" s="14" t="s">
        <v>18</v>
      </c>
      <c r="C5" s="15"/>
      <c r="D5" s="15"/>
      <c r="E5" s="15"/>
      <c r="F5" s="15"/>
      <c r="G5" s="15"/>
      <c r="H5" s="16"/>
      <c r="I5" s="17"/>
      <c r="J5" s="4"/>
    </row>
    <row r="6" spans="1:10" ht="12.95" customHeight="1" x14ac:dyDescent="0.2">
      <c r="A6" s="4"/>
      <c r="B6" s="14" t="s">
        <v>19</v>
      </c>
      <c r="C6" s="15"/>
      <c r="D6" s="15"/>
      <c r="E6" s="15"/>
      <c r="F6" s="4"/>
      <c r="G6" s="16"/>
      <c r="H6" s="16"/>
      <c r="I6" s="17"/>
      <c r="J6" s="4"/>
    </row>
    <row r="7" spans="1:10" ht="12.95" customHeight="1" x14ac:dyDescent="0.2">
      <c r="A7" s="18" t="s">
        <v>20</v>
      </c>
      <c r="B7" s="19" t="s">
        <v>21</v>
      </c>
      <c r="C7" s="15" t="s">
        <v>22</v>
      </c>
      <c r="D7" s="15" t="s">
        <v>23</v>
      </c>
      <c r="E7" s="20">
        <v>19295442</v>
      </c>
      <c r="F7" s="21">
        <v>318606.34000000003</v>
      </c>
      <c r="G7" s="22">
        <v>0.08</v>
      </c>
      <c r="H7" s="23"/>
      <c r="I7" s="24"/>
      <c r="J7" s="4"/>
    </row>
    <row r="8" spans="1:10" ht="12.95" customHeight="1" x14ac:dyDescent="0.2">
      <c r="A8" s="18" t="s">
        <v>24</v>
      </c>
      <c r="B8" s="19" t="s">
        <v>25</v>
      </c>
      <c r="C8" s="15" t="s">
        <v>26</v>
      </c>
      <c r="D8" s="15" t="s">
        <v>27</v>
      </c>
      <c r="E8" s="20">
        <v>60698959</v>
      </c>
      <c r="F8" s="21">
        <v>282675.05</v>
      </c>
      <c r="G8" s="22">
        <v>7.0900000000000005E-2</v>
      </c>
      <c r="H8" s="23"/>
      <c r="I8" s="24"/>
      <c r="J8" s="4"/>
    </row>
    <row r="9" spans="1:10" ht="12.95" customHeight="1" x14ac:dyDescent="0.2">
      <c r="A9" s="18" t="s">
        <v>28</v>
      </c>
      <c r="B9" s="19" t="s">
        <v>29</v>
      </c>
      <c r="C9" s="15" t="s">
        <v>30</v>
      </c>
      <c r="D9" s="15" t="s">
        <v>31</v>
      </c>
      <c r="E9" s="20">
        <v>3668592</v>
      </c>
      <c r="F9" s="21">
        <v>276740.24</v>
      </c>
      <c r="G9" s="22">
        <v>6.9400000000000003E-2</v>
      </c>
      <c r="H9" s="23"/>
      <c r="I9" s="24"/>
      <c r="J9" s="4"/>
    </row>
    <row r="10" spans="1:10" ht="12.95" customHeight="1" x14ac:dyDescent="0.2">
      <c r="A10" s="18" t="s">
        <v>32</v>
      </c>
      <c r="B10" s="19" t="s">
        <v>33</v>
      </c>
      <c r="C10" s="15" t="s">
        <v>34</v>
      </c>
      <c r="D10" s="15" t="s">
        <v>23</v>
      </c>
      <c r="E10" s="20">
        <v>22165898</v>
      </c>
      <c r="F10" s="21">
        <v>221282.16</v>
      </c>
      <c r="G10" s="22">
        <v>5.5500000000000001E-2</v>
      </c>
      <c r="H10" s="23"/>
      <c r="I10" s="24"/>
      <c r="J10" s="4"/>
    </row>
    <row r="11" spans="1:10" ht="12.95" customHeight="1" x14ac:dyDescent="0.2">
      <c r="A11" s="18" t="s">
        <v>35</v>
      </c>
      <c r="B11" s="19" t="s">
        <v>36</v>
      </c>
      <c r="C11" s="15" t="s">
        <v>37</v>
      </c>
      <c r="D11" s="15" t="s">
        <v>23</v>
      </c>
      <c r="E11" s="20">
        <v>22924955</v>
      </c>
      <c r="F11" s="21">
        <v>218681.15</v>
      </c>
      <c r="G11" s="22">
        <v>5.4899999999999997E-2</v>
      </c>
      <c r="H11" s="23"/>
      <c r="I11" s="24"/>
      <c r="J11" s="4"/>
    </row>
    <row r="12" spans="1:10" ht="12.95" customHeight="1" x14ac:dyDescent="0.2">
      <c r="A12" s="18" t="s">
        <v>38</v>
      </c>
      <c r="B12" s="19" t="s">
        <v>39</v>
      </c>
      <c r="C12" s="15" t="s">
        <v>40</v>
      </c>
      <c r="D12" s="15" t="s">
        <v>41</v>
      </c>
      <c r="E12" s="20">
        <v>80818995</v>
      </c>
      <c r="F12" s="21">
        <v>215018.94</v>
      </c>
      <c r="G12" s="22">
        <v>5.3999999999999999E-2</v>
      </c>
      <c r="H12" s="23"/>
      <c r="I12" s="24"/>
      <c r="J12" s="4"/>
    </row>
    <row r="13" spans="1:10" ht="12.95" customHeight="1" x14ac:dyDescent="0.2">
      <c r="A13" s="18" t="s">
        <v>42</v>
      </c>
      <c r="B13" s="19" t="s">
        <v>43</v>
      </c>
      <c r="C13" s="15" t="s">
        <v>44</v>
      </c>
      <c r="D13" s="15" t="s">
        <v>45</v>
      </c>
      <c r="E13" s="20">
        <v>18010620</v>
      </c>
      <c r="F13" s="21">
        <v>201124.59</v>
      </c>
      <c r="G13" s="22">
        <v>5.0500000000000003E-2</v>
      </c>
      <c r="H13" s="23"/>
      <c r="I13" s="24"/>
      <c r="J13" s="4"/>
    </row>
    <row r="14" spans="1:10" ht="12.95" customHeight="1" x14ac:dyDescent="0.2">
      <c r="A14" s="18" t="s">
        <v>46</v>
      </c>
      <c r="B14" s="19" t="s">
        <v>47</v>
      </c>
      <c r="C14" s="15" t="s">
        <v>48</v>
      </c>
      <c r="D14" s="15" t="s">
        <v>49</v>
      </c>
      <c r="E14" s="20">
        <v>86775399</v>
      </c>
      <c r="F14" s="21">
        <v>198932.6</v>
      </c>
      <c r="G14" s="22">
        <v>4.99E-2</v>
      </c>
      <c r="H14" s="23"/>
      <c r="I14" s="24"/>
      <c r="J14" s="4"/>
    </row>
    <row r="15" spans="1:10" ht="12.95" customHeight="1" x14ac:dyDescent="0.2">
      <c r="A15" s="18" t="s">
        <v>50</v>
      </c>
      <c r="B15" s="19" t="s">
        <v>51</v>
      </c>
      <c r="C15" s="15" t="s">
        <v>52</v>
      </c>
      <c r="D15" s="15" t="s">
        <v>53</v>
      </c>
      <c r="E15" s="20">
        <v>1402644</v>
      </c>
      <c r="F15" s="21">
        <v>137750.16</v>
      </c>
      <c r="G15" s="22">
        <v>3.4599999999999999E-2</v>
      </c>
      <c r="H15" s="23"/>
      <c r="I15" s="24"/>
      <c r="J15" s="4"/>
    </row>
    <row r="16" spans="1:10" ht="12.95" customHeight="1" x14ac:dyDescent="0.2">
      <c r="A16" s="18" t="s">
        <v>54</v>
      </c>
      <c r="B16" s="19" t="s">
        <v>55</v>
      </c>
      <c r="C16" s="15" t="s">
        <v>56</v>
      </c>
      <c r="D16" s="15" t="s">
        <v>57</v>
      </c>
      <c r="E16" s="20">
        <v>7618643</v>
      </c>
      <c r="F16" s="21">
        <v>63878.51</v>
      </c>
      <c r="G16" s="22">
        <v>1.6E-2</v>
      </c>
      <c r="H16" s="23"/>
      <c r="I16" s="24"/>
      <c r="J16" s="4"/>
    </row>
    <row r="17" spans="1:10" ht="12.95" customHeight="1" x14ac:dyDescent="0.2">
      <c r="A17" s="18" t="s">
        <v>58</v>
      </c>
      <c r="B17" s="19" t="s">
        <v>59</v>
      </c>
      <c r="C17" s="15" t="s">
        <v>60</v>
      </c>
      <c r="D17" s="15" t="s">
        <v>45</v>
      </c>
      <c r="E17" s="20">
        <v>4702120</v>
      </c>
      <c r="F17" s="21">
        <v>63746.64</v>
      </c>
      <c r="G17" s="22">
        <v>1.6E-2</v>
      </c>
      <c r="H17" s="23"/>
      <c r="I17" s="24"/>
      <c r="J17" s="4"/>
    </row>
    <row r="18" spans="1:10" ht="12.95" customHeight="1" x14ac:dyDescent="0.2">
      <c r="A18" s="18" t="s">
        <v>61</v>
      </c>
      <c r="B18" s="19" t="s">
        <v>62</v>
      </c>
      <c r="C18" s="15" t="s">
        <v>63</v>
      </c>
      <c r="D18" s="15" t="s">
        <v>64</v>
      </c>
      <c r="E18" s="20">
        <v>52340347</v>
      </c>
      <c r="F18" s="21">
        <v>61369.06</v>
      </c>
      <c r="G18" s="22">
        <v>1.54E-2</v>
      </c>
      <c r="H18" s="23"/>
      <c r="I18" s="24"/>
      <c r="J18" s="4"/>
    </row>
    <row r="19" spans="1:10" ht="12.95" customHeight="1" x14ac:dyDescent="0.2">
      <c r="A19" s="18" t="s">
        <v>65</v>
      </c>
      <c r="B19" s="19" t="s">
        <v>66</v>
      </c>
      <c r="C19" s="15" t="s">
        <v>67</v>
      </c>
      <c r="D19" s="15" t="s">
        <v>57</v>
      </c>
      <c r="E19" s="20">
        <v>4799727</v>
      </c>
      <c r="F19" s="21">
        <v>59067.839999999997</v>
      </c>
      <c r="G19" s="22">
        <v>1.4800000000000001E-2</v>
      </c>
      <c r="H19" s="23"/>
      <c r="I19" s="24"/>
      <c r="J19" s="4"/>
    </row>
    <row r="20" spans="1:10" ht="12.95" customHeight="1" x14ac:dyDescent="0.2">
      <c r="A20" s="18" t="s">
        <v>68</v>
      </c>
      <c r="B20" s="19" t="s">
        <v>69</v>
      </c>
      <c r="C20" s="15" t="s">
        <v>70</v>
      </c>
      <c r="D20" s="15" t="s">
        <v>57</v>
      </c>
      <c r="E20" s="20">
        <v>44206584</v>
      </c>
      <c r="F20" s="21">
        <v>54219.38</v>
      </c>
      <c r="G20" s="22">
        <v>1.3599999999999999E-2</v>
      </c>
      <c r="H20" s="23"/>
      <c r="I20" s="24"/>
      <c r="J20" s="4"/>
    </row>
    <row r="21" spans="1:10" ht="12.95" customHeight="1" x14ac:dyDescent="0.2">
      <c r="A21" s="18" t="s">
        <v>71</v>
      </c>
      <c r="B21" s="19" t="s">
        <v>72</v>
      </c>
      <c r="C21" s="15" t="s">
        <v>73</v>
      </c>
      <c r="D21" s="15" t="s">
        <v>74</v>
      </c>
      <c r="E21" s="20">
        <v>7204805</v>
      </c>
      <c r="F21" s="21">
        <v>45552.38</v>
      </c>
      <c r="G21" s="22">
        <v>1.14E-2</v>
      </c>
      <c r="H21" s="23"/>
      <c r="I21" s="24"/>
      <c r="J21" s="4"/>
    </row>
    <row r="22" spans="1:10" ht="12.95" customHeight="1" x14ac:dyDescent="0.2">
      <c r="A22" s="18" t="s">
        <v>75</v>
      </c>
      <c r="B22" s="19" t="s">
        <v>76</v>
      </c>
      <c r="C22" s="15" t="s">
        <v>77</v>
      </c>
      <c r="D22" s="15" t="s">
        <v>74</v>
      </c>
      <c r="E22" s="20">
        <v>3618584</v>
      </c>
      <c r="F22" s="21">
        <v>42518.36</v>
      </c>
      <c r="G22" s="22">
        <v>1.0699999999999999E-2</v>
      </c>
      <c r="H22" s="23"/>
      <c r="I22" s="24"/>
      <c r="J22" s="4"/>
    </row>
    <row r="23" spans="1:10" ht="12.95" customHeight="1" x14ac:dyDescent="0.2">
      <c r="A23" s="18" t="s">
        <v>78</v>
      </c>
      <c r="B23" s="19" t="s">
        <v>79</v>
      </c>
      <c r="C23" s="15" t="s">
        <v>80</v>
      </c>
      <c r="D23" s="15" t="s">
        <v>57</v>
      </c>
      <c r="E23" s="20">
        <v>2492885</v>
      </c>
      <c r="F23" s="21">
        <v>41411.81</v>
      </c>
      <c r="G23" s="22">
        <v>1.04E-2</v>
      </c>
      <c r="H23" s="23"/>
      <c r="I23" s="24"/>
      <c r="J23" s="4"/>
    </row>
    <row r="24" spans="1:10" ht="12.95" customHeight="1" x14ac:dyDescent="0.2">
      <c r="A24" s="18" t="s">
        <v>81</v>
      </c>
      <c r="B24" s="19" t="s">
        <v>82</v>
      </c>
      <c r="C24" s="15" t="s">
        <v>83</v>
      </c>
      <c r="D24" s="15" t="s">
        <v>74</v>
      </c>
      <c r="E24" s="20">
        <v>665343</v>
      </c>
      <c r="F24" s="21">
        <v>37528.339999999997</v>
      </c>
      <c r="G24" s="22">
        <v>9.4000000000000004E-3</v>
      </c>
      <c r="H24" s="23"/>
      <c r="I24" s="24"/>
      <c r="J24" s="4"/>
    </row>
    <row r="25" spans="1:10" ht="12.95" customHeight="1" x14ac:dyDescent="0.2">
      <c r="A25" s="18" t="s">
        <v>87</v>
      </c>
      <c r="B25" s="19" t="s">
        <v>88</v>
      </c>
      <c r="C25" s="15" t="s">
        <v>89</v>
      </c>
      <c r="D25" s="15" t="s">
        <v>90</v>
      </c>
      <c r="E25" s="25">
        <v>1226855</v>
      </c>
      <c r="F25" s="26">
        <v>31190.95</v>
      </c>
      <c r="G25" s="22">
        <v>7.7999999999999996E-3</v>
      </c>
      <c r="H25" s="23"/>
      <c r="I25" s="24"/>
      <c r="J25" s="4"/>
    </row>
    <row r="26" spans="1:10" ht="12.95" customHeight="1" x14ac:dyDescent="0.2">
      <c r="A26" s="18" t="s">
        <v>91</v>
      </c>
      <c r="B26" s="19" t="s">
        <v>92</v>
      </c>
      <c r="C26" s="27" t="s">
        <v>93</v>
      </c>
      <c r="D26" s="28" t="s">
        <v>74</v>
      </c>
      <c r="E26" s="29">
        <v>3541831</v>
      </c>
      <c r="F26" s="30">
        <v>30937.89</v>
      </c>
      <c r="G26" s="31">
        <v>7.7999999999999996E-3</v>
      </c>
      <c r="H26" s="32"/>
      <c r="I26" s="33"/>
      <c r="J26" s="4"/>
    </row>
    <row r="27" spans="1:10" ht="12.95" customHeight="1" x14ac:dyDescent="0.2">
      <c r="A27" s="18" t="s">
        <v>94</v>
      </c>
      <c r="B27" s="34" t="s">
        <v>95</v>
      </c>
      <c r="C27" s="28" t="s">
        <v>96</v>
      </c>
      <c r="D27" s="28" t="s">
        <v>57</v>
      </c>
      <c r="E27" s="29">
        <v>3035753</v>
      </c>
      <c r="F27" s="30">
        <v>24349.77</v>
      </c>
      <c r="G27" s="31">
        <v>6.1000000000000004E-3</v>
      </c>
      <c r="H27" s="32"/>
      <c r="I27" s="33"/>
      <c r="J27" s="4"/>
    </row>
    <row r="28" spans="1:10" ht="12.95" customHeight="1" x14ac:dyDescent="0.2">
      <c r="A28" s="18" t="s">
        <v>97</v>
      </c>
      <c r="B28" s="34" t="s">
        <v>98</v>
      </c>
      <c r="C28" s="28" t="s">
        <v>99</v>
      </c>
      <c r="D28" s="28" t="s">
        <v>57</v>
      </c>
      <c r="E28" s="29">
        <v>422587</v>
      </c>
      <c r="F28" s="30">
        <v>23803.69</v>
      </c>
      <c r="G28" s="31">
        <v>6.0000000000000001E-3</v>
      </c>
      <c r="H28" s="32"/>
      <c r="I28" s="33"/>
      <c r="J28" s="4"/>
    </row>
    <row r="29" spans="1:10" ht="12.95" customHeight="1" x14ac:dyDescent="0.2">
      <c r="A29" s="18" t="s">
        <v>100</v>
      </c>
      <c r="B29" s="34" t="s">
        <v>101</v>
      </c>
      <c r="C29" s="28" t="s">
        <v>102</v>
      </c>
      <c r="D29" s="28" t="s">
        <v>45</v>
      </c>
      <c r="E29" s="29">
        <v>417679</v>
      </c>
      <c r="F29" s="30">
        <v>16231.01</v>
      </c>
      <c r="G29" s="35">
        <v>4.1000000000000003E-3</v>
      </c>
      <c r="H29" s="36"/>
      <c r="I29" s="33"/>
      <c r="J29" s="4"/>
    </row>
    <row r="30" spans="1:10" ht="12.95" customHeight="1" x14ac:dyDescent="0.2">
      <c r="A30" s="18" t="s">
        <v>106</v>
      </c>
      <c r="B30" s="34" t="s">
        <v>107</v>
      </c>
      <c r="C30" s="28" t="s">
        <v>108</v>
      </c>
      <c r="D30" s="28" t="s">
        <v>109</v>
      </c>
      <c r="E30" s="29">
        <v>27087811</v>
      </c>
      <c r="F30" s="30">
        <v>12975.06</v>
      </c>
      <c r="G30" s="35">
        <v>3.3E-3</v>
      </c>
      <c r="H30" s="36"/>
      <c r="I30" s="33"/>
      <c r="J30" s="4"/>
    </row>
    <row r="31" spans="1:10" ht="12.95" customHeight="1" x14ac:dyDescent="0.2">
      <c r="A31" s="18" t="s">
        <v>120</v>
      </c>
      <c r="B31" s="34" t="s">
        <v>121</v>
      </c>
      <c r="C31" s="28" t="s">
        <v>122</v>
      </c>
      <c r="D31" s="28" t="s">
        <v>31</v>
      </c>
      <c r="E31" s="29">
        <v>80159</v>
      </c>
      <c r="F31" s="30">
        <v>4486.78</v>
      </c>
      <c r="G31" s="35">
        <v>1.1000000000000001E-3</v>
      </c>
      <c r="H31" s="36"/>
      <c r="I31" s="33"/>
      <c r="J31" s="4"/>
    </row>
    <row r="32" spans="1:10" ht="12.95" customHeight="1" x14ac:dyDescent="0.2">
      <c r="A32" s="18"/>
      <c r="B32" s="34"/>
      <c r="C32" s="28"/>
      <c r="D32" s="28"/>
      <c r="E32" s="29"/>
      <c r="F32" s="30"/>
      <c r="G32" s="35"/>
      <c r="H32" s="36"/>
      <c r="I32" s="33"/>
      <c r="J32" s="4"/>
    </row>
    <row r="33" spans="1:10" ht="12.95" customHeight="1" x14ac:dyDescent="0.2">
      <c r="A33" s="18"/>
      <c r="B33" s="37" t="s">
        <v>799</v>
      </c>
      <c r="C33" s="28"/>
      <c r="D33" s="28"/>
      <c r="E33" s="29"/>
      <c r="F33" s="30"/>
      <c r="G33" s="35"/>
      <c r="H33" s="36"/>
      <c r="I33" s="33"/>
      <c r="J33" s="4"/>
    </row>
    <row r="34" spans="1:10" ht="12.95" customHeight="1" x14ac:dyDescent="0.2">
      <c r="A34" s="18" t="s">
        <v>103</v>
      </c>
      <c r="B34" s="34" t="s">
        <v>85</v>
      </c>
      <c r="C34" s="28" t="s">
        <v>86</v>
      </c>
      <c r="D34" s="28" t="s">
        <v>31</v>
      </c>
      <c r="E34" s="29">
        <v>461250</v>
      </c>
      <c r="F34" s="30">
        <v>33672.629999999997</v>
      </c>
      <c r="G34" s="35">
        <v>8.5000000000000006E-3</v>
      </c>
      <c r="H34" s="36"/>
      <c r="I34" s="33"/>
      <c r="J34" s="4"/>
    </row>
    <row r="35" spans="1:10" ht="12.95" customHeight="1" x14ac:dyDescent="0.2">
      <c r="A35" s="18" t="s">
        <v>84</v>
      </c>
      <c r="B35" s="34" t="s">
        <v>104</v>
      </c>
      <c r="C35" s="28" t="s">
        <v>105</v>
      </c>
      <c r="D35" s="28" t="s">
        <v>23</v>
      </c>
      <c r="E35" s="29">
        <v>1059000</v>
      </c>
      <c r="F35" s="30">
        <v>15013.97</v>
      </c>
      <c r="G35" s="35">
        <v>3.8E-3</v>
      </c>
      <c r="H35" s="36"/>
      <c r="I35" s="33"/>
      <c r="J35" s="4"/>
    </row>
    <row r="36" spans="1:10" ht="12.95" customHeight="1" x14ac:dyDescent="0.2">
      <c r="A36" s="18" t="s">
        <v>110</v>
      </c>
      <c r="B36" s="34" t="s">
        <v>111</v>
      </c>
      <c r="C36" s="28" t="s">
        <v>112</v>
      </c>
      <c r="D36" s="28" t="s">
        <v>27</v>
      </c>
      <c r="E36" s="29">
        <v>207300</v>
      </c>
      <c r="F36" s="30">
        <v>5308.54</v>
      </c>
      <c r="G36" s="35">
        <v>1.2999999999999999E-3</v>
      </c>
      <c r="H36" s="36"/>
      <c r="I36" s="33"/>
      <c r="J36" s="4"/>
    </row>
    <row r="37" spans="1:10" ht="12.95" customHeight="1" x14ac:dyDescent="0.2">
      <c r="A37" s="18" t="s">
        <v>113</v>
      </c>
      <c r="B37" s="34" t="s">
        <v>114</v>
      </c>
      <c r="C37" s="28" t="s">
        <v>115</v>
      </c>
      <c r="D37" s="28" t="s">
        <v>116</v>
      </c>
      <c r="E37" s="29">
        <v>2565000</v>
      </c>
      <c r="F37" s="30">
        <v>4719.6000000000004</v>
      </c>
      <c r="G37" s="35">
        <v>1.1999999999999999E-3</v>
      </c>
      <c r="H37" s="36"/>
      <c r="I37" s="33"/>
      <c r="J37" s="4"/>
    </row>
    <row r="38" spans="1:10" ht="12.95" customHeight="1" x14ac:dyDescent="0.2">
      <c r="A38" s="18" t="s">
        <v>117</v>
      </c>
      <c r="B38" s="34" t="s">
        <v>118</v>
      </c>
      <c r="C38" s="28" t="s">
        <v>119</v>
      </c>
      <c r="D38" s="28" t="s">
        <v>45</v>
      </c>
      <c r="E38" s="29">
        <v>422400</v>
      </c>
      <c r="F38" s="30">
        <v>4711.87</v>
      </c>
      <c r="G38" s="35">
        <v>1.1999999999999999E-3</v>
      </c>
      <c r="H38" s="36"/>
      <c r="I38" s="33"/>
      <c r="J38" s="4"/>
    </row>
    <row r="39" spans="1:10" ht="12.95" customHeight="1" x14ac:dyDescent="0.2">
      <c r="A39" s="18" t="s">
        <v>123</v>
      </c>
      <c r="B39" s="34" t="s">
        <v>124</v>
      </c>
      <c r="C39" s="28" t="s">
        <v>125</v>
      </c>
      <c r="D39" s="28" t="s">
        <v>53</v>
      </c>
      <c r="E39" s="29">
        <v>430350</v>
      </c>
      <c r="F39" s="30">
        <v>2772.75</v>
      </c>
      <c r="G39" s="35">
        <v>6.9999999999999999E-4</v>
      </c>
      <c r="H39" s="36"/>
      <c r="I39" s="33"/>
      <c r="J39" s="4"/>
    </row>
    <row r="40" spans="1:10" ht="12.95" customHeight="1" x14ac:dyDescent="0.2">
      <c r="A40" s="18" t="s">
        <v>126</v>
      </c>
      <c r="B40" s="34" t="s">
        <v>127</v>
      </c>
      <c r="C40" s="28" t="s">
        <v>128</v>
      </c>
      <c r="D40" s="28" t="s">
        <v>23</v>
      </c>
      <c r="E40" s="29">
        <v>1316250</v>
      </c>
      <c r="F40" s="30">
        <v>2661.46</v>
      </c>
      <c r="G40" s="35">
        <v>6.9999999999999999E-4</v>
      </c>
      <c r="H40" s="36"/>
      <c r="I40" s="33"/>
      <c r="J40" s="4"/>
    </row>
    <row r="41" spans="1:10" ht="12.95" customHeight="1" x14ac:dyDescent="0.2">
      <c r="A41" s="18" t="s">
        <v>129</v>
      </c>
      <c r="B41" s="38" t="s">
        <v>130</v>
      </c>
      <c r="C41" s="15" t="s">
        <v>131</v>
      </c>
      <c r="D41" s="27" t="s">
        <v>45</v>
      </c>
      <c r="E41" s="29">
        <v>56525</v>
      </c>
      <c r="F41" s="30">
        <v>1933.97</v>
      </c>
      <c r="G41" s="31">
        <v>5.0000000000000001E-4</v>
      </c>
      <c r="H41" s="32"/>
      <c r="I41" s="33"/>
      <c r="J41" s="4"/>
    </row>
    <row r="42" spans="1:10" ht="12.95" customHeight="1" x14ac:dyDescent="0.2">
      <c r="A42" s="18" t="s">
        <v>132</v>
      </c>
      <c r="B42" s="19" t="s">
        <v>133</v>
      </c>
      <c r="C42" s="15" t="s">
        <v>134</v>
      </c>
      <c r="D42" s="15" t="s">
        <v>135</v>
      </c>
      <c r="E42" s="25">
        <v>58300</v>
      </c>
      <c r="F42" s="26">
        <v>377.11</v>
      </c>
      <c r="G42" s="22">
        <v>1E-4</v>
      </c>
      <c r="H42" s="23"/>
      <c r="I42" s="24"/>
      <c r="J42" s="4"/>
    </row>
    <row r="43" spans="1:10" ht="12.95" customHeight="1" x14ac:dyDescent="0.2">
      <c r="A43" s="18" t="s">
        <v>136</v>
      </c>
      <c r="B43" s="19" t="s">
        <v>137</v>
      </c>
      <c r="C43" s="15" t="s">
        <v>138</v>
      </c>
      <c r="D43" s="15" t="s">
        <v>23</v>
      </c>
      <c r="E43" s="20">
        <v>40500</v>
      </c>
      <c r="F43" s="21">
        <v>139.46</v>
      </c>
      <c r="G43" s="23" t="s">
        <v>139</v>
      </c>
      <c r="H43" s="23"/>
      <c r="I43" s="24"/>
      <c r="J43" s="4"/>
    </row>
    <row r="44" spans="1:10" ht="12.95" customHeight="1" x14ac:dyDescent="0.2">
      <c r="A44" s="4"/>
      <c r="B44" s="14" t="s">
        <v>140</v>
      </c>
      <c r="C44" s="15"/>
      <c r="D44" s="15"/>
      <c r="E44" s="15"/>
      <c r="F44" s="39">
        <v>2755390.06</v>
      </c>
      <c r="G44" s="40">
        <v>0.69159999999999999</v>
      </c>
      <c r="H44" s="41"/>
      <c r="I44" s="42"/>
      <c r="J44" s="4"/>
    </row>
    <row r="45" spans="1:10" ht="12.95" customHeight="1" x14ac:dyDescent="0.2">
      <c r="A45" s="4"/>
      <c r="B45" s="43" t="s">
        <v>141</v>
      </c>
      <c r="C45" s="44"/>
      <c r="D45" s="44"/>
      <c r="E45" s="44"/>
      <c r="F45" s="41" t="s">
        <v>142</v>
      </c>
      <c r="G45" s="41" t="s">
        <v>142</v>
      </c>
      <c r="H45" s="41"/>
      <c r="I45" s="42"/>
      <c r="J45" s="4"/>
    </row>
    <row r="46" spans="1:10" ht="12.95" customHeight="1" x14ac:dyDescent="0.2">
      <c r="A46" s="4"/>
      <c r="B46" s="43" t="s">
        <v>140</v>
      </c>
      <c r="C46" s="44"/>
      <c r="D46" s="44"/>
      <c r="E46" s="44"/>
      <c r="F46" s="41" t="s">
        <v>142</v>
      </c>
      <c r="G46" s="41" t="s">
        <v>142</v>
      </c>
      <c r="H46" s="41"/>
      <c r="I46" s="42"/>
      <c r="J46" s="4"/>
    </row>
    <row r="47" spans="1:10" ht="12.95" customHeight="1" x14ac:dyDescent="0.2">
      <c r="A47" s="4"/>
      <c r="B47" s="43" t="s">
        <v>143</v>
      </c>
      <c r="C47" s="45"/>
      <c r="D47" s="44"/>
      <c r="E47" s="45"/>
      <c r="F47" s="39">
        <v>2755390.06</v>
      </c>
      <c r="G47" s="40">
        <v>0.69159999999999999</v>
      </c>
      <c r="H47" s="41"/>
      <c r="I47" s="42"/>
      <c r="J47" s="4"/>
    </row>
    <row r="48" spans="1:10" ht="12.95" customHeight="1" x14ac:dyDescent="0.2">
      <c r="A48" s="4"/>
      <c r="B48" s="14" t="s">
        <v>144</v>
      </c>
      <c r="C48" s="15"/>
      <c r="D48" s="15"/>
      <c r="E48" s="15"/>
      <c r="F48" s="15"/>
      <c r="G48" s="15"/>
      <c r="H48" s="16"/>
      <c r="I48" s="17"/>
      <c r="J48" s="4"/>
    </row>
    <row r="49" spans="1:10" ht="12.95" customHeight="1" x14ac:dyDescent="0.2">
      <c r="A49" s="4"/>
      <c r="B49" s="14" t="s">
        <v>19</v>
      </c>
      <c r="C49" s="15"/>
      <c r="D49" s="15"/>
      <c r="E49" s="15"/>
      <c r="F49" s="4"/>
      <c r="G49" s="16"/>
      <c r="H49" s="16"/>
      <c r="I49" s="17"/>
      <c r="J49" s="4"/>
    </row>
    <row r="50" spans="1:10" ht="12.95" customHeight="1" x14ac:dyDescent="0.2">
      <c r="A50" s="18" t="s">
        <v>145</v>
      </c>
      <c r="B50" s="19" t="s">
        <v>146</v>
      </c>
      <c r="C50" s="15" t="s">
        <v>147</v>
      </c>
      <c r="D50" s="46" t="s">
        <v>800</v>
      </c>
      <c r="E50" s="20">
        <v>1869987</v>
      </c>
      <c r="F50" s="21">
        <v>204112.54</v>
      </c>
      <c r="G50" s="22">
        <v>5.1200000000000002E-2</v>
      </c>
      <c r="H50" s="23"/>
      <c r="I50" s="24"/>
      <c r="J50" s="4"/>
    </row>
    <row r="51" spans="1:10" ht="12.95" customHeight="1" x14ac:dyDescent="0.2">
      <c r="A51" s="18" t="s">
        <v>148</v>
      </c>
      <c r="B51" s="19" t="s">
        <v>149</v>
      </c>
      <c r="C51" s="15" t="s">
        <v>150</v>
      </c>
      <c r="D51" s="46" t="s">
        <v>800</v>
      </c>
      <c r="E51" s="20">
        <v>732274</v>
      </c>
      <c r="F51" s="21">
        <v>202303.87</v>
      </c>
      <c r="G51" s="22">
        <v>5.0799999999999998E-2</v>
      </c>
      <c r="H51" s="23"/>
      <c r="I51" s="24"/>
      <c r="J51" s="4"/>
    </row>
    <row r="52" spans="1:10" ht="12.95" customHeight="1" x14ac:dyDescent="0.2">
      <c r="A52" s="18" t="s">
        <v>151</v>
      </c>
      <c r="B52" s="19" t="s">
        <v>152</v>
      </c>
      <c r="C52" s="15" t="s">
        <v>153</v>
      </c>
      <c r="D52" s="46" t="s">
        <v>800</v>
      </c>
      <c r="E52" s="20">
        <v>591056</v>
      </c>
      <c r="F52" s="21">
        <v>154870.65</v>
      </c>
      <c r="G52" s="22">
        <v>3.8899999999999997E-2</v>
      </c>
      <c r="H52" s="23"/>
      <c r="I52" s="24"/>
      <c r="J52" s="4"/>
    </row>
    <row r="53" spans="1:10" ht="12.95" customHeight="1" x14ac:dyDescent="0.2">
      <c r="A53" s="18" t="s">
        <v>154</v>
      </c>
      <c r="B53" s="19" t="s">
        <v>155</v>
      </c>
      <c r="C53" s="15" t="s">
        <v>156</v>
      </c>
      <c r="D53" s="46" t="s">
        <v>801</v>
      </c>
      <c r="E53" s="20">
        <v>1360243</v>
      </c>
      <c r="F53" s="21">
        <v>149546.98000000001</v>
      </c>
      <c r="G53" s="22">
        <v>3.7499999999999999E-2</v>
      </c>
      <c r="H53" s="23"/>
      <c r="I53" s="24"/>
      <c r="J53" s="4"/>
    </row>
    <row r="54" spans="1:10" ht="12.95" customHeight="1" x14ac:dyDescent="0.2">
      <c r="A54" s="4"/>
      <c r="B54" s="14" t="s">
        <v>140</v>
      </c>
      <c r="C54" s="15"/>
      <c r="D54" s="15"/>
      <c r="E54" s="15"/>
      <c r="F54" s="39">
        <v>710834.04</v>
      </c>
      <c r="G54" s="40">
        <v>0.1784</v>
      </c>
      <c r="H54" s="41"/>
      <c r="I54" s="42"/>
      <c r="J54" s="4"/>
    </row>
    <row r="55" spans="1:10" ht="12.95" customHeight="1" x14ac:dyDescent="0.2">
      <c r="A55" s="4"/>
      <c r="B55" s="43" t="s">
        <v>141</v>
      </c>
      <c r="C55" s="44"/>
      <c r="D55" s="44"/>
      <c r="E55" s="44"/>
      <c r="F55" s="41" t="s">
        <v>142</v>
      </c>
      <c r="G55" s="41" t="s">
        <v>142</v>
      </c>
      <c r="H55" s="41"/>
      <c r="I55" s="42"/>
      <c r="J55" s="4"/>
    </row>
    <row r="56" spans="1:10" ht="12.95" customHeight="1" x14ac:dyDescent="0.2">
      <c r="A56" s="4"/>
      <c r="B56" s="43" t="s">
        <v>140</v>
      </c>
      <c r="C56" s="44"/>
      <c r="D56" s="44"/>
      <c r="E56" s="44"/>
      <c r="F56" s="41" t="s">
        <v>142</v>
      </c>
      <c r="G56" s="41" t="s">
        <v>142</v>
      </c>
      <c r="H56" s="41"/>
      <c r="I56" s="42"/>
      <c r="J56" s="4"/>
    </row>
    <row r="57" spans="1:10" ht="12.95" customHeight="1" x14ac:dyDescent="0.2">
      <c r="A57" s="4"/>
      <c r="B57" s="43" t="s">
        <v>143</v>
      </c>
      <c r="C57" s="45"/>
      <c r="D57" s="44"/>
      <c r="E57" s="45"/>
      <c r="F57" s="39">
        <v>710834.04</v>
      </c>
      <c r="G57" s="40">
        <v>0.1784</v>
      </c>
      <c r="H57" s="41"/>
      <c r="I57" s="42"/>
      <c r="J57" s="4"/>
    </row>
    <row r="58" spans="1:10" ht="12.95" customHeight="1" x14ac:dyDescent="0.2">
      <c r="A58" s="4"/>
      <c r="B58" s="14" t="s">
        <v>178</v>
      </c>
      <c r="C58" s="15"/>
      <c r="D58" s="15"/>
      <c r="E58" s="15"/>
      <c r="F58" s="15"/>
      <c r="G58" s="15"/>
      <c r="H58" s="16"/>
      <c r="I58" s="17"/>
      <c r="J58" s="4"/>
    </row>
    <row r="59" spans="1:10" ht="12.95" customHeight="1" x14ac:dyDescent="0.2">
      <c r="A59" s="4"/>
      <c r="B59" s="14" t="s">
        <v>179</v>
      </c>
      <c r="C59" s="15"/>
      <c r="D59" s="15"/>
      <c r="E59" s="15"/>
      <c r="F59" s="4"/>
      <c r="G59" s="16"/>
      <c r="H59" s="16"/>
      <c r="I59" s="17"/>
      <c r="J59" s="4"/>
    </row>
    <row r="60" spans="1:10" ht="12.95" customHeight="1" x14ac:dyDescent="0.2">
      <c r="A60" s="18" t="s">
        <v>180</v>
      </c>
      <c r="B60" s="19" t="s">
        <v>806</v>
      </c>
      <c r="C60" s="15" t="s">
        <v>181</v>
      </c>
      <c r="D60" s="15" t="s">
        <v>791</v>
      </c>
      <c r="E60" s="20">
        <v>500</v>
      </c>
      <c r="F60" s="21">
        <v>2443.34</v>
      </c>
      <c r="G60" s="22">
        <v>5.9999999999999995E-4</v>
      </c>
      <c r="H60" s="47">
        <v>6.9949999999999998E-2</v>
      </c>
      <c r="I60" s="24"/>
      <c r="J60" s="4"/>
    </row>
    <row r="61" spans="1:10" ht="26.25" customHeight="1" x14ac:dyDescent="0.2">
      <c r="A61" s="18" t="s">
        <v>182</v>
      </c>
      <c r="B61" s="19" t="s">
        <v>807</v>
      </c>
      <c r="C61" s="15" t="s">
        <v>183</v>
      </c>
      <c r="D61" s="15" t="s">
        <v>352</v>
      </c>
      <c r="E61" s="20">
        <v>500</v>
      </c>
      <c r="F61" s="21">
        <v>2417.0300000000002</v>
      </c>
      <c r="G61" s="22">
        <v>5.9999999999999995E-4</v>
      </c>
      <c r="H61" s="47">
        <v>7.1598999999999996E-2</v>
      </c>
      <c r="I61" s="24"/>
      <c r="J61" s="4"/>
    </row>
    <row r="62" spans="1:10" ht="12.95" customHeight="1" x14ac:dyDescent="0.2">
      <c r="A62" s="18" t="s">
        <v>184</v>
      </c>
      <c r="B62" s="19" t="s">
        <v>808</v>
      </c>
      <c r="C62" s="15" t="s">
        <v>185</v>
      </c>
      <c r="D62" s="15" t="s">
        <v>360</v>
      </c>
      <c r="E62" s="20">
        <v>500</v>
      </c>
      <c r="F62" s="21">
        <v>2364.2399999999998</v>
      </c>
      <c r="G62" s="22">
        <v>5.9999999999999995E-4</v>
      </c>
      <c r="H62" s="47">
        <v>7.2274000000000005E-2</v>
      </c>
      <c r="I62" s="24"/>
      <c r="J62" s="4"/>
    </row>
    <row r="63" spans="1:10" ht="12.95" customHeight="1" x14ac:dyDescent="0.2">
      <c r="A63" s="18" t="s">
        <v>186</v>
      </c>
      <c r="B63" s="19" t="s">
        <v>809</v>
      </c>
      <c r="C63" s="15" t="s">
        <v>187</v>
      </c>
      <c r="D63" s="15" t="s">
        <v>352</v>
      </c>
      <c r="E63" s="20">
        <v>500</v>
      </c>
      <c r="F63" s="21">
        <v>2362.06</v>
      </c>
      <c r="G63" s="22">
        <v>5.9999999999999995E-4</v>
      </c>
      <c r="H63" s="47">
        <v>7.3499999999999996E-2</v>
      </c>
      <c r="I63" s="24"/>
      <c r="J63" s="4"/>
    </row>
    <row r="64" spans="1:10" ht="12.95" customHeight="1" x14ac:dyDescent="0.2">
      <c r="A64" s="18" t="s">
        <v>188</v>
      </c>
      <c r="B64" s="19" t="s">
        <v>810</v>
      </c>
      <c r="C64" s="15" t="s">
        <v>189</v>
      </c>
      <c r="D64" s="15" t="s">
        <v>352</v>
      </c>
      <c r="E64" s="20">
        <v>500</v>
      </c>
      <c r="F64" s="21">
        <v>2360.9899999999998</v>
      </c>
      <c r="G64" s="22">
        <v>5.9999999999999995E-4</v>
      </c>
      <c r="H64" s="47">
        <v>7.2849999999999998E-2</v>
      </c>
      <c r="I64" s="24"/>
      <c r="J64" s="4"/>
    </row>
    <row r="65" spans="1:10" ht="12.95" customHeight="1" x14ac:dyDescent="0.2">
      <c r="A65" s="18" t="s">
        <v>190</v>
      </c>
      <c r="B65" s="19" t="s">
        <v>811</v>
      </c>
      <c r="C65" s="15" t="s">
        <v>191</v>
      </c>
      <c r="D65" s="15" t="s">
        <v>357</v>
      </c>
      <c r="E65" s="20">
        <v>500</v>
      </c>
      <c r="F65" s="21">
        <v>2350.9499999999998</v>
      </c>
      <c r="G65" s="22">
        <v>5.9999999999999995E-4</v>
      </c>
      <c r="H65" s="47">
        <v>7.2999999999999995E-2</v>
      </c>
      <c r="I65" s="24"/>
      <c r="J65" s="4"/>
    </row>
    <row r="66" spans="1:10" ht="12.95" customHeight="1" x14ac:dyDescent="0.2">
      <c r="A66" s="4"/>
      <c r="B66" s="14" t="s">
        <v>140</v>
      </c>
      <c r="C66" s="15"/>
      <c r="D66" s="15"/>
      <c r="E66" s="15"/>
      <c r="F66" s="39">
        <v>14298.61</v>
      </c>
      <c r="G66" s="40">
        <v>3.5999999999999999E-3</v>
      </c>
      <c r="H66" s="41"/>
      <c r="I66" s="42"/>
      <c r="J66" s="4"/>
    </row>
    <row r="67" spans="1:10" ht="12.95" customHeight="1" x14ac:dyDescent="0.2">
      <c r="A67" s="4"/>
      <c r="B67" s="14" t="s">
        <v>192</v>
      </c>
      <c r="C67" s="15"/>
      <c r="D67" s="15"/>
      <c r="E67" s="15"/>
      <c r="F67" s="4"/>
      <c r="G67" s="16"/>
      <c r="H67" s="16"/>
      <c r="I67" s="17"/>
      <c r="J67" s="4"/>
    </row>
    <row r="68" spans="1:10" ht="12.95" customHeight="1" x14ac:dyDescent="0.2">
      <c r="A68" s="18" t="s">
        <v>193</v>
      </c>
      <c r="B68" s="19" t="s">
        <v>812</v>
      </c>
      <c r="C68" s="15" t="s">
        <v>194</v>
      </c>
      <c r="D68" s="15" t="s">
        <v>352</v>
      </c>
      <c r="E68" s="20">
        <v>500</v>
      </c>
      <c r="F68" s="21">
        <v>2368.4499999999998</v>
      </c>
      <c r="G68" s="22">
        <v>5.9999999999999995E-4</v>
      </c>
      <c r="H68" s="47">
        <v>7.6499999999999999E-2</v>
      </c>
      <c r="I68" s="24"/>
      <c r="J68" s="4"/>
    </row>
    <row r="69" spans="1:10" ht="12.95" customHeight="1" x14ac:dyDescent="0.2">
      <c r="A69" s="4"/>
      <c r="B69" s="14" t="s">
        <v>140</v>
      </c>
      <c r="C69" s="15"/>
      <c r="D69" s="15"/>
      <c r="E69" s="15"/>
      <c r="F69" s="39">
        <v>2368.4499999999998</v>
      </c>
      <c r="G69" s="40">
        <v>5.9999999999999995E-4</v>
      </c>
      <c r="H69" s="41"/>
      <c r="I69" s="42"/>
      <c r="J69" s="4"/>
    </row>
    <row r="70" spans="1:10" ht="12.95" customHeight="1" x14ac:dyDescent="0.2">
      <c r="A70" s="4"/>
      <c r="B70" s="14" t="s">
        <v>195</v>
      </c>
      <c r="C70" s="15"/>
      <c r="D70" s="15"/>
      <c r="E70" s="15"/>
      <c r="F70" s="4"/>
      <c r="G70" s="16"/>
      <c r="H70" s="16"/>
      <c r="I70" s="17"/>
      <c r="J70" s="4"/>
    </row>
    <row r="71" spans="1:10" ht="12.95" customHeight="1" x14ac:dyDescent="0.2">
      <c r="A71" s="18" t="s">
        <v>196</v>
      </c>
      <c r="B71" s="19" t="s">
        <v>197</v>
      </c>
      <c r="C71" s="15" t="s">
        <v>198</v>
      </c>
      <c r="D71" s="15" t="s">
        <v>199</v>
      </c>
      <c r="E71" s="20">
        <v>500000</v>
      </c>
      <c r="F71" s="21">
        <v>472.41</v>
      </c>
      <c r="G71" s="22">
        <v>1E-4</v>
      </c>
      <c r="H71" s="47">
        <v>6.8752999999999995E-2</v>
      </c>
      <c r="I71" s="24"/>
      <c r="J71" s="4"/>
    </row>
    <row r="72" spans="1:10" ht="12.95" customHeight="1" x14ac:dyDescent="0.2">
      <c r="A72" s="4"/>
      <c r="B72" s="14" t="s">
        <v>140</v>
      </c>
      <c r="C72" s="15"/>
      <c r="D72" s="15"/>
      <c r="E72" s="15"/>
      <c r="F72" s="39">
        <v>472.41</v>
      </c>
      <c r="G72" s="40">
        <v>1E-4</v>
      </c>
      <c r="H72" s="41"/>
      <c r="I72" s="42"/>
      <c r="J72" s="4"/>
    </row>
    <row r="73" spans="1:10" ht="12.95" customHeight="1" x14ac:dyDescent="0.2">
      <c r="A73" s="4"/>
      <c r="B73" s="43" t="s">
        <v>143</v>
      </c>
      <c r="C73" s="45"/>
      <c r="D73" s="44"/>
      <c r="E73" s="45"/>
      <c r="F73" s="39">
        <v>17139.47</v>
      </c>
      <c r="G73" s="40">
        <v>4.3E-3</v>
      </c>
      <c r="H73" s="41"/>
      <c r="I73" s="42"/>
      <c r="J73" s="4"/>
    </row>
    <row r="74" spans="1:10" ht="12.95" customHeight="1" x14ac:dyDescent="0.2">
      <c r="A74" s="4"/>
      <c r="B74" s="14" t="s">
        <v>200</v>
      </c>
      <c r="C74" s="15"/>
      <c r="D74" s="15"/>
      <c r="E74" s="15"/>
      <c r="F74" s="15"/>
      <c r="G74" s="15"/>
      <c r="H74" s="16"/>
      <c r="I74" s="17"/>
      <c r="J74" s="4"/>
    </row>
    <row r="75" spans="1:10" ht="12.95" customHeight="1" x14ac:dyDescent="0.2">
      <c r="A75" s="4"/>
      <c r="B75" s="14" t="s">
        <v>201</v>
      </c>
      <c r="C75" s="15"/>
      <c r="D75" s="48" t="s">
        <v>202</v>
      </c>
      <c r="E75" s="15"/>
      <c r="F75" s="4"/>
      <c r="G75" s="16"/>
      <c r="H75" s="16"/>
      <c r="I75" s="17"/>
      <c r="J75" s="4"/>
    </row>
    <row r="76" spans="1:10" ht="12.95" customHeight="1" x14ac:dyDescent="0.2">
      <c r="A76" s="18" t="s">
        <v>203</v>
      </c>
      <c r="B76" s="19" t="s">
        <v>204</v>
      </c>
      <c r="C76" s="15"/>
      <c r="D76" s="49" t="s">
        <v>205</v>
      </c>
      <c r="E76" s="50"/>
      <c r="F76" s="21">
        <v>4950</v>
      </c>
      <c r="G76" s="22">
        <v>1.1999999999999999E-3</v>
      </c>
      <c r="H76" s="47">
        <v>5.0212296199999999E-2</v>
      </c>
      <c r="I76" s="24"/>
      <c r="J76" s="4"/>
    </row>
    <row r="77" spans="1:10" ht="12.95" customHeight="1" x14ac:dyDescent="0.2">
      <c r="A77" s="18" t="s">
        <v>206</v>
      </c>
      <c r="B77" s="19" t="s">
        <v>207</v>
      </c>
      <c r="C77" s="15"/>
      <c r="D77" s="49" t="s">
        <v>205</v>
      </c>
      <c r="E77" s="50"/>
      <c r="F77" s="21">
        <v>2475</v>
      </c>
      <c r="G77" s="22">
        <v>5.9999999999999995E-4</v>
      </c>
      <c r="H77" s="47">
        <v>4.6680408909999999E-2</v>
      </c>
      <c r="I77" s="24"/>
      <c r="J77" s="4"/>
    </row>
    <row r="78" spans="1:10" ht="12.95" customHeight="1" x14ac:dyDescent="0.2">
      <c r="A78" s="18" t="s">
        <v>208</v>
      </c>
      <c r="B78" s="19" t="s">
        <v>209</v>
      </c>
      <c r="C78" s="15"/>
      <c r="D78" s="49" t="s">
        <v>205</v>
      </c>
      <c r="E78" s="50"/>
      <c r="F78" s="21">
        <v>2475</v>
      </c>
      <c r="G78" s="22">
        <v>5.9999999999999995E-4</v>
      </c>
      <c r="H78" s="47">
        <v>4.6680408909999999E-2</v>
      </c>
      <c r="I78" s="24"/>
      <c r="J78" s="4"/>
    </row>
    <row r="79" spans="1:10" ht="12.95" customHeight="1" x14ac:dyDescent="0.2">
      <c r="A79" s="18" t="s">
        <v>210</v>
      </c>
      <c r="B79" s="19" t="s">
        <v>211</v>
      </c>
      <c r="C79" s="15"/>
      <c r="D79" s="49" t="s">
        <v>205</v>
      </c>
      <c r="E79" s="50"/>
      <c r="F79" s="21">
        <v>2475</v>
      </c>
      <c r="G79" s="22">
        <v>5.9999999999999995E-4</v>
      </c>
      <c r="H79" s="47">
        <v>5.0212296199999999E-2</v>
      </c>
      <c r="I79" s="24"/>
      <c r="J79" s="4"/>
    </row>
    <row r="80" spans="1:10" ht="12.95" customHeight="1" x14ac:dyDescent="0.2">
      <c r="A80" s="18" t="s">
        <v>212</v>
      </c>
      <c r="B80" s="19" t="s">
        <v>213</v>
      </c>
      <c r="C80" s="15"/>
      <c r="D80" s="49" t="s">
        <v>205</v>
      </c>
      <c r="E80" s="50"/>
      <c r="F80" s="21">
        <v>2475</v>
      </c>
      <c r="G80" s="22">
        <v>5.9999999999999995E-4</v>
      </c>
      <c r="H80" s="47">
        <v>5.0212296199999999E-2</v>
      </c>
      <c r="I80" s="24"/>
      <c r="J80" s="4"/>
    </row>
    <row r="81" spans="1:10" ht="12.95" customHeight="1" x14ac:dyDescent="0.2">
      <c r="A81" s="18" t="s">
        <v>214</v>
      </c>
      <c r="B81" s="19" t="s">
        <v>215</v>
      </c>
      <c r="C81" s="15"/>
      <c r="D81" s="49" t="s">
        <v>205</v>
      </c>
      <c r="E81" s="50"/>
      <c r="F81" s="21">
        <v>2475</v>
      </c>
      <c r="G81" s="22">
        <v>5.9999999999999995E-4</v>
      </c>
      <c r="H81" s="47">
        <v>4.6680408909999999E-2</v>
      </c>
      <c r="I81" s="24"/>
      <c r="J81" s="4"/>
    </row>
    <row r="82" spans="1:10" ht="12.95" customHeight="1" x14ac:dyDescent="0.2">
      <c r="A82" s="18" t="s">
        <v>216</v>
      </c>
      <c r="B82" s="19" t="s">
        <v>217</v>
      </c>
      <c r="C82" s="15"/>
      <c r="D82" s="49" t="s">
        <v>205</v>
      </c>
      <c r="E82" s="50"/>
      <c r="F82" s="21">
        <v>491</v>
      </c>
      <c r="G82" s="22">
        <v>1E-4</v>
      </c>
      <c r="H82" s="47">
        <v>4.6680408909999999E-2</v>
      </c>
      <c r="I82" s="24"/>
      <c r="J82" s="4"/>
    </row>
    <row r="83" spans="1:10" ht="12.95" customHeight="1" x14ac:dyDescent="0.2">
      <c r="A83" s="18" t="s">
        <v>218</v>
      </c>
      <c r="B83" s="19" t="s">
        <v>219</v>
      </c>
      <c r="C83" s="15"/>
      <c r="D83" s="49" t="s">
        <v>205</v>
      </c>
      <c r="E83" s="50"/>
      <c r="F83" s="21">
        <v>491</v>
      </c>
      <c r="G83" s="22">
        <v>1E-4</v>
      </c>
      <c r="H83" s="47">
        <v>4.6680408909999999E-2</v>
      </c>
      <c r="I83" s="24"/>
      <c r="J83" s="4"/>
    </row>
    <row r="84" spans="1:10" ht="12.95" customHeight="1" x14ac:dyDescent="0.2">
      <c r="A84" s="18" t="s">
        <v>220</v>
      </c>
      <c r="B84" s="19" t="s">
        <v>221</v>
      </c>
      <c r="C84" s="15"/>
      <c r="D84" s="49" t="s">
        <v>205</v>
      </c>
      <c r="E84" s="50"/>
      <c r="F84" s="21">
        <v>491</v>
      </c>
      <c r="G84" s="22">
        <v>1E-4</v>
      </c>
      <c r="H84" s="47">
        <v>3.6499999999999998E-2</v>
      </c>
      <c r="I84" s="24"/>
      <c r="J84" s="4"/>
    </row>
    <row r="85" spans="1:10" ht="12.95" customHeight="1" x14ac:dyDescent="0.2">
      <c r="A85" s="18" t="s">
        <v>222</v>
      </c>
      <c r="B85" s="19" t="s">
        <v>223</v>
      </c>
      <c r="C85" s="15"/>
      <c r="D85" s="49" t="s">
        <v>224</v>
      </c>
      <c r="E85" s="50"/>
      <c r="F85" s="21">
        <v>491</v>
      </c>
      <c r="G85" s="22">
        <v>1E-4</v>
      </c>
      <c r="H85" s="47">
        <v>4.986338798E-2</v>
      </c>
      <c r="I85" s="24"/>
      <c r="J85" s="4"/>
    </row>
    <row r="86" spans="1:10" ht="12.95" customHeight="1" x14ac:dyDescent="0.2">
      <c r="A86" s="18" t="s">
        <v>225</v>
      </c>
      <c r="B86" s="19" t="s">
        <v>226</v>
      </c>
      <c r="C86" s="15"/>
      <c r="D86" s="49" t="s">
        <v>224</v>
      </c>
      <c r="E86" s="50"/>
      <c r="F86" s="21">
        <v>491</v>
      </c>
      <c r="G86" s="22">
        <v>1E-4</v>
      </c>
      <c r="H86" s="47">
        <v>4.986338798E-2</v>
      </c>
      <c r="I86" s="24"/>
      <c r="J86" s="4"/>
    </row>
    <row r="87" spans="1:10" ht="12.95" customHeight="1" x14ac:dyDescent="0.2">
      <c r="A87" s="18" t="s">
        <v>227</v>
      </c>
      <c r="B87" s="19" t="s">
        <v>228</v>
      </c>
      <c r="C87" s="15"/>
      <c r="D87" s="49" t="s">
        <v>229</v>
      </c>
      <c r="E87" s="50"/>
      <c r="F87" s="21">
        <v>491</v>
      </c>
      <c r="G87" s="22">
        <v>1E-4</v>
      </c>
      <c r="H87" s="47">
        <v>4.7672235899999998E-2</v>
      </c>
      <c r="I87" s="24"/>
      <c r="J87" s="4"/>
    </row>
    <row r="88" spans="1:10" ht="12.95" customHeight="1" x14ac:dyDescent="0.2">
      <c r="A88" s="18" t="s">
        <v>230</v>
      </c>
      <c r="B88" s="19" t="s">
        <v>231</v>
      </c>
      <c r="C88" s="15"/>
      <c r="D88" s="49" t="s">
        <v>232</v>
      </c>
      <c r="E88" s="50"/>
      <c r="F88" s="21">
        <v>491</v>
      </c>
      <c r="G88" s="22">
        <v>1E-4</v>
      </c>
      <c r="H88" s="47">
        <v>4.986338798E-2</v>
      </c>
      <c r="I88" s="24"/>
      <c r="J88" s="4"/>
    </row>
    <row r="89" spans="1:10" ht="12.95" customHeight="1" x14ac:dyDescent="0.2">
      <c r="A89" s="18" t="s">
        <v>233</v>
      </c>
      <c r="B89" s="19" t="s">
        <v>234</v>
      </c>
      <c r="C89" s="15"/>
      <c r="D89" s="49" t="s">
        <v>232</v>
      </c>
      <c r="E89" s="50"/>
      <c r="F89" s="21">
        <v>491</v>
      </c>
      <c r="G89" s="22">
        <v>1E-4</v>
      </c>
      <c r="H89" s="47">
        <v>4.986338798E-2</v>
      </c>
      <c r="I89" s="24"/>
      <c r="J89" s="4"/>
    </row>
    <row r="90" spans="1:10" ht="12.95" customHeight="1" x14ac:dyDescent="0.2">
      <c r="A90" s="18" t="s">
        <v>235</v>
      </c>
      <c r="B90" s="19" t="s">
        <v>236</v>
      </c>
      <c r="C90" s="15"/>
      <c r="D90" s="49" t="s">
        <v>232</v>
      </c>
      <c r="E90" s="50"/>
      <c r="F90" s="21">
        <v>491</v>
      </c>
      <c r="G90" s="22">
        <v>1E-4</v>
      </c>
      <c r="H90" s="47">
        <v>4.986338798E-2</v>
      </c>
      <c r="I90" s="24"/>
      <c r="J90" s="4"/>
    </row>
    <row r="91" spans="1:10" ht="12.95" customHeight="1" x14ac:dyDescent="0.2">
      <c r="A91" s="18" t="s">
        <v>237</v>
      </c>
      <c r="B91" s="19" t="s">
        <v>238</v>
      </c>
      <c r="C91" s="15"/>
      <c r="D91" s="49" t="s">
        <v>232</v>
      </c>
      <c r="E91" s="50"/>
      <c r="F91" s="21">
        <v>491</v>
      </c>
      <c r="G91" s="22">
        <v>1E-4</v>
      </c>
      <c r="H91" s="47">
        <v>4.986338798E-2</v>
      </c>
      <c r="I91" s="24"/>
      <c r="J91" s="4"/>
    </row>
    <row r="92" spans="1:10" ht="12.95" customHeight="1" x14ac:dyDescent="0.2">
      <c r="A92" s="18" t="s">
        <v>239</v>
      </c>
      <c r="B92" s="19" t="s">
        <v>240</v>
      </c>
      <c r="C92" s="15"/>
      <c r="D92" s="49" t="s">
        <v>241</v>
      </c>
      <c r="E92" s="50"/>
      <c r="F92" s="21">
        <v>491</v>
      </c>
      <c r="G92" s="22">
        <v>1E-4</v>
      </c>
      <c r="H92" s="47">
        <v>4.7217233609999999E-2</v>
      </c>
      <c r="I92" s="24"/>
      <c r="J92" s="4"/>
    </row>
    <row r="93" spans="1:10" ht="12.95" customHeight="1" x14ac:dyDescent="0.2">
      <c r="A93" s="18" t="s">
        <v>242</v>
      </c>
      <c r="B93" s="19" t="s">
        <v>243</v>
      </c>
      <c r="C93" s="15"/>
      <c r="D93" s="49" t="s">
        <v>205</v>
      </c>
      <c r="E93" s="50"/>
      <c r="F93" s="21">
        <v>491</v>
      </c>
      <c r="G93" s="22">
        <v>1E-4</v>
      </c>
      <c r="H93" s="47">
        <v>3.6499999999999998E-2</v>
      </c>
      <c r="I93" s="24"/>
      <c r="J93" s="4"/>
    </row>
    <row r="94" spans="1:10" ht="12.95" customHeight="1" x14ac:dyDescent="0.2">
      <c r="A94" s="18" t="s">
        <v>244</v>
      </c>
      <c r="B94" s="19" t="s">
        <v>245</v>
      </c>
      <c r="C94" s="15"/>
      <c r="D94" s="49" t="s">
        <v>241</v>
      </c>
      <c r="E94" s="50"/>
      <c r="F94" s="21">
        <v>491</v>
      </c>
      <c r="G94" s="22">
        <v>1E-4</v>
      </c>
      <c r="H94" s="47">
        <v>4.6680408909999999E-2</v>
      </c>
      <c r="I94" s="24"/>
      <c r="J94" s="4"/>
    </row>
    <row r="95" spans="1:10" ht="12.95" customHeight="1" x14ac:dyDescent="0.2">
      <c r="A95" s="18" t="s">
        <v>246</v>
      </c>
      <c r="B95" s="19" t="s">
        <v>247</v>
      </c>
      <c r="C95" s="15"/>
      <c r="D95" s="49" t="s">
        <v>205</v>
      </c>
      <c r="E95" s="50"/>
      <c r="F95" s="21">
        <v>100</v>
      </c>
      <c r="G95" s="23" t="s">
        <v>139</v>
      </c>
      <c r="H95" s="47">
        <v>5.946476983E-2</v>
      </c>
      <c r="I95" s="24"/>
      <c r="J95" s="4"/>
    </row>
    <row r="96" spans="1:10" ht="12.95" customHeight="1" x14ac:dyDescent="0.2">
      <c r="A96" s="4"/>
      <c r="B96" s="14" t="s">
        <v>140</v>
      </c>
      <c r="C96" s="15"/>
      <c r="D96" s="15"/>
      <c r="E96" s="15"/>
      <c r="F96" s="39">
        <v>23808</v>
      </c>
      <c r="G96" s="40">
        <v>5.4999999999999997E-3</v>
      </c>
      <c r="H96" s="41"/>
      <c r="I96" s="42"/>
      <c r="J96" s="4"/>
    </row>
    <row r="97" spans="1:10" ht="12.95" customHeight="1" x14ac:dyDescent="0.2">
      <c r="A97" s="4"/>
      <c r="B97" s="43" t="s">
        <v>143</v>
      </c>
      <c r="C97" s="45"/>
      <c r="D97" s="44"/>
      <c r="E97" s="45"/>
      <c r="F97" s="39">
        <f>F96</f>
        <v>23808</v>
      </c>
      <c r="G97" s="40">
        <f>G96</f>
        <v>5.4999999999999997E-3</v>
      </c>
      <c r="H97" s="41"/>
      <c r="I97" s="42"/>
      <c r="J97" s="4"/>
    </row>
    <row r="98" spans="1:10" ht="12.95" customHeight="1" x14ac:dyDescent="0.2">
      <c r="A98" s="4"/>
      <c r="B98" s="14" t="s">
        <v>248</v>
      </c>
      <c r="C98" s="15"/>
      <c r="D98" s="15"/>
      <c r="E98" s="15"/>
      <c r="F98" s="15"/>
      <c r="G98" s="15"/>
      <c r="H98" s="16"/>
      <c r="I98" s="17"/>
      <c r="J98" s="4"/>
    </row>
    <row r="99" spans="1:10" ht="12.95" customHeight="1" x14ac:dyDescent="0.2">
      <c r="A99" s="18" t="s">
        <v>249</v>
      </c>
      <c r="B99" s="19" t="s">
        <v>250</v>
      </c>
      <c r="C99" s="15"/>
      <c r="D99" s="15"/>
      <c r="E99" s="20"/>
      <c r="F99" s="21">
        <v>484900</v>
      </c>
      <c r="G99" s="22">
        <v>0.1217</v>
      </c>
      <c r="H99" s="47">
        <v>6.3333430540381638E-2</v>
      </c>
      <c r="I99" s="24"/>
      <c r="J99" s="4"/>
    </row>
    <row r="100" spans="1:10" ht="12.95" customHeight="1" x14ac:dyDescent="0.2">
      <c r="A100" s="4"/>
      <c r="B100" s="14" t="s">
        <v>140</v>
      </c>
      <c r="C100" s="15"/>
      <c r="D100" s="15"/>
      <c r="E100" s="15"/>
      <c r="F100" s="39">
        <v>484900</v>
      </c>
      <c r="G100" s="40">
        <v>0.1217</v>
      </c>
      <c r="H100" s="41"/>
      <c r="I100" s="42"/>
      <c r="J100" s="4"/>
    </row>
    <row r="101" spans="1:10" ht="12.95" customHeight="1" x14ac:dyDescent="0.2">
      <c r="A101" s="4"/>
      <c r="B101" s="43" t="s">
        <v>143</v>
      </c>
      <c r="C101" s="45"/>
      <c r="D101" s="44"/>
      <c r="E101" s="45"/>
      <c r="F101" s="39">
        <v>484900</v>
      </c>
      <c r="G101" s="40">
        <v>0.1217</v>
      </c>
      <c r="H101" s="41"/>
      <c r="I101" s="42"/>
      <c r="J101" s="4"/>
    </row>
    <row r="102" spans="1:10" ht="12.95" customHeight="1" x14ac:dyDescent="0.2">
      <c r="A102" s="4"/>
      <c r="B102" s="43" t="s">
        <v>251</v>
      </c>
      <c r="C102" s="15"/>
      <c r="D102" s="44"/>
      <c r="E102" s="15"/>
      <c r="F102" s="51">
        <f>550371.54+F124</f>
        <v>-7245.5399999999208</v>
      </c>
      <c r="G102" s="40">
        <f>13.84%+G124</f>
        <v>-1.4873789845293584E-3</v>
      </c>
      <c r="H102" s="41"/>
      <c r="I102" s="42"/>
      <c r="J102" s="4"/>
    </row>
    <row r="103" spans="1:10" ht="12.95" customHeight="1" x14ac:dyDescent="0.2">
      <c r="A103" s="4"/>
      <c r="B103" s="52" t="s">
        <v>252</v>
      </c>
      <c r="C103" s="53"/>
      <c r="D103" s="53"/>
      <c r="E103" s="53"/>
      <c r="F103" s="54">
        <v>3984826.03</v>
      </c>
      <c r="G103" s="55">
        <v>1</v>
      </c>
      <c r="H103" s="56"/>
      <c r="I103" s="57"/>
      <c r="J103" s="4"/>
    </row>
    <row r="104" spans="1:10" ht="12.95" customHeight="1" x14ac:dyDescent="0.2">
      <c r="A104" s="4"/>
      <c r="B104" s="7"/>
      <c r="C104" s="4"/>
      <c r="D104" s="4"/>
      <c r="E104" s="4"/>
      <c r="F104" s="4"/>
      <c r="G104" s="4"/>
      <c r="H104" s="4"/>
      <c r="I104" s="4"/>
      <c r="J104" s="4"/>
    </row>
    <row r="105" spans="1:10" ht="12.95" customHeight="1" thickBot="1" x14ac:dyDescent="0.25">
      <c r="A105" s="4"/>
      <c r="B105" s="58" t="s">
        <v>805</v>
      </c>
      <c r="C105" s="4"/>
      <c r="D105" s="4"/>
      <c r="E105" s="4"/>
      <c r="F105" s="4"/>
      <c r="G105" s="4"/>
      <c r="H105" s="59"/>
      <c r="I105" s="59"/>
      <c r="J105" s="4"/>
    </row>
    <row r="106" spans="1:10" ht="26.25" thickBot="1" x14ac:dyDescent="0.25">
      <c r="A106" s="4"/>
      <c r="B106" s="60" t="s">
        <v>9</v>
      </c>
      <c r="C106" s="61"/>
      <c r="D106" s="62" t="s">
        <v>302</v>
      </c>
      <c r="E106" s="62" t="s">
        <v>12</v>
      </c>
      <c r="F106" s="63" t="s">
        <v>802</v>
      </c>
      <c r="G106" s="62" t="s">
        <v>803</v>
      </c>
      <c r="H106" s="64" t="s">
        <v>804</v>
      </c>
      <c r="I106" s="65"/>
      <c r="J106" s="4"/>
    </row>
    <row r="107" spans="1:10" ht="12.95" customHeight="1" x14ac:dyDescent="0.2">
      <c r="A107" s="4"/>
      <c r="B107" s="14" t="s">
        <v>157</v>
      </c>
      <c r="C107" s="15"/>
      <c r="D107" s="15"/>
      <c r="E107" s="15"/>
      <c r="F107" s="4"/>
      <c r="G107" s="16"/>
      <c r="H107" s="66"/>
      <c r="I107" s="65"/>
      <c r="J107" s="4"/>
    </row>
    <row r="108" spans="1:10" ht="12.95" customHeight="1" x14ac:dyDescent="0.2">
      <c r="A108" s="18" t="s">
        <v>158</v>
      </c>
      <c r="B108" s="19" t="s">
        <v>177</v>
      </c>
      <c r="C108" s="15"/>
      <c r="D108" s="67" t="s">
        <v>307</v>
      </c>
      <c r="E108" s="20">
        <v>-461250</v>
      </c>
      <c r="F108" s="21">
        <v>-33987.440000000002</v>
      </c>
      <c r="G108" s="68">
        <v>-8.5000000000000006E-3</v>
      </c>
      <c r="H108" s="69"/>
      <c r="I108" s="70"/>
      <c r="J108" s="4"/>
    </row>
    <row r="109" spans="1:10" ht="12.95" customHeight="1" x14ac:dyDescent="0.2">
      <c r="A109" s="18" t="s">
        <v>160</v>
      </c>
      <c r="B109" s="19" t="s">
        <v>175</v>
      </c>
      <c r="C109" s="15"/>
      <c r="D109" s="67" t="s">
        <v>307</v>
      </c>
      <c r="E109" s="20">
        <v>-1059000</v>
      </c>
      <c r="F109" s="21">
        <v>-15121.46</v>
      </c>
      <c r="G109" s="22">
        <v>-3.8E-3</v>
      </c>
      <c r="H109" s="69"/>
      <c r="I109" s="70"/>
      <c r="J109" s="4"/>
    </row>
    <row r="110" spans="1:10" ht="12.95" customHeight="1" x14ac:dyDescent="0.2">
      <c r="A110" s="18" t="s">
        <v>162</v>
      </c>
      <c r="B110" s="19" t="s">
        <v>173</v>
      </c>
      <c r="C110" s="15"/>
      <c r="D110" s="67" t="s">
        <v>307</v>
      </c>
      <c r="E110" s="20">
        <v>-207300</v>
      </c>
      <c r="F110" s="21">
        <v>-5354.46</v>
      </c>
      <c r="G110" s="22">
        <v>-1.2999999999999999E-3</v>
      </c>
      <c r="H110" s="69"/>
      <c r="I110" s="70"/>
      <c r="J110" s="4"/>
    </row>
    <row r="111" spans="1:10" ht="12.95" customHeight="1" x14ac:dyDescent="0.2">
      <c r="A111" s="18" t="s">
        <v>164</v>
      </c>
      <c r="B111" s="19" t="s">
        <v>169</v>
      </c>
      <c r="C111" s="15"/>
      <c r="D111" s="67" t="s">
        <v>307</v>
      </c>
      <c r="E111" s="20">
        <v>-422400</v>
      </c>
      <c r="F111" s="21">
        <v>-4748.62</v>
      </c>
      <c r="G111" s="22">
        <v>-1.1999999999999999E-3</v>
      </c>
      <c r="H111" s="69"/>
      <c r="I111" s="70"/>
      <c r="J111" s="4"/>
    </row>
    <row r="112" spans="1:10" ht="12.95" customHeight="1" x14ac:dyDescent="0.2">
      <c r="A112" s="18" t="s">
        <v>166</v>
      </c>
      <c r="B112" s="19" t="s">
        <v>171</v>
      </c>
      <c r="C112" s="15"/>
      <c r="D112" s="67" t="s">
        <v>307</v>
      </c>
      <c r="E112" s="20">
        <v>-2565000</v>
      </c>
      <c r="F112" s="21">
        <v>-4761.92</v>
      </c>
      <c r="G112" s="22">
        <v>-1.1999999999999999E-3</v>
      </c>
      <c r="H112" s="69"/>
      <c r="I112" s="70"/>
      <c r="J112" s="4"/>
    </row>
    <row r="113" spans="1:10" ht="12.95" customHeight="1" x14ac:dyDescent="0.2">
      <c r="A113" s="18" t="s">
        <v>168</v>
      </c>
      <c r="B113" s="19" t="s">
        <v>165</v>
      </c>
      <c r="C113" s="15"/>
      <c r="D113" s="67" t="s">
        <v>307</v>
      </c>
      <c r="E113" s="20">
        <v>-1316250</v>
      </c>
      <c r="F113" s="21">
        <v>-2685.15</v>
      </c>
      <c r="G113" s="22">
        <v>-6.9999999999999999E-4</v>
      </c>
      <c r="H113" s="69"/>
      <c r="I113" s="70"/>
      <c r="J113" s="4"/>
    </row>
    <row r="114" spans="1:10" ht="12.95" customHeight="1" x14ac:dyDescent="0.2">
      <c r="A114" s="18" t="s">
        <v>170</v>
      </c>
      <c r="B114" s="19" t="s">
        <v>167</v>
      </c>
      <c r="C114" s="15"/>
      <c r="D114" s="67" t="s">
        <v>307</v>
      </c>
      <c r="E114" s="20">
        <v>-430350</v>
      </c>
      <c r="F114" s="21">
        <v>-2790.39</v>
      </c>
      <c r="G114" s="22">
        <v>-6.9999999999999999E-4</v>
      </c>
      <c r="H114" s="69"/>
      <c r="I114" s="70"/>
      <c r="J114" s="4"/>
    </row>
    <row r="115" spans="1:10" ht="12.95" customHeight="1" x14ac:dyDescent="0.2">
      <c r="A115" s="18" t="s">
        <v>172</v>
      </c>
      <c r="B115" s="19" t="s">
        <v>163</v>
      </c>
      <c r="C115" s="15"/>
      <c r="D115" s="67" t="s">
        <v>307</v>
      </c>
      <c r="E115" s="20">
        <v>-56525</v>
      </c>
      <c r="F115" s="21">
        <v>-1946.38</v>
      </c>
      <c r="G115" s="22">
        <v>-5.0000000000000001E-4</v>
      </c>
      <c r="H115" s="69"/>
      <c r="I115" s="70"/>
      <c r="J115" s="4"/>
    </row>
    <row r="116" spans="1:10" ht="12.95" customHeight="1" x14ac:dyDescent="0.2">
      <c r="A116" s="18" t="s">
        <v>174</v>
      </c>
      <c r="B116" s="19" t="s">
        <v>161</v>
      </c>
      <c r="C116" s="15"/>
      <c r="D116" s="67" t="s">
        <v>307</v>
      </c>
      <c r="E116" s="20">
        <v>-58300</v>
      </c>
      <c r="F116" s="21">
        <v>-380.64</v>
      </c>
      <c r="G116" s="22">
        <v>-1E-4</v>
      </c>
      <c r="H116" s="69"/>
      <c r="I116" s="70"/>
      <c r="J116" s="4"/>
    </row>
    <row r="117" spans="1:10" ht="12.95" customHeight="1" x14ac:dyDescent="0.2">
      <c r="A117" s="18" t="s">
        <v>176</v>
      </c>
      <c r="B117" s="19" t="s">
        <v>159</v>
      </c>
      <c r="C117" s="15"/>
      <c r="D117" s="67" t="s">
        <v>307</v>
      </c>
      <c r="E117" s="20">
        <v>-40500</v>
      </c>
      <c r="F117" s="21">
        <v>-140.62</v>
      </c>
      <c r="G117" s="71" t="s">
        <v>139</v>
      </c>
      <c r="H117" s="69"/>
      <c r="I117" s="70"/>
      <c r="J117" s="4"/>
    </row>
    <row r="118" spans="1:10" ht="12.95" customHeight="1" x14ac:dyDescent="0.2">
      <c r="A118" s="4"/>
      <c r="B118" s="14" t="s">
        <v>140</v>
      </c>
      <c r="C118" s="15"/>
      <c r="D118" s="15"/>
      <c r="E118" s="15"/>
      <c r="F118" s="39">
        <v>-71917.08</v>
      </c>
      <c r="G118" s="40">
        <v>-1.7999999999999999E-2</v>
      </c>
      <c r="H118" s="72"/>
      <c r="I118" s="73"/>
      <c r="J118" s="4"/>
    </row>
    <row r="119" spans="1:10" s="82" customFormat="1" ht="12.95" customHeight="1" x14ac:dyDescent="0.2">
      <c r="A119" s="74"/>
      <c r="B119" s="75" t="s">
        <v>274</v>
      </c>
      <c r="C119" s="76"/>
      <c r="D119" s="76"/>
      <c r="E119" s="76"/>
      <c r="F119" s="77"/>
      <c r="G119" s="78"/>
      <c r="H119" s="79"/>
      <c r="I119" s="80"/>
      <c r="J119" s="81"/>
    </row>
    <row r="120" spans="1:10" s="82" customFormat="1" ht="12.95" customHeight="1" x14ac:dyDescent="0.2">
      <c r="A120" s="74"/>
      <c r="B120" s="83" t="s">
        <v>275</v>
      </c>
      <c r="C120" s="76"/>
      <c r="D120" s="67" t="s">
        <v>307</v>
      </c>
      <c r="E120" s="84">
        <v>-25000000</v>
      </c>
      <c r="F120" s="85">
        <v>-20580</v>
      </c>
      <c r="G120" s="86">
        <v>-5.1645918457929058E-3</v>
      </c>
      <c r="H120" s="79"/>
      <c r="I120" s="80"/>
      <c r="J120" s="81"/>
    </row>
    <row r="121" spans="1:10" s="82" customFormat="1" ht="12.95" customHeight="1" x14ac:dyDescent="0.2">
      <c r="A121" s="74"/>
      <c r="B121" s="87" t="s">
        <v>276</v>
      </c>
      <c r="C121" s="76"/>
      <c r="D121" s="67" t="s">
        <v>307</v>
      </c>
      <c r="E121" s="84">
        <v>-550000000</v>
      </c>
      <c r="F121" s="85">
        <v>-452760</v>
      </c>
      <c r="G121" s="86">
        <v>-0.11362102060744393</v>
      </c>
      <c r="H121" s="79"/>
      <c r="I121" s="80"/>
      <c r="J121" s="81"/>
    </row>
    <row r="122" spans="1:10" s="82" customFormat="1" ht="12.95" customHeight="1" x14ac:dyDescent="0.2">
      <c r="A122" s="74"/>
      <c r="B122" s="87" t="s">
        <v>277</v>
      </c>
      <c r="C122" s="76"/>
      <c r="D122" s="67" t="s">
        <v>307</v>
      </c>
      <c r="E122" s="84">
        <v>-15000000</v>
      </c>
      <c r="F122" s="88">
        <v>-12360</v>
      </c>
      <c r="G122" s="86">
        <v>-3.1017665312925327E-3</v>
      </c>
      <c r="H122" s="79"/>
      <c r="I122" s="80"/>
      <c r="J122" s="81"/>
    </row>
    <row r="123" spans="1:10" s="82" customFormat="1" ht="12.95" customHeight="1" x14ac:dyDescent="0.2">
      <c r="A123" s="74"/>
      <c r="B123" s="89" t="s">
        <v>140</v>
      </c>
      <c r="C123" s="76"/>
      <c r="D123" s="76"/>
      <c r="E123" s="76"/>
      <c r="F123" s="77">
        <f>SUM(F120:F122)</f>
        <v>-485700</v>
      </c>
      <c r="G123" s="78">
        <f>SUM(G120:G122)</f>
        <v>-0.12188737898452937</v>
      </c>
      <c r="H123" s="79"/>
      <c r="I123" s="80"/>
      <c r="J123" s="81"/>
    </row>
    <row r="124" spans="1:10" ht="12.95" customHeight="1" x14ac:dyDescent="0.2">
      <c r="A124" s="4"/>
      <c r="B124" s="43" t="s">
        <v>143</v>
      </c>
      <c r="C124" s="45"/>
      <c r="D124" s="44"/>
      <c r="E124" s="45"/>
      <c r="F124" s="39">
        <f>F118+F123</f>
        <v>-557617.07999999996</v>
      </c>
      <c r="G124" s="40">
        <f>G118+G123</f>
        <v>-0.13988737898452935</v>
      </c>
      <c r="H124" s="72"/>
      <c r="I124" s="73"/>
      <c r="J124" s="4"/>
    </row>
    <row r="125" spans="1:10" ht="12.95" customHeight="1" thickBot="1" x14ac:dyDescent="0.25">
      <c r="A125" s="4"/>
      <c r="B125" s="90"/>
      <c r="C125" s="4"/>
      <c r="D125" s="4"/>
      <c r="E125" s="4"/>
      <c r="F125" s="4"/>
      <c r="G125" s="4"/>
      <c r="H125" s="59"/>
      <c r="I125" s="59"/>
      <c r="J125" s="4"/>
    </row>
    <row r="126" spans="1:10" ht="12.95" customHeight="1" x14ac:dyDescent="0.2">
      <c r="A126" s="4"/>
      <c r="B126" s="91" t="s">
        <v>254</v>
      </c>
      <c r="C126" s="92"/>
      <c r="D126" s="92"/>
      <c r="E126" s="92"/>
      <c r="F126" s="92"/>
      <c r="G126" s="92"/>
      <c r="H126" s="93"/>
      <c r="I126" s="4"/>
      <c r="J126" s="4"/>
    </row>
    <row r="127" spans="1:10" ht="12.95" customHeight="1" x14ac:dyDescent="0.2">
      <c r="A127" s="4"/>
      <c r="B127" s="94" t="s">
        <v>255</v>
      </c>
      <c r="C127" s="59"/>
      <c r="D127" s="59"/>
      <c r="E127" s="59"/>
      <c r="F127" s="59"/>
      <c r="G127" s="59"/>
      <c r="H127" s="95"/>
      <c r="I127" s="4"/>
      <c r="J127" s="4"/>
    </row>
    <row r="128" spans="1:10" ht="12.95" customHeight="1" thickBot="1" x14ac:dyDescent="0.25">
      <c r="A128" s="4"/>
      <c r="B128" s="576" t="s">
        <v>256</v>
      </c>
      <c r="C128" s="577"/>
      <c r="D128" s="577"/>
      <c r="E128" s="96"/>
      <c r="F128" s="96"/>
      <c r="G128" s="96"/>
      <c r="H128" s="97"/>
      <c r="I128" s="4"/>
      <c r="J128" s="4"/>
    </row>
    <row r="129" spans="1:10" ht="12.95" customHeight="1" x14ac:dyDescent="0.2">
      <c r="A129" s="4"/>
      <c r="B129" s="98"/>
      <c r="C129" s="4"/>
      <c r="D129" s="4"/>
      <c r="E129" s="4"/>
      <c r="F129" s="4"/>
      <c r="G129" s="4"/>
      <c r="H129" s="4"/>
      <c r="I129" s="4"/>
      <c r="J129" s="4"/>
    </row>
    <row r="130" spans="1:10" ht="12.95" customHeight="1" thickBot="1" x14ac:dyDescent="0.25">
      <c r="A130" s="99"/>
      <c r="B130" s="100"/>
      <c r="C130" s="99"/>
      <c r="D130" s="99"/>
      <c r="E130" s="99"/>
      <c r="F130" s="99"/>
      <c r="G130" s="99"/>
      <c r="H130" s="99"/>
      <c r="I130" s="99"/>
      <c r="J130" s="99"/>
    </row>
    <row r="131" spans="1:10" s="107" customFormat="1" x14ac:dyDescent="0.2">
      <c r="A131" s="101"/>
      <c r="B131" s="102" t="s">
        <v>278</v>
      </c>
      <c r="C131" s="103"/>
      <c r="D131" s="103"/>
      <c r="E131" s="104"/>
      <c r="F131" s="105"/>
      <c r="G131" s="105"/>
      <c r="H131" s="106"/>
    </row>
    <row r="132" spans="1:10" s="107" customFormat="1" x14ac:dyDescent="0.2">
      <c r="A132" s="101"/>
      <c r="B132" s="578" t="s">
        <v>279</v>
      </c>
      <c r="C132" s="579"/>
      <c r="D132" s="579"/>
      <c r="E132" s="579"/>
      <c r="F132" s="579"/>
      <c r="G132" s="579"/>
      <c r="H132" s="108"/>
    </row>
    <row r="133" spans="1:10" s="107" customFormat="1" x14ac:dyDescent="0.2">
      <c r="A133" s="101"/>
      <c r="B133" s="109" t="s">
        <v>280</v>
      </c>
      <c r="C133" s="110"/>
      <c r="D133" s="110"/>
      <c r="E133" s="110"/>
      <c r="F133" s="110"/>
      <c r="G133" s="111"/>
      <c r="H133" s="112"/>
    </row>
    <row r="134" spans="1:10" s="107" customFormat="1" x14ac:dyDescent="0.2">
      <c r="A134" s="101"/>
      <c r="B134" s="109" t="s">
        <v>281</v>
      </c>
      <c r="C134" s="110"/>
      <c r="D134" s="110"/>
      <c r="E134" s="110"/>
      <c r="F134" s="110"/>
      <c r="G134" s="111"/>
      <c r="H134" s="112"/>
    </row>
    <row r="135" spans="1:10" s="107" customFormat="1" ht="13.5" thickBot="1" x14ac:dyDescent="0.25">
      <c r="A135" s="101"/>
      <c r="B135" s="113"/>
      <c r="C135" s="114"/>
      <c r="D135" s="114"/>
      <c r="E135" s="115"/>
      <c r="F135" s="116"/>
      <c r="G135" s="116"/>
      <c r="H135" s="117"/>
    </row>
    <row r="136" spans="1:10" s="107" customFormat="1" ht="13.5" thickBot="1" x14ac:dyDescent="0.25">
      <c r="A136" s="101"/>
      <c r="B136" s="109"/>
      <c r="C136" s="110"/>
      <c r="D136" s="110"/>
      <c r="E136" s="118"/>
      <c r="F136" s="111"/>
      <c r="G136" s="111"/>
      <c r="H136" s="112"/>
    </row>
    <row r="137" spans="1:10" s="107" customFormat="1" x14ac:dyDescent="0.2">
      <c r="A137" s="101"/>
      <c r="B137" s="102" t="s">
        <v>282</v>
      </c>
      <c r="C137" s="103"/>
      <c r="D137" s="103"/>
      <c r="E137" s="103"/>
      <c r="F137" s="103"/>
      <c r="G137" s="105"/>
      <c r="H137" s="106"/>
    </row>
    <row r="138" spans="1:10" s="107" customFormat="1" x14ac:dyDescent="0.2">
      <c r="A138" s="101"/>
      <c r="B138" s="109" t="s">
        <v>283</v>
      </c>
      <c r="C138" s="110"/>
      <c r="D138" s="119"/>
      <c r="E138" s="119"/>
      <c r="F138" s="110"/>
      <c r="G138" s="111"/>
      <c r="H138" s="112"/>
    </row>
    <row r="139" spans="1:10" s="107" customFormat="1" ht="38.25" x14ac:dyDescent="0.2">
      <c r="A139" s="101"/>
      <c r="B139" s="580" t="s">
        <v>284</v>
      </c>
      <c r="C139" s="581" t="s">
        <v>285</v>
      </c>
      <c r="D139" s="120" t="s">
        <v>286</v>
      </c>
      <c r="E139" s="120" t="s">
        <v>286</v>
      </c>
      <c r="F139" s="120" t="s">
        <v>287</v>
      </c>
      <c r="G139" s="111"/>
      <c r="H139" s="112"/>
    </row>
    <row r="140" spans="1:10" s="107" customFormat="1" x14ac:dyDescent="0.2">
      <c r="A140" s="101"/>
      <c r="B140" s="580"/>
      <c r="C140" s="581"/>
      <c r="D140" s="120" t="s">
        <v>288</v>
      </c>
      <c r="E140" s="120" t="s">
        <v>289</v>
      </c>
      <c r="F140" s="120" t="s">
        <v>288</v>
      </c>
      <c r="G140" s="111"/>
      <c r="H140" s="112"/>
    </row>
    <row r="141" spans="1:10" s="107" customFormat="1" x14ac:dyDescent="0.2">
      <c r="A141" s="101"/>
      <c r="B141" s="121" t="s">
        <v>142</v>
      </c>
      <c r="C141" s="122" t="s">
        <v>142</v>
      </c>
      <c r="D141" s="122" t="s">
        <v>142</v>
      </c>
      <c r="E141" s="122" t="s">
        <v>142</v>
      </c>
      <c r="F141" s="122" t="s">
        <v>142</v>
      </c>
      <c r="G141" s="111"/>
      <c r="H141" s="112"/>
    </row>
    <row r="142" spans="1:10" s="107" customFormat="1" x14ac:dyDescent="0.2">
      <c r="A142" s="101"/>
      <c r="B142" s="123" t="s">
        <v>290</v>
      </c>
      <c r="C142" s="124"/>
      <c r="D142" s="124"/>
      <c r="E142" s="124"/>
      <c r="F142" s="124"/>
      <c r="G142" s="111"/>
      <c r="H142" s="112"/>
    </row>
    <row r="143" spans="1:10" s="107" customFormat="1" x14ac:dyDescent="0.2">
      <c r="A143" s="101"/>
      <c r="B143" s="125"/>
      <c r="C143" s="110"/>
      <c r="D143" s="110"/>
      <c r="E143" s="110"/>
      <c r="F143" s="110"/>
      <c r="G143" s="111"/>
      <c r="H143" s="112"/>
    </row>
    <row r="144" spans="1:10" s="107" customFormat="1" x14ac:dyDescent="0.2">
      <c r="A144" s="101"/>
      <c r="B144" s="125" t="s">
        <v>291</v>
      </c>
      <c r="C144" s="110"/>
      <c r="D144" s="110"/>
      <c r="E144" s="110"/>
      <c r="F144" s="110"/>
      <c r="G144" s="111"/>
      <c r="H144" s="112"/>
    </row>
    <row r="145" spans="1:10" s="107" customFormat="1" x14ac:dyDescent="0.2">
      <c r="A145" s="101"/>
      <c r="B145" s="109"/>
      <c r="C145" s="110"/>
      <c r="D145" s="110"/>
      <c r="E145" s="110"/>
      <c r="F145" s="110"/>
      <c r="G145" s="111"/>
      <c r="H145" s="112"/>
    </row>
    <row r="146" spans="1:10" s="107" customFormat="1" x14ac:dyDescent="0.2">
      <c r="A146" s="101"/>
      <c r="B146" s="125" t="s">
        <v>292</v>
      </c>
      <c r="C146" s="110"/>
      <c r="D146" s="110"/>
      <c r="E146" s="110"/>
      <c r="F146" s="110"/>
      <c r="G146" s="111"/>
      <c r="H146" s="112"/>
    </row>
    <row r="147" spans="1:10" s="107" customFormat="1" x14ac:dyDescent="0.2">
      <c r="A147" s="101"/>
      <c r="B147" s="126" t="s">
        <v>293</v>
      </c>
      <c r="C147" s="127" t="s">
        <v>294</v>
      </c>
      <c r="D147" s="127" t="s">
        <v>329</v>
      </c>
      <c r="E147" s="110"/>
      <c r="F147" s="128"/>
      <c r="G147" s="111"/>
      <c r="H147" s="112"/>
    </row>
    <row r="148" spans="1:10" s="107" customFormat="1" x14ac:dyDescent="0.2">
      <c r="A148" s="101"/>
      <c r="B148" s="126" t="s">
        <v>295</v>
      </c>
      <c r="C148" s="129">
        <v>59.631999999999998</v>
      </c>
      <c r="D148" s="129">
        <v>61.603400000000001</v>
      </c>
      <c r="E148" s="110"/>
      <c r="F148" s="128"/>
      <c r="G148" s="111"/>
      <c r="H148" s="112"/>
    </row>
    <row r="149" spans="1:10" s="107" customFormat="1" x14ac:dyDescent="0.2">
      <c r="A149" s="101"/>
      <c r="B149" s="126" t="s">
        <v>296</v>
      </c>
      <c r="C149" s="129">
        <v>55.525199999999998</v>
      </c>
      <c r="D149" s="129">
        <v>57.322600000000001</v>
      </c>
      <c r="E149" s="110"/>
      <c r="F149" s="128"/>
      <c r="G149" s="111"/>
      <c r="H149" s="112"/>
    </row>
    <row r="150" spans="1:10" s="107" customFormat="1" x14ac:dyDescent="0.2">
      <c r="A150" s="101"/>
      <c r="B150" s="109"/>
      <c r="C150" s="110"/>
      <c r="D150" s="110"/>
      <c r="E150" s="110"/>
      <c r="F150" s="110"/>
      <c r="G150" s="111"/>
      <c r="H150" s="112"/>
    </row>
    <row r="151" spans="1:10" s="107" customFormat="1" x14ac:dyDescent="0.2">
      <c r="A151" s="101"/>
      <c r="B151" s="125" t="s">
        <v>330</v>
      </c>
      <c r="C151" s="130"/>
      <c r="D151" s="130"/>
      <c r="E151" s="130"/>
      <c r="F151" s="110"/>
      <c r="G151" s="111"/>
      <c r="H151" s="112"/>
    </row>
    <row r="152" spans="1:10" s="107" customFormat="1" x14ac:dyDescent="0.2">
      <c r="A152" s="101"/>
      <c r="B152" s="125"/>
      <c r="C152" s="130"/>
      <c r="D152" s="130"/>
      <c r="E152" s="130"/>
      <c r="F152" s="110"/>
      <c r="G152" s="111"/>
      <c r="H152" s="112"/>
    </row>
    <row r="153" spans="1:10" s="107" customFormat="1" x14ac:dyDescent="0.2">
      <c r="A153" s="101"/>
      <c r="B153" s="125" t="s">
        <v>331</v>
      </c>
      <c r="C153" s="130"/>
      <c r="D153" s="130"/>
      <c r="E153" s="130"/>
      <c r="F153" s="110"/>
      <c r="G153" s="111"/>
      <c r="H153" s="112"/>
    </row>
    <row r="154" spans="1:10" s="107" customFormat="1" x14ac:dyDescent="0.2">
      <c r="A154" s="101"/>
      <c r="B154" s="125"/>
      <c r="C154" s="130"/>
      <c r="D154" s="130"/>
      <c r="E154" s="130"/>
      <c r="F154" s="110"/>
      <c r="G154" s="118"/>
      <c r="H154" s="131"/>
    </row>
    <row r="155" spans="1:10" s="107" customFormat="1" x14ac:dyDescent="0.2">
      <c r="A155" s="101"/>
      <c r="B155" s="125" t="s">
        <v>912</v>
      </c>
      <c r="C155" s="130"/>
      <c r="D155" s="130"/>
      <c r="E155" s="132"/>
      <c r="F155" s="133"/>
      <c r="G155" s="111"/>
      <c r="H155" s="112"/>
      <c r="J155" s="134"/>
    </row>
    <row r="156" spans="1:10" s="107" customFormat="1" x14ac:dyDescent="0.2">
      <c r="A156" s="101"/>
      <c r="B156" s="135" t="s">
        <v>297</v>
      </c>
      <c r="C156" s="130"/>
      <c r="D156" s="130"/>
      <c r="E156" s="136"/>
      <c r="F156" s="137"/>
      <c r="G156" s="111"/>
      <c r="H156" s="112"/>
    </row>
    <row r="157" spans="1:10" s="107" customFormat="1" x14ac:dyDescent="0.2">
      <c r="A157" s="101"/>
      <c r="B157" s="138"/>
      <c r="C157" s="130"/>
      <c r="D157" s="130"/>
      <c r="E157" s="130"/>
      <c r="F157" s="110"/>
      <c r="G157" s="111"/>
      <c r="H157" s="112"/>
    </row>
    <row r="158" spans="1:10" s="107" customFormat="1" x14ac:dyDescent="0.2">
      <c r="A158" s="101"/>
      <c r="B158" s="139" t="s">
        <v>345</v>
      </c>
      <c r="C158" s="130"/>
      <c r="D158" s="130"/>
      <c r="E158" s="136"/>
      <c r="F158" s="137"/>
      <c r="G158" s="111"/>
      <c r="H158" s="112"/>
    </row>
    <row r="159" spans="1:10" s="107" customFormat="1" x14ac:dyDescent="0.2">
      <c r="A159" s="101"/>
      <c r="B159" s="125"/>
      <c r="C159" s="130"/>
      <c r="D159" s="130"/>
      <c r="E159" s="130"/>
      <c r="F159" s="124"/>
      <c r="G159" s="111"/>
      <c r="H159" s="112"/>
    </row>
    <row r="160" spans="1:10" s="107" customFormat="1" x14ac:dyDescent="0.2">
      <c r="A160" s="101"/>
      <c r="B160" s="125" t="s">
        <v>342</v>
      </c>
      <c r="C160" s="130"/>
      <c r="D160" s="136"/>
      <c r="E160" s="140"/>
      <c r="F160" s="140"/>
      <c r="G160" s="111"/>
      <c r="H160" s="112"/>
    </row>
    <row r="161" spans="1:8" s="107" customFormat="1" x14ac:dyDescent="0.2">
      <c r="A161" s="101"/>
      <c r="B161" s="125"/>
      <c r="C161" s="130"/>
      <c r="D161" s="130"/>
      <c r="E161" s="130"/>
      <c r="F161" s="124"/>
      <c r="G161" s="111"/>
      <c r="H161" s="112"/>
    </row>
    <row r="162" spans="1:8" s="107" customFormat="1" x14ac:dyDescent="0.2">
      <c r="A162" s="101"/>
      <c r="B162" s="125" t="s">
        <v>341</v>
      </c>
      <c r="C162" s="130"/>
      <c r="D162" s="130"/>
      <c r="E162" s="141"/>
      <c r="F162" s="110"/>
      <c r="G162" s="111"/>
      <c r="H162" s="112"/>
    </row>
    <row r="163" spans="1:8" s="107" customFormat="1" x14ac:dyDescent="0.2">
      <c r="A163" s="101"/>
      <c r="B163" s="125"/>
      <c r="C163" s="136"/>
      <c r="D163" s="130"/>
      <c r="E163" s="142"/>
      <c r="F163" s="111"/>
      <c r="G163" s="111"/>
      <c r="H163" s="112"/>
    </row>
    <row r="164" spans="1:8" s="107" customFormat="1" x14ac:dyDescent="0.2">
      <c r="A164" s="101"/>
      <c r="B164" s="143" t="s">
        <v>813</v>
      </c>
      <c r="C164" s="130"/>
      <c r="D164" s="130"/>
      <c r="E164" s="130"/>
      <c r="F164" s="110"/>
      <c r="G164" s="111"/>
      <c r="H164" s="112"/>
    </row>
    <row r="165" spans="1:8" s="107" customFormat="1" x14ac:dyDescent="0.2">
      <c r="A165" s="101"/>
      <c r="B165" s="143"/>
      <c r="C165" s="130"/>
      <c r="D165" s="130"/>
      <c r="E165" s="111"/>
      <c r="F165" s="111"/>
      <c r="G165" s="111"/>
      <c r="H165" s="112"/>
    </row>
    <row r="166" spans="1:8" s="107" customFormat="1" x14ac:dyDescent="0.2">
      <c r="A166" s="101"/>
      <c r="B166" s="143" t="s">
        <v>814</v>
      </c>
      <c r="C166" s="130"/>
      <c r="D166" s="130"/>
      <c r="E166" s="111"/>
      <c r="F166" s="111"/>
      <c r="G166" s="111"/>
      <c r="H166" s="112"/>
    </row>
    <row r="167" spans="1:8" s="107" customFormat="1" x14ac:dyDescent="0.2">
      <c r="A167" s="101"/>
      <c r="B167" s="125"/>
      <c r="C167" s="130"/>
      <c r="D167" s="130"/>
      <c r="E167" s="130"/>
      <c r="F167" s="111"/>
      <c r="G167" s="111"/>
      <c r="H167" s="112"/>
    </row>
    <row r="168" spans="1:8" s="107" customFormat="1" x14ac:dyDescent="0.2">
      <c r="A168" s="101"/>
      <c r="B168" s="125" t="s">
        <v>332</v>
      </c>
      <c r="C168" s="130"/>
      <c r="D168" s="130"/>
      <c r="E168" s="130"/>
      <c r="F168" s="110"/>
      <c r="G168" s="111"/>
      <c r="H168" s="112"/>
    </row>
    <row r="169" spans="1:8" s="107" customFormat="1" x14ac:dyDescent="0.2">
      <c r="A169" s="101"/>
      <c r="B169" s="135"/>
      <c r="C169" s="144"/>
      <c r="D169" s="144"/>
      <c r="E169" s="144"/>
      <c r="F169" s="145"/>
      <c r="G169" s="111"/>
      <c r="H169" s="112"/>
    </row>
    <row r="170" spans="1:8" s="107" customFormat="1" x14ac:dyDescent="0.2">
      <c r="A170" s="101"/>
      <c r="B170" s="135" t="s">
        <v>298</v>
      </c>
      <c r="C170" s="144"/>
      <c r="D170" s="144"/>
      <c r="E170" s="144"/>
      <c r="F170" s="145"/>
      <c r="G170" s="111"/>
      <c r="H170" s="112"/>
    </row>
    <row r="171" spans="1:8" s="107" customFormat="1" ht="13.5" thickBot="1" x14ac:dyDescent="0.25">
      <c r="A171" s="101"/>
      <c r="B171" s="135"/>
      <c r="C171" s="144"/>
      <c r="D171" s="144"/>
      <c r="E171" s="144"/>
      <c r="F171" s="145"/>
      <c r="G171" s="111"/>
      <c r="H171" s="112"/>
    </row>
    <row r="172" spans="1:8" s="107" customFormat="1" x14ac:dyDescent="0.2">
      <c r="A172" s="101"/>
      <c r="B172" s="146" t="s">
        <v>299</v>
      </c>
      <c r="C172" s="147"/>
      <c r="D172" s="147"/>
      <c r="E172" s="147"/>
      <c r="F172" s="148"/>
      <c r="G172" s="105"/>
      <c r="H172" s="106"/>
    </row>
    <row r="173" spans="1:8" s="107" customFormat="1" x14ac:dyDescent="0.2">
      <c r="A173" s="101"/>
      <c r="B173" s="149"/>
      <c r="C173" s="144"/>
      <c r="D173" s="144"/>
      <c r="E173" s="144"/>
      <c r="F173" s="150"/>
      <c r="G173" s="111"/>
      <c r="H173" s="112"/>
    </row>
    <row r="174" spans="1:8" s="107" customFormat="1" x14ac:dyDescent="0.2">
      <c r="A174" s="101"/>
      <c r="B174" s="151" t="s">
        <v>914</v>
      </c>
      <c r="C174" s="144"/>
      <c r="D174" s="144"/>
      <c r="E174" s="144"/>
      <c r="F174" s="145"/>
      <c r="G174" s="145"/>
      <c r="H174" s="112"/>
    </row>
    <row r="175" spans="1:8" s="107" customFormat="1" ht="38.25" x14ac:dyDescent="0.2">
      <c r="A175" s="101"/>
      <c r="B175" s="152" t="s">
        <v>300</v>
      </c>
      <c r="C175" s="153" t="s">
        <v>301</v>
      </c>
      <c r="D175" s="153" t="s">
        <v>302</v>
      </c>
      <c r="E175" s="153" t="s">
        <v>303</v>
      </c>
      <c r="F175" s="153" t="s">
        <v>304</v>
      </c>
      <c r="G175" s="154" t="s">
        <v>305</v>
      </c>
      <c r="H175" s="112"/>
    </row>
    <row r="176" spans="1:8" s="107" customFormat="1" x14ac:dyDescent="0.2">
      <c r="A176" s="101"/>
      <c r="B176" s="155" t="s">
        <v>306</v>
      </c>
      <c r="C176" s="156"/>
      <c r="D176" s="157"/>
      <c r="E176" s="158"/>
      <c r="F176" s="158"/>
      <c r="G176" s="159"/>
      <c r="H176" s="112"/>
    </row>
    <row r="177" spans="1:10" s="107" customFormat="1" x14ac:dyDescent="0.2">
      <c r="A177" s="101"/>
      <c r="B177" s="160" t="s">
        <v>114</v>
      </c>
      <c r="C177" s="161">
        <v>45169</v>
      </c>
      <c r="D177" s="67" t="s">
        <v>307</v>
      </c>
      <c r="E177" s="158">
        <v>183.56553352826512</v>
      </c>
      <c r="F177" s="158">
        <v>185.65</v>
      </c>
      <c r="G177" s="585">
        <v>14227.92</v>
      </c>
      <c r="H177" s="112"/>
    </row>
    <row r="178" spans="1:10" s="107" customFormat="1" x14ac:dyDescent="0.2">
      <c r="A178" s="101"/>
      <c r="B178" s="160" t="s">
        <v>85</v>
      </c>
      <c r="C178" s="161">
        <v>45169</v>
      </c>
      <c r="D178" s="67" t="s">
        <v>307</v>
      </c>
      <c r="E178" s="158">
        <v>7657.2631906341467</v>
      </c>
      <c r="F178" s="158">
        <v>7368.55</v>
      </c>
      <c r="G178" s="586"/>
      <c r="H178" s="112"/>
    </row>
    <row r="179" spans="1:10" s="107" customFormat="1" x14ac:dyDescent="0.2">
      <c r="A179" s="101"/>
      <c r="B179" s="160" t="s">
        <v>127</v>
      </c>
      <c r="C179" s="161">
        <v>45169</v>
      </c>
      <c r="D179" s="67" t="s">
        <v>307</v>
      </c>
      <c r="E179" s="158">
        <v>202.6362</v>
      </c>
      <c r="F179" s="158">
        <v>204</v>
      </c>
      <c r="G179" s="586"/>
      <c r="H179" s="112"/>
    </row>
    <row r="180" spans="1:10" s="107" customFormat="1" x14ac:dyDescent="0.2">
      <c r="A180" s="101"/>
      <c r="B180" s="160" t="s">
        <v>137</v>
      </c>
      <c r="C180" s="161">
        <v>45169</v>
      </c>
      <c r="D180" s="67" t="s">
        <v>307</v>
      </c>
      <c r="E180" s="158">
        <v>351.19</v>
      </c>
      <c r="F180" s="158">
        <v>347.2</v>
      </c>
      <c r="G180" s="586"/>
      <c r="H180" s="112"/>
    </row>
    <row r="181" spans="1:10" s="107" customFormat="1" x14ac:dyDescent="0.2">
      <c r="A181" s="101"/>
      <c r="B181" s="160" t="s">
        <v>133</v>
      </c>
      <c r="C181" s="161">
        <v>45169</v>
      </c>
      <c r="D181" s="67" t="s">
        <v>307</v>
      </c>
      <c r="E181" s="158">
        <v>663.37636792452827</v>
      </c>
      <c r="F181" s="158">
        <v>652.9</v>
      </c>
      <c r="G181" s="586"/>
      <c r="H181" s="112"/>
    </row>
    <row r="182" spans="1:10" s="107" customFormat="1" x14ac:dyDescent="0.2">
      <c r="A182" s="101"/>
      <c r="B182" s="160" t="s">
        <v>111</v>
      </c>
      <c r="C182" s="161">
        <v>45169</v>
      </c>
      <c r="D182" s="67" t="s">
        <v>307</v>
      </c>
      <c r="E182" s="158">
        <v>2604.8325823444284</v>
      </c>
      <c r="F182" s="158">
        <v>2582.9499999999998</v>
      </c>
      <c r="G182" s="586"/>
      <c r="H182" s="112"/>
    </row>
    <row r="183" spans="1:10" s="107" customFormat="1" x14ac:dyDescent="0.2">
      <c r="A183" s="101"/>
      <c r="B183" s="160" t="s">
        <v>104</v>
      </c>
      <c r="C183" s="161">
        <v>45169</v>
      </c>
      <c r="D183" s="67" t="s">
        <v>307</v>
      </c>
      <c r="E183" s="158">
        <v>1431.5605419263456</v>
      </c>
      <c r="F183" s="158">
        <v>1427.9</v>
      </c>
      <c r="G183" s="586"/>
      <c r="H183" s="112"/>
    </row>
    <row r="184" spans="1:10" s="107" customFormat="1" x14ac:dyDescent="0.2">
      <c r="A184" s="101"/>
      <c r="B184" s="160" t="s">
        <v>130</v>
      </c>
      <c r="C184" s="161">
        <v>45169</v>
      </c>
      <c r="D184" s="67" t="s">
        <v>307</v>
      </c>
      <c r="E184" s="158">
        <v>3232.8821473684211</v>
      </c>
      <c r="F184" s="158">
        <v>3443.4</v>
      </c>
      <c r="G184" s="586"/>
      <c r="H184" s="112"/>
    </row>
    <row r="185" spans="1:10" s="107" customFormat="1" x14ac:dyDescent="0.2">
      <c r="A185" s="101"/>
      <c r="B185" s="160" t="s">
        <v>124</v>
      </c>
      <c r="C185" s="161">
        <v>45169</v>
      </c>
      <c r="D185" s="67" t="s">
        <v>307</v>
      </c>
      <c r="E185" s="158">
        <v>644.1858884396421</v>
      </c>
      <c r="F185" s="158">
        <v>648.4</v>
      </c>
      <c r="G185" s="586"/>
      <c r="H185" s="112"/>
    </row>
    <row r="186" spans="1:10" s="107" customFormat="1" x14ac:dyDescent="0.2">
      <c r="A186" s="101"/>
      <c r="B186" s="160" t="s">
        <v>118</v>
      </c>
      <c r="C186" s="161">
        <v>45169</v>
      </c>
      <c r="D186" s="67" t="s">
        <v>307</v>
      </c>
      <c r="E186" s="158">
        <v>1152.7439259943183</v>
      </c>
      <c r="F186" s="158">
        <v>1124.2</v>
      </c>
      <c r="G186" s="586"/>
      <c r="H186" s="112"/>
    </row>
    <row r="187" spans="1:10" s="107" customFormat="1" x14ac:dyDescent="0.2">
      <c r="A187" s="101"/>
      <c r="B187" s="160"/>
      <c r="C187" s="156"/>
      <c r="D187" s="157"/>
      <c r="E187" s="158"/>
      <c r="F187" s="158"/>
      <c r="G187" s="586"/>
      <c r="H187" s="112"/>
    </row>
    <row r="188" spans="1:10" s="107" customFormat="1" x14ac:dyDescent="0.2">
      <c r="A188" s="101"/>
      <c r="B188" s="155" t="s">
        <v>308</v>
      </c>
      <c r="C188" s="156"/>
      <c r="D188" s="157"/>
      <c r="E188" s="158"/>
      <c r="F188" s="158"/>
      <c r="G188" s="159"/>
      <c r="H188" s="112"/>
    </row>
    <row r="189" spans="1:10" s="107" customFormat="1" x14ac:dyDescent="0.2">
      <c r="A189" s="101"/>
      <c r="B189" s="160" t="s">
        <v>346</v>
      </c>
      <c r="C189" s="161">
        <v>45167</v>
      </c>
      <c r="D189" s="67" t="s">
        <v>307</v>
      </c>
      <c r="E189" s="162">
        <v>82.049899999999994</v>
      </c>
      <c r="F189" s="162">
        <v>82.32</v>
      </c>
      <c r="G189" s="585">
        <v>10553.83</v>
      </c>
      <c r="H189" s="112"/>
      <c r="I189" s="134"/>
    </row>
    <row r="190" spans="1:10" s="107" customFormat="1" x14ac:dyDescent="0.2">
      <c r="A190" s="101"/>
      <c r="B190" s="160" t="s">
        <v>346</v>
      </c>
      <c r="C190" s="161">
        <v>45167</v>
      </c>
      <c r="D190" s="67" t="s">
        <v>307</v>
      </c>
      <c r="E190" s="162">
        <v>82.056523999999996</v>
      </c>
      <c r="F190" s="162">
        <v>82.32</v>
      </c>
      <c r="G190" s="586"/>
      <c r="H190" s="112"/>
      <c r="I190" s="134"/>
    </row>
    <row r="191" spans="1:10" s="107" customFormat="1" x14ac:dyDescent="0.2">
      <c r="A191" s="101"/>
      <c r="B191" s="160" t="s">
        <v>347</v>
      </c>
      <c r="C191" s="161">
        <v>45195</v>
      </c>
      <c r="D191" s="67" t="s">
        <v>307</v>
      </c>
      <c r="E191" s="162">
        <v>82.468999999999994</v>
      </c>
      <c r="F191" s="162">
        <v>82.4</v>
      </c>
      <c r="G191" s="587"/>
      <c r="H191" s="112"/>
      <c r="I191" s="134"/>
    </row>
    <row r="192" spans="1:10" s="107" customFormat="1" x14ac:dyDescent="0.2">
      <c r="A192" s="101"/>
      <c r="B192" s="588" t="s">
        <v>348</v>
      </c>
      <c r="C192" s="583"/>
      <c r="D192" s="583"/>
      <c r="E192" s="583"/>
      <c r="F192" s="583"/>
      <c r="G192" s="589"/>
      <c r="H192" s="112"/>
      <c r="J192" s="163"/>
    </row>
    <row r="193" spans="1:11" s="107" customFormat="1" ht="30" customHeight="1" x14ac:dyDescent="0.2">
      <c r="A193" s="101"/>
      <c r="B193" s="590" t="s">
        <v>790</v>
      </c>
      <c r="C193" s="591"/>
      <c r="D193" s="591"/>
      <c r="E193" s="591"/>
      <c r="F193" s="591"/>
      <c r="G193" s="592"/>
      <c r="H193" s="112"/>
      <c r="J193" s="164"/>
    </row>
    <row r="194" spans="1:11" s="107" customFormat="1" x14ac:dyDescent="0.2">
      <c r="A194" s="101"/>
      <c r="B194" s="165"/>
      <c r="C194" s="166"/>
      <c r="D194" s="166"/>
      <c r="E194" s="167"/>
      <c r="F194" s="167"/>
      <c r="G194" s="167"/>
      <c r="H194" s="112"/>
      <c r="J194" s="134"/>
      <c r="K194" s="163"/>
    </row>
    <row r="195" spans="1:11" s="107" customFormat="1" x14ac:dyDescent="0.2">
      <c r="A195" s="101"/>
      <c r="B195" s="168" t="s">
        <v>788</v>
      </c>
      <c r="C195" s="166"/>
      <c r="D195" s="166"/>
      <c r="E195" s="167"/>
      <c r="F195" s="167"/>
      <c r="G195" s="167"/>
      <c r="H195" s="112"/>
    </row>
    <row r="196" spans="1:11" s="107" customFormat="1" x14ac:dyDescent="0.2">
      <c r="A196" s="101"/>
      <c r="B196" s="588" t="s">
        <v>309</v>
      </c>
      <c r="C196" s="583"/>
      <c r="D196" s="584"/>
      <c r="E196" s="169">
        <v>0</v>
      </c>
      <c r="F196" s="167"/>
      <c r="G196" s="167"/>
      <c r="H196" s="112"/>
    </row>
    <row r="197" spans="1:11" s="107" customFormat="1" x14ac:dyDescent="0.2">
      <c r="A197" s="101"/>
      <c r="B197" s="588" t="s">
        <v>310</v>
      </c>
      <c r="C197" s="583"/>
      <c r="D197" s="584"/>
      <c r="E197" s="169">
        <v>567197</v>
      </c>
      <c r="F197" s="170"/>
      <c r="G197" s="170"/>
      <c r="H197" s="112"/>
    </row>
    <row r="198" spans="1:11" s="107" customFormat="1" x14ac:dyDescent="0.2">
      <c r="A198" s="101"/>
      <c r="B198" s="588" t="s">
        <v>311</v>
      </c>
      <c r="C198" s="583"/>
      <c r="D198" s="584"/>
      <c r="E198" s="169">
        <v>567197</v>
      </c>
      <c r="F198" s="170"/>
      <c r="G198" s="170"/>
      <c r="H198" s="112"/>
    </row>
    <row r="199" spans="1:11" s="107" customFormat="1" x14ac:dyDescent="0.2">
      <c r="A199" s="101"/>
      <c r="B199" s="588" t="s">
        <v>312</v>
      </c>
      <c r="C199" s="583"/>
      <c r="D199" s="584"/>
      <c r="E199" s="169">
        <v>599171</v>
      </c>
      <c r="F199" s="170"/>
      <c r="G199" s="170"/>
      <c r="H199" s="112"/>
    </row>
    <row r="200" spans="1:11" s="107" customFormat="1" x14ac:dyDescent="0.2">
      <c r="A200" s="101"/>
      <c r="B200" s="588" t="s">
        <v>313</v>
      </c>
      <c r="C200" s="583"/>
      <c r="D200" s="584"/>
      <c r="E200" s="169">
        <v>0</v>
      </c>
      <c r="F200" s="170"/>
      <c r="G200" s="170"/>
      <c r="H200" s="112"/>
    </row>
    <row r="201" spans="1:11" s="107" customFormat="1" x14ac:dyDescent="0.2">
      <c r="A201" s="101"/>
      <c r="B201" s="588" t="s">
        <v>314</v>
      </c>
      <c r="C201" s="583"/>
      <c r="D201" s="584"/>
      <c r="E201" s="169">
        <v>55213942377.040009</v>
      </c>
      <c r="F201" s="170"/>
      <c r="G201" s="170"/>
      <c r="H201" s="112"/>
    </row>
    <row r="202" spans="1:11" s="107" customFormat="1" x14ac:dyDescent="0.2">
      <c r="A202" s="101"/>
      <c r="B202" s="588" t="s">
        <v>315</v>
      </c>
      <c r="C202" s="583"/>
      <c r="D202" s="584"/>
      <c r="E202" s="169">
        <v>54520415574.689995</v>
      </c>
      <c r="F202" s="170"/>
      <c r="G202" s="170"/>
      <c r="H202" s="112"/>
      <c r="J202" s="171"/>
    </row>
    <row r="203" spans="1:11" s="107" customFormat="1" x14ac:dyDescent="0.2">
      <c r="A203" s="101"/>
      <c r="B203" s="588" t="s">
        <v>316</v>
      </c>
      <c r="C203" s="583"/>
      <c r="D203" s="584"/>
      <c r="E203" s="169">
        <v>56226665960.650009</v>
      </c>
      <c r="F203" s="170"/>
      <c r="G203" s="172"/>
      <c r="H203" s="112"/>
      <c r="J203" s="173"/>
    </row>
    <row r="204" spans="1:11" s="107" customFormat="1" x14ac:dyDescent="0.2">
      <c r="A204" s="101"/>
      <c r="B204" s="588" t="s">
        <v>317</v>
      </c>
      <c r="C204" s="583"/>
      <c r="D204" s="584"/>
      <c r="E204" s="169">
        <v>-693526802.3499999</v>
      </c>
      <c r="F204" s="170"/>
      <c r="G204" s="174"/>
      <c r="H204" s="112"/>
      <c r="J204" s="173"/>
    </row>
    <row r="205" spans="1:11" s="107" customFormat="1" x14ac:dyDescent="0.2">
      <c r="A205" s="101"/>
      <c r="B205" s="175" t="s">
        <v>318</v>
      </c>
      <c r="C205" s="176"/>
      <c r="D205" s="176"/>
      <c r="E205" s="177"/>
      <c r="F205" s="170"/>
      <c r="G205" s="170"/>
      <c r="H205" s="112"/>
    </row>
    <row r="206" spans="1:11" s="107" customFormat="1" x14ac:dyDescent="0.2">
      <c r="A206" s="101"/>
      <c r="B206" s="109"/>
      <c r="C206" s="167"/>
      <c r="D206" s="167"/>
      <c r="E206" s="177"/>
      <c r="F206" s="177"/>
      <c r="G206" s="170"/>
      <c r="H206" s="112"/>
    </row>
    <row r="207" spans="1:11" s="107" customFormat="1" x14ac:dyDescent="0.2">
      <c r="A207" s="101"/>
      <c r="B207" s="168" t="s">
        <v>336</v>
      </c>
      <c r="C207" s="166"/>
      <c r="D207" s="166"/>
      <c r="E207" s="167"/>
      <c r="F207" s="167"/>
      <c r="G207" s="167"/>
      <c r="H207" s="112"/>
    </row>
    <row r="208" spans="1:11" s="107" customFormat="1" x14ac:dyDescent="0.2">
      <c r="A208" s="101"/>
      <c r="B208" s="109"/>
      <c r="C208" s="167"/>
      <c r="D208" s="167"/>
      <c r="E208" s="167"/>
      <c r="F208" s="178"/>
      <c r="G208" s="178"/>
      <c r="H208" s="112"/>
    </row>
    <row r="209" spans="1:8" s="107" customFormat="1" x14ac:dyDescent="0.2">
      <c r="A209" s="101"/>
      <c r="B209" s="168" t="s">
        <v>337</v>
      </c>
      <c r="C209" s="166"/>
      <c r="D209" s="166"/>
      <c r="E209" s="167"/>
      <c r="F209" s="179"/>
      <c r="G209" s="167"/>
      <c r="H209" s="112"/>
    </row>
    <row r="210" spans="1:8" s="107" customFormat="1" x14ac:dyDescent="0.2">
      <c r="A210" s="101"/>
      <c r="B210" s="175"/>
      <c r="C210" s="176"/>
      <c r="D210" s="176"/>
      <c r="E210" s="167"/>
      <c r="F210" s="167"/>
      <c r="G210" s="167"/>
      <c r="H210" s="112"/>
    </row>
    <row r="211" spans="1:8" s="107" customFormat="1" x14ac:dyDescent="0.2">
      <c r="A211" s="101"/>
      <c r="B211" s="168" t="s">
        <v>338</v>
      </c>
      <c r="C211" s="166"/>
      <c r="D211" s="166"/>
      <c r="E211" s="167"/>
      <c r="F211" s="179"/>
      <c r="G211" s="167"/>
      <c r="H211" s="112"/>
    </row>
    <row r="212" spans="1:8" s="107" customFormat="1" ht="38.25" hidden="1" x14ac:dyDescent="0.2">
      <c r="A212" s="101"/>
      <c r="B212" s="153" t="s">
        <v>300</v>
      </c>
      <c r="C212" s="153" t="s">
        <v>319</v>
      </c>
      <c r="D212" s="153" t="s">
        <v>320</v>
      </c>
      <c r="E212" s="153" t="s">
        <v>321</v>
      </c>
      <c r="F212" s="153" t="s">
        <v>322</v>
      </c>
      <c r="G212" s="167"/>
      <c r="H212" s="112"/>
    </row>
    <row r="213" spans="1:8" s="107" customFormat="1" hidden="1" x14ac:dyDescent="0.2">
      <c r="A213" s="101"/>
      <c r="B213" s="593" t="s">
        <v>323</v>
      </c>
      <c r="C213" s="594"/>
      <c r="D213" s="594"/>
      <c r="E213" s="594"/>
      <c r="F213" s="595"/>
      <c r="G213" s="167"/>
      <c r="H213" s="112"/>
    </row>
    <row r="214" spans="1:8" s="107" customFormat="1" hidden="1" x14ac:dyDescent="0.2">
      <c r="A214" s="101"/>
      <c r="B214" s="582" t="s">
        <v>324</v>
      </c>
      <c r="C214" s="583"/>
      <c r="D214" s="583"/>
      <c r="E214" s="583"/>
      <c r="F214" s="584"/>
      <c r="G214" s="167"/>
      <c r="H214" s="112"/>
    </row>
    <row r="215" spans="1:8" s="107" customFormat="1" hidden="1" x14ac:dyDescent="0.2">
      <c r="A215" s="101"/>
      <c r="B215" s="168"/>
      <c r="C215" s="166"/>
      <c r="D215" s="166"/>
      <c r="E215" s="167"/>
      <c r="F215" s="179"/>
      <c r="G215" s="167"/>
      <c r="H215" s="112"/>
    </row>
    <row r="216" spans="1:8" s="107" customFormat="1" x14ac:dyDescent="0.2">
      <c r="A216" s="101"/>
      <c r="B216" s="168"/>
      <c r="C216" s="166"/>
      <c r="D216" s="166"/>
      <c r="E216" s="167"/>
      <c r="F216" s="179"/>
      <c r="G216" s="167"/>
      <c r="H216" s="112"/>
    </row>
    <row r="217" spans="1:8" s="107" customFormat="1" x14ac:dyDescent="0.2">
      <c r="A217" s="101"/>
      <c r="B217" s="168" t="s">
        <v>340</v>
      </c>
      <c r="C217" s="166"/>
      <c r="D217" s="166"/>
      <c r="E217" s="167"/>
      <c r="F217" s="167"/>
      <c r="G217" s="167"/>
      <c r="H217" s="112"/>
    </row>
    <row r="218" spans="1:8" s="107" customFormat="1" x14ac:dyDescent="0.2">
      <c r="A218" s="101"/>
      <c r="B218" s="160" t="s">
        <v>325</v>
      </c>
      <c r="C218" s="180"/>
      <c r="D218" s="180"/>
      <c r="E218" s="169">
        <v>5016</v>
      </c>
      <c r="F218" s="167"/>
      <c r="G218" s="167"/>
      <c r="H218" s="112"/>
    </row>
    <row r="219" spans="1:8" s="107" customFormat="1" x14ac:dyDescent="0.2">
      <c r="A219" s="101"/>
      <c r="B219" s="160" t="s">
        <v>326</v>
      </c>
      <c r="C219" s="180"/>
      <c r="D219" s="180"/>
      <c r="E219" s="169">
        <v>4432200000</v>
      </c>
      <c r="F219" s="178"/>
      <c r="G219" s="181"/>
      <c r="H219" s="112"/>
    </row>
    <row r="220" spans="1:8" s="107" customFormat="1" x14ac:dyDescent="0.2">
      <c r="A220" s="101"/>
      <c r="B220" s="160" t="s">
        <v>327</v>
      </c>
      <c r="C220" s="180"/>
      <c r="D220" s="180"/>
      <c r="E220" s="169">
        <v>21338430.48</v>
      </c>
      <c r="F220" s="167"/>
      <c r="G220" s="182"/>
      <c r="H220" s="112"/>
    </row>
    <row r="221" spans="1:8" s="107" customFormat="1" x14ac:dyDescent="0.2">
      <c r="A221" s="101"/>
      <c r="B221" s="109"/>
      <c r="C221" s="167"/>
      <c r="D221" s="167"/>
      <c r="E221" s="167"/>
      <c r="F221" s="167"/>
      <c r="G221" s="167"/>
      <c r="H221" s="112"/>
    </row>
    <row r="222" spans="1:8" s="107" customFormat="1" ht="13.5" thickBot="1" x14ac:dyDescent="0.25">
      <c r="A222" s="101"/>
      <c r="B222" s="183" t="s">
        <v>339</v>
      </c>
      <c r="C222" s="114"/>
      <c r="D222" s="114"/>
      <c r="E222" s="114"/>
      <c r="F222" s="114"/>
      <c r="G222" s="114"/>
      <c r="H222" s="117"/>
    </row>
    <row r="223" spans="1:8" s="107" customFormat="1" x14ac:dyDescent="0.2">
      <c r="A223" s="101"/>
    </row>
    <row r="224" spans="1:8" s="110" customFormat="1" x14ac:dyDescent="0.2">
      <c r="A224" s="184"/>
    </row>
    <row r="225" spans="1:12" s="110" customFormat="1" x14ac:dyDescent="0.2">
      <c r="A225" s="184"/>
      <c r="B225" s="569" t="s">
        <v>833</v>
      </c>
      <c r="C225" s="569"/>
      <c r="D225" s="569"/>
      <c r="E225" s="569"/>
      <c r="F225" s="569"/>
      <c r="G225" s="569"/>
      <c r="H225" s="569"/>
      <c r="I225" s="569"/>
      <c r="J225" s="569"/>
    </row>
    <row r="226" spans="1:12" ht="15" customHeight="1" x14ac:dyDescent="0.2">
      <c r="B226" s="570" t="s">
        <v>834</v>
      </c>
      <c r="C226" s="571" t="s">
        <v>835</v>
      </c>
      <c r="D226" s="571"/>
      <c r="E226" s="186" t="s">
        <v>836</v>
      </c>
      <c r="F226" s="186" t="s">
        <v>837</v>
      </c>
      <c r="G226" s="572" t="s">
        <v>838</v>
      </c>
      <c r="H226" s="573"/>
      <c r="I226" s="573"/>
      <c r="J226" s="574"/>
      <c r="K226" s="110"/>
      <c r="L226" s="110"/>
    </row>
    <row r="227" spans="1:12" ht="25.5" x14ac:dyDescent="0.2">
      <c r="B227" s="570"/>
      <c r="C227" s="186" t="s">
        <v>296</v>
      </c>
      <c r="D227" s="186" t="s">
        <v>295</v>
      </c>
      <c r="E227" s="186" t="s">
        <v>839</v>
      </c>
      <c r="F227" s="186" t="s">
        <v>840</v>
      </c>
      <c r="G227" s="186" t="s">
        <v>296</v>
      </c>
      <c r="H227" s="186" t="s">
        <v>295</v>
      </c>
      <c r="I227" s="186" t="s">
        <v>839</v>
      </c>
      <c r="J227" s="186" t="s">
        <v>840</v>
      </c>
    </row>
    <row r="228" spans="1:12" x14ac:dyDescent="0.2">
      <c r="B228" s="185" t="s">
        <v>841</v>
      </c>
      <c r="C228" s="187">
        <v>0.1868767727599141</v>
      </c>
      <c r="D228" s="187">
        <v>0.19529376187324643</v>
      </c>
      <c r="E228" s="187">
        <v>0.14840940400908265</v>
      </c>
      <c r="F228" s="187">
        <v>0.13849587706008504</v>
      </c>
      <c r="G228" s="188">
        <v>57322.6</v>
      </c>
      <c r="H228" s="188">
        <v>61603.399999999994</v>
      </c>
      <c r="I228" s="188">
        <v>40972.532065937827</v>
      </c>
      <c r="J228" s="188">
        <v>37507.48257309699</v>
      </c>
    </row>
    <row r="229" spans="1:12" x14ac:dyDescent="0.2">
      <c r="B229" s="189" t="s">
        <v>842</v>
      </c>
      <c r="C229" s="187">
        <v>0.22058635248324543</v>
      </c>
      <c r="D229" s="187">
        <v>0.23121859857656091</v>
      </c>
      <c r="E229" s="187">
        <v>0.17245742720565405</v>
      </c>
      <c r="F229" s="187">
        <v>0.16184790485396094</v>
      </c>
      <c r="G229" s="188">
        <v>12219.202377221982</v>
      </c>
      <c r="H229" s="188">
        <v>12326.226802060926</v>
      </c>
      <c r="I229" s="188">
        <v>11734.80011059035</v>
      </c>
      <c r="J229" s="188">
        <v>11628.03315810431</v>
      </c>
    </row>
    <row r="230" spans="1:12" x14ac:dyDescent="0.2">
      <c r="B230" s="189" t="s">
        <v>843</v>
      </c>
      <c r="C230" s="187">
        <v>0.25166362485519067</v>
      </c>
      <c r="D230" s="187">
        <v>0.26382557767827519</v>
      </c>
      <c r="E230" s="187">
        <v>0.24910896438623231</v>
      </c>
      <c r="F230" s="187">
        <v>0.22712795144557418</v>
      </c>
      <c r="G230" s="188">
        <v>19609.336247917545</v>
      </c>
      <c r="H230" s="188">
        <v>20186.518378220739</v>
      </c>
      <c r="I230" s="188">
        <v>19489.512471447746</v>
      </c>
      <c r="J230" s="188">
        <v>18478.620471015649</v>
      </c>
    </row>
    <row r="231" spans="1:12" x14ac:dyDescent="0.2">
      <c r="B231" s="189" t="s">
        <v>844</v>
      </c>
      <c r="C231" s="187">
        <v>0.18248383890520703</v>
      </c>
      <c r="D231" s="187">
        <v>0.19312070718072905</v>
      </c>
      <c r="E231" s="187">
        <v>0.13287439158823799</v>
      </c>
      <c r="F231" s="187">
        <v>0.13019737732339531</v>
      </c>
      <c r="G231" s="188">
        <v>23129.993382507222</v>
      </c>
      <c r="H231" s="188">
        <v>24189.78509190433</v>
      </c>
      <c r="I231" s="188">
        <v>18666.257043898375</v>
      </c>
      <c r="J231" s="188">
        <v>18446.632853659954</v>
      </c>
    </row>
    <row r="232" spans="1:12" x14ac:dyDescent="0.2">
      <c r="B232" s="189" t="s">
        <v>845</v>
      </c>
      <c r="C232" s="187">
        <v>0.19351576015603444</v>
      </c>
      <c r="D232" s="187">
        <v>0.2020309955226911</v>
      </c>
      <c r="E232" s="187">
        <v>0.15843181564693842</v>
      </c>
      <c r="F232" s="187">
        <v>0.1451447168888802</v>
      </c>
      <c r="G232" s="188">
        <v>58708.712707012572</v>
      </c>
      <c r="H232" s="188">
        <v>63036.858154431779</v>
      </c>
      <c r="I232" s="188">
        <v>43556.677239740355</v>
      </c>
      <c r="J232" s="188">
        <v>38808.44671871476</v>
      </c>
    </row>
    <row r="233" spans="1:12" x14ac:dyDescent="0.2">
      <c r="B233" s="190"/>
      <c r="C233" s="191"/>
      <c r="D233" s="191"/>
      <c r="E233" s="191"/>
      <c r="F233" s="191"/>
      <c r="G233" s="191"/>
      <c r="H233" s="192"/>
      <c r="I233" s="192"/>
      <c r="J233" s="192"/>
      <c r="K233" s="192"/>
      <c r="L233" s="82"/>
    </row>
    <row r="234" spans="1:12" x14ac:dyDescent="0.2"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82"/>
    </row>
    <row r="235" spans="1:12" x14ac:dyDescent="0.2">
      <c r="B235" s="569" t="s">
        <v>846</v>
      </c>
      <c r="C235" s="569"/>
      <c r="D235" s="569"/>
      <c r="E235" s="569"/>
      <c r="F235" s="569"/>
      <c r="G235" s="185"/>
      <c r="H235" s="150"/>
      <c r="I235" s="82"/>
      <c r="J235" s="82"/>
      <c r="K235" s="82"/>
      <c r="L235" s="82"/>
    </row>
    <row r="236" spans="1:12" ht="38.25" x14ac:dyDescent="0.2">
      <c r="B236" s="193"/>
      <c r="C236" s="194" t="s">
        <v>847</v>
      </c>
      <c r="D236" s="194" t="s">
        <v>842</v>
      </c>
      <c r="E236" s="194" t="s">
        <v>843</v>
      </c>
      <c r="F236" s="194" t="s">
        <v>844</v>
      </c>
      <c r="G236" s="194" t="s">
        <v>845</v>
      </c>
      <c r="H236" s="150"/>
      <c r="I236" s="82"/>
      <c r="J236" s="82"/>
      <c r="K236" s="82"/>
      <c r="L236" s="82"/>
    </row>
    <row r="237" spans="1:12" x14ac:dyDescent="0.2">
      <c r="B237" s="185" t="s">
        <v>848</v>
      </c>
      <c r="C237" s="195">
        <v>1230000</v>
      </c>
      <c r="D237" s="195">
        <v>120000</v>
      </c>
      <c r="E237" s="195">
        <v>360000</v>
      </c>
      <c r="F237" s="195">
        <v>600000</v>
      </c>
      <c r="G237" s="195">
        <v>1200000</v>
      </c>
      <c r="H237" s="150"/>
      <c r="I237" s="82"/>
      <c r="J237" s="82"/>
      <c r="K237" s="82"/>
      <c r="L237" s="82"/>
    </row>
    <row r="238" spans="1:12" x14ac:dyDescent="0.2">
      <c r="B238" s="185" t="s">
        <v>849</v>
      </c>
      <c r="C238" s="196">
        <v>3327551.9506000001</v>
      </c>
      <c r="D238" s="196">
        <v>138493.09479999999</v>
      </c>
      <c r="E238" s="196">
        <v>476518.43979999999</v>
      </c>
      <c r="F238" s="196">
        <v>1031906.1045</v>
      </c>
      <c r="G238" s="196">
        <v>3155502.7415999998</v>
      </c>
      <c r="H238" s="150"/>
      <c r="I238" s="82"/>
      <c r="J238" s="82"/>
      <c r="K238" s="82"/>
      <c r="L238" s="82"/>
    </row>
    <row r="239" spans="1:12" x14ac:dyDescent="0.2">
      <c r="B239" s="185" t="s">
        <v>850</v>
      </c>
      <c r="C239" s="197">
        <v>0.18418699999999999</v>
      </c>
      <c r="D239" s="197">
        <v>0.299205</v>
      </c>
      <c r="E239" s="197">
        <v>0.19120500000000001</v>
      </c>
      <c r="F239" s="197">
        <v>0.21862500000000001</v>
      </c>
      <c r="G239" s="197">
        <v>0.18387899999999999</v>
      </c>
      <c r="H239" s="198"/>
      <c r="I239" s="82"/>
      <c r="J239" s="82"/>
      <c r="K239" s="82"/>
      <c r="L239" s="82"/>
    </row>
    <row r="240" spans="1:12" x14ac:dyDescent="0.2">
      <c r="B240" s="185" t="s">
        <v>851</v>
      </c>
      <c r="C240" s="197">
        <v>0.14807400000000001</v>
      </c>
      <c r="D240" s="197">
        <v>0.23721200000000001</v>
      </c>
      <c r="E240" s="197">
        <v>0.17761299999999999</v>
      </c>
      <c r="F240" s="197">
        <v>0.180169</v>
      </c>
      <c r="G240" s="197">
        <v>0.147923</v>
      </c>
      <c r="H240" s="150"/>
      <c r="I240" s="82"/>
      <c r="J240" s="82"/>
      <c r="K240" s="82"/>
      <c r="L240" s="82"/>
    </row>
    <row r="241" spans="2:12" x14ac:dyDescent="0.2">
      <c r="B241" s="185" t="s">
        <v>852</v>
      </c>
      <c r="C241" s="197">
        <v>0.14140945076942449</v>
      </c>
      <c r="D241" s="197">
        <v>0.2090177357196808</v>
      </c>
      <c r="E241" s="197">
        <v>0.16409279704093938</v>
      </c>
      <c r="F241" s="197">
        <v>0.16792630553245541</v>
      </c>
      <c r="G241" s="197">
        <v>0.14154226183891294</v>
      </c>
      <c r="H241" s="150"/>
      <c r="I241" s="82"/>
      <c r="J241" s="82"/>
      <c r="K241" s="82"/>
      <c r="L241" s="82"/>
    </row>
    <row r="242" spans="2:12" x14ac:dyDescent="0.2"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</row>
    <row r="243" spans="2:12" x14ac:dyDescent="0.2">
      <c r="B243" s="569" t="s">
        <v>853</v>
      </c>
      <c r="C243" s="569"/>
      <c r="D243" s="569"/>
      <c r="E243" s="569"/>
      <c r="F243" s="569"/>
      <c r="G243" s="185"/>
      <c r="H243" s="82"/>
      <c r="I243" s="82"/>
      <c r="J243" s="82"/>
      <c r="K243" s="82"/>
      <c r="L243" s="82"/>
    </row>
    <row r="244" spans="2:12" ht="38.25" x14ac:dyDescent="0.2">
      <c r="B244" s="193"/>
      <c r="C244" s="194" t="s">
        <v>847</v>
      </c>
      <c r="D244" s="194" t="s">
        <v>842</v>
      </c>
      <c r="E244" s="194" t="s">
        <v>843</v>
      </c>
      <c r="F244" s="194" t="s">
        <v>844</v>
      </c>
      <c r="G244" s="194" t="s">
        <v>845</v>
      </c>
      <c r="H244" s="82"/>
      <c r="I244" s="82"/>
      <c r="J244" s="82"/>
      <c r="K244" s="82"/>
      <c r="L244" s="82"/>
    </row>
    <row r="245" spans="2:12" x14ac:dyDescent="0.2">
      <c r="B245" s="185" t="s">
        <v>848</v>
      </c>
      <c r="C245" s="195">
        <v>1230000</v>
      </c>
      <c r="D245" s="195">
        <v>120000</v>
      </c>
      <c r="E245" s="195">
        <v>360000</v>
      </c>
      <c r="F245" s="195">
        <v>600000</v>
      </c>
      <c r="G245" s="195">
        <v>1200000</v>
      </c>
      <c r="H245" s="82"/>
      <c r="I245" s="82"/>
      <c r="J245" s="82"/>
      <c r="K245" s="82"/>
      <c r="L245" s="82"/>
    </row>
    <row r="246" spans="2:12" x14ac:dyDescent="0.2">
      <c r="B246" s="185" t="s">
        <v>849</v>
      </c>
      <c r="C246" s="196">
        <v>3502015.8522999999</v>
      </c>
      <c r="D246" s="196">
        <v>139120.75889999999</v>
      </c>
      <c r="E246" s="196">
        <v>484091.09779999999</v>
      </c>
      <c r="F246" s="196">
        <v>1060872.9602999999</v>
      </c>
      <c r="G246" s="196">
        <v>3317154.2259999998</v>
      </c>
      <c r="H246" s="82"/>
      <c r="I246" s="82"/>
      <c r="J246" s="82"/>
      <c r="K246" s="82"/>
      <c r="L246" s="82"/>
    </row>
    <row r="247" spans="2:12" x14ac:dyDescent="0.2">
      <c r="B247" s="185" t="s">
        <v>850</v>
      </c>
      <c r="C247" s="197">
        <v>0.193385</v>
      </c>
      <c r="D247" s="197">
        <v>0.30976199999999998</v>
      </c>
      <c r="E247" s="197">
        <v>0.20249600000000001</v>
      </c>
      <c r="F247" s="197">
        <v>0.230104</v>
      </c>
      <c r="G247" s="197">
        <v>0.193137</v>
      </c>
      <c r="H247" s="82"/>
      <c r="I247" s="82"/>
      <c r="J247" s="82"/>
      <c r="K247" s="82"/>
      <c r="L247" s="82"/>
    </row>
    <row r="248" spans="2:12" x14ac:dyDescent="0.2">
      <c r="B248" s="185" t="s">
        <v>851</v>
      </c>
      <c r="C248" s="197">
        <v>0.14807400000000001</v>
      </c>
      <c r="D248" s="197">
        <v>0.23721200000000001</v>
      </c>
      <c r="E248" s="197">
        <v>0.17761299999999999</v>
      </c>
      <c r="F248" s="197">
        <v>0.180169</v>
      </c>
      <c r="G248" s="197">
        <v>0.147923</v>
      </c>
      <c r="H248" s="82"/>
      <c r="I248" s="82"/>
      <c r="J248" s="82"/>
      <c r="K248" s="82"/>
      <c r="L248" s="82"/>
    </row>
    <row r="249" spans="2:12" x14ac:dyDescent="0.2">
      <c r="B249" s="185" t="s">
        <v>852</v>
      </c>
      <c r="C249" s="197">
        <v>0.14140945076942449</v>
      </c>
      <c r="D249" s="197">
        <v>0.2090177357196808</v>
      </c>
      <c r="E249" s="197">
        <v>0.16409279704093938</v>
      </c>
      <c r="F249" s="197">
        <v>0.16792630553245541</v>
      </c>
      <c r="G249" s="197">
        <v>0.14154226183891294</v>
      </c>
      <c r="H249" s="82"/>
      <c r="I249" s="82"/>
      <c r="J249" s="82"/>
      <c r="K249" s="82"/>
      <c r="L249" s="82"/>
    </row>
    <row r="250" spans="2:12" x14ac:dyDescent="0.2">
      <c r="B250" s="82"/>
      <c r="C250" s="82"/>
      <c r="D250" s="82"/>
      <c r="E250" s="82"/>
      <c r="F250" s="82"/>
      <c r="G250" s="82"/>
      <c r="H250" s="82"/>
      <c r="I250" s="82"/>
      <c r="J250" s="82"/>
      <c r="K250" s="82"/>
      <c r="L250" s="82"/>
    </row>
    <row r="251" spans="2:12" x14ac:dyDescent="0.2">
      <c r="B251" s="82"/>
      <c r="C251" s="82"/>
      <c r="D251" s="82"/>
      <c r="E251" s="82"/>
      <c r="F251" s="82"/>
      <c r="G251" s="82"/>
      <c r="H251" s="82"/>
      <c r="I251" s="82"/>
      <c r="J251" s="82"/>
      <c r="K251" s="82"/>
      <c r="L251" s="82"/>
    </row>
    <row r="252" spans="2:12" x14ac:dyDescent="0.2">
      <c r="B252" s="82"/>
      <c r="C252" s="82"/>
      <c r="D252" s="82"/>
      <c r="E252" s="82"/>
      <c r="F252" s="82"/>
      <c r="G252" s="82"/>
      <c r="H252" s="82"/>
      <c r="I252" s="82"/>
      <c r="J252" s="82"/>
      <c r="K252" s="82"/>
      <c r="L252" s="82"/>
    </row>
    <row r="253" spans="2:12" x14ac:dyDescent="0.2">
      <c r="B253" s="193" t="s">
        <v>854</v>
      </c>
      <c r="C253" s="193"/>
      <c r="D253" s="82"/>
      <c r="E253" s="82"/>
      <c r="F253" s="82"/>
      <c r="G253" s="82"/>
      <c r="H253" s="82"/>
      <c r="I253" s="82"/>
      <c r="J253" s="82"/>
      <c r="K253" s="82"/>
      <c r="L253" s="82"/>
    </row>
    <row r="254" spans="2:12" x14ac:dyDescent="0.2">
      <c r="B254" s="199" t="s">
        <v>855</v>
      </c>
      <c r="C254" s="200">
        <v>0.11875857028367687</v>
      </c>
      <c r="E254" s="201"/>
      <c r="F254" s="82"/>
      <c r="G254" s="82"/>
      <c r="H254" s="82"/>
      <c r="I254" s="82"/>
      <c r="J254" s="82"/>
      <c r="K254" s="82"/>
      <c r="L254" s="82"/>
    </row>
    <row r="255" spans="2:12" x14ac:dyDescent="0.2">
      <c r="B255" s="199" t="s">
        <v>856</v>
      </c>
      <c r="C255" s="200">
        <v>0.14432767517117073</v>
      </c>
      <c r="E255" s="201"/>
      <c r="F255" s="82"/>
      <c r="G255" s="82"/>
      <c r="H255" s="82"/>
      <c r="I255" s="82"/>
      <c r="J255" s="82"/>
      <c r="K255" s="82"/>
      <c r="L255" s="82"/>
    </row>
    <row r="256" spans="2:12" x14ac:dyDescent="0.2">
      <c r="B256" s="199" t="s">
        <v>857</v>
      </c>
      <c r="C256" s="202">
        <v>1.4094531319669339</v>
      </c>
      <c r="E256" s="203"/>
      <c r="F256" s="82"/>
      <c r="G256" s="82"/>
      <c r="H256" s="82"/>
      <c r="I256" s="82"/>
      <c r="J256" s="82"/>
      <c r="K256" s="82"/>
      <c r="L256" s="82"/>
    </row>
    <row r="257" spans="2:12" x14ac:dyDescent="0.2">
      <c r="B257" s="199" t="s">
        <v>858</v>
      </c>
      <c r="C257" s="202">
        <v>0.64941197209677493</v>
      </c>
      <c r="E257" s="203"/>
      <c r="F257" s="82"/>
      <c r="G257" s="82"/>
      <c r="H257" s="82"/>
      <c r="I257" s="82"/>
      <c r="J257" s="82"/>
      <c r="K257" s="82"/>
      <c r="L257" s="82"/>
    </row>
    <row r="258" spans="2:12" x14ac:dyDescent="0.2">
      <c r="B258" s="199" t="s">
        <v>859</v>
      </c>
      <c r="C258" s="202">
        <v>0.25774800284910676</v>
      </c>
      <c r="E258" s="203"/>
      <c r="F258" s="82"/>
      <c r="G258" s="82"/>
      <c r="H258" s="82"/>
      <c r="I258" s="82"/>
      <c r="J258" s="82"/>
      <c r="K258" s="82"/>
      <c r="L258" s="82"/>
    </row>
    <row r="259" spans="2:12" x14ac:dyDescent="0.2">
      <c r="B259" s="199" t="s">
        <v>860</v>
      </c>
      <c r="C259" s="204">
        <v>-3.8181090125100015E-2</v>
      </c>
      <c r="E259" s="203"/>
      <c r="F259" s="82"/>
      <c r="G259" s="82"/>
      <c r="H259" s="82"/>
      <c r="I259" s="82"/>
      <c r="J259" s="82"/>
      <c r="K259" s="82"/>
      <c r="L259" s="82"/>
    </row>
    <row r="260" spans="2:12" x14ac:dyDescent="0.2">
      <c r="B260" s="195" t="s">
        <v>861</v>
      </c>
      <c r="C260" s="205">
        <v>-1.122977990220139E-2</v>
      </c>
      <c r="E260" s="206"/>
      <c r="F260" s="82"/>
      <c r="G260" s="82"/>
      <c r="H260" s="82"/>
      <c r="I260" s="82"/>
      <c r="J260" s="82"/>
      <c r="K260" s="82"/>
      <c r="L260" s="82"/>
    </row>
    <row r="261" spans="2:12" x14ac:dyDescent="0.2">
      <c r="B261" s="185" t="s">
        <v>862</v>
      </c>
      <c r="C261" s="207">
        <v>6.6000000000000003E-2</v>
      </c>
      <c r="E261" s="201"/>
      <c r="F261" s="82"/>
      <c r="G261" s="82"/>
      <c r="H261" s="82"/>
      <c r="I261" s="82"/>
      <c r="J261" s="82"/>
      <c r="K261" s="82"/>
      <c r="L261" s="82"/>
    </row>
    <row r="262" spans="2:12" x14ac:dyDescent="0.2">
      <c r="B262" s="190"/>
      <c r="C262" s="201"/>
      <c r="E262" s="201"/>
      <c r="F262" s="82"/>
      <c r="G262" s="82"/>
      <c r="H262" s="82"/>
      <c r="I262" s="82"/>
      <c r="J262" s="82"/>
      <c r="K262" s="82"/>
      <c r="L262" s="82"/>
    </row>
    <row r="263" spans="2:12" x14ac:dyDescent="0.2">
      <c r="B263" s="190"/>
      <c r="C263" s="201"/>
      <c r="E263" s="201"/>
      <c r="F263" s="82"/>
      <c r="G263" s="82"/>
      <c r="H263" s="82"/>
      <c r="I263" s="82"/>
      <c r="J263" s="82"/>
      <c r="K263" s="82"/>
      <c r="L263" s="82"/>
    </row>
    <row r="264" spans="2:12" x14ac:dyDescent="0.2">
      <c r="B264" s="186" t="s">
        <v>863</v>
      </c>
      <c r="C264" s="193"/>
      <c r="E264" s="201"/>
      <c r="F264" s="82"/>
      <c r="G264" s="82"/>
      <c r="H264" s="82"/>
      <c r="I264" s="82"/>
      <c r="J264" s="82"/>
      <c r="K264" s="82"/>
      <c r="L264" s="82"/>
    </row>
    <row r="265" spans="2:12" x14ac:dyDescent="0.2">
      <c r="B265" s="199" t="s">
        <v>864</v>
      </c>
      <c r="C265" s="208">
        <v>4.5752113275915489E-2</v>
      </c>
      <c r="E265" s="201"/>
      <c r="F265" s="82"/>
      <c r="G265" s="82"/>
      <c r="H265" s="82"/>
      <c r="I265" s="82"/>
      <c r="J265" s="82"/>
      <c r="K265" s="82"/>
      <c r="L265" s="82"/>
    </row>
    <row r="266" spans="2:12" x14ac:dyDescent="0.2">
      <c r="B266" s="82"/>
      <c r="C266" s="82"/>
      <c r="D266" s="82"/>
      <c r="E266" s="82"/>
      <c r="F266" s="82"/>
      <c r="G266" s="82"/>
      <c r="H266" s="82"/>
      <c r="I266" s="82"/>
      <c r="J266" s="82"/>
      <c r="K266" s="82"/>
      <c r="L266" s="82"/>
    </row>
    <row r="267" spans="2:12" x14ac:dyDescent="0.2">
      <c r="B267" s="82"/>
      <c r="C267" s="82"/>
      <c r="D267" s="82"/>
      <c r="E267" s="82"/>
      <c r="F267" s="82"/>
      <c r="G267" s="82"/>
      <c r="H267" s="82"/>
      <c r="I267" s="82"/>
      <c r="J267" s="82"/>
      <c r="K267" s="82"/>
      <c r="L267" s="82"/>
    </row>
    <row r="268" spans="2:12" x14ac:dyDescent="0.2">
      <c r="B268" s="186" t="s">
        <v>865</v>
      </c>
      <c r="C268" s="82"/>
      <c r="D268" s="82"/>
      <c r="E268" s="82"/>
      <c r="F268" s="82"/>
      <c r="G268" s="82"/>
      <c r="H268" s="82"/>
      <c r="I268" s="82"/>
      <c r="J268" s="82"/>
      <c r="K268" s="82"/>
      <c r="L268" s="82"/>
    </row>
    <row r="269" spans="2:12" x14ac:dyDescent="0.2">
      <c r="B269" s="185" t="s">
        <v>866</v>
      </c>
      <c r="C269" s="190"/>
      <c r="D269" s="82"/>
      <c r="E269" s="82"/>
      <c r="F269" s="82"/>
      <c r="G269" s="82"/>
      <c r="H269" s="82"/>
      <c r="I269" s="82"/>
      <c r="J269" s="82"/>
      <c r="K269" s="82"/>
      <c r="L269" s="82"/>
    </row>
    <row r="270" spans="2:12" x14ac:dyDescent="0.2">
      <c r="B270" s="185" t="s">
        <v>867</v>
      </c>
      <c r="C270" s="190"/>
      <c r="D270" s="82"/>
      <c r="E270" s="82"/>
      <c r="F270" s="82"/>
      <c r="G270" s="82"/>
      <c r="H270" s="82"/>
      <c r="I270" s="82"/>
      <c r="J270" s="82"/>
      <c r="K270" s="82"/>
      <c r="L270" s="82"/>
    </row>
    <row r="271" spans="2:12" x14ac:dyDescent="0.2">
      <c r="B271" s="82"/>
      <c r="C271" s="82"/>
      <c r="D271" s="82"/>
      <c r="E271" s="82"/>
      <c r="F271" s="82"/>
      <c r="G271" s="82"/>
      <c r="H271" s="82"/>
      <c r="I271" s="82"/>
      <c r="J271" s="82"/>
      <c r="K271" s="82"/>
      <c r="L271" s="82"/>
    </row>
    <row r="272" spans="2:12" ht="13.5" thickBot="1" x14ac:dyDescent="0.25"/>
    <row r="273" spans="1:6" s="82" customFormat="1" x14ac:dyDescent="0.2">
      <c r="A273" s="209"/>
      <c r="B273" s="210"/>
      <c r="C273" s="211"/>
      <c r="D273" s="211"/>
      <c r="E273" s="565" t="s">
        <v>895</v>
      </c>
      <c r="F273" s="566"/>
    </row>
    <row r="274" spans="1:6" s="82" customFormat="1" x14ac:dyDescent="0.2">
      <c r="A274" s="209"/>
      <c r="B274" s="212" t="s">
        <v>896</v>
      </c>
      <c r="C274" s="213"/>
      <c r="D274" s="213"/>
      <c r="E274" s="214"/>
      <c r="F274" s="215"/>
    </row>
    <row r="275" spans="1:6" s="82" customFormat="1" x14ac:dyDescent="0.2">
      <c r="A275" s="209"/>
      <c r="B275" s="216"/>
      <c r="C275" s="213"/>
      <c r="D275" s="213"/>
      <c r="E275" s="213"/>
      <c r="F275" s="215"/>
    </row>
    <row r="276" spans="1:6" s="82" customFormat="1" x14ac:dyDescent="0.2">
      <c r="A276" s="209"/>
      <c r="B276" s="216"/>
      <c r="C276" s="213"/>
      <c r="D276" s="213"/>
      <c r="E276" s="214"/>
      <c r="F276" s="215"/>
    </row>
    <row r="277" spans="1:6" s="82" customFormat="1" x14ac:dyDescent="0.2">
      <c r="A277" s="209"/>
      <c r="B277" s="217" t="s">
        <v>897</v>
      </c>
      <c r="C277" s="213"/>
      <c r="D277" s="213"/>
      <c r="E277" s="214"/>
      <c r="F277" s="215"/>
    </row>
    <row r="278" spans="1:6" s="82" customFormat="1" x14ac:dyDescent="0.2">
      <c r="A278" s="209"/>
      <c r="B278" s="567" t="s">
        <v>898</v>
      </c>
      <c r="C278" s="568"/>
      <c r="D278" s="568"/>
      <c r="E278" s="214"/>
      <c r="F278" s="215"/>
    </row>
    <row r="279" spans="1:6" s="82" customFormat="1" x14ac:dyDescent="0.2">
      <c r="A279" s="209"/>
      <c r="B279" s="567"/>
      <c r="C279" s="568"/>
      <c r="D279" s="568"/>
      <c r="E279" s="214"/>
      <c r="F279" s="215"/>
    </row>
    <row r="280" spans="1:6" s="82" customFormat="1" x14ac:dyDescent="0.2">
      <c r="A280" s="209"/>
      <c r="B280" s="217" t="s">
        <v>899</v>
      </c>
      <c r="C280" s="213"/>
      <c r="D280" s="213"/>
      <c r="E280" s="214"/>
      <c r="F280" s="215"/>
    </row>
    <row r="281" spans="1:6" s="82" customFormat="1" x14ac:dyDescent="0.2">
      <c r="A281" s="209"/>
      <c r="B281" s="217"/>
      <c r="C281" s="213"/>
      <c r="D281" s="213"/>
      <c r="E281" s="214"/>
      <c r="F281" s="215"/>
    </row>
    <row r="282" spans="1:6" s="82" customFormat="1" x14ac:dyDescent="0.2">
      <c r="A282" s="209"/>
      <c r="B282" s="216"/>
      <c r="C282" s="213"/>
      <c r="D282" s="213"/>
      <c r="E282" s="214"/>
      <c r="F282" s="215"/>
    </row>
    <row r="283" spans="1:6" s="82" customFormat="1" ht="13.5" thickBot="1" x14ac:dyDescent="0.25">
      <c r="A283" s="209"/>
      <c r="B283" s="218"/>
      <c r="C283" s="219"/>
      <c r="D283" s="219"/>
      <c r="E283" s="220"/>
      <c r="F283" s="221"/>
    </row>
    <row r="284" spans="1:6" ht="13.5" thickBot="1" x14ac:dyDescent="0.25"/>
    <row r="285" spans="1:6" s="82" customFormat="1" x14ac:dyDescent="0.2">
      <c r="A285" s="209"/>
      <c r="B285" s="222" t="s">
        <v>900</v>
      </c>
    </row>
    <row r="286" spans="1:6" s="82" customFormat="1" x14ac:dyDescent="0.2">
      <c r="A286" s="209"/>
      <c r="B286" s="223" t="s">
        <v>901</v>
      </c>
    </row>
    <row r="287" spans="1:6" s="82" customFormat="1" x14ac:dyDescent="0.2">
      <c r="A287" s="209"/>
      <c r="B287" s="224"/>
    </row>
    <row r="288" spans="1:6" s="82" customFormat="1" x14ac:dyDescent="0.2">
      <c r="A288" s="209"/>
      <c r="B288" s="224"/>
    </row>
    <row r="289" spans="1:2" s="82" customFormat="1" x14ac:dyDescent="0.2">
      <c r="A289" s="209"/>
      <c r="B289" s="224"/>
    </row>
    <row r="290" spans="1:2" s="82" customFormat="1" x14ac:dyDescent="0.2">
      <c r="A290" s="209"/>
      <c r="B290" s="224"/>
    </row>
    <row r="291" spans="1:2" s="82" customFormat="1" x14ac:dyDescent="0.2">
      <c r="A291" s="209"/>
      <c r="B291" s="224"/>
    </row>
    <row r="292" spans="1:2" s="82" customFormat="1" x14ac:dyDescent="0.2">
      <c r="A292" s="209"/>
      <c r="B292" s="224"/>
    </row>
    <row r="293" spans="1:2" s="82" customFormat="1" x14ac:dyDescent="0.2">
      <c r="A293" s="209"/>
      <c r="B293" s="224"/>
    </row>
    <row r="294" spans="1:2" s="82" customFormat="1" x14ac:dyDescent="0.2">
      <c r="A294" s="209"/>
      <c r="B294" s="224"/>
    </row>
    <row r="295" spans="1:2" s="82" customFormat="1" x14ac:dyDescent="0.2">
      <c r="A295" s="209"/>
      <c r="B295" s="224"/>
    </row>
    <row r="296" spans="1:2" s="82" customFormat="1" ht="13.5" thickBot="1" x14ac:dyDescent="0.25">
      <c r="A296" s="209"/>
      <c r="B296" s="225"/>
    </row>
  </sheetData>
  <sortState xmlns:xlrd2="http://schemas.microsoft.com/office/spreadsheetml/2017/richdata2" ref="B108:G117">
    <sortCondition ref="G108:G117"/>
  </sortState>
  <mergeCells count="28">
    <mergeCell ref="B214:F214"/>
    <mergeCell ref="G177:G187"/>
    <mergeCell ref="G189:G191"/>
    <mergeCell ref="B192:G192"/>
    <mergeCell ref="B193:G193"/>
    <mergeCell ref="B213:F213"/>
    <mergeCell ref="B196:D196"/>
    <mergeCell ref="B197:D197"/>
    <mergeCell ref="B198:D198"/>
    <mergeCell ref="B199:D199"/>
    <mergeCell ref="B200:D200"/>
    <mergeCell ref="B201:D201"/>
    <mergeCell ref="B202:D202"/>
    <mergeCell ref="B203:D203"/>
    <mergeCell ref="B204:D204"/>
    <mergeCell ref="B1:G1"/>
    <mergeCell ref="B128:D128"/>
    <mergeCell ref="B132:G132"/>
    <mergeCell ref="B139:B140"/>
    <mergeCell ref="C139:C140"/>
    <mergeCell ref="E273:F273"/>
    <mergeCell ref="B278:D279"/>
    <mergeCell ref="B225:J225"/>
    <mergeCell ref="B226:B227"/>
    <mergeCell ref="C226:D226"/>
    <mergeCell ref="B235:F235"/>
    <mergeCell ref="B243:F243"/>
    <mergeCell ref="G226:J226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D0E60-1B67-494C-999B-4E04B0E2669A}">
  <sheetPr>
    <outlinePr summaryBelow="0"/>
  </sheetPr>
  <dimension ref="A1:K189"/>
  <sheetViews>
    <sheetView topLeftCell="A52" workbookViewId="0">
      <selection activeCell="C142" sqref="C142"/>
    </sheetView>
  </sheetViews>
  <sheetFormatPr defaultRowHeight="12.75" x14ac:dyDescent="0.2"/>
  <cols>
    <col min="1" max="1" width="3.28515625" style="228" customWidth="1"/>
    <col min="2" max="2" width="56.140625" style="228" customWidth="1"/>
    <col min="3" max="3" width="16" style="228" customWidth="1"/>
    <col min="4" max="4" width="16.42578125" style="228" customWidth="1"/>
    <col min="5" max="5" width="16.7109375" style="228" customWidth="1"/>
    <col min="6" max="6" width="22.140625" style="228" customWidth="1"/>
    <col min="7" max="7" width="25" style="228" customWidth="1"/>
    <col min="8" max="9" width="16.7109375" style="228" customWidth="1"/>
    <col min="10" max="10" width="10.85546875" style="228" customWidth="1"/>
    <col min="11" max="16384" width="9.140625" style="228"/>
  </cols>
  <sheetData>
    <row r="1" spans="1:10" ht="15.95" customHeight="1" x14ac:dyDescent="0.2">
      <c r="A1" s="226"/>
      <c r="B1" s="602" t="s">
        <v>816</v>
      </c>
      <c r="C1" s="603"/>
      <c r="D1" s="603"/>
      <c r="E1" s="603"/>
      <c r="F1" s="226"/>
      <c r="G1" s="226"/>
      <c r="H1" s="226"/>
      <c r="I1" s="226"/>
      <c r="J1" s="226"/>
    </row>
    <row r="2" spans="1:10" ht="12.95" customHeight="1" x14ac:dyDescent="0.2">
      <c r="A2" s="226"/>
      <c r="B2" s="229"/>
      <c r="C2" s="226"/>
      <c r="D2" s="226"/>
      <c r="E2" s="226"/>
      <c r="F2" s="226"/>
      <c r="G2" s="226"/>
      <c r="H2" s="226"/>
      <c r="I2" s="226"/>
      <c r="J2" s="226"/>
    </row>
    <row r="3" spans="1:10" ht="12.95" customHeight="1" thickBot="1" x14ac:dyDescent="0.25">
      <c r="A3" s="230" t="s">
        <v>7</v>
      </c>
      <c r="B3" s="231" t="s">
        <v>8</v>
      </c>
      <c r="C3" s="226"/>
      <c r="D3" s="226"/>
      <c r="E3" s="226"/>
      <c r="F3" s="226"/>
      <c r="G3" s="226"/>
      <c r="H3" s="226"/>
      <c r="I3" s="226"/>
      <c r="J3" s="226"/>
    </row>
    <row r="4" spans="1:10" ht="27.95" customHeight="1" x14ac:dyDescent="0.2">
      <c r="A4" s="226"/>
      <c r="B4" s="232" t="s">
        <v>9</v>
      </c>
      <c r="C4" s="233" t="s">
        <v>10</v>
      </c>
      <c r="D4" s="234" t="s">
        <v>349</v>
      </c>
      <c r="E4" s="234" t="s">
        <v>12</v>
      </c>
      <c r="F4" s="234" t="s">
        <v>13</v>
      </c>
      <c r="G4" s="234" t="s">
        <v>14</v>
      </c>
      <c r="H4" s="234" t="s">
        <v>15</v>
      </c>
      <c r="I4" s="235" t="s">
        <v>16</v>
      </c>
      <c r="J4" s="236" t="s">
        <v>17</v>
      </c>
    </row>
    <row r="5" spans="1:10" ht="12.95" customHeight="1" x14ac:dyDescent="0.2">
      <c r="A5" s="226"/>
      <c r="B5" s="237" t="s">
        <v>178</v>
      </c>
      <c r="C5" s="238"/>
      <c r="D5" s="238"/>
      <c r="E5" s="238"/>
      <c r="F5" s="238"/>
      <c r="G5" s="238"/>
      <c r="H5" s="239"/>
      <c r="I5" s="240"/>
      <c r="J5" s="226"/>
    </row>
    <row r="6" spans="1:10" ht="12.95" customHeight="1" x14ac:dyDescent="0.2">
      <c r="A6" s="226"/>
      <c r="B6" s="237" t="s">
        <v>179</v>
      </c>
      <c r="C6" s="238"/>
      <c r="D6" s="238"/>
      <c r="E6" s="238"/>
      <c r="F6" s="226"/>
      <c r="G6" s="239"/>
      <c r="H6" s="239"/>
      <c r="I6" s="240"/>
      <c r="J6" s="226"/>
    </row>
    <row r="7" spans="1:10" ht="12.95" customHeight="1" x14ac:dyDescent="0.2">
      <c r="A7" s="241" t="s">
        <v>350</v>
      </c>
      <c r="B7" s="242" t="s">
        <v>817</v>
      </c>
      <c r="C7" s="238" t="s">
        <v>351</v>
      </c>
      <c r="D7" s="238" t="s">
        <v>352</v>
      </c>
      <c r="E7" s="243">
        <v>500</v>
      </c>
      <c r="F7" s="244">
        <v>2492.5700000000002</v>
      </c>
      <c r="G7" s="245">
        <v>1.44E-2</v>
      </c>
      <c r="H7" s="246">
        <v>6.7997000000000002E-2</v>
      </c>
      <c r="I7" s="240"/>
      <c r="J7" s="226"/>
    </row>
    <row r="8" spans="1:10" ht="12.95" customHeight="1" x14ac:dyDescent="0.2">
      <c r="A8" s="241" t="s">
        <v>353</v>
      </c>
      <c r="B8" s="242" t="s">
        <v>818</v>
      </c>
      <c r="C8" s="238" t="s">
        <v>354</v>
      </c>
      <c r="D8" s="238" t="s">
        <v>352</v>
      </c>
      <c r="E8" s="243">
        <v>500</v>
      </c>
      <c r="F8" s="244">
        <v>2482.7600000000002</v>
      </c>
      <c r="G8" s="245">
        <v>1.44E-2</v>
      </c>
      <c r="H8" s="246">
        <v>6.8500000000000005E-2</v>
      </c>
      <c r="I8" s="240"/>
      <c r="J8" s="226"/>
    </row>
    <row r="9" spans="1:10" ht="12.95" customHeight="1" x14ac:dyDescent="0.2">
      <c r="A9" s="241" t="s">
        <v>355</v>
      </c>
      <c r="B9" s="242" t="s">
        <v>819</v>
      </c>
      <c r="C9" s="238" t="s">
        <v>356</v>
      </c>
      <c r="D9" s="238" t="s">
        <v>357</v>
      </c>
      <c r="E9" s="243">
        <v>500</v>
      </c>
      <c r="F9" s="244">
        <v>2481.11</v>
      </c>
      <c r="G9" s="245">
        <v>1.44E-2</v>
      </c>
      <c r="H9" s="246">
        <v>6.7796999999999996E-2</v>
      </c>
      <c r="I9" s="240"/>
      <c r="J9" s="226"/>
    </row>
    <row r="10" spans="1:10" ht="12.95" customHeight="1" x14ac:dyDescent="0.2">
      <c r="A10" s="241" t="s">
        <v>358</v>
      </c>
      <c r="B10" s="242" t="s">
        <v>820</v>
      </c>
      <c r="C10" s="238" t="s">
        <v>359</v>
      </c>
      <c r="D10" s="238" t="s">
        <v>360</v>
      </c>
      <c r="E10" s="243">
        <v>500</v>
      </c>
      <c r="F10" s="244">
        <v>2480.73</v>
      </c>
      <c r="G10" s="245">
        <v>1.44E-2</v>
      </c>
      <c r="H10" s="246">
        <v>6.7497000000000001E-2</v>
      </c>
      <c r="I10" s="240"/>
      <c r="J10" s="226"/>
    </row>
    <row r="11" spans="1:10" ht="12.95" customHeight="1" x14ac:dyDescent="0.2">
      <c r="A11" s="241" t="s">
        <v>361</v>
      </c>
      <c r="B11" s="242" t="s">
        <v>821</v>
      </c>
      <c r="C11" s="238" t="s">
        <v>362</v>
      </c>
      <c r="D11" s="238" t="s">
        <v>791</v>
      </c>
      <c r="E11" s="243">
        <v>500</v>
      </c>
      <c r="F11" s="244">
        <v>2480.71</v>
      </c>
      <c r="G11" s="245">
        <v>1.44E-2</v>
      </c>
      <c r="H11" s="246">
        <v>6.7599000000000006E-2</v>
      </c>
      <c r="I11" s="240"/>
      <c r="J11" s="226"/>
    </row>
    <row r="12" spans="1:10" ht="12.95" customHeight="1" x14ac:dyDescent="0.2">
      <c r="A12" s="226"/>
      <c r="B12" s="237" t="s">
        <v>140</v>
      </c>
      <c r="C12" s="238"/>
      <c r="D12" s="238"/>
      <c r="E12" s="238"/>
      <c r="F12" s="247">
        <v>12417.88</v>
      </c>
      <c r="G12" s="248">
        <v>7.1999999999999995E-2</v>
      </c>
      <c r="H12" s="249"/>
      <c r="I12" s="250"/>
      <c r="J12" s="226"/>
    </row>
    <row r="13" spans="1:10" ht="12.95" customHeight="1" x14ac:dyDescent="0.2">
      <c r="A13" s="226"/>
      <c r="B13" s="237" t="s">
        <v>192</v>
      </c>
      <c r="C13" s="238"/>
      <c r="D13" s="238"/>
      <c r="E13" s="238"/>
      <c r="F13" s="226"/>
      <c r="G13" s="239"/>
      <c r="H13" s="239"/>
      <c r="I13" s="240"/>
      <c r="J13" s="226"/>
    </row>
    <row r="14" spans="1:10" ht="12.95" customHeight="1" x14ac:dyDescent="0.2">
      <c r="A14" s="241" t="s">
        <v>363</v>
      </c>
      <c r="B14" s="242" t="s">
        <v>822</v>
      </c>
      <c r="C14" s="238" t="s">
        <v>364</v>
      </c>
      <c r="D14" s="238" t="s">
        <v>352</v>
      </c>
      <c r="E14" s="243">
        <v>500</v>
      </c>
      <c r="F14" s="244">
        <v>2486.04</v>
      </c>
      <c r="G14" s="245">
        <v>1.44E-2</v>
      </c>
      <c r="H14" s="246">
        <v>7.0701E-2</v>
      </c>
      <c r="I14" s="240"/>
      <c r="J14" s="226"/>
    </row>
    <row r="15" spans="1:10" ht="12.95" customHeight="1" x14ac:dyDescent="0.2">
      <c r="A15" s="241" t="s">
        <v>365</v>
      </c>
      <c r="B15" s="242" t="s">
        <v>823</v>
      </c>
      <c r="C15" s="238" t="s">
        <v>366</v>
      </c>
      <c r="D15" s="238" t="s">
        <v>357</v>
      </c>
      <c r="E15" s="243">
        <v>500</v>
      </c>
      <c r="F15" s="244">
        <v>2484.15</v>
      </c>
      <c r="G15" s="245">
        <v>1.44E-2</v>
      </c>
      <c r="H15" s="246">
        <v>6.8501000000000006E-2</v>
      </c>
      <c r="I15" s="240"/>
      <c r="J15" s="226"/>
    </row>
    <row r="16" spans="1:10" ht="12.95" customHeight="1" x14ac:dyDescent="0.2">
      <c r="A16" s="226"/>
      <c r="B16" s="237" t="s">
        <v>140</v>
      </c>
      <c r="C16" s="238"/>
      <c r="D16" s="238"/>
      <c r="E16" s="238"/>
      <c r="F16" s="247">
        <v>4970.1899999999996</v>
      </c>
      <c r="G16" s="248">
        <v>2.8799999999999999E-2</v>
      </c>
      <c r="H16" s="249"/>
      <c r="I16" s="250"/>
      <c r="J16" s="226"/>
    </row>
    <row r="17" spans="1:10" ht="12.95" customHeight="1" x14ac:dyDescent="0.2">
      <c r="A17" s="226"/>
      <c r="B17" s="237" t="s">
        <v>195</v>
      </c>
      <c r="C17" s="238"/>
      <c r="D17" s="238"/>
      <c r="E17" s="238"/>
      <c r="F17" s="226"/>
      <c r="G17" s="239"/>
      <c r="H17" s="239"/>
      <c r="I17" s="240"/>
      <c r="J17" s="226"/>
    </row>
    <row r="18" spans="1:10" ht="12.95" customHeight="1" x14ac:dyDescent="0.2">
      <c r="A18" s="241" t="s">
        <v>367</v>
      </c>
      <c r="B18" s="242" t="s">
        <v>368</v>
      </c>
      <c r="C18" s="238" t="s">
        <v>369</v>
      </c>
      <c r="D18" s="238" t="s">
        <v>199</v>
      </c>
      <c r="E18" s="243">
        <v>12500000</v>
      </c>
      <c r="F18" s="244">
        <v>12495.5</v>
      </c>
      <c r="G18" s="245">
        <v>7.2400000000000006E-2</v>
      </c>
      <c r="H18" s="246">
        <v>6.5640000000000004E-2</v>
      </c>
      <c r="I18" s="240"/>
      <c r="J18" s="226"/>
    </row>
    <row r="19" spans="1:10" ht="12.95" customHeight="1" x14ac:dyDescent="0.2">
      <c r="A19" s="241" t="s">
        <v>370</v>
      </c>
      <c r="B19" s="242" t="s">
        <v>371</v>
      </c>
      <c r="C19" s="238" t="s">
        <v>372</v>
      </c>
      <c r="D19" s="238" t="s">
        <v>199</v>
      </c>
      <c r="E19" s="243">
        <v>12500000</v>
      </c>
      <c r="F19" s="244">
        <v>12479.76</v>
      </c>
      <c r="G19" s="245">
        <v>7.2300000000000003E-2</v>
      </c>
      <c r="H19" s="246">
        <v>6.5782999999999994E-2</v>
      </c>
      <c r="I19" s="240"/>
      <c r="J19" s="226"/>
    </row>
    <row r="20" spans="1:10" ht="12.95" customHeight="1" x14ac:dyDescent="0.2">
      <c r="A20" s="241" t="s">
        <v>373</v>
      </c>
      <c r="B20" s="242" t="s">
        <v>374</v>
      </c>
      <c r="C20" s="238" t="s">
        <v>375</v>
      </c>
      <c r="D20" s="238" t="s">
        <v>199</v>
      </c>
      <c r="E20" s="243">
        <v>12500000</v>
      </c>
      <c r="F20" s="244">
        <v>12464.23</v>
      </c>
      <c r="G20" s="245">
        <v>7.22E-2</v>
      </c>
      <c r="H20" s="246">
        <v>6.5476000000000006E-2</v>
      </c>
      <c r="I20" s="240"/>
      <c r="J20" s="226"/>
    </row>
    <row r="21" spans="1:10" ht="12.95" customHeight="1" x14ac:dyDescent="0.2">
      <c r="A21" s="241" t="s">
        <v>376</v>
      </c>
      <c r="B21" s="242" t="s">
        <v>377</v>
      </c>
      <c r="C21" s="238" t="s">
        <v>378</v>
      </c>
      <c r="D21" s="238" t="s">
        <v>199</v>
      </c>
      <c r="E21" s="243">
        <v>12500000</v>
      </c>
      <c r="F21" s="244">
        <v>12336.64</v>
      </c>
      <c r="G21" s="245">
        <v>7.1499999999999994E-2</v>
      </c>
      <c r="H21" s="246">
        <v>6.7131999999999997E-2</v>
      </c>
      <c r="I21" s="240"/>
      <c r="J21" s="226"/>
    </row>
    <row r="22" spans="1:10" ht="12.95" customHeight="1" x14ac:dyDescent="0.2">
      <c r="A22" s="241" t="s">
        <v>379</v>
      </c>
      <c r="B22" s="242" t="s">
        <v>380</v>
      </c>
      <c r="C22" s="238" t="s">
        <v>381</v>
      </c>
      <c r="D22" s="238" t="s">
        <v>199</v>
      </c>
      <c r="E22" s="243">
        <v>12500000</v>
      </c>
      <c r="F22" s="244">
        <v>12320.86</v>
      </c>
      <c r="G22" s="245">
        <v>7.1400000000000005E-2</v>
      </c>
      <c r="H22" s="246">
        <v>6.7174999999999999E-2</v>
      </c>
      <c r="I22" s="240"/>
      <c r="J22" s="226"/>
    </row>
    <row r="23" spans="1:10" ht="12.95" customHeight="1" x14ac:dyDescent="0.2">
      <c r="A23" s="241" t="s">
        <v>382</v>
      </c>
      <c r="B23" s="242" t="s">
        <v>383</v>
      </c>
      <c r="C23" s="238" t="s">
        <v>384</v>
      </c>
      <c r="D23" s="238" t="s">
        <v>199</v>
      </c>
      <c r="E23" s="243">
        <v>12500000</v>
      </c>
      <c r="F23" s="244">
        <v>12305.45</v>
      </c>
      <c r="G23" s="245">
        <v>7.1300000000000002E-2</v>
      </c>
      <c r="H23" s="246">
        <v>6.7100000000000007E-2</v>
      </c>
      <c r="I23" s="240"/>
      <c r="J23" s="226"/>
    </row>
    <row r="24" spans="1:10" ht="12.95" customHeight="1" x14ac:dyDescent="0.2">
      <c r="A24" s="241" t="s">
        <v>385</v>
      </c>
      <c r="B24" s="242" t="s">
        <v>386</v>
      </c>
      <c r="C24" s="238" t="s">
        <v>387</v>
      </c>
      <c r="D24" s="238" t="s">
        <v>199</v>
      </c>
      <c r="E24" s="243">
        <v>10500000</v>
      </c>
      <c r="F24" s="244">
        <v>10376.02</v>
      </c>
      <c r="G24" s="245">
        <v>6.0100000000000001E-2</v>
      </c>
      <c r="H24" s="246">
        <v>6.7100000000000007E-2</v>
      </c>
      <c r="I24" s="240"/>
      <c r="J24" s="226"/>
    </row>
    <row r="25" spans="1:10" ht="12.95" customHeight="1" x14ac:dyDescent="0.2">
      <c r="A25" s="241" t="s">
        <v>388</v>
      </c>
      <c r="B25" s="242" t="s">
        <v>389</v>
      </c>
      <c r="C25" s="238" t="s">
        <v>390</v>
      </c>
      <c r="D25" s="238" t="s">
        <v>199</v>
      </c>
      <c r="E25" s="243">
        <v>10000000</v>
      </c>
      <c r="F25" s="244">
        <v>9946.0499999999993</v>
      </c>
      <c r="G25" s="245">
        <v>5.7599999999999998E-2</v>
      </c>
      <c r="H25" s="246">
        <v>6.6000000000000003E-2</v>
      </c>
      <c r="I25" s="240"/>
      <c r="J25" s="226"/>
    </row>
    <row r="26" spans="1:10" ht="12.95" customHeight="1" x14ac:dyDescent="0.2">
      <c r="A26" s="241" t="s">
        <v>391</v>
      </c>
      <c r="B26" s="242" t="s">
        <v>392</v>
      </c>
      <c r="C26" s="238" t="s">
        <v>393</v>
      </c>
      <c r="D26" s="238" t="s">
        <v>199</v>
      </c>
      <c r="E26" s="243">
        <v>10000000</v>
      </c>
      <c r="F26" s="244">
        <v>9933.5400000000009</v>
      </c>
      <c r="G26" s="245">
        <v>5.7599999999999998E-2</v>
      </c>
      <c r="H26" s="246">
        <v>6.6000000000000003E-2</v>
      </c>
      <c r="I26" s="240"/>
      <c r="J26" s="226"/>
    </row>
    <row r="27" spans="1:10" ht="12.95" customHeight="1" x14ac:dyDescent="0.2">
      <c r="A27" s="241" t="s">
        <v>394</v>
      </c>
      <c r="B27" s="242" t="s">
        <v>395</v>
      </c>
      <c r="C27" s="238" t="s">
        <v>396</v>
      </c>
      <c r="D27" s="238" t="s">
        <v>199</v>
      </c>
      <c r="E27" s="243">
        <v>10000000</v>
      </c>
      <c r="F27" s="244">
        <v>9920.83</v>
      </c>
      <c r="G27" s="245">
        <v>5.7500000000000002E-2</v>
      </c>
      <c r="H27" s="246">
        <v>6.6199999999999995E-2</v>
      </c>
      <c r="I27" s="240"/>
      <c r="J27" s="226"/>
    </row>
    <row r="28" spans="1:10" ht="12.95" customHeight="1" x14ac:dyDescent="0.2">
      <c r="A28" s="241" t="s">
        <v>397</v>
      </c>
      <c r="B28" s="242" t="s">
        <v>398</v>
      </c>
      <c r="C28" s="238" t="s">
        <v>399</v>
      </c>
      <c r="D28" s="238" t="s">
        <v>199</v>
      </c>
      <c r="E28" s="243">
        <v>10000000</v>
      </c>
      <c r="F28" s="244">
        <v>9906.2199999999993</v>
      </c>
      <c r="G28" s="245">
        <v>5.74E-2</v>
      </c>
      <c r="H28" s="246">
        <v>6.6449999999999995E-2</v>
      </c>
      <c r="I28" s="240"/>
      <c r="J28" s="226"/>
    </row>
    <row r="29" spans="1:10" ht="12.95" customHeight="1" x14ac:dyDescent="0.2">
      <c r="A29" s="241" t="s">
        <v>400</v>
      </c>
      <c r="B29" s="242" t="s">
        <v>401</v>
      </c>
      <c r="C29" s="238" t="s">
        <v>402</v>
      </c>
      <c r="D29" s="238" t="s">
        <v>199</v>
      </c>
      <c r="E29" s="243">
        <v>5000000</v>
      </c>
      <c r="F29" s="244">
        <v>4940.96</v>
      </c>
      <c r="G29" s="245">
        <v>2.86E-2</v>
      </c>
      <c r="H29" s="246">
        <v>6.7100000000000007E-2</v>
      </c>
      <c r="I29" s="240"/>
      <c r="J29" s="226"/>
    </row>
    <row r="30" spans="1:10" ht="12.95" customHeight="1" x14ac:dyDescent="0.2">
      <c r="A30" s="241" t="s">
        <v>403</v>
      </c>
      <c r="B30" s="242" t="s">
        <v>404</v>
      </c>
      <c r="C30" s="238" t="s">
        <v>405</v>
      </c>
      <c r="D30" s="238" t="s">
        <v>199</v>
      </c>
      <c r="E30" s="243">
        <v>4500000</v>
      </c>
      <c r="F30" s="244">
        <v>4452.0200000000004</v>
      </c>
      <c r="G30" s="245">
        <v>2.58E-2</v>
      </c>
      <c r="H30" s="246">
        <v>6.6673999999999997E-2</v>
      </c>
      <c r="I30" s="240"/>
      <c r="J30" s="226"/>
    </row>
    <row r="31" spans="1:10" ht="12.95" customHeight="1" x14ac:dyDescent="0.2">
      <c r="A31" s="241" t="s">
        <v>406</v>
      </c>
      <c r="B31" s="242" t="s">
        <v>407</v>
      </c>
      <c r="C31" s="238" t="s">
        <v>408</v>
      </c>
      <c r="D31" s="238" t="s">
        <v>199</v>
      </c>
      <c r="E31" s="243">
        <v>4000000</v>
      </c>
      <c r="F31" s="244">
        <v>3958.12</v>
      </c>
      <c r="G31" s="245">
        <v>2.29E-2</v>
      </c>
      <c r="H31" s="246">
        <v>6.6583000000000003E-2</v>
      </c>
      <c r="I31" s="240"/>
      <c r="J31" s="226"/>
    </row>
    <row r="32" spans="1:10" ht="12.95" customHeight="1" x14ac:dyDescent="0.2">
      <c r="A32" s="241" t="s">
        <v>409</v>
      </c>
      <c r="B32" s="242" t="s">
        <v>410</v>
      </c>
      <c r="C32" s="238" t="s">
        <v>411</v>
      </c>
      <c r="D32" s="238" t="s">
        <v>199</v>
      </c>
      <c r="E32" s="243">
        <v>2500000</v>
      </c>
      <c r="F32" s="244">
        <v>2467.36</v>
      </c>
      <c r="G32" s="245">
        <v>1.43E-2</v>
      </c>
      <c r="H32" s="246">
        <v>6.7070000000000005E-2</v>
      </c>
      <c r="I32" s="240"/>
      <c r="J32" s="226"/>
    </row>
    <row r="33" spans="1:10" ht="12.95" customHeight="1" x14ac:dyDescent="0.2">
      <c r="A33" s="226"/>
      <c r="B33" s="237" t="s">
        <v>140</v>
      </c>
      <c r="C33" s="238"/>
      <c r="D33" s="238"/>
      <c r="E33" s="238"/>
      <c r="F33" s="247">
        <v>140303.56</v>
      </c>
      <c r="G33" s="248">
        <v>0.81289999999999996</v>
      </c>
      <c r="H33" s="249"/>
      <c r="I33" s="250"/>
      <c r="J33" s="226"/>
    </row>
    <row r="34" spans="1:10" ht="12.95" customHeight="1" x14ac:dyDescent="0.2">
      <c r="A34" s="226"/>
      <c r="B34" s="251" t="s">
        <v>143</v>
      </c>
      <c r="C34" s="252"/>
      <c r="D34" s="253"/>
      <c r="E34" s="252"/>
      <c r="F34" s="247">
        <v>157691.63</v>
      </c>
      <c r="G34" s="248">
        <v>0.91369999999999996</v>
      </c>
      <c r="H34" s="249"/>
      <c r="I34" s="250"/>
      <c r="J34" s="226"/>
    </row>
    <row r="35" spans="1:10" ht="12.95" customHeight="1" x14ac:dyDescent="0.2">
      <c r="A35" s="226"/>
      <c r="B35" s="237" t="s">
        <v>200</v>
      </c>
      <c r="C35" s="238"/>
      <c r="D35" s="238"/>
      <c r="E35" s="238"/>
      <c r="F35" s="238"/>
      <c r="G35" s="238"/>
      <c r="H35" s="239"/>
      <c r="I35" s="240"/>
      <c r="J35" s="226"/>
    </row>
    <row r="36" spans="1:10" ht="12.95" customHeight="1" x14ac:dyDescent="0.2">
      <c r="A36" s="226"/>
      <c r="B36" s="237" t="s">
        <v>201</v>
      </c>
      <c r="C36" s="238"/>
      <c r="D36" s="254" t="s">
        <v>202</v>
      </c>
      <c r="E36" s="238"/>
      <c r="F36" s="226"/>
      <c r="G36" s="239"/>
      <c r="H36" s="239"/>
      <c r="I36" s="240"/>
      <c r="J36" s="226"/>
    </row>
    <row r="37" spans="1:10" ht="12.95" customHeight="1" x14ac:dyDescent="0.2">
      <c r="A37" s="241" t="s">
        <v>412</v>
      </c>
      <c r="B37" s="242" t="s">
        <v>413</v>
      </c>
      <c r="C37" s="238"/>
      <c r="D37" s="255" t="s">
        <v>205</v>
      </c>
      <c r="E37" s="255"/>
      <c r="F37" s="244">
        <v>250</v>
      </c>
      <c r="G37" s="245">
        <v>1.4E-3</v>
      </c>
      <c r="H37" s="246">
        <v>6.712378041E-2</v>
      </c>
      <c r="I37" s="240"/>
      <c r="J37" s="226"/>
    </row>
    <row r="38" spans="1:10" ht="12.95" customHeight="1" x14ac:dyDescent="0.2">
      <c r="A38" s="241" t="s">
        <v>414</v>
      </c>
      <c r="B38" s="242" t="s">
        <v>415</v>
      </c>
      <c r="C38" s="238"/>
      <c r="D38" s="255" t="s">
        <v>205</v>
      </c>
      <c r="E38" s="255"/>
      <c r="F38" s="244">
        <v>200</v>
      </c>
      <c r="G38" s="245">
        <v>1.1999999999999999E-3</v>
      </c>
      <c r="H38" s="246">
        <v>6.3279166129999995E-2</v>
      </c>
      <c r="I38" s="240"/>
      <c r="J38" s="226"/>
    </row>
    <row r="39" spans="1:10" ht="12.95" customHeight="1" x14ac:dyDescent="0.2">
      <c r="A39" s="241" t="s">
        <v>416</v>
      </c>
      <c r="B39" s="242" t="s">
        <v>417</v>
      </c>
      <c r="C39" s="238"/>
      <c r="D39" s="255" t="s">
        <v>241</v>
      </c>
      <c r="E39" s="255"/>
      <c r="F39" s="244">
        <v>200</v>
      </c>
      <c r="G39" s="245">
        <v>1.1999999999999999E-3</v>
      </c>
      <c r="H39" s="246">
        <v>5.7293699400000002E-2</v>
      </c>
      <c r="I39" s="240"/>
      <c r="J39" s="226"/>
    </row>
    <row r="40" spans="1:10" ht="12.95" customHeight="1" x14ac:dyDescent="0.2">
      <c r="A40" s="241" t="s">
        <v>418</v>
      </c>
      <c r="B40" s="242" t="s">
        <v>419</v>
      </c>
      <c r="C40" s="238"/>
      <c r="D40" s="255" t="s">
        <v>232</v>
      </c>
      <c r="E40" s="255"/>
      <c r="F40" s="244">
        <v>200</v>
      </c>
      <c r="G40" s="245">
        <v>1.1999999999999999E-3</v>
      </c>
      <c r="H40" s="246">
        <v>7.2499999999999995E-2</v>
      </c>
      <c r="I40" s="240"/>
      <c r="J40" s="226"/>
    </row>
    <row r="41" spans="1:10" ht="12.95" customHeight="1" x14ac:dyDescent="0.2">
      <c r="A41" s="241" t="s">
        <v>420</v>
      </c>
      <c r="B41" s="242" t="s">
        <v>421</v>
      </c>
      <c r="C41" s="238"/>
      <c r="D41" s="255" t="s">
        <v>241</v>
      </c>
      <c r="E41" s="255"/>
      <c r="F41" s="244">
        <v>100</v>
      </c>
      <c r="G41" s="245">
        <v>5.9999999999999995E-4</v>
      </c>
      <c r="H41" s="246">
        <v>6.7086016439999993E-2</v>
      </c>
      <c r="I41" s="240"/>
      <c r="J41" s="226"/>
    </row>
    <row r="42" spans="1:10" ht="12.95" customHeight="1" x14ac:dyDescent="0.2">
      <c r="A42" s="241" t="s">
        <v>422</v>
      </c>
      <c r="B42" s="242" t="s">
        <v>423</v>
      </c>
      <c r="C42" s="238"/>
      <c r="D42" s="255" t="s">
        <v>205</v>
      </c>
      <c r="E42" s="255"/>
      <c r="F42" s="244">
        <v>100</v>
      </c>
      <c r="G42" s="245">
        <v>5.9999999999999995E-4</v>
      </c>
      <c r="H42" s="246">
        <v>5.7293699400000002E-2</v>
      </c>
      <c r="I42" s="240"/>
      <c r="J42" s="226"/>
    </row>
    <row r="43" spans="1:10" ht="12.95" customHeight="1" x14ac:dyDescent="0.2">
      <c r="A43" s="241" t="s">
        <v>424</v>
      </c>
      <c r="B43" s="242" t="s">
        <v>425</v>
      </c>
      <c r="C43" s="238"/>
      <c r="D43" s="255" t="s">
        <v>205</v>
      </c>
      <c r="E43" s="255"/>
      <c r="F43" s="244">
        <v>100</v>
      </c>
      <c r="G43" s="245">
        <v>5.9999999999999995E-4</v>
      </c>
      <c r="H43" s="246">
        <v>6.7062147949999998E-2</v>
      </c>
      <c r="I43" s="240"/>
      <c r="J43" s="226"/>
    </row>
    <row r="44" spans="1:10" ht="12.95" customHeight="1" x14ac:dyDescent="0.2">
      <c r="A44" s="226"/>
      <c r="B44" s="237" t="s">
        <v>140</v>
      </c>
      <c r="C44" s="238"/>
      <c r="D44" s="238"/>
      <c r="E44" s="238"/>
      <c r="F44" s="247">
        <v>1150</v>
      </c>
      <c r="G44" s="248">
        <v>6.7999999999999996E-3</v>
      </c>
      <c r="H44" s="249"/>
      <c r="I44" s="250"/>
      <c r="J44" s="226"/>
    </row>
    <row r="45" spans="1:10" ht="12.95" customHeight="1" x14ac:dyDescent="0.2">
      <c r="A45" s="226"/>
      <c r="B45" s="251" t="s">
        <v>143</v>
      </c>
      <c r="C45" s="252"/>
      <c r="D45" s="253"/>
      <c r="E45" s="252"/>
      <c r="F45" s="247">
        <v>1150</v>
      </c>
      <c r="G45" s="248">
        <v>6.7999999999999996E-3</v>
      </c>
      <c r="H45" s="249"/>
      <c r="I45" s="250"/>
      <c r="J45" s="226"/>
    </row>
    <row r="46" spans="1:10" ht="12.95" customHeight="1" x14ac:dyDescent="0.2">
      <c r="A46" s="226"/>
      <c r="B46" s="237" t="s">
        <v>248</v>
      </c>
      <c r="C46" s="238"/>
      <c r="D46" s="238"/>
      <c r="E46" s="238"/>
      <c r="F46" s="238"/>
      <c r="G46" s="238"/>
      <c r="H46" s="239"/>
      <c r="I46" s="240"/>
      <c r="J46" s="226"/>
    </row>
    <row r="47" spans="1:10" ht="12.95" customHeight="1" x14ac:dyDescent="0.2">
      <c r="A47" s="241" t="s">
        <v>249</v>
      </c>
      <c r="B47" s="242" t="s">
        <v>250</v>
      </c>
      <c r="C47" s="238"/>
      <c r="D47" s="238"/>
      <c r="E47" s="243"/>
      <c r="F47" s="244">
        <v>13210</v>
      </c>
      <c r="G47" s="245">
        <v>7.6499999999999999E-2</v>
      </c>
      <c r="H47" s="246">
        <v>6.3716380539003942E-2</v>
      </c>
      <c r="I47" s="240"/>
      <c r="J47" s="226"/>
    </row>
    <row r="48" spans="1:10" ht="12.95" customHeight="1" x14ac:dyDescent="0.2">
      <c r="A48" s="226"/>
      <c r="B48" s="237" t="s">
        <v>140</v>
      </c>
      <c r="C48" s="238"/>
      <c r="D48" s="238"/>
      <c r="E48" s="238"/>
      <c r="F48" s="247">
        <v>13210</v>
      </c>
      <c r="G48" s="248">
        <v>7.6499999999999999E-2</v>
      </c>
      <c r="H48" s="249"/>
      <c r="I48" s="250"/>
      <c r="J48" s="226"/>
    </row>
    <row r="49" spans="1:10" ht="12.95" customHeight="1" x14ac:dyDescent="0.2">
      <c r="A49" s="226"/>
      <c r="B49" s="251" t="s">
        <v>143</v>
      </c>
      <c r="C49" s="252"/>
      <c r="D49" s="253"/>
      <c r="E49" s="252"/>
      <c r="F49" s="247">
        <v>13210</v>
      </c>
      <c r="G49" s="248">
        <v>7.6499999999999999E-2</v>
      </c>
      <c r="H49" s="249"/>
      <c r="I49" s="250"/>
      <c r="J49" s="226"/>
    </row>
    <row r="50" spans="1:10" ht="12.95" customHeight="1" x14ac:dyDescent="0.2">
      <c r="A50" s="226"/>
      <c r="B50" s="251" t="s">
        <v>251</v>
      </c>
      <c r="C50" s="238"/>
      <c r="D50" s="253"/>
      <c r="E50" s="238"/>
      <c r="F50" s="256">
        <v>516.29999999999995</v>
      </c>
      <c r="G50" s="248">
        <v>3.0000000000000001E-3</v>
      </c>
      <c r="H50" s="249"/>
      <c r="I50" s="250"/>
      <c r="J50" s="226"/>
    </row>
    <row r="51" spans="1:10" ht="12.95" customHeight="1" thickBot="1" x14ac:dyDescent="0.25">
      <c r="A51" s="226"/>
      <c r="B51" s="257" t="s">
        <v>252</v>
      </c>
      <c r="C51" s="258"/>
      <c r="D51" s="258"/>
      <c r="E51" s="258"/>
      <c r="F51" s="259">
        <v>172567.93</v>
      </c>
      <c r="G51" s="260">
        <v>1</v>
      </c>
      <c r="H51" s="261"/>
      <c r="I51" s="262"/>
      <c r="J51" s="226"/>
    </row>
    <row r="52" spans="1:10" ht="12.95" customHeight="1" x14ac:dyDescent="0.2">
      <c r="A52" s="226"/>
      <c r="B52" s="230"/>
      <c r="C52" s="226"/>
      <c r="D52" s="226"/>
      <c r="E52" s="226"/>
      <c r="F52" s="226"/>
      <c r="G52" s="226"/>
      <c r="H52" s="226"/>
      <c r="I52" s="226"/>
      <c r="J52" s="226"/>
    </row>
    <row r="53" spans="1:10" ht="12.95" customHeight="1" thickBot="1" x14ac:dyDescent="0.25">
      <c r="A53" s="226"/>
      <c r="B53" s="231" t="s">
        <v>253</v>
      </c>
      <c r="C53" s="226"/>
      <c r="D53" s="226"/>
      <c r="E53" s="226"/>
      <c r="F53" s="226"/>
      <c r="G53" s="226"/>
      <c r="H53" s="226"/>
      <c r="I53" s="226"/>
      <c r="J53" s="226"/>
    </row>
    <row r="54" spans="1:10" ht="12.95" customHeight="1" x14ac:dyDescent="0.2">
      <c r="A54" s="226"/>
      <c r="B54" s="263" t="s">
        <v>255</v>
      </c>
      <c r="C54" s="264"/>
      <c r="D54" s="264"/>
      <c r="E54" s="264"/>
      <c r="F54" s="264"/>
      <c r="G54" s="264"/>
      <c r="H54" s="265"/>
      <c r="I54" s="226"/>
      <c r="J54" s="226"/>
    </row>
    <row r="55" spans="1:10" ht="12.95" customHeight="1" thickBot="1" x14ac:dyDescent="0.25">
      <c r="A55" s="226"/>
      <c r="B55" s="598" t="s">
        <v>256</v>
      </c>
      <c r="C55" s="599"/>
      <c r="D55" s="599"/>
      <c r="E55" s="266"/>
      <c r="F55" s="266"/>
      <c r="G55" s="266"/>
      <c r="H55" s="267"/>
      <c r="I55" s="226"/>
      <c r="J55" s="226"/>
    </row>
    <row r="56" spans="1:10" ht="12.95" customHeight="1" x14ac:dyDescent="0.2">
      <c r="A56" s="226"/>
      <c r="B56" s="231"/>
      <c r="C56" s="226"/>
      <c r="D56" s="226"/>
      <c r="E56" s="226"/>
      <c r="F56" s="226"/>
      <c r="G56" s="226"/>
      <c r="H56" s="226"/>
      <c r="I56" s="226"/>
      <c r="J56" s="226"/>
    </row>
    <row r="57" spans="1:10" ht="12.95" customHeight="1" thickBot="1" x14ac:dyDescent="0.25">
      <c r="A57" s="226"/>
      <c r="B57" s="231"/>
      <c r="C57" s="226"/>
      <c r="D57" s="226"/>
      <c r="E57" s="226"/>
      <c r="F57" s="226"/>
      <c r="G57" s="226"/>
      <c r="H57" s="226"/>
      <c r="I57" s="226"/>
      <c r="J57" s="226"/>
    </row>
    <row r="58" spans="1:10" s="274" customFormat="1" x14ac:dyDescent="0.2">
      <c r="A58" s="268"/>
      <c r="B58" s="269" t="s">
        <v>282</v>
      </c>
      <c r="C58" s="270"/>
      <c r="D58" s="271"/>
      <c r="E58" s="104"/>
      <c r="F58" s="272"/>
      <c r="G58" s="272"/>
      <c r="H58" s="273"/>
      <c r="I58" s="128"/>
    </row>
    <row r="59" spans="1:10" s="274" customFormat="1" x14ac:dyDescent="0.2">
      <c r="A59" s="268"/>
      <c r="B59" s="275" t="s">
        <v>283</v>
      </c>
      <c r="C59" s="128"/>
      <c r="D59" s="119"/>
      <c r="E59" s="119"/>
      <c r="F59" s="128"/>
      <c r="G59" s="111"/>
      <c r="H59" s="276"/>
      <c r="I59" s="128"/>
    </row>
    <row r="60" spans="1:10" s="128" customFormat="1" ht="38.25" x14ac:dyDescent="0.2">
      <c r="A60" s="268"/>
      <c r="B60" s="600" t="s">
        <v>284</v>
      </c>
      <c r="C60" s="601" t="s">
        <v>285</v>
      </c>
      <c r="D60" s="278" t="s">
        <v>286</v>
      </c>
      <c r="E60" s="278" t="s">
        <v>286</v>
      </c>
      <c r="F60" s="278" t="s">
        <v>287</v>
      </c>
      <c r="G60" s="111"/>
      <c r="H60" s="276"/>
    </row>
    <row r="61" spans="1:10" s="128" customFormat="1" x14ac:dyDescent="0.2">
      <c r="A61" s="268"/>
      <c r="B61" s="600"/>
      <c r="C61" s="601"/>
      <c r="D61" s="278" t="s">
        <v>288</v>
      </c>
      <c r="E61" s="278" t="s">
        <v>289</v>
      </c>
      <c r="F61" s="278" t="s">
        <v>288</v>
      </c>
      <c r="G61" s="111"/>
      <c r="H61" s="276"/>
    </row>
    <row r="62" spans="1:10" s="128" customFormat="1" x14ac:dyDescent="0.2">
      <c r="A62" s="268"/>
      <c r="B62" s="279" t="s">
        <v>142</v>
      </c>
      <c r="C62" s="277" t="s">
        <v>142</v>
      </c>
      <c r="D62" s="277" t="s">
        <v>142</v>
      </c>
      <c r="E62" s="277" t="s">
        <v>142</v>
      </c>
      <c r="F62" s="277" t="s">
        <v>142</v>
      </c>
      <c r="G62" s="111"/>
      <c r="H62" s="276"/>
    </row>
    <row r="63" spans="1:10" s="128" customFormat="1" x14ac:dyDescent="0.2">
      <c r="A63" s="268"/>
      <c r="B63" s="280" t="s">
        <v>290</v>
      </c>
      <c r="C63" s="281"/>
      <c r="D63" s="281"/>
      <c r="E63" s="281"/>
      <c r="F63" s="281"/>
      <c r="G63" s="111"/>
      <c r="H63" s="276"/>
    </row>
    <row r="64" spans="1:10" s="128" customFormat="1" x14ac:dyDescent="0.2">
      <c r="A64" s="268"/>
      <c r="B64" s="282"/>
      <c r="G64" s="111"/>
      <c r="H64" s="276"/>
    </row>
    <row r="65" spans="1:8" s="128" customFormat="1" x14ac:dyDescent="0.2">
      <c r="A65" s="268"/>
      <c r="B65" s="282" t="s">
        <v>426</v>
      </c>
      <c r="G65" s="111"/>
      <c r="H65" s="276"/>
    </row>
    <row r="66" spans="1:8" s="128" customFormat="1" x14ac:dyDescent="0.2">
      <c r="A66" s="268"/>
      <c r="B66" s="283" t="s">
        <v>427</v>
      </c>
      <c r="C66" s="127" t="s">
        <v>294</v>
      </c>
      <c r="D66" s="127" t="s">
        <v>428</v>
      </c>
      <c r="G66" s="111"/>
      <c r="H66" s="276"/>
    </row>
    <row r="67" spans="1:8" s="128" customFormat="1" x14ac:dyDescent="0.2">
      <c r="A67" s="268"/>
      <c r="B67" s="283" t="s">
        <v>295</v>
      </c>
      <c r="C67" s="284"/>
      <c r="D67" s="284"/>
      <c r="G67" s="111"/>
      <c r="H67" s="276"/>
    </row>
    <row r="68" spans="1:8" s="128" customFormat="1" x14ac:dyDescent="0.2">
      <c r="A68" s="268"/>
      <c r="B68" s="283" t="s">
        <v>429</v>
      </c>
      <c r="C68" s="285">
        <v>1275.7722000000001</v>
      </c>
      <c r="D68" s="285">
        <v>1282.8657000000001</v>
      </c>
      <c r="G68" s="111"/>
      <c r="H68" s="276"/>
    </row>
    <row r="69" spans="1:8" s="128" customFormat="1" x14ac:dyDescent="0.2">
      <c r="A69" s="268"/>
      <c r="B69" s="283" t="s">
        <v>430</v>
      </c>
      <c r="C69" s="285">
        <v>1000.5404</v>
      </c>
      <c r="D69" s="285">
        <v>1000.5404</v>
      </c>
      <c r="G69" s="286"/>
      <c r="H69" s="276"/>
    </row>
    <row r="70" spans="1:8" s="128" customFormat="1" x14ac:dyDescent="0.2">
      <c r="A70" s="268"/>
      <c r="B70" s="283" t="s">
        <v>431</v>
      </c>
      <c r="C70" s="285">
        <v>1001.7537</v>
      </c>
      <c r="D70" s="285">
        <v>1001</v>
      </c>
      <c r="G70" s="286"/>
      <c r="H70" s="276"/>
    </row>
    <row r="71" spans="1:8" s="128" customFormat="1" x14ac:dyDescent="0.2">
      <c r="A71" s="268"/>
      <c r="B71" s="283" t="s">
        <v>432</v>
      </c>
      <c r="C71" s="285">
        <v>1003.7549</v>
      </c>
      <c r="D71" s="285">
        <v>1003</v>
      </c>
      <c r="G71" s="286"/>
      <c r="H71" s="276"/>
    </row>
    <row r="72" spans="1:8" s="128" customFormat="1" x14ac:dyDescent="0.2">
      <c r="A72" s="268"/>
      <c r="B72" s="283" t="s">
        <v>296</v>
      </c>
      <c r="C72" s="285"/>
      <c r="D72" s="285"/>
      <c r="G72" s="111"/>
      <c r="H72" s="276"/>
    </row>
    <row r="73" spans="1:8" s="128" customFormat="1" x14ac:dyDescent="0.2">
      <c r="A73" s="268"/>
      <c r="B73" s="283" t="s">
        <v>433</v>
      </c>
      <c r="C73" s="285">
        <v>1269.1247000000001</v>
      </c>
      <c r="D73" s="285">
        <v>1276.0735999999999</v>
      </c>
      <c r="G73" s="111"/>
      <c r="H73" s="276"/>
    </row>
    <row r="74" spans="1:8" s="128" customFormat="1" x14ac:dyDescent="0.2">
      <c r="A74" s="268"/>
      <c r="B74" s="283" t="s">
        <v>434</v>
      </c>
      <c r="C74" s="285">
        <v>1000.5404</v>
      </c>
      <c r="D74" s="285">
        <v>1000.5404</v>
      </c>
      <c r="G74" s="287"/>
      <c r="H74" s="276"/>
    </row>
    <row r="75" spans="1:8" s="128" customFormat="1" x14ac:dyDescent="0.2">
      <c r="A75" s="268"/>
      <c r="B75" s="283" t="s">
        <v>435</v>
      </c>
      <c r="C75" s="285">
        <v>1001.7426</v>
      </c>
      <c r="D75" s="285">
        <v>1001</v>
      </c>
      <c r="G75" s="286"/>
      <c r="H75" s="276"/>
    </row>
    <row r="76" spans="1:8" s="128" customFormat="1" x14ac:dyDescent="0.2">
      <c r="A76" s="268"/>
      <c r="B76" s="283" t="s">
        <v>436</v>
      </c>
      <c r="C76" s="285">
        <v>1003.7435</v>
      </c>
      <c r="D76" s="285">
        <v>1003</v>
      </c>
      <c r="G76" s="286"/>
      <c r="H76" s="276"/>
    </row>
    <row r="77" spans="1:8" s="128" customFormat="1" x14ac:dyDescent="0.2">
      <c r="A77" s="268"/>
      <c r="B77" s="275"/>
      <c r="G77" s="111"/>
      <c r="H77" s="276"/>
    </row>
    <row r="78" spans="1:8" s="128" customFormat="1" x14ac:dyDescent="0.2">
      <c r="A78" s="268"/>
      <c r="B78" s="282" t="s">
        <v>437</v>
      </c>
      <c r="C78" s="288"/>
      <c r="D78" s="288"/>
      <c r="E78" s="288"/>
      <c r="G78" s="111"/>
      <c r="H78" s="276"/>
    </row>
    <row r="79" spans="1:8" s="128" customFormat="1" x14ac:dyDescent="0.2">
      <c r="A79" s="268"/>
      <c r="B79" s="282"/>
      <c r="C79" s="288"/>
      <c r="D79" s="288"/>
      <c r="E79" s="288"/>
      <c r="G79" s="111"/>
      <c r="H79" s="276"/>
    </row>
    <row r="80" spans="1:8" s="128" customFormat="1" ht="25.5" x14ac:dyDescent="0.2">
      <c r="A80" s="268"/>
      <c r="B80" s="289" t="s">
        <v>438</v>
      </c>
      <c r="C80" s="290" t="s">
        <v>439</v>
      </c>
      <c r="D80" s="290" t="s">
        <v>440</v>
      </c>
      <c r="E80" s="290" t="s">
        <v>441</v>
      </c>
      <c r="F80" s="291"/>
      <c r="G80" s="291"/>
      <c r="H80" s="292"/>
    </row>
    <row r="81" spans="1:8" s="128" customFormat="1" ht="38.25" x14ac:dyDescent="0.2">
      <c r="A81" s="268"/>
      <c r="B81" s="293" t="s">
        <v>442</v>
      </c>
      <c r="C81" s="294" t="s">
        <v>443</v>
      </c>
      <c r="D81" s="295">
        <v>5.5462994799999992</v>
      </c>
      <c r="E81" s="295">
        <v>5.5462994799999992</v>
      </c>
      <c r="G81" s="111"/>
      <c r="H81" s="276"/>
    </row>
    <row r="82" spans="1:8" s="128" customFormat="1" x14ac:dyDescent="0.2">
      <c r="A82" s="268"/>
      <c r="B82" s="296"/>
      <c r="C82" s="288"/>
      <c r="D82" s="288"/>
      <c r="E82" s="288"/>
      <c r="G82" s="111"/>
      <c r="H82" s="276"/>
    </row>
    <row r="83" spans="1:8" s="128" customFormat="1" ht="25.5" x14ac:dyDescent="0.2">
      <c r="A83" s="268"/>
      <c r="B83" s="297" t="s">
        <v>438</v>
      </c>
      <c r="C83" s="290" t="s">
        <v>444</v>
      </c>
      <c r="D83" s="290" t="s">
        <v>440</v>
      </c>
      <c r="E83" s="290" t="s">
        <v>445</v>
      </c>
      <c r="F83" s="291"/>
      <c r="G83" s="298"/>
      <c r="H83" s="292"/>
    </row>
    <row r="84" spans="1:8" s="128" customFormat="1" ht="51" x14ac:dyDescent="0.2">
      <c r="A84" s="268"/>
      <c r="B84" s="293" t="s">
        <v>442</v>
      </c>
      <c r="C84" s="294" t="s">
        <v>446</v>
      </c>
      <c r="D84" s="284">
        <v>5.4640980499999996</v>
      </c>
      <c r="E84" s="284">
        <v>5.4640980499999996</v>
      </c>
      <c r="G84" s="111"/>
      <c r="H84" s="276"/>
    </row>
    <row r="85" spans="1:8" s="128" customFormat="1" x14ac:dyDescent="0.2">
      <c r="A85" s="268"/>
      <c r="B85" s="299"/>
      <c r="C85" s="288"/>
      <c r="G85" s="111"/>
      <c r="H85" s="276"/>
    </row>
    <row r="86" spans="1:8" s="128" customFormat="1" ht="25.5" x14ac:dyDescent="0.2">
      <c r="A86" s="268"/>
      <c r="B86" s="297" t="s">
        <v>438</v>
      </c>
      <c r="C86" s="290" t="s">
        <v>447</v>
      </c>
      <c r="D86" s="290" t="s">
        <v>440</v>
      </c>
      <c r="E86" s="290" t="s">
        <v>445</v>
      </c>
      <c r="F86" s="291"/>
      <c r="G86" s="298"/>
      <c r="H86" s="292"/>
    </row>
    <row r="87" spans="1:8" s="128" customFormat="1" ht="51" x14ac:dyDescent="0.2">
      <c r="A87" s="268"/>
      <c r="B87" s="300">
        <v>45110</v>
      </c>
      <c r="C87" s="294" t="s">
        <v>448</v>
      </c>
      <c r="D87" s="295">
        <v>1.35709963</v>
      </c>
      <c r="E87" s="295">
        <v>1.35709963</v>
      </c>
      <c r="G87" s="111"/>
      <c r="H87" s="276"/>
    </row>
    <row r="88" spans="1:8" s="128" customFormat="1" ht="51" x14ac:dyDescent="0.2">
      <c r="A88" s="268"/>
      <c r="B88" s="300">
        <v>45117</v>
      </c>
      <c r="C88" s="294" t="s">
        <v>448</v>
      </c>
      <c r="D88" s="295">
        <v>1.23329976</v>
      </c>
      <c r="E88" s="295">
        <v>1.23329976</v>
      </c>
      <c r="G88" s="111"/>
      <c r="H88" s="276"/>
    </row>
    <row r="89" spans="1:8" s="128" customFormat="1" ht="51" x14ac:dyDescent="0.2">
      <c r="A89" s="268"/>
      <c r="B89" s="300">
        <v>45124</v>
      </c>
      <c r="C89" s="294" t="s">
        <v>448</v>
      </c>
      <c r="D89" s="295">
        <v>1.2523000500000001</v>
      </c>
      <c r="E89" s="295">
        <v>1.2523000500000001</v>
      </c>
      <c r="G89" s="111"/>
      <c r="H89" s="276"/>
    </row>
    <row r="90" spans="1:8" s="128" customFormat="1" ht="51" x14ac:dyDescent="0.2">
      <c r="A90" s="268"/>
      <c r="B90" s="300">
        <v>45131</v>
      </c>
      <c r="C90" s="294" t="s">
        <v>448</v>
      </c>
      <c r="D90" s="295">
        <v>1.23939964</v>
      </c>
      <c r="E90" s="295">
        <v>1.23939964</v>
      </c>
      <c r="G90" s="111"/>
      <c r="H90" s="276"/>
    </row>
    <row r="91" spans="1:8" s="128" customFormat="1" ht="51" x14ac:dyDescent="0.2">
      <c r="A91" s="268"/>
      <c r="B91" s="300">
        <v>45138</v>
      </c>
      <c r="C91" s="294" t="s">
        <v>448</v>
      </c>
      <c r="D91" s="295">
        <v>1.22579996</v>
      </c>
      <c r="E91" s="295">
        <v>1.22579996</v>
      </c>
      <c r="G91" s="111"/>
      <c r="H91" s="276"/>
    </row>
    <row r="92" spans="1:8" s="128" customFormat="1" x14ac:dyDescent="0.2">
      <c r="A92" s="268"/>
      <c r="B92" s="296"/>
      <c r="C92" s="288"/>
      <c r="D92" s="288"/>
      <c r="E92" s="288"/>
      <c r="G92" s="111"/>
      <c r="H92" s="276"/>
    </row>
    <row r="93" spans="1:8" s="128" customFormat="1" ht="25.5" x14ac:dyDescent="0.2">
      <c r="A93" s="268"/>
      <c r="B93" s="297" t="s">
        <v>438</v>
      </c>
      <c r="C93" s="290" t="s">
        <v>449</v>
      </c>
      <c r="D93" s="290" t="s">
        <v>440</v>
      </c>
      <c r="E93" s="290" t="s">
        <v>445</v>
      </c>
      <c r="F93" s="291"/>
      <c r="G93" s="298"/>
      <c r="H93" s="292"/>
    </row>
    <row r="94" spans="1:8" s="128" customFormat="1" ht="51" x14ac:dyDescent="0.2">
      <c r="A94" s="268"/>
      <c r="B94" s="300">
        <v>45110</v>
      </c>
      <c r="C94" s="294" t="s">
        <v>450</v>
      </c>
      <c r="D94" s="295">
        <v>1.3377996599999999</v>
      </c>
      <c r="E94" s="295">
        <v>1.3377996599999999</v>
      </c>
      <c r="G94" s="111"/>
      <c r="H94" s="276"/>
    </row>
    <row r="95" spans="1:8" s="128" customFormat="1" ht="51" x14ac:dyDescent="0.2">
      <c r="A95" s="268"/>
      <c r="B95" s="300">
        <v>45117</v>
      </c>
      <c r="C95" s="294" t="s">
        <v>450</v>
      </c>
      <c r="D95" s="295">
        <v>1.2148999899999999</v>
      </c>
      <c r="E95" s="295">
        <v>1.2148999899999999</v>
      </c>
      <c r="G95" s="111"/>
      <c r="H95" s="276"/>
    </row>
    <row r="96" spans="1:8" s="128" customFormat="1" ht="51" x14ac:dyDescent="0.2">
      <c r="A96" s="268"/>
      <c r="B96" s="300">
        <v>45124</v>
      </c>
      <c r="C96" s="294" t="s">
        <v>450</v>
      </c>
      <c r="D96" s="295">
        <v>1.2336003900000001</v>
      </c>
      <c r="E96" s="295">
        <v>1.2336003900000001</v>
      </c>
      <c r="G96" s="111"/>
      <c r="H96" s="276"/>
    </row>
    <row r="97" spans="1:8" s="128" customFormat="1" ht="51" x14ac:dyDescent="0.2">
      <c r="A97" s="268"/>
      <c r="B97" s="300">
        <v>45131</v>
      </c>
      <c r="C97" s="294" t="s">
        <v>450</v>
      </c>
      <c r="D97" s="295">
        <v>1.22060046</v>
      </c>
      <c r="E97" s="295">
        <v>1.22060046</v>
      </c>
      <c r="G97" s="111"/>
      <c r="H97" s="276"/>
    </row>
    <row r="98" spans="1:8" s="128" customFormat="1" ht="51" x14ac:dyDescent="0.2">
      <c r="A98" s="268"/>
      <c r="B98" s="300">
        <v>45138</v>
      </c>
      <c r="C98" s="294" t="s">
        <v>450</v>
      </c>
      <c r="D98" s="295">
        <v>1.2068002200000001</v>
      </c>
      <c r="E98" s="295">
        <v>1.2068002200000001</v>
      </c>
      <c r="G98" s="111"/>
      <c r="H98" s="276"/>
    </row>
    <row r="99" spans="1:8" s="128" customFormat="1" ht="25.5" x14ac:dyDescent="0.2">
      <c r="B99" s="297" t="s">
        <v>438</v>
      </c>
      <c r="C99" s="294" t="s">
        <v>451</v>
      </c>
      <c r="D99" s="294" t="s">
        <v>440</v>
      </c>
      <c r="E99" s="294" t="s">
        <v>445</v>
      </c>
      <c r="G99" s="111"/>
      <c r="H99" s="276"/>
    </row>
    <row r="100" spans="1:8" s="128" customFormat="1" ht="25.5" x14ac:dyDescent="0.2">
      <c r="B100" s="293" t="s">
        <v>442</v>
      </c>
      <c r="C100" s="294" t="s">
        <v>452</v>
      </c>
      <c r="D100" s="295">
        <v>6.3362002799999999</v>
      </c>
      <c r="E100" s="295">
        <v>6.3362002799999999</v>
      </c>
      <c r="G100" s="111"/>
      <c r="H100" s="276"/>
    </row>
    <row r="101" spans="1:8" s="128" customFormat="1" x14ac:dyDescent="0.2">
      <c r="B101" s="301"/>
      <c r="C101" s="302"/>
      <c r="G101" s="111"/>
      <c r="H101" s="276"/>
    </row>
    <row r="102" spans="1:8" s="128" customFormat="1" ht="25.5" x14ac:dyDescent="0.2">
      <c r="B102" s="297" t="s">
        <v>438</v>
      </c>
      <c r="C102" s="294" t="s">
        <v>453</v>
      </c>
      <c r="D102" s="294" t="s">
        <v>440</v>
      </c>
      <c r="E102" s="294" t="s">
        <v>445</v>
      </c>
      <c r="G102" s="111"/>
      <c r="H102" s="276"/>
    </row>
    <row r="103" spans="1:8" s="128" customFormat="1" ht="25.5" x14ac:dyDescent="0.2">
      <c r="B103" s="293" t="s">
        <v>442</v>
      </c>
      <c r="C103" s="294" t="s">
        <v>454</v>
      </c>
      <c r="D103" s="284">
        <v>6.2393983100000003</v>
      </c>
      <c r="E103" s="284">
        <v>6.2393983100000003</v>
      </c>
      <c r="G103" s="111"/>
      <c r="H103" s="276"/>
    </row>
    <row r="104" spans="1:8" s="128" customFormat="1" x14ac:dyDescent="0.2">
      <c r="A104" s="268"/>
      <c r="B104" s="303"/>
      <c r="C104" s="304"/>
      <c r="D104" s="305"/>
      <c r="E104" s="305"/>
      <c r="G104" s="111"/>
      <c r="H104" s="276"/>
    </row>
    <row r="105" spans="1:8" s="128" customFormat="1" x14ac:dyDescent="0.2">
      <c r="A105" s="268"/>
      <c r="B105" s="303"/>
      <c r="C105" s="304"/>
      <c r="D105" s="305"/>
      <c r="E105" s="305"/>
      <c r="G105" s="111"/>
      <c r="H105" s="276"/>
    </row>
    <row r="106" spans="1:8" s="128" customFormat="1" x14ac:dyDescent="0.2">
      <c r="A106" s="268"/>
      <c r="B106" s="303"/>
      <c r="C106" s="304"/>
      <c r="D106" s="305"/>
      <c r="E106" s="305"/>
      <c r="G106" s="111"/>
      <c r="H106" s="276"/>
    </row>
    <row r="107" spans="1:8" s="128" customFormat="1" ht="33" customHeight="1" x14ac:dyDescent="0.2">
      <c r="A107" s="268"/>
      <c r="B107" s="604" t="s">
        <v>455</v>
      </c>
      <c r="C107" s="605"/>
      <c r="D107" s="605"/>
      <c r="E107" s="605"/>
      <c r="F107" s="605"/>
      <c r="G107" s="605"/>
      <c r="H107" s="606"/>
    </row>
    <row r="108" spans="1:8" s="128" customFormat="1" x14ac:dyDescent="0.2">
      <c r="A108" s="268"/>
      <c r="B108" s="301"/>
      <c r="C108" s="302"/>
      <c r="G108" s="111"/>
      <c r="H108" s="276"/>
    </row>
    <row r="109" spans="1:8" s="128" customFormat="1" x14ac:dyDescent="0.2">
      <c r="A109" s="268"/>
      <c r="B109" s="306" t="s">
        <v>456</v>
      </c>
      <c r="C109" s="288"/>
      <c r="D109" s="288"/>
      <c r="E109" s="288"/>
      <c r="G109" s="111"/>
      <c r="H109" s="276"/>
    </row>
    <row r="110" spans="1:8" s="128" customFormat="1" x14ac:dyDescent="0.2">
      <c r="A110" s="268"/>
      <c r="B110" s="306" t="s">
        <v>457</v>
      </c>
      <c r="C110" s="288"/>
      <c r="D110" s="288"/>
      <c r="E110" s="288"/>
      <c r="G110" s="111"/>
      <c r="H110" s="276"/>
    </row>
    <row r="111" spans="1:8" s="128" customFormat="1" x14ac:dyDescent="0.2">
      <c r="A111" s="268"/>
      <c r="B111" s="306"/>
      <c r="C111" s="288"/>
      <c r="D111" s="288"/>
      <c r="E111" s="288"/>
      <c r="G111" s="111"/>
      <c r="H111" s="276"/>
    </row>
    <row r="112" spans="1:8" s="128" customFormat="1" x14ac:dyDescent="0.2">
      <c r="A112" s="268"/>
      <c r="B112" s="282" t="s">
        <v>458</v>
      </c>
      <c r="C112" s="288"/>
      <c r="D112" s="288"/>
      <c r="E112" s="288"/>
      <c r="G112" s="111"/>
      <c r="H112" s="276"/>
    </row>
    <row r="113" spans="1:8" s="128" customFormat="1" x14ac:dyDescent="0.2">
      <c r="A113" s="268"/>
      <c r="B113" s="282"/>
      <c r="C113" s="288"/>
      <c r="D113" s="288"/>
      <c r="E113" s="288"/>
      <c r="G113" s="111"/>
      <c r="H113" s="276"/>
    </row>
    <row r="114" spans="1:8" s="128" customFormat="1" x14ac:dyDescent="0.2">
      <c r="A114" s="268"/>
      <c r="B114" s="282" t="s">
        <v>459</v>
      </c>
      <c r="C114" s="288"/>
      <c r="D114" s="288"/>
      <c r="E114" s="288"/>
      <c r="G114" s="111"/>
      <c r="H114" s="276"/>
    </row>
    <row r="115" spans="1:8" s="128" customFormat="1" x14ac:dyDescent="0.2">
      <c r="A115" s="268"/>
      <c r="B115" s="135" t="s">
        <v>297</v>
      </c>
      <c r="C115" s="288"/>
      <c r="D115" s="288"/>
      <c r="E115" s="288"/>
      <c r="G115" s="111"/>
      <c r="H115" s="276"/>
    </row>
    <row r="116" spans="1:8" s="128" customFormat="1" x14ac:dyDescent="0.2">
      <c r="A116" s="268"/>
      <c r="B116" s="135"/>
      <c r="C116" s="288"/>
      <c r="D116" s="288"/>
      <c r="E116" s="288"/>
      <c r="G116" s="111"/>
      <c r="H116" s="276"/>
    </row>
    <row r="117" spans="1:8" s="128" customFormat="1" x14ac:dyDescent="0.2">
      <c r="A117" s="268"/>
      <c r="B117" s="282" t="s">
        <v>460</v>
      </c>
      <c r="C117" s="288"/>
      <c r="D117" s="288"/>
      <c r="E117" s="288"/>
      <c r="G117" s="111"/>
      <c r="H117" s="276"/>
    </row>
    <row r="118" spans="1:8" s="128" customFormat="1" x14ac:dyDescent="0.2">
      <c r="A118" s="268"/>
      <c r="B118" s="282"/>
      <c r="C118" s="288"/>
      <c r="D118" s="288"/>
      <c r="E118" s="288"/>
      <c r="G118" s="111"/>
      <c r="H118" s="276"/>
    </row>
    <row r="119" spans="1:8" s="128" customFormat="1" x14ac:dyDescent="0.2">
      <c r="A119" s="268"/>
      <c r="B119" s="282" t="s">
        <v>461</v>
      </c>
      <c r="C119" s="288"/>
      <c r="D119" s="288"/>
      <c r="E119" s="288"/>
      <c r="G119" s="111"/>
      <c r="H119" s="276"/>
    </row>
    <row r="120" spans="1:8" s="128" customFormat="1" x14ac:dyDescent="0.2">
      <c r="A120" s="268"/>
      <c r="B120" s="307"/>
      <c r="C120" s="288"/>
      <c r="D120" s="288"/>
      <c r="E120" s="288"/>
      <c r="G120" s="111"/>
      <c r="H120" s="276"/>
    </row>
    <row r="121" spans="1:8" s="128" customFormat="1" x14ac:dyDescent="0.2">
      <c r="A121" s="268"/>
      <c r="B121" s="282" t="s">
        <v>462</v>
      </c>
      <c r="C121" s="288"/>
      <c r="D121" s="288"/>
      <c r="E121" s="288"/>
      <c r="G121" s="111"/>
      <c r="H121" s="276"/>
    </row>
    <row r="122" spans="1:8" s="128" customFormat="1" x14ac:dyDescent="0.2">
      <c r="A122" s="268"/>
      <c r="B122" s="282"/>
      <c r="C122" s="288"/>
      <c r="D122" s="288"/>
      <c r="E122" s="288"/>
      <c r="G122" s="111"/>
      <c r="H122" s="276"/>
    </row>
    <row r="123" spans="1:8" s="128" customFormat="1" x14ac:dyDescent="0.2">
      <c r="A123" s="268"/>
      <c r="B123" s="282" t="s">
        <v>463</v>
      </c>
      <c r="C123" s="288"/>
      <c r="D123" s="288"/>
      <c r="E123" s="288"/>
      <c r="G123" s="111"/>
      <c r="H123" s="276"/>
    </row>
    <row r="124" spans="1:8" s="128" customFormat="1" x14ac:dyDescent="0.2">
      <c r="A124" s="268"/>
      <c r="B124" s="282"/>
      <c r="C124" s="288"/>
      <c r="D124" s="288"/>
      <c r="E124" s="288"/>
      <c r="G124" s="111"/>
      <c r="H124" s="276"/>
    </row>
    <row r="125" spans="1:8" s="128" customFormat="1" x14ac:dyDescent="0.2">
      <c r="A125" s="268"/>
      <c r="B125" s="282" t="s">
        <v>464</v>
      </c>
      <c r="C125" s="288"/>
      <c r="D125" s="288"/>
      <c r="E125" s="288"/>
      <c r="G125" s="111"/>
      <c r="H125" s="276"/>
    </row>
    <row r="126" spans="1:8" s="128" customFormat="1" x14ac:dyDescent="0.2">
      <c r="A126" s="268"/>
      <c r="B126" s="308" t="s">
        <v>465</v>
      </c>
      <c r="C126" s="309"/>
      <c r="D126" s="309"/>
      <c r="E126" s="309"/>
      <c r="F126" s="310">
        <f>G33*100</f>
        <v>81.289999999999992</v>
      </c>
      <c r="G126" s="111"/>
      <c r="H126" s="276"/>
    </row>
    <row r="127" spans="1:8" s="128" customFormat="1" x14ac:dyDescent="0.2">
      <c r="A127" s="268"/>
      <c r="B127" s="308" t="s">
        <v>466</v>
      </c>
      <c r="C127" s="309"/>
      <c r="D127" s="309"/>
      <c r="E127" s="309"/>
      <c r="F127" s="311">
        <f>G6*100</f>
        <v>0</v>
      </c>
      <c r="G127" s="111"/>
      <c r="H127" s="276"/>
    </row>
    <row r="128" spans="1:8" s="128" customFormat="1" x14ac:dyDescent="0.2">
      <c r="A128" s="268"/>
      <c r="B128" s="308" t="s">
        <v>467</v>
      </c>
      <c r="C128" s="309"/>
      <c r="D128" s="309"/>
      <c r="E128" s="309"/>
      <c r="F128" s="312">
        <f>(G12+G16)*100</f>
        <v>10.08</v>
      </c>
      <c r="G128" s="111"/>
      <c r="H128" s="276"/>
    </row>
    <row r="129" spans="1:10" s="128" customFormat="1" x14ac:dyDescent="0.2">
      <c r="A129" s="268"/>
      <c r="B129" s="313" t="s">
        <v>468</v>
      </c>
      <c r="C129" s="314"/>
      <c r="D129" s="314"/>
      <c r="E129" s="314"/>
      <c r="F129" s="312">
        <f>(G44+G49+G50)*100</f>
        <v>8.6300000000000008</v>
      </c>
      <c r="G129" s="111"/>
      <c r="H129" s="276"/>
    </row>
    <row r="130" spans="1:10" s="128" customFormat="1" x14ac:dyDescent="0.2">
      <c r="A130" s="268"/>
      <c r="B130" s="282"/>
      <c r="C130" s="288"/>
      <c r="D130" s="288"/>
      <c r="E130" s="288"/>
      <c r="G130" s="111"/>
      <c r="H130" s="276"/>
    </row>
    <row r="131" spans="1:10" s="128" customFormat="1" x14ac:dyDescent="0.2">
      <c r="A131" s="268"/>
      <c r="B131" s="282" t="s">
        <v>469</v>
      </c>
      <c r="C131" s="288"/>
      <c r="D131" s="288"/>
      <c r="E131" s="288"/>
      <c r="G131" s="111"/>
      <c r="H131" s="276"/>
    </row>
    <row r="132" spans="1:10" s="128" customFormat="1" x14ac:dyDescent="0.2">
      <c r="A132" s="268"/>
      <c r="B132" s="308" t="s">
        <v>470</v>
      </c>
      <c r="C132" s="315"/>
      <c r="D132" s="315"/>
      <c r="E132" s="315"/>
      <c r="F132" s="312">
        <f>F126+F127</f>
        <v>81.289999999999992</v>
      </c>
      <c r="G132" s="111"/>
      <c r="H132" s="276"/>
    </row>
    <row r="133" spans="1:10" s="128" customFormat="1" x14ac:dyDescent="0.2">
      <c r="A133" s="268"/>
      <c r="B133" s="308" t="s">
        <v>471</v>
      </c>
      <c r="C133" s="316"/>
      <c r="D133" s="316"/>
      <c r="E133" s="316"/>
      <c r="F133" s="312">
        <f>F128</f>
        <v>10.08</v>
      </c>
      <c r="G133" s="111"/>
      <c r="H133" s="276"/>
    </row>
    <row r="134" spans="1:10" s="128" customFormat="1" x14ac:dyDescent="0.2">
      <c r="A134" s="268"/>
      <c r="B134" s="308" t="s">
        <v>468</v>
      </c>
      <c r="C134" s="316"/>
      <c r="D134" s="316"/>
      <c r="E134" s="316"/>
      <c r="F134" s="312">
        <f>+F129</f>
        <v>8.6300000000000008</v>
      </c>
      <c r="G134" s="111"/>
      <c r="H134" s="276"/>
    </row>
    <row r="135" spans="1:10" s="128" customFormat="1" x14ac:dyDescent="0.2">
      <c r="A135" s="268"/>
      <c r="B135" s="282"/>
      <c r="C135" s="317"/>
      <c r="D135" s="317"/>
      <c r="E135" s="317"/>
      <c r="F135" s="318"/>
      <c r="G135" s="111"/>
      <c r="H135" s="276"/>
    </row>
    <row r="136" spans="1:10" s="128" customFormat="1" x14ac:dyDescent="0.2">
      <c r="A136" s="268"/>
      <c r="B136" s="282" t="s">
        <v>328</v>
      </c>
      <c r="C136" s="317"/>
      <c r="D136" s="317"/>
      <c r="E136" s="317"/>
      <c r="F136" s="164"/>
      <c r="G136" s="111"/>
      <c r="H136" s="276"/>
    </row>
    <row r="137" spans="1:10" s="128" customFormat="1" ht="13.5" thickBot="1" x14ac:dyDescent="0.25">
      <c r="A137" s="268"/>
      <c r="B137" s="319"/>
      <c r="C137" s="320"/>
      <c r="D137" s="320"/>
      <c r="E137" s="321"/>
      <c r="F137" s="322"/>
      <c r="G137" s="321"/>
      <c r="H137" s="323"/>
    </row>
    <row r="138" spans="1:10" s="128" customFormat="1" x14ac:dyDescent="0.2">
      <c r="A138" s="268"/>
    </row>
    <row r="140" spans="1:10" x14ac:dyDescent="0.2">
      <c r="B140" s="569" t="s">
        <v>833</v>
      </c>
      <c r="C140" s="569"/>
      <c r="D140" s="569"/>
      <c r="E140" s="569"/>
      <c r="F140" s="569"/>
      <c r="G140" s="569"/>
      <c r="H140" s="569"/>
      <c r="I140" s="569"/>
      <c r="J140" s="199"/>
    </row>
    <row r="141" spans="1:10" x14ac:dyDescent="0.2">
      <c r="B141" s="570" t="s">
        <v>834</v>
      </c>
      <c r="C141" s="571" t="s">
        <v>835</v>
      </c>
      <c r="D141" s="571"/>
      <c r="E141" s="186" t="s">
        <v>836</v>
      </c>
      <c r="F141" s="186" t="s">
        <v>837</v>
      </c>
      <c r="G141" s="571" t="s">
        <v>838</v>
      </c>
      <c r="H141" s="571"/>
      <c r="I141" s="571"/>
      <c r="J141" s="571"/>
    </row>
    <row r="142" spans="1:10" ht="25.5" x14ac:dyDescent="0.2">
      <c r="B142" s="570"/>
      <c r="C142" s="348" t="s">
        <v>296</v>
      </c>
      <c r="D142" s="348" t="s">
        <v>295</v>
      </c>
      <c r="E142" s="349" t="s">
        <v>894</v>
      </c>
      <c r="F142" s="350" t="s">
        <v>915</v>
      </c>
      <c r="G142" s="348" t="s">
        <v>296</v>
      </c>
      <c r="H142" s="348" t="s">
        <v>295</v>
      </c>
      <c r="I142" s="350" t="s">
        <v>894</v>
      </c>
      <c r="J142" s="350" t="s">
        <v>915</v>
      </c>
    </row>
    <row r="143" spans="1:10" x14ac:dyDescent="0.2">
      <c r="B143" s="189" t="s">
        <v>874</v>
      </c>
      <c r="C143" s="187">
        <v>4.7766779662479664E-2</v>
      </c>
      <c r="D143" s="187">
        <v>4.8831909500705928E-2</v>
      </c>
      <c r="E143" s="187">
        <v>5.3535606873591712E-2</v>
      </c>
      <c r="F143" s="187">
        <v>5.6756667370634117E-2</v>
      </c>
      <c r="G143" s="188">
        <v>12760.735999999999</v>
      </c>
      <c r="H143" s="188">
        <v>12828.657000000001</v>
      </c>
      <c r="I143" s="188">
        <v>13132.106883440687</v>
      </c>
      <c r="J143" s="188">
        <v>13343.235360568679</v>
      </c>
    </row>
    <row r="144" spans="1:10" x14ac:dyDescent="0.2">
      <c r="B144" s="189" t="s">
        <v>875</v>
      </c>
      <c r="C144" s="187">
        <v>6.2860076807489881E-2</v>
      </c>
      <c r="D144" s="187">
        <v>6.383882893661541E-2</v>
      </c>
      <c r="E144" s="187">
        <v>6.4920417407692915E-2</v>
      </c>
      <c r="F144" s="187">
        <v>5.9228240271763342E-2</v>
      </c>
      <c r="G144" s="188">
        <v>10012.055357195957</v>
      </c>
      <c r="H144" s="188">
        <v>10012.243063083735</v>
      </c>
      <c r="I144" s="188">
        <v>10012.450491009695</v>
      </c>
      <c r="J144" s="188">
        <v>10011.358840600064</v>
      </c>
    </row>
    <row r="145" spans="2:10" x14ac:dyDescent="0.2">
      <c r="B145" s="189" t="s">
        <v>876</v>
      </c>
      <c r="C145" s="187">
        <v>6.3142314143104228E-2</v>
      </c>
      <c r="D145" s="187">
        <v>6.412467721287185E-2</v>
      </c>
      <c r="E145" s="187">
        <v>6.63964215588837E-2</v>
      </c>
      <c r="F145" s="187">
        <v>6.7260988689854084E-2</v>
      </c>
      <c r="G145" s="188">
        <v>10025.948896223194</v>
      </c>
      <c r="H145" s="188">
        <v>10026.352607073783</v>
      </c>
      <c r="I145" s="188">
        <v>10027.286200640638</v>
      </c>
      <c r="J145" s="188">
        <v>10027.64150220131</v>
      </c>
    </row>
    <row r="146" spans="2:10" x14ac:dyDescent="0.2">
      <c r="B146" s="189" t="s">
        <v>877</v>
      </c>
      <c r="C146" s="187">
        <v>6.4467812775517691E-2</v>
      </c>
      <c r="D146" s="187">
        <v>6.5466422559986942E-2</v>
      </c>
      <c r="E146" s="187">
        <v>6.7947987780597338E-2</v>
      </c>
      <c r="F146" s="187">
        <v>6.0229463447228578E-2</v>
      </c>
      <c r="G146" s="188">
        <v>10054.753484823043</v>
      </c>
      <c r="H146" s="188">
        <v>10055.601619160538</v>
      </c>
      <c r="I146" s="188">
        <v>10057.70924989585</v>
      </c>
      <c r="J146" s="188">
        <v>10051.153790872988</v>
      </c>
    </row>
    <row r="147" spans="2:10" x14ac:dyDescent="0.2">
      <c r="B147" s="185" t="s">
        <v>878</v>
      </c>
      <c r="C147" s="187">
        <v>6.172854914092718E-2</v>
      </c>
      <c r="D147" s="187">
        <v>6.2770675559638889E-2</v>
      </c>
      <c r="E147" s="187">
        <v>6.6944016179332211E-2</v>
      </c>
      <c r="F147" s="187">
        <v>6.4073054278718899E-2</v>
      </c>
      <c r="G147" s="188">
        <v>10617.285491409271</v>
      </c>
      <c r="H147" s="188">
        <v>10627.706755596389</v>
      </c>
      <c r="I147" s="188">
        <v>10669.440161793322</v>
      </c>
      <c r="J147" s="188">
        <v>10640.730542787189</v>
      </c>
    </row>
    <row r="148" spans="2:10" x14ac:dyDescent="0.2">
      <c r="B148" s="185" t="s">
        <v>843</v>
      </c>
      <c r="C148" s="187">
        <v>4.2192049285464606E-2</v>
      </c>
      <c r="D148" s="187">
        <v>4.3225000695084059E-2</v>
      </c>
      <c r="E148" s="187">
        <v>4.6532112137540826E-2</v>
      </c>
      <c r="F148" s="187">
        <v>4.3984939631754649E-2</v>
      </c>
      <c r="G148" s="188">
        <v>11319.917639042662</v>
      </c>
      <c r="H148" s="188">
        <v>11353.609657614337</v>
      </c>
      <c r="I148" s="188">
        <v>11461.928018648567</v>
      </c>
      <c r="J148" s="188">
        <v>11378.439401978085</v>
      </c>
    </row>
    <row r="149" spans="2:10" x14ac:dyDescent="0.2">
      <c r="B149" s="185" t="s">
        <v>844</v>
      </c>
      <c r="C149" s="187">
        <v>4.7134312343124041E-2</v>
      </c>
      <c r="D149" s="187">
        <v>4.8187688250842076E-2</v>
      </c>
      <c r="E149" s="187">
        <v>5.2800858109616433E-2</v>
      </c>
      <c r="F149" s="187">
        <v>5.7231719737941722E-2</v>
      </c>
      <c r="G149" s="188">
        <v>12591.189339942996</v>
      </c>
      <c r="H149" s="188">
        <v>12654.682949743517</v>
      </c>
      <c r="I149" s="188">
        <v>12935.772640913916</v>
      </c>
      <c r="J149" s="188">
        <v>13210.435740157802</v>
      </c>
    </row>
    <row r="150" spans="2:10" x14ac:dyDescent="0.2">
      <c r="B150" s="324"/>
      <c r="C150" s="82"/>
      <c r="D150" s="325"/>
      <c r="E150" s="82"/>
      <c r="F150" s="82"/>
      <c r="G150" s="82"/>
      <c r="H150" s="82"/>
      <c r="I150" s="82"/>
      <c r="J150" s="82"/>
    </row>
    <row r="151" spans="2:10" x14ac:dyDescent="0.2">
      <c r="B151" s="82"/>
      <c r="C151" s="82"/>
      <c r="D151" s="82"/>
      <c r="E151" s="82"/>
      <c r="F151" s="82"/>
      <c r="G151" s="82"/>
      <c r="H151" s="82"/>
      <c r="I151" s="82"/>
      <c r="J151" s="82"/>
    </row>
    <row r="152" spans="2:10" x14ac:dyDescent="0.2">
      <c r="B152" s="186" t="s">
        <v>865</v>
      </c>
      <c r="C152" s="82"/>
      <c r="D152" s="82"/>
      <c r="E152" s="82"/>
      <c r="F152" s="82"/>
      <c r="G152" s="82"/>
      <c r="H152" s="82"/>
      <c r="I152" s="82"/>
      <c r="J152" s="82"/>
    </row>
    <row r="153" spans="2:10" x14ac:dyDescent="0.2">
      <c r="B153" s="185" t="s">
        <v>879</v>
      </c>
      <c r="C153" s="190"/>
      <c r="D153" s="82"/>
      <c r="E153" s="82"/>
      <c r="F153" s="82"/>
      <c r="G153" s="82"/>
      <c r="H153" s="82"/>
      <c r="I153" s="82"/>
      <c r="J153" s="82"/>
    </row>
    <row r="154" spans="2:10" x14ac:dyDescent="0.2">
      <c r="B154" s="185" t="s">
        <v>880</v>
      </c>
      <c r="C154" s="190"/>
      <c r="D154" s="82"/>
      <c r="E154" s="82"/>
      <c r="F154" s="82"/>
      <c r="G154" s="82"/>
      <c r="H154" s="82"/>
      <c r="I154" s="82"/>
      <c r="J154" s="82"/>
    </row>
    <row r="155" spans="2:10" x14ac:dyDescent="0.2">
      <c r="B155" s="82"/>
      <c r="C155" s="82"/>
      <c r="D155" s="82"/>
      <c r="E155" s="82"/>
      <c r="F155" s="82"/>
      <c r="G155" s="82"/>
      <c r="H155" s="82"/>
      <c r="I155" s="82"/>
      <c r="J155" s="82"/>
    </row>
    <row r="156" spans="2:10" x14ac:dyDescent="0.2">
      <c r="B156" s="186" t="s">
        <v>863</v>
      </c>
      <c r="C156" s="193"/>
      <c r="D156" s="82"/>
      <c r="E156" s="82"/>
      <c r="F156" s="82"/>
      <c r="G156" s="82"/>
      <c r="H156" s="82"/>
      <c r="I156" s="82"/>
      <c r="J156" s="82"/>
    </row>
    <row r="157" spans="2:10" x14ac:dyDescent="0.2">
      <c r="B157" s="199" t="s">
        <v>881</v>
      </c>
      <c r="C157" s="326">
        <v>43.454599999999992</v>
      </c>
      <c r="D157" s="327"/>
      <c r="E157" s="327"/>
      <c r="F157" s="82"/>
      <c r="G157" s="82"/>
      <c r="H157" s="82"/>
      <c r="I157" s="82"/>
      <c r="J157" s="82"/>
    </row>
    <row r="158" spans="2:10" x14ac:dyDescent="0.2">
      <c r="B158" s="199" t="s">
        <v>882</v>
      </c>
      <c r="C158" s="208">
        <v>0.10918851152430567</v>
      </c>
      <c r="D158" s="327"/>
      <c r="E158" s="327"/>
      <c r="F158" s="82"/>
      <c r="G158" s="82"/>
      <c r="H158" s="82"/>
      <c r="I158" s="82"/>
      <c r="J158" s="82"/>
    </row>
    <row r="159" spans="2:10" x14ac:dyDescent="0.2">
      <c r="B159" s="199" t="s">
        <v>864</v>
      </c>
      <c r="C159" s="208">
        <v>0.11649220244970321</v>
      </c>
      <c r="D159" s="82"/>
      <c r="E159" s="82"/>
      <c r="F159" s="82"/>
      <c r="G159" s="82"/>
      <c r="H159" s="82"/>
      <c r="I159" s="82"/>
      <c r="J159" s="82"/>
    </row>
    <row r="160" spans="2:10" x14ac:dyDescent="0.2">
      <c r="B160" s="199" t="s">
        <v>883</v>
      </c>
      <c r="C160" s="328">
        <v>6.638545559999999E-2</v>
      </c>
      <c r="D160" s="82"/>
      <c r="E160" s="82"/>
      <c r="F160" s="82"/>
      <c r="G160" s="82"/>
      <c r="H160" s="82"/>
      <c r="I160" s="82"/>
      <c r="J160" s="82"/>
    </row>
    <row r="162" spans="2:11" ht="13.5" thickBot="1" x14ac:dyDescent="0.25"/>
    <row r="163" spans="2:11" s="331" customFormat="1" x14ac:dyDescent="0.2">
      <c r="B163" s="329"/>
      <c r="C163" s="330"/>
      <c r="D163" s="330"/>
      <c r="E163" s="596" t="s">
        <v>913</v>
      </c>
      <c r="F163" s="597"/>
      <c r="G163" s="82"/>
      <c r="H163" s="82"/>
      <c r="I163" s="82"/>
      <c r="J163" s="82"/>
      <c r="K163" s="82"/>
    </row>
    <row r="164" spans="2:11" s="331" customFormat="1" x14ac:dyDescent="0.2">
      <c r="B164" s="332" t="s">
        <v>896</v>
      </c>
      <c r="C164" s="333"/>
      <c r="D164" s="333"/>
      <c r="E164" s="334"/>
      <c r="F164" s="335"/>
      <c r="G164" s="82"/>
      <c r="H164" s="82"/>
      <c r="I164" s="82"/>
      <c r="J164" s="82"/>
      <c r="K164" s="82"/>
    </row>
    <row r="165" spans="2:11" s="331" customFormat="1" x14ac:dyDescent="0.2">
      <c r="B165" s="336" t="s">
        <v>897</v>
      </c>
      <c r="C165" s="333"/>
      <c r="D165" s="333"/>
      <c r="E165" s="334"/>
      <c r="F165" s="335"/>
      <c r="G165" s="82"/>
      <c r="H165" s="82"/>
      <c r="I165" s="82"/>
      <c r="J165" s="82"/>
      <c r="K165" s="82"/>
    </row>
    <row r="166" spans="2:11" s="331" customFormat="1" x14ac:dyDescent="0.2">
      <c r="B166" s="337" t="s">
        <v>902</v>
      </c>
      <c r="C166" s="333"/>
      <c r="D166" s="333"/>
      <c r="E166" s="338"/>
      <c r="F166" s="335"/>
      <c r="G166" s="82"/>
      <c r="H166" s="82"/>
      <c r="I166" s="82"/>
      <c r="J166" s="82"/>
      <c r="K166" s="82"/>
    </row>
    <row r="167" spans="2:11" s="331" customFormat="1" x14ac:dyDescent="0.2">
      <c r="B167" s="337" t="s">
        <v>903</v>
      </c>
      <c r="C167" s="333"/>
      <c r="D167" s="333"/>
      <c r="E167" s="334"/>
      <c r="F167" s="335"/>
      <c r="G167" s="82"/>
      <c r="H167" s="82"/>
      <c r="I167" s="82"/>
      <c r="J167" s="82"/>
      <c r="K167" s="82"/>
    </row>
    <row r="168" spans="2:11" s="331" customFormat="1" x14ac:dyDescent="0.2">
      <c r="B168" s="337"/>
      <c r="C168" s="333"/>
      <c r="D168" s="333"/>
      <c r="E168" s="334"/>
      <c r="F168" s="335"/>
      <c r="G168" s="82"/>
      <c r="H168" s="82"/>
      <c r="I168" s="82"/>
      <c r="J168" s="82"/>
      <c r="K168" s="82"/>
    </row>
    <row r="169" spans="2:11" s="331" customFormat="1" x14ac:dyDescent="0.2">
      <c r="B169" s="337"/>
      <c r="C169" s="333"/>
      <c r="D169" s="333"/>
      <c r="E169" s="334"/>
      <c r="F169" s="335"/>
      <c r="G169" s="82"/>
      <c r="H169" s="82"/>
      <c r="I169" s="82"/>
      <c r="J169" s="82"/>
      <c r="K169" s="82"/>
    </row>
    <row r="170" spans="2:11" s="331" customFormat="1" x14ac:dyDescent="0.2">
      <c r="B170" s="339"/>
      <c r="C170" s="333"/>
      <c r="D170" s="333"/>
      <c r="E170" s="334"/>
      <c r="F170" s="335"/>
      <c r="G170" s="82"/>
      <c r="H170" s="82"/>
      <c r="I170" s="82"/>
      <c r="J170" s="82"/>
      <c r="K170" s="82"/>
    </row>
    <row r="171" spans="2:11" s="331" customFormat="1" x14ac:dyDescent="0.2">
      <c r="B171" s="336" t="s">
        <v>899</v>
      </c>
      <c r="C171" s="333"/>
      <c r="D171" s="333"/>
      <c r="E171" s="334"/>
      <c r="F171" s="335"/>
      <c r="G171" s="82"/>
      <c r="H171" s="82"/>
      <c r="I171" s="82"/>
      <c r="J171" s="82"/>
      <c r="K171" s="82"/>
    </row>
    <row r="172" spans="2:11" s="331" customFormat="1" x14ac:dyDescent="0.2">
      <c r="B172" s="336"/>
      <c r="C172" s="333"/>
      <c r="D172" s="333"/>
      <c r="E172" s="334"/>
      <c r="F172" s="335"/>
    </row>
    <row r="173" spans="2:11" s="331" customFormat="1" ht="13.5" thickBot="1" x14ac:dyDescent="0.25">
      <c r="B173" s="340"/>
      <c r="C173" s="341"/>
      <c r="D173" s="341"/>
      <c r="E173" s="342"/>
      <c r="F173" s="343"/>
    </row>
    <row r="174" spans="2:11" s="331" customFormat="1" ht="13.5" thickBot="1" x14ac:dyDescent="0.25"/>
    <row r="175" spans="2:11" s="331" customFormat="1" x14ac:dyDescent="0.2">
      <c r="B175" s="344" t="s">
        <v>900</v>
      </c>
    </row>
    <row r="176" spans="2:11" s="331" customFormat="1" x14ac:dyDescent="0.2">
      <c r="B176" s="345" t="s">
        <v>894</v>
      </c>
    </row>
    <row r="177" spans="2:2" s="331" customFormat="1" x14ac:dyDescent="0.2">
      <c r="B177" s="346"/>
    </row>
    <row r="178" spans="2:2" s="331" customFormat="1" x14ac:dyDescent="0.2">
      <c r="B178" s="346"/>
    </row>
    <row r="179" spans="2:2" s="331" customFormat="1" x14ac:dyDescent="0.2">
      <c r="B179" s="346"/>
    </row>
    <row r="180" spans="2:2" s="331" customFormat="1" x14ac:dyDescent="0.2">
      <c r="B180" s="346"/>
    </row>
    <row r="181" spans="2:2" s="331" customFormat="1" x14ac:dyDescent="0.2">
      <c r="B181" s="346"/>
    </row>
    <row r="182" spans="2:2" s="331" customFormat="1" x14ac:dyDescent="0.2">
      <c r="B182" s="346"/>
    </row>
    <row r="183" spans="2:2" s="331" customFormat="1" x14ac:dyDescent="0.2">
      <c r="B183" s="346"/>
    </row>
    <row r="184" spans="2:2" s="331" customFormat="1" x14ac:dyDescent="0.2">
      <c r="B184" s="346"/>
    </row>
    <row r="185" spans="2:2" s="331" customFormat="1" x14ac:dyDescent="0.2">
      <c r="B185" s="346"/>
    </row>
    <row r="186" spans="2:2" s="331" customFormat="1" x14ac:dyDescent="0.2">
      <c r="B186" s="346"/>
    </row>
    <row r="187" spans="2:2" s="331" customFormat="1" ht="13.5" thickBot="1" x14ac:dyDescent="0.25">
      <c r="B187" s="347"/>
    </row>
    <row r="188" spans="2:2" s="331" customFormat="1" x14ac:dyDescent="0.2"/>
    <row r="189" spans="2:2" s="331" customFormat="1" x14ac:dyDescent="0.2"/>
  </sheetData>
  <mergeCells count="10">
    <mergeCell ref="B55:D55"/>
    <mergeCell ref="B60:B61"/>
    <mergeCell ref="C60:C61"/>
    <mergeCell ref="B1:E1"/>
    <mergeCell ref="B107:H107"/>
    <mergeCell ref="B140:I140"/>
    <mergeCell ref="B141:B142"/>
    <mergeCell ref="C141:D141"/>
    <mergeCell ref="G141:J141"/>
    <mergeCell ref="E163:F163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L163"/>
  <sheetViews>
    <sheetView topLeftCell="A143" workbookViewId="0">
      <selection activeCell="D43" sqref="D43"/>
    </sheetView>
  </sheetViews>
  <sheetFormatPr defaultRowHeight="12.75" x14ac:dyDescent="0.2"/>
  <cols>
    <col min="1" max="1" width="3.28515625" style="5" customWidth="1"/>
    <col min="2" max="2" width="49.140625" style="5" customWidth="1"/>
    <col min="3" max="3" width="16.7109375" style="5" customWidth="1"/>
    <col min="4" max="4" width="21.7109375" style="5" customWidth="1"/>
    <col min="5" max="5" width="13.5703125" style="5" customWidth="1"/>
    <col min="6" max="6" width="17.42578125" style="5" customWidth="1"/>
    <col min="7" max="7" width="14.42578125" style="5" customWidth="1"/>
    <col min="8" max="8" width="11" style="5" customWidth="1"/>
    <col min="9" max="9" width="13" style="5" customWidth="1"/>
    <col min="10" max="10" width="10.85546875" style="5" customWidth="1"/>
    <col min="11" max="16384" width="9.140625" style="5"/>
  </cols>
  <sheetData>
    <row r="1" spans="1:10" ht="15.95" customHeight="1" x14ac:dyDescent="0.2">
      <c r="A1" s="4"/>
      <c r="B1" s="575" t="s">
        <v>824</v>
      </c>
      <c r="C1" s="607"/>
      <c r="D1" s="607"/>
      <c r="E1" s="607"/>
      <c r="F1" s="607"/>
      <c r="G1" s="4"/>
      <c r="H1" s="4"/>
      <c r="I1" s="4"/>
      <c r="J1" s="4"/>
    </row>
    <row r="2" spans="1:10" ht="12.95" customHeight="1" x14ac:dyDescent="0.2">
      <c r="A2" s="4"/>
      <c r="B2" s="6"/>
      <c r="C2" s="4"/>
      <c r="D2" s="4"/>
      <c r="E2" s="4"/>
      <c r="F2" s="4"/>
      <c r="G2" s="4"/>
      <c r="H2" s="4"/>
      <c r="I2" s="4"/>
      <c r="J2" s="4"/>
    </row>
    <row r="3" spans="1:10" ht="12.95" customHeight="1" x14ac:dyDescent="0.2">
      <c r="A3" s="7" t="s">
        <v>7</v>
      </c>
      <c r="B3" s="8" t="s">
        <v>8</v>
      </c>
      <c r="C3" s="4"/>
      <c r="D3" s="4"/>
      <c r="E3" s="4"/>
      <c r="F3" s="4"/>
      <c r="G3" s="4"/>
      <c r="H3" s="4"/>
      <c r="I3" s="4"/>
      <c r="J3" s="4"/>
    </row>
    <row r="4" spans="1:10" ht="27.95" customHeight="1" x14ac:dyDescent="0.2">
      <c r="A4" s="4"/>
      <c r="B4" s="9" t="s">
        <v>9</v>
      </c>
      <c r="C4" s="10" t="s">
        <v>10</v>
      </c>
      <c r="D4" s="11" t="s">
        <v>11</v>
      </c>
      <c r="E4" s="11" t="s">
        <v>12</v>
      </c>
      <c r="F4" s="11" t="s">
        <v>13</v>
      </c>
      <c r="G4" s="11" t="s">
        <v>14</v>
      </c>
      <c r="H4" s="11" t="s">
        <v>15</v>
      </c>
      <c r="I4" s="12" t="s">
        <v>16</v>
      </c>
      <c r="J4" s="13" t="s">
        <v>17</v>
      </c>
    </row>
    <row r="5" spans="1:10" ht="12.95" customHeight="1" x14ac:dyDescent="0.2">
      <c r="A5" s="4"/>
      <c r="B5" s="14" t="s">
        <v>18</v>
      </c>
      <c r="C5" s="15"/>
      <c r="D5" s="15"/>
      <c r="E5" s="15"/>
      <c r="F5" s="15"/>
      <c r="G5" s="15"/>
      <c r="H5" s="16"/>
      <c r="I5" s="17"/>
      <c r="J5" s="4"/>
    </row>
    <row r="6" spans="1:10" ht="12.95" customHeight="1" x14ac:dyDescent="0.2">
      <c r="A6" s="4"/>
      <c r="B6" s="14" t="s">
        <v>19</v>
      </c>
      <c r="C6" s="15"/>
      <c r="D6" s="15"/>
      <c r="E6" s="15"/>
      <c r="F6" s="4"/>
      <c r="G6" s="16"/>
      <c r="H6" s="16"/>
      <c r="I6" s="17"/>
      <c r="J6" s="4"/>
    </row>
    <row r="7" spans="1:10" ht="12.95" customHeight="1" x14ac:dyDescent="0.2">
      <c r="A7" s="18" t="s">
        <v>20</v>
      </c>
      <c r="B7" s="19" t="s">
        <v>21</v>
      </c>
      <c r="C7" s="15" t="s">
        <v>22</v>
      </c>
      <c r="D7" s="15" t="s">
        <v>23</v>
      </c>
      <c r="E7" s="20">
        <v>893960</v>
      </c>
      <c r="F7" s="21">
        <v>14761.07</v>
      </c>
      <c r="G7" s="22">
        <v>7.9799999999999996E-2</v>
      </c>
      <c r="H7" s="23"/>
      <c r="I7" s="24"/>
      <c r="J7" s="4"/>
    </row>
    <row r="8" spans="1:10" ht="12.95" customHeight="1" x14ac:dyDescent="0.2">
      <c r="A8" s="18" t="s">
        <v>28</v>
      </c>
      <c r="B8" s="19" t="s">
        <v>29</v>
      </c>
      <c r="C8" s="15" t="s">
        <v>30</v>
      </c>
      <c r="D8" s="15" t="s">
        <v>31</v>
      </c>
      <c r="E8" s="20">
        <v>176312</v>
      </c>
      <c r="F8" s="21">
        <v>13300.1</v>
      </c>
      <c r="G8" s="22">
        <v>7.1900000000000006E-2</v>
      </c>
      <c r="H8" s="23"/>
      <c r="I8" s="24"/>
      <c r="J8" s="4"/>
    </row>
    <row r="9" spans="1:10" ht="12.95" customHeight="1" x14ac:dyDescent="0.2">
      <c r="A9" s="18" t="s">
        <v>32</v>
      </c>
      <c r="B9" s="19" t="s">
        <v>33</v>
      </c>
      <c r="C9" s="15" t="s">
        <v>34</v>
      </c>
      <c r="D9" s="15" t="s">
        <v>23</v>
      </c>
      <c r="E9" s="20">
        <v>1052616</v>
      </c>
      <c r="F9" s="21">
        <v>10508.27</v>
      </c>
      <c r="G9" s="22">
        <v>5.6800000000000003E-2</v>
      </c>
      <c r="H9" s="23"/>
      <c r="I9" s="24"/>
      <c r="J9" s="4"/>
    </row>
    <row r="10" spans="1:10" ht="12.95" customHeight="1" x14ac:dyDescent="0.2">
      <c r="A10" s="18" t="s">
        <v>35</v>
      </c>
      <c r="B10" s="19" t="s">
        <v>36</v>
      </c>
      <c r="C10" s="15" t="s">
        <v>37</v>
      </c>
      <c r="D10" s="15" t="s">
        <v>23</v>
      </c>
      <c r="E10" s="20">
        <v>1064472</v>
      </c>
      <c r="F10" s="21">
        <v>10154</v>
      </c>
      <c r="G10" s="22">
        <v>5.4899999999999997E-2</v>
      </c>
      <c r="H10" s="23"/>
      <c r="I10" s="24"/>
      <c r="J10" s="4"/>
    </row>
    <row r="11" spans="1:10" ht="12.95" customHeight="1" x14ac:dyDescent="0.2">
      <c r="A11" s="18" t="s">
        <v>38</v>
      </c>
      <c r="B11" s="19" t="s">
        <v>39</v>
      </c>
      <c r="C11" s="15" t="s">
        <v>40</v>
      </c>
      <c r="D11" s="15" t="s">
        <v>41</v>
      </c>
      <c r="E11" s="20">
        <v>3767900</v>
      </c>
      <c r="F11" s="21">
        <v>10024.5</v>
      </c>
      <c r="G11" s="22">
        <v>5.4199999999999998E-2</v>
      </c>
      <c r="H11" s="23"/>
      <c r="I11" s="24"/>
      <c r="J11" s="4"/>
    </row>
    <row r="12" spans="1:10" ht="12.95" customHeight="1" x14ac:dyDescent="0.2">
      <c r="A12" s="18" t="s">
        <v>129</v>
      </c>
      <c r="B12" s="19" t="s">
        <v>130</v>
      </c>
      <c r="C12" s="15" t="s">
        <v>131</v>
      </c>
      <c r="D12" s="15" t="s">
        <v>45</v>
      </c>
      <c r="E12" s="20">
        <v>272216</v>
      </c>
      <c r="F12" s="21">
        <v>9313.73</v>
      </c>
      <c r="G12" s="22">
        <v>5.04E-2</v>
      </c>
      <c r="H12" s="23"/>
      <c r="I12" s="24"/>
      <c r="J12" s="4"/>
    </row>
    <row r="13" spans="1:10" ht="12.95" customHeight="1" x14ac:dyDescent="0.2">
      <c r="A13" s="18" t="s">
        <v>46</v>
      </c>
      <c r="B13" s="19" t="s">
        <v>47</v>
      </c>
      <c r="C13" s="15" t="s">
        <v>48</v>
      </c>
      <c r="D13" s="15" t="s">
        <v>49</v>
      </c>
      <c r="E13" s="20">
        <v>4029222</v>
      </c>
      <c r="F13" s="21">
        <v>9236.99</v>
      </c>
      <c r="G13" s="22">
        <v>0.05</v>
      </c>
      <c r="H13" s="23"/>
      <c r="I13" s="24"/>
      <c r="J13" s="4"/>
    </row>
    <row r="14" spans="1:10" ht="12.95" customHeight="1" x14ac:dyDescent="0.2">
      <c r="A14" s="18" t="s">
        <v>42</v>
      </c>
      <c r="B14" s="19" t="s">
        <v>43</v>
      </c>
      <c r="C14" s="15" t="s">
        <v>44</v>
      </c>
      <c r="D14" s="15" t="s">
        <v>45</v>
      </c>
      <c r="E14" s="20">
        <v>826840</v>
      </c>
      <c r="F14" s="21">
        <v>9233.32</v>
      </c>
      <c r="G14" s="22">
        <v>4.99E-2</v>
      </c>
      <c r="H14" s="23"/>
      <c r="I14" s="24"/>
      <c r="J14" s="4"/>
    </row>
    <row r="15" spans="1:10" ht="12.95" customHeight="1" x14ac:dyDescent="0.2">
      <c r="A15" s="18" t="s">
        <v>50</v>
      </c>
      <c r="B15" s="19" t="s">
        <v>51</v>
      </c>
      <c r="C15" s="15" t="s">
        <v>52</v>
      </c>
      <c r="D15" s="15" t="s">
        <v>53</v>
      </c>
      <c r="E15" s="20">
        <v>90665</v>
      </c>
      <c r="F15" s="21">
        <v>8903.98</v>
      </c>
      <c r="G15" s="22">
        <v>4.82E-2</v>
      </c>
      <c r="H15" s="23"/>
      <c r="I15" s="24"/>
      <c r="J15" s="4"/>
    </row>
    <row r="16" spans="1:10" ht="12.95" customHeight="1" x14ac:dyDescent="0.2">
      <c r="A16" s="18" t="s">
        <v>120</v>
      </c>
      <c r="B16" s="19" t="s">
        <v>121</v>
      </c>
      <c r="C16" s="15" t="s">
        <v>122</v>
      </c>
      <c r="D16" s="15" t="s">
        <v>31</v>
      </c>
      <c r="E16" s="20">
        <v>143421</v>
      </c>
      <c r="F16" s="21">
        <v>8027.78</v>
      </c>
      <c r="G16" s="22">
        <v>4.3400000000000001E-2</v>
      </c>
      <c r="H16" s="23"/>
      <c r="I16" s="24"/>
      <c r="J16" s="4"/>
    </row>
    <row r="17" spans="1:10" ht="12.95" customHeight="1" x14ac:dyDescent="0.2">
      <c r="A17" s="18" t="s">
        <v>257</v>
      </c>
      <c r="B17" s="19" t="s">
        <v>258</v>
      </c>
      <c r="C17" s="15" t="s">
        <v>259</v>
      </c>
      <c r="D17" s="15" t="s">
        <v>45</v>
      </c>
      <c r="E17" s="20">
        <v>1908377</v>
      </c>
      <c r="F17" s="21">
        <v>7729.88</v>
      </c>
      <c r="G17" s="22">
        <v>4.1799999999999997E-2</v>
      </c>
      <c r="H17" s="23"/>
      <c r="I17" s="24"/>
      <c r="J17" s="4"/>
    </row>
    <row r="18" spans="1:10" ht="12.95" customHeight="1" x14ac:dyDescent="0.2">
      <c r="A18" s="18" t="s">
        <v>24</v>
      </c>
      <c r="B18" s="19" t="s">
        <v>25</v>
      </c>
      <c r="C18" s="15" t="s">
        <v>26</v>
      </c>
      <c r="D18" s="15" t="s">
        <v>27</v>
      </c>
      <c r="E18" s="20">
        <v>1596935</v>
      </c>
      <c r="F18" s="21">
        <v>7436.93</v>
      </c>
      <c r="G18" s="22">
        <v>4.02E-2</v>
      </c>
      <c r="H18" s="23"/>
      <c r="I18" s="24"/>
      <c r="J18" s="4"/>
    </row>
    <row r="19" spans="1:10" ht="12.95" customHeight="1" x14ac:dyDescent="0.2">
      <c r="A19" s="18" t="s">
        <v>58</v>
      </c>
      <c r="B19" s="19" t="s">
        <v>59</v>
      </c>
      <c r="C19" s="15" t="s">
        <v>60</v>
      </c>
      <c r="D19" s="15" t="s">
        <v>45</v>
      </c>
      <c r="E19" s="20">
        <v>388846</v>
      </c>
      <c r="F19" s="21">
        <v>5271.59</v>
      </c>
      <c r="G19" s="22">
        <v>2.8500000000000001E-2</v>
      </c>
      <c r="H19" s="23"/>
      <c r="I19" s="24"/>
      <c r="J19" s="4"/>
    </row>
    <row r="20" spans="1:10" ht="12.95" customHeight="1" x14ac:dyDescent="0.2">
      <c r="A20" s="18" t="s">
        <v>94</v>
      </c>
      <c r="B20" s="19" t="s">
        <v>95</v>
      </c>
      <c r="C20" s="15" t="s">
        <v>96</v>
      </c>
      <c r="D20" s="15" t="s">
        <v>57</v>
      </c>
      <c r="E20" s="20">
        <v>369099</v>
      </c>
      <c r="F20" s="21">
        <v>2960.54</v>
      </c>
      <c r="G20" s="22">
        <v>1.6E-2</v>
      </c>
      <c r="H20" s="23"/>
      <c r="I20" s="24"/>
      <c r="J20" s="4"/>
    </row>
    <row r="21" spans="1:10" ht="12.95" customHeight="1" x14ac:dyDescent="0.2">
      <c r="A21" s="18" t="s">
        <v>61</v>
      </c>
      <c r="B21" s="19" t="s">
        <v>62</v>
      </c>
      <c r="C21" s="15" t="s">
        <v>63</v>
      </c>
      <c r="D21" s="15" t="s">
        <v>64</v>
      </c>
      <c r="E21" s="20">
        <v>2484000</v>
      </c>
      <c r="F21" s="21">
        <v>2912.49</v>
      </c>
      <c r="G21" s="22">
        <v>1.5800000000000002E-2</v>
      </c>
      <c r="H21" s="23"/>
      <c r="I21" s="24"/>
      <c r="J21" s="4"/>
    </row>
    <row r="22" spans="1:10" ht="12.95" customHeight="1" x14ac:dyDescent="0.2">
      <c r="A22" s="18" t="s">
        <v>260</v>
      </c>
      <c r="B22" s="19" t="s">
        <v>261</v>
      </c>
      <c r="C22" s="15" t="s">
        <v>262</v>
      </c>
      <c r="D22" s="15" t="s">
        <v>263</v>
      </c>
      <c r="E22" s="20">
        <v>709493</v>
      </c>
      <c r="F22" s="21">
        <v>2832.65</v>
      </c>
      <c r="G22" s="22">
        <v>1.5299999999999999E-2</v>
      </c>
      <c r="H22" s="23"/>
      <c r="I22" s="24"/>
      <c r="J22" s="4"/>
    </row>
    <row r="23" spans="1:10" ht="12.95" customHeight="1" x14ac:dyDescent="0.2">
      <c r="A23" s="18" t="s">
        <v>264</v>
      </c>
      <c r="B23" s="19" t="s">
        <v>265</v>
      </c>
      <c r="C23" s="15" t="s">
        <v>266</v>
      </c>
      <c r="D23" s="15" t="s">
        <v>267</v>
      </c>
      <c r="E23" s="20">
        <v>66935</v>
      </c>
      <c r="F23" s="21">
        <v>2544.5700000000002</v>
      </c>
      <c r="G23" s="22">
        <v>1.38E-2</v>
      </c>
      <c r="H23" s="23"/>
      <c r="I23" s="24"/>
      <c r="J23" s="4"/>
    </row>
    <row r="24" spans="1:10" ht="12.95" customHeight="1" x14ac:dyDescent="0.2">
      <c r="A24" s="18" t="s">
        <v>81</v>
      </c>
      <c r="B24" s="19" t="s">
        <v>82</v>
      </c>
      <c r="C24" s="15" t="s">
        <v>83</v>
      </c>
      <c r="D24" s="15" t="s">
        <v>74</v>
      </c>
      <c r="E24" s="20">
        <v>35666</v>
      </c>
      <c r="F24" s="21">
        <v>2011.72</v>
      </c>
      <c r="G24" s="22">
        <v>1.09E-2</v>
      </c>
      <c r="H24" s="23"/>
      <c r="I24" s="24"/>
      <c r="J24" s="4"/>
    </row>
    <row r="25" spans="1:10" ht="12.95" customHeight="1" x14ac:dyDescent="0.2">
      <c r="A25" s="18" t="s">
        <v>75</v>
      </c>
      <c r="B25" s="19" t="s">
        <v>76</v>
      </c>
      <c r="C25" s="15" t="s">
        <v>77</v>
      </c>
      <c r="D25" s="15" t="s">
        <v>74</v>
      </c>
      <c r="E25" s="20">
        <v>170000</v>
      </c>
      <c r="F25" s="21">
        <v>1997.5</v>
      </c>
      <c r="G25" s="22">
        <v>1.0800000000000001E-2</v>
      </c>
      <c r="H25" s="23"/>
      <c r="I25" s="24"/>
      <c r="J25" s="4"/>
    </row>
    <row r="26" spans="1:10" ht="12.95" customHeight="1" x14ac:dyDescent="0.2">
      <c r="A26" s="18" t="s">
        <v>71</v>
      </c>
      <c r="B26" s="19" t="s">
        <v>72</v>
      </c>
      <c r="C26" s="15" t="s">
        <v>73</v>
      </c>
      <c r="D26" s="15" t="s">
        <v>74</v>
      </c>
      <c r="E26" s="20">
        <v>313210</v>
      </c>
      <c r="F26" s="21">
        <v>1980.27</v>
      </c>
      <c r="G26" s="22">
        <v>1.0699999999999999E-2</v>
      </c>
      <c r="H26" s="23"/>
      <c r="I26" s="24"/>
      <c r="J26" s="4"/>
    </row>
    <row r="27" spans="1:10" ht="12.95" customHeight="1" x14ac:dyDescent="0.2">
      <c r="A27" s="18" t="s">
        <v>54</v>
      </c>
      <c r="B27" s="19" t="s">
        <v>55</v>
      </c>
      <c r="C27" s="15" t="s">
        <v>56</v>
      </c>
      <c r="D27" s="15" t="s">
        <v>57</v>
      </c>
      <c r="E27" s="20">
        <v>230215</v>
      </c>
      <c r="F27" s="21">
        <v>1930.24</v>
      </c>
      <c r="G27" s="22">
        <v>1.04E-2</v>
      </c>
      <c r="H27" s="23"/>
      <c r="I27" s="24"/>
      <c r="J27" s="4"/>
    </row>
    <row r="28" spans="1:10" ht="12.95" customHeight="1" x14ac:dyDescent="0.2">
      <c r="A28" s="18" t="s">
        <v>91</v>
      </c>
      <c r="B28" s="19" t="s">
        <v>92</v>
      </c>
      <c r="C28" s="15" t="s">
        <v>93</v>
      </c>
      <c r="D28" s="15" t="s">
        <v>74</v>
      </c>
      <c r="E28" s="20">
        <v>174919</v>
      </c>
      <c r="F28" s="21">
        <v>1527.92</v>
      </c>
      <c r="G28" s="22">
        <v>8.3000000000000001E-3</v>
      </c>
      <c r="H28" s="23"/>
      <c r="I28" s="24"/>
      <c r="J28" s="4"/>
    </row>
    <row r="29" spans="1:10" ht="12.95" customHeight="1" x14ac:dyDescent="0.2">
      <c r="A29" s="18" t="s">
        <v>87</v>
      </c>
      <c r="B29" s="19" t="s">
        <v>88</v>
      </c>
      <c r="C29" s="15" t="s">
        <v>89</v>
      </c>
      <c r="D29" s="15" t="s">
        <v>90</v>
      </c>
      <c r="E29" s="20">
        <v>46003</v>
      </c>
      <c r="F29" s="21">
        <v>1169.56</v>
      </c>
      <c r="G29" s="22">
        <v>6.3E-3</v>
      </c>
      <c r="H29" s="23"/>
      <c r="I29" s="24"/>
      <c r="J29" s="4"/>
    </row>
    <row r="30" spans="1:10" ht="12.95" customHeight="1" x14ac:dyDescent="0.2">
      <c r="A30" s="18" t="s">
        <v>268</v>
      </c>
      <c r="B30" s="19" t="s">
        <v>269</v>
      </c>
      <c r="C30" s="15" t="s">
        <v>270</v>
      </c>
      <c r="D30" s="15" t="s">
        <v>271</v>
      </c>
      <c r="E30" s="20">
        <v>176391</v>
      </c>
      <c r="F30" s="21">
        <v>1084.72</v>
      </c>
      <c r="G30" s="22">
        <v>5.8999999999999999E-3</v>
      </c>
      <c r="H30" s="23"/>
      <c r="I30" s="24"/>
      <c r="J30" s="4"/>
    </row>
    <row r="31" spans="1:10" ht="12.95" customHeight="1" x14ac:dyDescent="0.2">
      <c r="A31" s="18" t="s">
        <v>68</v>
      </c>
      <c r="B31" s="19" t="s">
        <v>69</v>
      </c>
      <c r="C31" s="15" t="s">
        <v>70</v>
      </c>
      <c r="D31" s="15" t="s">
        <v>57</v>
      </c>
      <c r="E31" s="20">
        <v>878211</v>
      </c>
      <c r="F31" s="21">
        <v>1077.1300000000001</v>
      </c>
      <c r="G31" s="22">
        <v>5.7999999999999996E-3</v>
      </c>
      <c r="H31" s="23"/>
      <c r="I31" s="24"/>
      <c r="J31" s="4"/>
    </row>
    <row r="32" spans="1:10" ht="12.95" customHeight="1" x14ac:dyDescent="0.2">
      <c r="A32" s="18" t="s">
        <v>65</v>
      </c>
      <c r="B32" s="19" t="s">
        <v>66</v>
      </c>
      <c r="C32" s="15" t="s">
        <v>67</v>
      </c>
      <c r="D32" s="15" t="s">
        <v>57</v>
      </c>
      <c r="E32" s="20">
        <v>81364</v>
      </c>
      <c r="F32" s="21">
        <v>1001.31</v>
      </c>
      <c r="G32" s="22">
        <v>5.4000000000000003E-3</v>
      </c>
      <c r="H32" s="23"/>
      <c r="I32" s="24"/>
      <c r="J32" s="4"/>
    </row>
    <row r="33" spans="1:10" ht="12.95" customHeight="1" x14ac:dyDescent="0.2">
      <c r="A33" s="18" t="s">
        <v>97</v>
      </c>
      <c r="B33" s="19" t="s">
        <v>98</v>
      </c>
      <c r="C33" s="15" t="s">
        <v>99</v>
      </c>
      <c r="D33" s="15" t="s">
        <v>57</v>
      </c>
      <c r="E33" s="20">
        <v>16672</v>
      </c>
      <c r="F33" s="21">
        <v>939.11</v>
      </c>
      <c r="G33" s="22">
        <v>5.1000000000000004E-3</v>
      </c>
      <c r="H33" s="23"/>
      <c r="I33" s="24"/>
      <c r="J33" s="4"/>
    </row>
    <row r="34" spans="1:10" ht="12.95" customHeight="1" x14ac:dyDescent="0.2">
      <c r="A34" s="18" t="s">
        <v>78</v>
      </c>
      <c r="B34" s="19" t="s">
        <v>79</v>
      </c>
      <c r="C34" s="15" t="s">
        <v>80</v>
      </c>
      <c r="D34" s="15" t="s">
        <v>57</v>
      </c>
      <c r="E34" s="20">
        <v>48775</v>
      </c>
      <c r="F34" s="21">
        <v>810.25</v>
      </c>
      <c r="G34" s="22">
        <v>4.4000000000000003E-3</v>
      </c>
      <c r="H34" s="23"/>
      <c r="I34" s="24"/>
      <c r="J34" s="4"/>
    </row>
    <row r="35" spans="1:10" ht="12.95" customHeight="1" x14ac:dyDescent="0.2">
      <c r="A35" s="18" t="s">
        <v>106</v>
      </c>
      <c r="B35" s="19" t="s">
        <v>107</v>
      </c>
      <c r="C35" s="15" t="s">
        <v>108</v>
      </c>
      <c r="D35" s="15" t="s">
        <v>109</v>
      </c>
      <c r="E35" s="20">
        <v>1124000</v>
      </c>
      <c r="F35" s="21">
        <v>538.4</v>
      </c>
      <c r="G35" s="22">
        <v>2.8999999999999998E-3</v>
      </c>
      <c r="H35" s="23"/>
      <c r="I35" s="24"/>
      <c r="J35" s="4"/>
    </row>
    <row r="36" spans="1:10" ht="12.95" customHeight="1" x14ac:dyDescent="0.2">
      <c r="A36" s="18" t="s">
        <v>100</v>
      </c>
      <c r="B36" s="19" t="s">
        <v>101</v>
      </c>
      <c r="C36" s="15" t="s">
        <v>102</v>
      </c>
      <c r="D36" s="15" t="s">
        <v>45</v>
      </c>
      <c r="E36" s="20">
        <v>7491</v>
      </c>
      <c r="F36" s="21">
        <v>291.10000000000002</v>
      </c>
      <c r="G36" s="22">
        <v>1.6000000000000001E-3</v>
      </c>
      <c r="H36" s="23"/>
      <c r="I36" s="24"/>
      <c r="J36" s="4"/>
    </row>
    <row r="37" spans="1:10" ht="12.95" customHeight="1" x14ac:dyDescent="0.2">
      <c r="A37" s="4"/>
      <c r="B37" s="14" t="s">
        <v>140</v>
      </c>
      <c r="C37" s="15"/>
      <c r="D37" s="15"/>
      <c r="E37" s="15"/>
      <c r="F37" s="39">
        <v>151511.62</v>
      </c>
      <c r="G37" s="40">
        <v>0.81940000000000002</v>
      </c>
      <c r="H37" s="41"/>
      <c r="I37" s="42"/>
      <c r="J37" s="4"/>
    </row>
    <row r="38" spans="1:10" ht="12.95" customHeight="1" x14ac:dyDescent="0.2">
      <c r="A38" s="4"/>
      <c r="B38" s="43" t="s">
        <v>141</v>
      </c>
      <c r="C38" s="44"/>
      <c r="D38" s="44"/>
      <c r="E38" s="44"/>
      <c r="F38" s="41" t="s">
        <v>142</v>
      </c>
      <c r="G38" s="41" t="s">
        <v>142</v>
      </c>
      <c r="H38" s="41"/>
      <c r="I38" s="42"/>
      <c r="J38" s="4"/>
    </row>
    <row r="39" spans="1:10" ht="12.95" customHeight="1" x14ac:dyDescent="0.2">
      <c r="A39" s="4"/>
      <c r="B39" s="43" t="s">
        <v>140</v>
      </c>
      <c r="C39" s="44"/>
      <c r="D39" s="44"/>
      <c r="E39" s="44"/>
      <c r="F39" s="41" t="s">
        <v>142</v>
      </c>
      <c r="G39" s="41" t="s">
        <v>142</v>
      </c>
      <c r="H39" s="41"/>
      <c r="I39" s="42"/>
      <c r="J39" s="4"/>
    </row>
    <row r="40" spans="1:10" ht="12.95" customHeight="1" x14ac:dyDescent="0.2">
      <c r="A40" s="4"/>
      <c r="B40" s="43" t="s">
        <v>143</v>
      </c>
      <c r="C40" s="45"/>
      <c r="D40" s="44"/>
      <c r="E40" s="45"/>
      <c r="F40" s="39">
        <v>151511.62</v>
      </c>
      <c r="G40" s="40">
        <v>0.81940000000000002</v>
      </c>
      <c r="H40" s="41"/>
      <c r="I40" s="42"/>
      <c r="J40" s="4"/>
    </row>
    <row r="41" spans="1:10" ht="12.95" customHeight="1" x14ac:dyDescent="0.2">
      <c r="A41" s="4"/>
      <c r="B41" s="14" t="s">
        <v>178</v>
      </c>
      <c r="C41" s="15"/>
      <c r="D41" s="15"/>
      <c r="E41" s="15"/>
      <c r="F41" s="15"/>
      <c r="G41" s="15"/>
      <c r="H41" s="16"/>
      <c r="I41" s="17"/>
      <c r="J41" s="4"/>
    </row>
    <row r="42" spans="1:10" ht="12.95" customHeight="1" x14ac:dyDescent="0.2">
      <c r="A42" s="4"/>
      <c r="B42" s="14" t="s">
        <v>179</v>
      </c>
      <c r="C42" s="15"/>
      <c r="D42" s="15"/>
      <c r="E42" s="15"/>
      <c r="F42" s="4"/>
      <c r="G42" s="16"/>
      <c r="H42" s="16"/>
      <c r="I42" s="17"/>
      <c r="J42" s="4"/>
    </row>
    <row r="43" spans="1:10" ht="25.5" customHeight="1" x14ac:dyDescent="0.2">
      <c r="A43" s="18" t="s">
        <v>182</v>
      </c>
      <c r="B43" s="371" t="s">
        <v>916</v>
      </c>
      <c r="C43" s="15" t="s">
        <v>183</v>
      </c>
      <c r="D43" s="15" t="s">
        <v>352</v>
      </c>
      <c r="E43" s="20">
        <v>500</v>
      </c>
      <c r="F43" s="21">
        <v>2417.0300000000002</v>
      </c>
      <c r="G43" s="22">
        <v>1.3100000000000001E-2</v>
      </c>
      <c r="H43" s="47">
        <v>7.1598999999999996E-2</v>
      </c>
      <c r="I43" s="24"/>
      <c r="J43" s="4"/>
    </row>
    <row r="44" spans="1:10" ht="12.95" customHeight="1" x14ac:dyDescent="0.2">
      <c r="A44" s="18" t="s">
        <v>190</v>
      </c>
      <c r="B44" s="19" t="s">
        <v>811</v>
      </c>
      <c r="C44" s="15" t="s">
        <v>191</v>
      </c>
      <c r="D44" s="15" t="s">
        <v>357</v>
      </c>
      <c r="E44" s="20">
        <v>500</v>
      </c>
      <c r="F44" s="21">
        <v>2350.9499999999998</v>
      </c>
      <c r="G44" s="22">
        <v>1.2699999999999999E-2</v>
      </c>
      <c r="H44" s="47">
        <v>7.2999999999999995E-2</v>
      </c>
      <c r="I44" s="24"/>
      <c r="J44" s="4"/>
    </row>
    <row r="45" spans="1:10" ht="12.95" customHeight="1" x14ac:dyDescent="0.2">
      <c r="A45" s="18" t="s">
        <v>272</v>
      </c>
      <c r="B45" s="19" t="s">
        <v>825</v>
      </c>
      <c r="C45" s="15" t="s">
        <v>273</v>
      </c>
      <c r="D45" s="15" t="s">
        <v>352</v>
      </c>
      <c r="E45" s="20">
        <v>500</v>
      </c>
      <c r="F45" s="21">
        <v>2347.33</v>
      </c>
      <c r="G45" s="22">
        <v>1.2699999999999999E-2</v>
      </c>
      <c r="H45" s="47">
        <v>7.3499999999999996E-2</v>
      </c>
      <c r="I45" s="24"/>
      <c r="J45" s="4"/>
    </row>
    <row r="46" spans="1:10" ht="12.95" customHeight="1" x14ac:dyDescent="0.2">
      <c r="A46" s="4"/>
      <c r="B46" s="14" t="s">
        <v>140</v>
      </c>
      <c r="C46" s="15"/>
      <c r="D46" s="15"/>
      <c r="E46" s="15"/>
      <c r="F46" s="39">
        <v>7115.31</v>
      </c>
      <c r="G46" s="40">
        <v>3.85E-2</v>
      </c>
      <c r="H46" s="41"/>
      <c r="I46" s="42"/>
      <c r="J46" s="4"/>
    </row>
    <row r="47" spans="1:10" ht="12.95" customHeight="1" x14ac:dyDescent="0.2">
      <c r="A47" s="4"/>
      <c r="B47" s="14" t="s">
        <v>192</v>
      </c>
      <c r="C47" s="15"/>
      <c r="D47" s="15"/>
      <c r="E47" s="15"/>
      <c r="F47" s="4"/>
      <c r="G47" s="16"/>
      <c r="H47" s="16"/>
      <c r="I47" s="17"/>
      <c r="J47" s="4"/>
    </row>
    <row r="48" spans="1:10" ht="12.95" customHeight="1" x14ac:dyDescent="0.2">
      <c r="A48" s="18" t="s">
        <v>193</v>
      </c>
      <c r="B48" s="19" t="s">
        <v>812</v>
      </c>
      <c r="C48" s="15" t="s">
        <v>194</v>
      </c>
      <c r="D48" s="15" t="s">
        <v>352</v>
      </c>
      <c r="E48" s="20">
        <v>500</v>
      </c>
      <c r="F48" s="21">
        <v>2368.4499999999998</v>
      </c>
      <c r="G48" s="22">
        <v>1.2800000000000001E-2</v>
      </c>
      <c r="H48" s="47">
        <v>7.6499999999999999E-2</v>
      </c>
      <c r="I48" s="24"/>
      <c r="J48" s="4"/>
    </row>
    <row r="49" spans="1:10" ht="12.95" customHeight="1" x14ac:dyDescent="0.2">
      <c r="A49" s="4"/>
      <c r="B49" s="14" t="s">
        <v>140</v>
      </c>
      <c r="C49" s="15"/>
      <c r="D49" s="15"/>
      <c r="E49" s="15"/>
      <c r="F49" s="39">
        <v>2368.4499999999998</v>
      </c>
      <c r="G49" s="40">
        <v>1.2800000000000001E-2</v>
      </c>
      <c r="H49" s="41"/>
      <c r="I49" s="42"/>
      <c r="J49" s="4"/>
    </row>
    <row r="50" spans="1:10" ht="12.95" customHeight="1" x14ac:dyDescent="0.2">
      <c r="A50" s="4"/>
      <c r="B50" s="43" t="s">
        <v>143</v>
      </c>
      <c r="C50" s="45"/>
      <c r="D50" s="44"/>
      <c r="E50" s="45"/>
      <c r="F50" s="39">
        <v>9483.76</v>
      </c>
      <c r="G50" s="40">
        <v>5.1299999999999998E-2</v>
      </c>
      <c r="H50" s="41"/>
      <c r="I50" s="42"/>
      <c r="J50" s="4"/>
    </row>
    <row r="51" spans="1:10" ht="12.95" customHeight="1" x14ac:dyDescent="0.2">
      <c r="A51" s="4"/>
      <c r="B51" s="14" t="s">
        <v>248</v>
      </c>
      <c r="C51" s="15"/>
      <c r="D51" s="15"/>
      <c r="E51" s="15"/>
      <c r="F51" s="15"/>
      <c r="G51" s="15"/>
      <c r="H51" s="16"/>
      <c r="I51" s="17"/>
      <c r="J51" s="4"/>
    </row>
    <row r="52" spans="1:10" ht="12.95" customHeight="1" x14ac:dyDescent="0.2">
      <c r="A52" s="18" t="s">
        <v>249</v>
      </c>
      <c r="B52" s="19" t="s">
        <v>250</v>
      </c>
      <c r="C52" s="15"/>
      <c r="D52" s="15"/>
      <c r="E52" s="20"/>
      <c r="F52" s="21">
        <v>24310</v>
      </c>
      <c r="G52" s="22">
        <v>0.13150000000000001</v>
      </c>
      <c r="H52" s="47">
        <v>6.3088153075135517E-2</v>
      </c>
      <c r="I52" s="24"/>
      <c r="J52" s="4"/>
    </row>
    <row r="53" spans="1:10" ht="12.95" customHeight="1" x14ac:dyDescent="0.2">
      <c r="A53" s="4"/>
      <c r="B53" s="14" t="s">
        <v>140</v>
      </c>
      <c r="C53" s="15"/>
      <c r="D53" s="15"/>
      <c r="E53" s="15"/>
      <c r="F53" s="39">
        <v>24310</v>
      </c>
      <c r="G53" s="40">
        <v>0.13150000000000001</v>
      </c>
      <c r="H53" s="41"/>
      <c r="I53" s="42"/>
      <c r="J53" s="4"/>
    </row>
    <row r="54" spans="1:10" ht="12.95" customHeight="1" x14ac:dyDescent="0.2">
      <c r="A54" s="4"/>
      <c r="B54" s="43" t="s">
        <v>143</v>
      </c>
      <c r="C54" s="45"/>
      <c r="D54" s="44"/>
      <c r="E54" s="45"/>
      <c r="F54" s="39">
        <v>24310</v>
      </c>
      <c r="G54" s="40">
        <v>0.13150000000000001</v>
      </c>
      <c r="H54" s="41"/>
      <c r="I54" s="42"/>
      <c r="J54" s="4"/>
    </row>
    <row r="55" spans="1:10" ht="12.95" customHeight="1" x14ac:dyDescent="0.2">
      <c r="A55" s="4"/>
      <c r="B55" s="43" t="s">
        <v>251</v>
      </c>
      <c r="C55" s="15"/>
      <c r="D55" s="44"/>
      <c r="E55" s="15"/>
      <c r="F55" s="51">
        <v>-404.74</v>
      </c>
      <c r="G55" s="40">
        <v>-2.2000000000000001E-3</v>
      </c>
      <c r="H55" s="41"/>
      <c r="I55" s="42"/>
      <c r="J55" s="4"/>
    </row>
    <row r="56" spans="1:10" ht="12.95" customHeight="1" x14ac:dyDescent="0.2">
      <c r="A56" s="4"/>
      <c r="B56" s="52" t="s">
        <v>252</v>
      </c>
      <c r="C56" s="53"/>
      <c r="D56" s="53"/>
      <c r="E56" s="53"/>
      <c r="F56" s="54">
        <v>184900.64</v>
      </c>
      <c r="G56" s="55">
        <v>1</v>
      </c>
      <c r="H56" s="56"/>
      <c r="I56" s="57"/>
      <c r="J56" s="4"/>
    </row>
    <row r="57" spans="1:10" ht="12.95" customHeight="1" x14ac:dyDescent="0.2">
      <c r="A57" s="4"/>
      <c r="B57" s="7"/>
      <c r="C57" s="4"/>
      <c r="D57" s="4"/>
      <c r="E57" s="4"/>
      <c r="F57" s="4"/>
      <c r="G57" s="4"/>
      <c r="H57" s="4"/>
      <c r="I57" s="4"/>
      <c r="J57" s="4"/>
    </row>
    <row r="58" spans="1:10" ht="12.95" customHeight="1" thickBot="1" x14ac:dyDescent="0.25">
      <c r="A58" s="4"/>
      <c r="B58" s="98" t="s">
        <v>253</v>
      </c>
      <c r="C58" s="4"/>
      <c r="D58" s="4"/>
      <c r="E58" s="4"/>
      <c r="F58" s="4"/>
      <c r="G58" s="4"/>
      <c r="H58" s="4"/>
      <c r="I58" s="4"/>
      <c r="J58" s="4"/>
    </row>
    <row r="59" spans="1:10" ht="12.95" customHeight="1" x14ac:dyDescent="0.2">
      <c r="A59" s="4"/>
      <c r="B59" s="91" t="s">
        <v>255</v>
      </c>
      <c r="C59" s="92"/>
      <c r="D59" s="92"/>
      <c r="E59" s="92"/>
      <c r="F59" s="92"/>
      <c r="G59" s="92"/>
      <c r="H59" s="93"/>
      <c r="I59" s="4"/>
      <c r="J59" s="4"/>
    </row>
    <row r="60" spans="1:10" ht="12.95" customHeight="1" thickBot="1" x14ac:dyDescent="0.25">
      <c r="A60" s="4"/>
      <c r="B60" s="576" t="s">
        <v>256</v>
      </c>
      <c r="C60" s="577"/>
      <c r="D60" s="577"/>
      <c r="E60" s="96"/>
      <c r="F60" s="96"/>
      <c r="G60" s="96"/>
      <c r="H60" s="97"/>
      <c r="I60" s="4"/>
      <c r="J60" s="4"/>
    </row>
    <row r="61" spans="1:10" ht="12.95" customHeight="1" thickBot="1" x14ac:dyDescent="0.25">
      <c r="A61" s="99"/>
      <c r="B61" s="100"/>
      <c r="C61" s="99"/>
      <c r="D61" s="99"/>
      <c r="E61" s="99"/>
      <c r="F61" s="99"/>
      <c r="G61" s="99"/>
      <c r="H61" s="99"/>
      <c r="I61" s="99"/>
      <c r="J61" s="99"/>
    </row>
    <row r="62" spans="1:10" s="107" customFormat="1" x14ac:dyDescent="0.2">
      <c r="B62" s="102" t="s">
        <v>282</v>
      </c>
      <c r="C62" s="103"/>
      <c r="D62" s="103"/>
      <c r="E62" s="103"/>
      <c r="F62" s="103"/>
      <c r="G62" s="105"/>
      <c r="H62" s="351"/>
    </row>
    <row r="63" spans="1:10" s="107" customFormat="1" x14ac:dyDescent="0.2">
      <c r="B63" s="109" t="s">
        <v>283</v>
      </c>
      <c r="C63" s="110"/>
      <c r="D63" s="119"/>
      <c r="E63" s="119"/>
      <c r="F63" s="110"/>
      <c r="G63" s="111"/>
      <c r="H63" s="108"/>
    </row>
    <row r="64" spans="1:10" s="107" customFormat="1" ht="38.25" x14ac:dyDescent="0.2">
      <c r="B64" s="580" t="s">
        <v>284</v>
      </c>
      <c r="C64" s="581" t="s">
        <v>285</v>
      </c>
      <c r="D64" s="120" t="s">
        <v>286</v>
      </c>
      <c r="E64" s="120" t="s">
        <v>286</v>
      </c>
      <c r="F64" s="120" t="s">
        <v>287</v>
      </c>
      <c r="G64" s="111"/>
      <c r="H64" s="108"/>
    </row>
    <row r="65" spans="2:8" s="107" customFormat="1" x14ac:dyDescent="0.2">
      <c r="B65" s="580"/>
      <c r="C65" s="581"/>
      <c r="D65" s="120" t="s">
        <v>288</v>
      </c>
      <c r="E65" s="120" t="s">
        <v>289</v>
      </c>
      <c r="F65" s="120" t="s">
        <v>288</v>
      </c>
      <c r="G65" s="111"/>
      <c r="H65" s="108"/>
    </row>
    <row r="66" spans="2:8" s="107" customFormat="1" x14ac:dyDescent="0.2">
      <c r="B66" s="121" t="s">
        <v>142</v>
      </c>
      <c r="C66" s="122" t="s">
        <v>142</v>
      </c>
      <c r="D66" s="122" t="s">
        <v>142</v>
      </c>
      <c r="E66" s="122" t="s">
        <v>142</v>
      </c>
      <c r="F66" s="122" t="s">
        <v>142</v>
      </c>
      <c r="G66" s="111"/>
      <c r="H66" s="108"/>
    </row>
    <row r="67" spans="2:8" s="107" customFormat="1" x14ac:dyDescent="0.2">
      <c r="B67" s="123" t="s">
        <v>290</v>
      </c>
      <c r="C67" s="124"/>
      <c r="D67" s="124"/>
      <c r="E67" s="124"/>
      <c r="F67" s="124"/>
      <c r="G67" s="111"/>
      <c r="H67" s="108"/>
    </row>
    <row r="68" spans="2:8" s="107" customFormat="1" x14ac:dyDescent="0.2">
      <c r="B68" s="125"/>
      <c r="C68" s="110"/>
      <c r="D68" s="110"/>
      <c r="E68" s="110"/>
      <c r="F68" s="110"/>
      <c r="G68" s="111"/>
      <c r="H68" s="108"/>
    </row>
    <row r="69" spans="2:8" s="107" customFormat="1" x14ac:dyDescent="0.2">
      <c r="B69" s="125" t="s">
        <v>291</v>
      </c>
      <c r="C69" s="110"/>
      <c r="D69" s="110"/>
      <c r="E69" s="110"/>
      <c r="F69" s="110"/>
      <c r="G69" s="111"/>
      <c r="H69" s="108"/>
    </row>
    <row r="70" spans="2:8" s="107" customFormat="1" x14ac:dyDescent="0.2">
      <c r="B70" s="109"/>
      <c r="C70" s="110"/>
      <c r="D70" s="110"/>
      <c r="E70" s="110"/>
      <c r="F70" s="110"/>
      <c r="G70" s="111"/>
      <c r="H70" s="108"/>
    </row>
    <row r="71" spans="2:8" s="107" customFormat="1" x14ac:dyDescent="0.2">
      <c r="B71" s="125" t="s">
        <v>292</v>
      </c>
      <c r="C71" s="110"/>
      <c r="D71" s="110"/>
      <c r="E71" s="110"/>
      <c r="F71" s="110"/>
      <c r="G71" s="111"/>
      <c r="H71" s="108"/>
    </row>
    <row r="72" spans="2:8" s="107" customFormat="1" x14ac:dyDescent="0.2">
      <c r="B72" s="126" t="s">
        <v>293</v>
      </c>
      <c r="C72" s="127" t="s">
        <v>294</v>
      </c>
      <c r="D72" s="127" t="s">
        <v>329</v>
      </c>
      <c r="E72" s="110"/>
      <c r="F72" s="110"/>
      <c r="G72" s="111"/>
      <c r="H72" s="108"/>
    </row>
    <row r="73" spans="2:8" s="107" customFormat="1" x14ac:dyDescent="0.2">
      <c r="B73" s="126" t="s">
        <v>295</v>
      </c>
      <c r="C73" s="352">
        <v>22.760100000000001</v>
      </c>
      <c r="D73" s="352">
        <v>23.333100000000002</v>
      </c>
      <c r="E73" s="110"/>
      <c r="F73" s="128"/>
      <c r="G73" s="111"/>
      <c r="H73" s="108"/>
    </row>
    <row r="74" spans="2:8" s="107" customFormat="1" x14ac:dyDescent="0.2">
      <c r="B74" s="126" t="s">
        <v>296</v>
      </c>
      <c r="C74" s="352">
        <v>21.6585</v>
      </c>
      <c r="D74" s="352">
        <v>22.183299999999999</v>
      </c>
      <c r="E74" s="110"/>
      <c r="F74" s="128"/>
      <c r="G74" s="111"/>
      <c r="H74" s="108"/>
    </row>
    <row r="75" spans="2:8" s="107" customFormat="1" x14ac:dyDescent="0.2">
      <c r="B75" s="109"/>
      <c r="C75" s="110"/>
      <c r="D75" s="110"/>
      <c r="E75" s="110"/>
      <c r="F75" s="110"/>
      <c r="G75" s="111"/>
      <c r="H75" s="108"/>
    </row>
    <row r="76" spans="2:8" s="107" customFormat="1" x14ac:dyDescent="0.2">
      <c r="B76" s="125" t="s">
        <v>330</v>
      </c>
      <c r="C76" s="130"/>
      <c r="D76" s="130"/>
      <c r="E76" s="130"/>
      <c r="F76" s="110"/>
      <c r="G76" s="111"/>
      <c r="H76" s="108"/>
    </row>
    <row r="77" spans="2:8" s="107" customFormat="1" x14ac:dyDescent="0.2">
      <c r="B77" s="125"/>
      <c r="C77" s="130"/>
      <c r="D77" s="130"/>
      <c r="E77" s="130"/>
      <c r="F77" s="110"/>
      <c r="G77" s="111"/>
      <c r="H77" s="108"/>
    </row>
    <row r="78" spans="2:8" s="107" customFormat="1" x14ac:dyDescent="0.2">
      <c r="B78" s="125" t="s">
        <v>331</v>
      </c>
      <c r="C78" s="130"/>
      <c r="D78" s="130"/>
      <c r="E78" s="130"/>
      <c r="F78" s="110"/>
      <c r="G78" s="111"/>
      <c r="H78" s="108"/>
    </row>
    <row r="79" spans="2:8" s="107" customFormat="1" x14ac:dyDescent="0.2">
      <c r="B79" s="125"/>
      <c r="C79" s="130"/>
      <c r="D79" s="130"/>
      <c r="E79" s="130"/>
      <c r="F79" s="110"/>
      <c r="G79" s="111"/>
      <c r="H79" s="108"/>
    </row>
    <row r="80" spans="2:8" s="107" customFormat="1" x14ac:dyDescent="0.2">
      <c r="B80" s="125" t="s">
        <v>333</v>
      </c>
      <c r="C80" s="130"/>
      <c r="D80" s="136"/>
      <c r="E80" s="140"/>
      <c r="F80" s="110"/>
      <c r="G80" s="111"/>
      <c r="H80" s="108"/>
    </row>
    <row r="81" spans="1:10" s="107" customFormat="1" x14ac:dyDescent="0.2">
      <c r="B81" s="135" t="s">
        <v>297</v>
      </c>
      <c r="C81" s="130"/>
      <c r="D81" s="130"/>
      <c r="E81" s="130"/>
      <c r="F81" s="110"/>
      <c r="G81" s="111"/>
      <c r="H81" s="108"/>
    </row>
    <row r="82" spans="1:10" s="107" customFormat="1" x14ac:dyDescent="0.2">
      <c r="B82" s="138"/>
      <c r="C82" s="130"/>
      <c r="D82" s="130"/>
      <c r="E82" s="130"/>
      <c r="F82" s="110"/>
      <c r="G82" s="111"/>
      <c r="H82" s="108"/>
    </row>
    <row r="83" spans="1:10" s="107" customFormat="1" x14ac:dyDescent="0.2">
      <c r="B83" s="125" t="s">
        <v>334</v>
      </c>
      <c r="C83" s="130"/>
      <c r="D83" s="130"/>
      <c r="E83" s="130"/>
      <c r="F83" s="110"/>
      <c r="G83" s="111"/>
      <c r="H83" s="108"/>
    </row>
    <row r="84" spans="1:10" s="107" customFormat="1" x14ac:dyDescent="0.2">
      <c r="B84" s="125"/>
      <c r="C84" s="130"/>
      <c r="D84" s="130"/>
      <c r="E84" s="140"/>
      <c r="F84" s="110"/>
      <c r="G84" s="111"/>
      <c r="H84" s="108"/>
    </row>
    <row r="85" spans="1:10" s="107" customFormat="1" x14ac:dyDescent="0.2">
      <c r="B85" s="125" t="s">
        <v>343</v>
      </c>
      <c r="C85" s="130"/>
      <c r="D85" s="130"/>
      <c r="E85" s="110"/>
      <c r="F85" s="124"/>
      <c r="G85" s="111"/>
      <c r="H85" s="108"/>
    </row>
    <row r="86" spans="1:10" s="107" customFormat="1" x14ac:dyDescent="0.2">
      <c r="B86" s="125"/>
      <c r="C86" s="130"/>
      <c r="D86" s="130"/>
      <c r="E86" s="110"/>
      <c r="F86" s="124"/>
      <c r="G86" s="111"/>
      <c r="H86" s="108"/>
    </row>
    <row r="87" spans="1:10" s="107" customFormat="1" x14ac:dyDescent="0.2">
      <c r="B87" s="125" t="s">
        <v>344</v>
      </c>
      <c r="C87" s="130"/>
      <c r="D87" s="130"/>
      <c r="E87" s="141"/>
      <c r="F87" s="110"/>
      <c r="G87" s="111"/>
      <c r="H87" s="108"/>
    </row>
    <row r="88" spans="1:10" s="107" customFormat="1" x14ac:dyDescent="0.2">
      <c r="B88" s="125"/>
      <c r="C88" s="130"/>
      <c r="D88" s="130"/>
      <c r="E88" s="110"/>
      <c r="F88" s="110"/>
      <c r="G88" s="111"/>
      <c r="H88" s="108"/>
    </row>
    <row r="89" spans="1:10" s="107" customFormat="1" x14ac:dyDescent="0.2">
      <c r="B89" s="125" t="s">
        <v>815</v>
      </c>
      <c r="C89" s="130"/>
      <c r="D89" s="130"/>
      <c r="E89" s="130"/>
      <c r="F89" s="110"/>
      <c r="G89" s="111"/>
      <c r="H89" s="108"/>
    </row>
    <row r="90" spans="1:10" s="107" customFormat="1" x14ac:dyDescent="0.2">
      <c r="B90" s="125"/>
      <c r="C90" s="130"/>
      <c r="D90" s="130"/>
      <c r="E90" s="130"/>
      <c r="F90" s="110"/>
      <c r="G90" s="111"/>
      <c r="H90" s="108"/>
    </row>
    <row r="91" spans="1:10" s="107" customFormat="1" x14ac:dyDescent="0.2">
      <c r="B91" s="125" t="s">
        <v>335</v>
      </c>
      <c r="C91" s="130"/>
      <c r="D91" s="130"/>
      <c r="E91" s="130"/>
      <c r="F91" s="110"/>
      <c r="G91" s="111"/>
      <c r="H91" s="108"/>
    </row>
    <row r="92" spans="1:10" s="107" customFormat="1" x14ac:dyDescent="0.2">
      <c r="B92" s="125"/>
      <c r="C92" s="130"/>
      <c r="D92" s="130"/>
      <c r="E92" s="130"/>
      <c r="F92" s="110"/>
      <c r="G92" s="111"/>
      <c r="H92" s="108"/>
    </row>
    <row r="93" spans="1:10" s="107" customFormat="1" x14ac:dyDescent="0.2">
      <c r="B93" s="125" t="s">
        <v>328</v>
      </c>
      <c r="C93" s="130"/>
      <c r="D93" s="130"/>
      <c r="E93" s="130"/>
      <c r="F93" s="110"/>
      <c r="G93" s="111"/>
      <c r="H93" s="108"/>
    </row>
    <row r="94" spans="1:10" s="107" customFormat="1" ht="13.5" thickBot="1" x14ac:dyDescent="0.25">
      <c r="B94" s="319"/>
      <c r="C94" s="320"/>
      <c r="D94" s="320"/>
      <c r="E94" s="321"/>
      <c r="F94" s="322"/>
      <c r="G94" s="321"/>
      <c r="H94" s="353"/>
    </row>
    <row r="95" spans="1:10" ht="12.95" customHeight="1" x14ac:dyDescent="0.2">
      <c r="A95" s="4"/>
      <c r="B95" s="98"/>
      <c r="C95" s="4"/>
      <c r="D95" s="4"/>
      <c r="E95" s="4"/>
      <c r="F95" s="4"/>
      <c r="G95" s="4"/>
      <c r="H95" s="4"/>
      <c r="I95" s="4"/>
      <c r="J95" s="4"/>
    </row>
    <row r="97" spans="2:12" x14ac:dyDescent="0.2">
      <c r="B97" s="569" t="s">
        <v>833</v>
      </c>
      <c r="C97" s="569"/>
      <c r="D97" s="569"/>
      <c r="E97" s="569"/>
      <c r="F97" s="569"/>
      <c r="G97" s="569"/>
      <c r="H97" s="569"/>
      <c r="I97" s="569"/>
      <c r="J97" s="569"/>
    </row>
    <row r="98" spans="2:12" ht="15" customHeight="1" x14ac:dyDescent="0.2">
      <c r="B98" s="570" t="s">
        <v>834</v>
      </c>
      <c r="C98" s="571" t="s">
        <v>835</v>
      </c>
      <c r="D98" s="571"/>
      <c r="E98" s="186" t="s">
        <v>836</v>
      </c>
      <c r="F98" s="186" t="s">
        <v>837</v>
      </c>
      <c r="G98" s="572" t="s">
        <v>838</v>
      </c>
      <c r="H98" s="573"/>
      <c r="I98" s="573"/>
      <c r="J98" s="574"/>
    </row>
    <row r="99" spans="2:12" ht="25.5" x14ac:dyDescent="0.2">
      <c r="B99" s="570"/>
      <c r="C99" s="354" t="s">
        <v>296</v>
      </c>
      <c r="D99" s="354" t="s">
        <v>295</v>
      </c>
      <c r="E99" s="186" t="s">
        <v>839</v>
      </c>
      <c r="F99" s="186" t="s">
        <v>840</v>
      </c>
      <c r="G99" s="354" t="s">
        <v>296</v>
      </c>
      <c r="H99" s="354" t="s">
        <v>295</v>
      </c>
      <c r="I99" s="186" t="s">
        <v>839</v>
      </c>
      <c r="J99" s="186" t="s">
        <v>840</v>
      </c>
    </row>
    <row r="100" spans="2:12" x14ac:dyDescent="0.2">
      <c r="B100" s="185" t="s">
        <v>868</v>
      </c>
      <c r="C100" s="187">
        <v>0.21908815861658559</v>
      </c>
      <c r="D100" s="187">
        <v>0.23450196550731928</v>
      </c>
      <c r="E100" s="187">
        <v>0.17973385444336887</v>
      </c>
      <c r="F100" s="187">
        <v>0.16302339922775788</v>
      </c>
      <c r="G100" s="188">
        <v>22183.3</v>
      </c>
      <c r="H100" s="188">
        <v>23333.1</v>
      </c>
      <c r="I100" s="188">
        <v>19440.593462705867</v>
      </c>
      <c r="J100" s="188">
        <v>18356.562833941927</v>
      </c>
    </row>
    <row r="101" spans="2:12" x14ac:dyDescent="0.2">
      <c r="B101" s="189" t="s">
        <v>842</v>
      </c>
      <c r="C101" s="187">
        <v>0.19371450022453685</v>
      </c>
      <c r="D101" s="187">
        <v>0.20884680430563995</v>
      </c>
      <c r="E101" s="187">
        <v>0.17245742720565405</v>
      </c>
      <c r="F101" s="187">
        <v>0.16184790485396094</v>
      </c>
      <c r="G101" s="188">
        <v>11948.732588578754</v>
      </c>
      <c r="H101" s="188">
        <v>12101.037760801581</v>
      </c>
      <c r="I101" s="188">
        <v>11734.80011059035</v>
      </c>
      <c r="J101" s="188">
        <v>11628.03315810431</v>
      </c>
    </row>
    <row r="102" spans="2:12" x14ac:dyDescent="0.2">
      <c r="B102" s="189" t="s">
        <v>843</v>
      </c>
      <c r="C102" s="187">
        <v>0.249851444982649</v>
      </c>
      <c r="D102" s="187">
        <v>0.26574314230041818</v>
      </c>
      <c r="E102" s="187">
        <v>0.24910896438623231</v>
      </c>
      <c r="F102" s="187">
        <v>0.22712795144557418</v>
      </c>
      <c r="G102" s="188">
        <v>19524.287311101132</v>
      </c>
      <c r="H102" s="188">
        <v>20278.543059019841</v>
      </c>
      <c r="I102" s="188">
        <v>19489.512471447746</v>
      </c>
      <c r="J102" s="188">
        <v>18478.620471015649</v>
      </c>
    </row>
    <row r="103" spans="2:12" x14ac:dyDescent="0.2">
      <c r="B103" s="189" t="s">
        <v>844</v>
      </c>
      <c r="C103" s="197" t="s">
        <v>869</v>
      </c>
      <c r="D103" s="197" t="s">
        <v>869</v>
      </c>
      <c r="E103" s="197" t="s">
        <v>869</v>
      </c>
      <c r="F103" s="197" t="s">
        <v>869</v>
      </c>
      <c r="G103" s="197" t="s">
        <v>869</v>
      </c>
      <c r="H103" s="197" t="s">
        <v>869</v>
      </c>
      <c r="I103" s="197" t="s">
        <v>869</v>
      </c>
      <c r="J103" s="197" t="s">
        <v>869</v>
      </c>
    </row>
    <row r="104" spans="2:12" x14ac:dyDescent="0.2">
      <c r="B104" s="190"/>
      <c r="C104" s="191"/>
      <c r="D104" s="191"/>
      <c r="E104" s="191"/>
      <c r="F104" s="191"/>
      <c r="G104" s="191"/>
      <c r="H104" s="192"/>
      <c r="I104" s="192"/>
      <c r="J104" s="192"/>
      <c r="K104" s="192"/>
      <c r="L104" s="82"/>
    </row>
    <row r="105" spans="2:12" x14ac:dyDescent="0.2"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</row>
    <row r="106" spans="2:12" x14ac:dyDescent="0.2">
      <c r="B106" s="569" t="s">
        <v>870</v>
      </c>
      <c r="C106" s="569"/>
      <c r="D106" s="569"/>
      <c r="E106" s="569"/>
      <c r="F106" s="569"/>
      <c r="G106" s="190"/>
      <c r="H106" s="82"/>
      <c r="I106" s="82"/>
      <c r="J106" s="82"/>
      <c r="K106" s="82"/>
      <c r="L106" s="82"/>
    </row>
    <row r="107" spans="2:12" ht="38.25" x14ac:dyDescent="0.2">
      <c r="B107" s="193"/>
      <c r="C107" s="194" t="s">
        <v>868</v>
      </c>
      <c r="D107" s="194" t="s">
        <v>842</v>
      </c>
      <c r="E107" s="194" t="s">
        <v>843</v>
      </c>
      <c r="F107" s="194" t="s">
        <v>844</v>
      </c>
      <c r="G107" s="82"/>
      <c r="H107" s="82"/>
      <c r="I107" s="82"/>
      <c r="J107" s="82"/>
      <c r="K107" s="82"/>
      <c r="L107" s="82"/>
    </row>
    <row r="108" spans="2:12" x14ac:dyDescent="0.2">
      <c r="B108" s="185" t="s">
        <v>848</v>
      </c>
      <c r="C108" s="196">
        <v>490000</v>
      </c>
      <c r="D108" s="196">
        <v>120000</v>
      </c>
      <c r="E108" s="196">
        <v>360000</v>
      </c>
      <c r="F108" s="197" t="s">
        <v>869</v>
      </c>
      <c r="G108" s="355"/>
      <c r="H108" s="82"/>
      <c r="I108" s="82"/>
      <c r="J108" s="82"/>
      <c r="K108" s="82"/>
      <c r="L108" s="82"/>
    </row>
    <row r="109" spans="2:12" x14ac:dyDescent="0.2">
      <c r="B109" s="185" t="s">
        <v>849</v>
      </c>
      <c r="C109" s="196">
        <v>763144.03910000005</v>
      </c>
      <c r="D109" s="196">
        <v>132880.1207</v>
      </c>
      <c r="E109" s="196">
        <v>475251.3345</v>
      </c>
      <c r="F109" s="197" t="s">
        <v>869</v>
      </c>
      <c r="G109" s="355"/>
      <c r="H109" s="82"/>
      <c r="I109" s="82"/>
      <c r="J109" s="82"/>
      <c r="K109" s="82"/>
      <c r="L109" s="82"/>
    </row>
    <row r="110" spans="2:12" x14ac:dyDescent="0.2">
      <c r="B110" s="185" t="s">
        <v>850</v>
      </c>
      <c r="C110" s="197">
        <v>0.22136</v>
      </c>
      <c r="D110" s="197">
        <v>0.205925</v>
      </c>
      <c r="E110" s="197">
        <v>0.189304</v>
      </c>
      <c r="F110" s="197" t="s">
        <v>869</v>
      </c>
      <c r="G110" s="355"/>
      <c r="H110" s="82"/>
      <c r="I110" s="82"/>
      <c r="J110" s="82"/>
      <c r="K110" s="82"/>
      <c r="L110" s="82"/>
    </row>
    <row r="111" spans="2:12" x14ac:dyDescent="0.2">
      <c r="B111" s="185" t="s">
        <v>851</v>
      </c>
      <c r="C111" s="197">
        <v>0.19856799999999999</v>
      </c>
      <c r="D111" s="197">
        <v>0.23721200000000001</v>
      </c>
      <c r="E111" s="197">
        <v>0.17761299999999999</v>
      </c>
      <c r="F111" s="197" t="s">
        <v>869</v>
      </c>
      <c r="G111" s="355"/>
      <c r="H111" s="82"/>
      <c r="I111" s="82"/>
      <c r="J111" s="82"/>
      <c r="K111" s="82"/>
      <c r="L111" s="82"/>
    </row>
    <row r="112" spans="2:12" x14ac:dyDescent="0.2">
      <c r="B112" s="185" t="s">
        <v>852</v>
      </c>
      <c r="C112" s="197">
        <v>0.18271022439002996</v>
      </c>
      <c r="D112" s="197">
        <v>0.2090177357196808</v>
      </c>
      <c r="E112" s="197">
        <v>0.16409279704093938</v>
      </c>
      <c r="F112" s="197" t="s">
        <v>869</v>
      </c>
      <c r="G112" s="355"/>
      <c r="H112" s="82"/>
      <c r="I112" s="82"/>
      <c r="J112" s="82"/>
      <c r="K112" s="82"/>
      <c r="L112" s="82"/>
    </row>
    <row r="113" spans="2:12" x14ac:dyDescent="0.2"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</row>
    <row r="114" spans="2:12" x14ac:dyDescent="0.2">
      <c r="B114" s="569" t="s">
        <v>871</v>
      </c>
      <c r="C114" s="569"/>
      <c r="D114" s="569"/>
      <c r="E114" s="569"/>
      <c r="F114" s="569"/>
      <c r="G114" s="190"/>
      <c r="H114" s="82"/>
      <c r="I114" s="82"/>
      <c r="J114" s="82"/>
      <c r="K114" s="82"/>
      <c r="L114" s="82"/>
    </row>
    <row r="115" spans="2:12" ht="38.25" x14ac:dyDescent="0.2">
      <c r="B115" s="193"/>
      <c r="C115" s="194" t="s">
        <v>868</v>
      </c>
      <c r="D115" s="194" t="s">
        <v>842</v>
      </c>
      <c r="E115" s="194" t="s">
        <v>843</v>
      </c>
      <c r="F115" s="194" t="s">
        <v>844</v>
      </c>
      <c r="G115" s="82"/>
      <c r="H115" s="82"/>
      <c r="I115" s="82"/>
      <c r="J115" s="82"/>
      <c r="K115" s="82"/>
      <c r="L115" s="82"/>
    </row>
    <row r="116" spans="2:12" x14ac:dyDescent="0.2">
      <c r="B116" s="185" t="s">
        <v>848</v>
      </c>
      <c r="C116" s="196">
        <v>490000</v>
      </c>
      <c r="D116" s="196">
        <v>120000</v>
      </c>
      <c r="E116" s="196">
        <v>360000</v>
      </c>
      <c r="F116" s="197" t="s">
        <v>869</v>
      </c>
      <c r="G116" s="355"/>
      <c r="H116" s="82"/>
      <c r="I116" s="82"/>
      <c r="J116" s="82"/>
      <c r="K116" s="82"/>
      <c r="L116" s="82"/>
    </row>
    <row r="117" spans="2:12" x14ac:dyDescent="0.2">
      <c r="B117" s="185" t="s">
        <v>849</v>
      </c>
      <c r="C117" s="196">
        <v>786750.30599999998</v>
      </c>
      <c r="D117" s="196">
        <v>133750.33110000001</v>
      </c>
      <c r="E117" s="196">
        <v>485604.52500000002</v>
      </c>
      <c r="F117" s="197" t="s">
        <v>869</v>
      </c>
      <c r="G117" s="355"/>
      <c r="H117" s="82"/>
      <c r="I117" s="82"/>
      <c r="J117" s="82"/>
      <c r="K117" s="82"/>
      <c r="L117" s="82"/>
    </row>
    <row r="118" spans="2:12" x14ac:dyDescent="0.2">
      <c r="B118" s="185" t="s">
        <v>850</v>
      </c>
      <c r="C118" s="197">
        <v>0.23722599999999999</v>
      </c>
      <c r="D118" s="197">
        <v>0.220252</v>
      </c>
      <c r="E118" s="197">
        <v>0.204738</v>
      </c>
      <c r="F118" s="197" t="s">
        <v>869</v>
      </c>
      <c r="G118" s="82"/>
      <c r="H118" s="82"/>
      <c r="I118" s="82"/>
      <c r="J118" s="82"/>
      <c r="K118" s="82"/>
      <c r="L118" s="82"/>
    </row>
    <row r="119" spans="2:12" x14ac:dyDescent="0.2">
      <c r="B119" s="185" t="s">
        <v>851</v>
      </c>
      <c r="C119" s="197">
        <v>0.19856799999999999</v>
      </c>
      <c r="D119" s="197">
        <v>0.23721200000000001</v>
      </c>
      <c r="E119" s="197">
        <v>0.17761299999999999</v>
      </c>
      <c r="F119" s="197" t="s">
        <v>869</v>
      </c>
      <c r="G119" s="82"/>
      <c r="H119" s="82"/>
      <c r="I119" s="82"/>
      <c r="J119" s="82"/>
      <c r="K119" s="82"/>
      <c r="L119" s="82"/>
    </row>
    <row r="120" spans="2:12" x14ac:dyDescent="0.2">
      <c r="B120" s="185" t="s">
        <v>852</v>
      </c>
      <c r="C120" s="197">
        <v>0.18271022439002996</v>
      </c>
      <c r="D120" s="197">
        <v>0.2090177357196808</v>
      </c>
      <c r="E120" s="197">
        <v>0.16409279704093938</v>
      </c>
      <c r="F120" s="197" t="s">
        <v>869</v>
      </c>
      <c r="G120" s="82"/>
      <c r="H120" s="82"/>
      <c r="I120" s="82"/>
      <c r="J120" s="82"/>
      <c r="K120" s="82"/>
      <c r="L120" s="82"/>
    </row>
    <row r="121" spans="2:12" x14ac:dyDescent="0.2">
      <c r="B121" s="190"/>
      <c r="C121" s="355"/>
      <c r="D121" s="355"/>
      <c r="E121" s="355"/>
      <c r="F121" s="355"/>
      <c r="G121" s="355"/>
      <c r="H121" s="82"/>
      <c r="I121" s="82"/>
      <c r="J121" s="82"/>
      <c r="K121" s="82"/>
      <c r="L121" s="82"/>
    </row>
    <row r="122" spans="2:12" x14ac:dyDescent="0.2">
      <c r="B122" s="193" t="s">
        <v>854</v>
      </c>
      <c r="C122" s="193"/>
      <c r="D122" s="355"/>
      <c r="E122" s="355"/>
      <c r="F122" s="355"/>
      <c r="G122" s="355"/>
      <c r="H122" s="82"/>
      <c r="I122" s="82"/>
      <c r="J122" s="82"/>
      <c r="K122" s="82"/>
      <c r="L122" s="82"/>
    </row>
    <row r="123" spans="2:12" x14ac:dyDescent="0.2">
      <c r="B123" s="199" t="s">
        <v>855</v>
      </c>
      <c r="C123" s="200">
        <v>0.10434829379734367</v>
      </c>
      <c r="D123" s="355"/>
      <c r="E123" s="355"/>
      <c r="F123" s="355"/>
      <c r="G123" s="355"/>
      <c r="H123" s="82"/>
      <c r="I123" s="82"/>
      <c r="J123" s="82"/>
      <c r="K123" s="82"/>
      <c r="L123" s="82"/>
    </row>
    <row r="124" spans="2:12" x14ac:dyDescent="0.2">
      <c r="B124" s="199" t="s">
        <v>856</v>
      </c>
      <c r="C124" s="200">
        <v>0.14432767517117073</v>
      </c>
      <c r="D124" s="355"/>
      <c r="E124" s="355"/>
      <c r="F124" s="355"/>
      <c r="G124" s="355"/>
      <c r="H124" s="82"/>
      <c r="I124" s="82"/>
      <c r="J124" s="82"/>
      <c r="K124" s="82"/>
      <c r="L124" s="82"/>
    </row>
    <row r="125" spans="2:12" x14ac:dyDescent="0.2">
      <c r="B125" s="199" t="s">
        <v>857</v>
      </c>
      <c r="C125" s="202">
        <v>1.5747759284975671</v>
      </c>
      <c r="D125" s="355"/>
      <c r="E125" s="355"/>
      <c r="F125" s="355"/>
      <c r="G125" s="355"/>
      <c r="H125" s="82"/>
      <c r="I125" s="82"/>
      <c r="J125" s="82"/>
      <c r="K125" s="82"/>
      <c r="L125" s="82"/>
    </row>
    <row r="126" spans="2:12" x14ac:dyDescent="0.2">
      <c r="B126" s="199" t="s">
        <v>858</v>
      </c>
      <c r="C126" s="202">
        <v>0.57332204181587598</v>
      </c>
      <c r="D126" s="355"/>
      <c r="E126" s="355"/>
      <c r="F126" s="355"/>
      <c r="G126" s="355"/>
      <c r="H126" s="82"/>
      <c r="I126" s="82"/>
      <c r="J126" s="82"/>
      <c r="K126" s="82"/>
      <c r="L126" s="82"/>
    </row>
    <row r="127" spans="2:12" x14ac:dyDescent="0.2">
      <c r="B127" s="199" t="s">
        <v>859</v>
      </c>
      <c r="C127" s="202">
        <v>0.2866193330564854</v>
      </c>
      <c r="D127" s="355"/>
      <c r="E127" s="355"/>
      <c r="F127" s="355"/>
      <c r="G127" s="355"/>
      <c r="H127" s="82"/>
      <c r="I127" s="82"/>
      <c r="J127" s="82"/>
      <c r="K127" s="82"/>
      <c r="L127" s="82"/>
    </row>
    <row r="128" spans="2:12" x14ac:dyDescent="0.2">
      <c r="B128" s="199" t="s">
        <v>860</v>
      </c>
      <c r="C128" s="204">
        <v>-3.2912321157551355E-2</v>
      </c>
      <c r="D128" s="355"/>
      <c r="E128" s="355"/>
      <c r="F128" s="355"/>
      <c r="G128" s="355"/>
      <c r="H128" s="82"/>
      <c r="I128" s="82"/>
      <c r="J128" s="82"/>
      <c r="K128" s="82"/>
      <c r="L128" s="82"/>
    </row>
    <row r="129" spans="2:12" x14ac:dyDescent="0.2">
      <c r="B129" s="195" t="s">
        <v>861</v>
      </c>
      <c r="C129" s="205">
        <v>-4.5828525730704818E-2</v>
      </c>
      <c r="D129" s="355"/>
      <c r="E129" s="355"/>
      <c r="F129" s="355"/>
      <c r="G129" s="355"/>
      <c r="H129" s="82"/>
      <c r="I129" s="82"/>
      <c r="J129" s="82"/>
      <c r="K129" s="82"/>
      <c r="L129" s="82"/>
    </row>
    <row r="130" spans="2:12" x14ac:dyDescent="0.2">
      <c r="B130" s="185" t="s">
        <v>862</v>
      </c>
      <c r="C130" s="207">
        <v>6.6000000000000003E-2</v>
      </c>
      <c r="D130" s="82"/>
      <c r="E130" s="82"/>
      <c r="F130" s="82"/>
      <c r="G130" s="82"/>
      <c r="H130" s="82"/>
      <c r="I130" s="82"/>
      <c r="J130" s="82"/>
      <c r="K130" s="82"/>
      <c r="L130" s="82"/>
    </row>
    <row r="131" spans="2:12" x14ac:dyDescent="0.2">
      <c r="B131" s="190"/>
      <c r="C131" s="201"/>
      <c r="D131" s="82"/>
      <c r="E131" s="82"/>
      <c r="F131" s="82"/>
      <c r="G131" s="82"/>
      <c r="H131" s="82"/>
      <c r="I131" s="82"/>
      <c r="J131" s="82"/>
      <c r="K131" s="82"/>
      <c r="L131" s="82"/>
    </row>
    <row r="132" spans="2:12" x14ac:dyDescent="0.2">
      <c r="B132" s="186" t="s">
        <v>863</v>
      </c>
      <c r="C132" s="193"/>
      <c r="D132" s="82"/>
      <c r="E132" s="82"/>
      <c r="F132" s="82"/>
      <c r="G132" s="82"/>
      <c r="H132" s="82"/>
      <c r="I132" s="82"/>
      <c r="J132" s="82"/>
      <c r="K132" s="82"/>
      <c r="L132" s="82"/>
    </row>
    <row r="133" spans="2:12" x14ac:dyDescent="0.2">
      <c r="B133" s="199" t="s">
        <v>864</v>
      </c>
      <c r="C133" s="208">
        <v>0.20980212638501541</v>
      </c>
      <c r="D133" s="82"/>
      <c r="E133" s="82"/>
      <c r="F133" s="82"/>
      <c r="G133" s="82"/>
      <c r="H133" s="82"/>
      <c r="I133" s="82"/>
      <c r="J133" s="82"/>
      <c r="K133" s="82"/>
      <c r="L133" s="82"/>
    </row>
    <row r="134" spans="2:12" x14ac:dyDescent="0.2"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</row>
    <row r="135" spans="2:12" x14ac:dyDescent="0.2">
      <c r="B135" s="186" t="s">
        <v>865</v>
      </c>
      <c r="C135" s="82"/>
      <c r="D135" s="82"/>
      <c r="E135" s="82"/>
      <c r="F135" s="82"/>
      <c r="G135" s="82"/>
      <c r="H135" s="82"/>
      <c r="I135" s="82"/>
      <c r="J135" s="82"/>
      <c r="K135" s="82"/>
      <c r="L135" s="82"/>
    </row>
    <row r="136" spans="2:12" x14ac:dyDescent="0.2">
      <c r="B136" s="185" t="s">
        <v>872</v>
      </c>
      <c r="C136" s="190"/>
      <c r="D136" s="82"/>
      <c r="E136" s="82"/>
      <c r="F136" s="82"/>
      <c r="G136" s="82"/>
      <c r="H136" s="82"/>
      <c r="I136" s="82"/>
      <c r="J136" s="82"/>
      <c r="K136" s="82"/>
      <c r="L136" s="82"/>
    </row>
    <row r="137" spans="2:12" x14ac:dyDescent="0.2">
      <c r="B137" s="185" t="s">
        <v>873</v>
      </c>
      <c r="C137" s="190"/>
      <c r="D137" s="82"/>
      <c r="E137" s="82"/>
      <c r="F137" s="82"/>
      <c r="G137" s="82"/>
      <c r="H137" s="82"/>
      <c r="I137" s="82"/>
      <c r="J137" s="82"/>
      <c r="K137" s="82"/>
      <c r="L137" s="82"/>
    </row>
    <row r="138" spans="2:12" x14ac:dyDescent="0.2"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</row>
    <row r="139" spans="2:12" ht="13.5" thickBot="1" x14ac:dyDescent="0.25"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</row>
    <row r="140" spans="2:12" x14ac:dyDescent="0.2">
      <c r="B140" s="356"/>
      <c r="C140" s="357"/>
      <c r="D140" s="357"/>
      <c r="E140" s="358" t="s">
        <v>904</v>
      </c>
      <c r="F140" s="359"/>
    </row>
    <row r="141" spans="2:12" x14ac:dyDescent="0.2">
      <c r="B141" s="360" t="s">
        <v>896</v>
      </c>
      <c r="C141" s="361"/>
      <c r="D141" s="361"/>
      <c r="E141" s="214"/>
      <c r="F141" s="215"/>
    </row>
    <row r="142" spans="2:12" x14ac:dyDescent="0.2">
      <c r="B142" s="362" t="s">
        <v>897</v>
      </c>
      <c r="C142" s="361"/>
      <c r="D142" s="361"/>
      <c r="E142" s="214"/>
      <c r="F142" s="215"/>
    </row>
    <row r="143" spans="2:12" x14ac:dyDescent="0.2">
      <c r="B143" s="363" t="s">
        <v>905</v>
      </c>
      <c r="C143" s="361"/>
      <c r="D143" s="361"/>
      <c r="E143" s="214"/>
      <c r="F143" s="215"/>
    </row>
    <row r="144" spans="2:12" x14ac:dyDescent="0.2">
      <c r="B144" s="363" t="s">
        <v>906</v>
      </c>
      <c r="C144" s="361"/>
      <c r="D144" s="361"/>
      <c r="E144" s="214"/>
      <c r="F144" s="215"/>
    </row>
    <row r="145" spans="2:6" x14ac:dyDescent="0.2">
      <c r="B145" s="363"/>
      <c r="C145" s="361"/>
      <c r="D145" s="361"/>
      <c r="E145" s="214"/>
      <c r="F145" s="215"/>
    </row>
    <row r="146" spans="2:6" x14ac:dyDescent="0.2">
      <c r="B146" s="363"/>
      <c r="C146" s="361"/>
      <c r="D146" s="361"/>
      <c r="E146" s="214"/>
      <c r="F146" s="215"/>
    </row>
    <row r="147" spans="2:6" x14ac:dyDescent="0.2">
      <c r="B147" s="363"/>
      <c r="C147" s="361"/>
      <c r="D147" s="361"/>
      <c r="E147" s="214"/>
      <c r="F147" s="215"/>
    </row>
    <row r="148" spans="2:6" x14ac:dyDescent="0.2">
      <c r="B148" s="364"/>
      <c r="C148" s="361"/>
      <c r="D148" s="361"/>
      <c r="E148" s="214"/>
      <c r="F148" s="215"/>
    </row>
    <row r="149" spans="2:6" ht="13.5" thickBot="1" x14ac:dyDescent="0.25">
      <c r="B149" s="365" t="s">
        <v>899</v>
      </c>
      <c r="C149" s="366"/>
      <c r="D149" s="366"/>
      <c r="E149" s="220"/>
      <c r="F149" s="221"/>
    </row>
    <row r="150" spans="2:6" ht="13.5" thickBot="1" x14ac:dyDescent="0.25"/>
    <row r="151" spans="2:6" x14ac:dyDescent="0.2">
      <c r="B151" s="367" t="s">
        <v>900</v>
      </c>
    </row>
    <row r="152" spans="2:6" x14ac:dyDescent="0.2">
      <c r="B152" s="368" t="s">
        <v>901</v>
      </c>
    </row>
    <row r="153" spans="2:6" x14ac:dyDescent="0.2">
      <c r="B153" s="369"/>
    </row>
    <row r="154" spans="2:6" x14ac:dyDescent="0.2">
      <c r="B154" s="369"/>
    </row>
    <row r="155" spans="2:6" x14ac:dyDescent="0.2">
      <c r="B155" s="369"/>
    </row>
    <row r="156" spans="2:6" x14ac:dyDescent="0.2">
      <c r="B156" s="369"/>
    </row>
    <row r="157" spans="2:6" x14ac:dyDescent="0.2">
      <c r="B157" s="369"/>
    </row>
    <row r="158" spans="2:6" x14ac:dyDescent="0.2">
      <c r="B158" s="369"/>
    </row>
    <row r="159" spans="2:6" x14ac:dyDescent="0.2">
      <c r="B159" s="369"/>
    </row>
    <row r="160" spans="2:6" x14ac:dyDescent="0.2">
      <c r="B160" s="369"/>
    </row>
    <row r="161" spans="2:2" x14ac:dyDescent="0.2">
      <c r="B161" s="369"/>
    </row>
    <row r="162" spans="2:2" x14ac:dyDescent="0.2">
      <c r="B162" s="369"/>
    </row>
    <row r="163" spans="2:2" ht="13.5" thickBot="1" x14ac:dyDescent="0.25">
      <c r="B163" s="370"/>
    </row>
  </sheetData>
  <mergeCells count="10">
    <mergeCell ref="B60:D60"/>
    <mergeCell ref="B64:B65"/>
    <mergeCell ref="C64:C65"/>
    <mergeCell ref="B1:F1"/>
    <mergeCell ref="B97:J97"/>
    <mergeCell ref="G98:J98"/>
    <mergeCell ref="B98:B99"/>
    <mergeCell ref="C98:D98"/>
    <mergeCell ref="B106:F106"/>
    <mergeCell ref="B114:F114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0C45A-B30E-453C-A5BB-E655B19ED8E4}">
  <sheetPr>
    <outlinePr summaryBelow="0"/>
  </sheetPr>
  <dimension ref="A1:J311"/>
  <sheetViews>
    <sheetView topLeftCell="A296" workbookViewId="0"/>
  </sheetViews>
  <sheetFormatPr defaultRowHeight="12.75" x14ac:dyDescent="0.2"/>
  <cols>
    <col min="1" max="1" width="3.28515625" style="331" customWidth="1"/>
    <col min="2" max="2" width="58" style="331" customWidth="1"/>
    <col min="3" max="3" width="16.7109375" style="331" customWidth="1"/>
    <col min="4" max="4" width="25" style="331" customWidth="1"/>
    <col min="5" max="5" width="23.140625" style="331" customWidth="1"/>
    <col min="6" max="6" width="20.28515625" style="331" customWidth="1"/>
    <col min="7" max="7" width="14.42578125" style="331" customWidth="1"/>
    <col min="8" max="8" width="16" style="331" customWidth="1"/>
    <col min="9" max="9" width="15.7109375" style="331" customWidth="1"/>
    <col min="10" max="10" width="10.85546875" style="331" customWidth="1"/>
    <col min="11" max="16384" width="9.140625" style="331"/>
  </cols>
  <sheetData>
    <row r="1" spans="1:10" ht="15.95" customHeight="1" x14ac:dyDescent="0.2">
      <c r="A1" s="372"/>
      <c r="B1" s="610" t="s">
        <v>826</v>
      </c>
      <c r="C1" s="611"/>
      <c r="D1" s="611"/>
      <c r="E1" s="611"/>
      <c r="F1" s="372"/>
      <c r="G1" s="372"/>
      <c r="H1" s="372"/>
      <c r="I1" s="372"/>
      <c r="J1" s="372"/>
    </row>
    <row r="2" spans="1:10" ht="12.95" customHeight="1" x14ac:dyDescent="0.2">
      <c r="A2" s="372"/>
      <c r="B2" s="373"/>
      <c r="C2" s="372"/>
      <c r="D2" s="372"/>
      <c r="E2" s="372"/>
      <c r="F2" s="372"/>
      <c r="G2" s="372"/>
      <c r="H2" s="372"/>
      <c r="I2" s="372"/>
      <c r="J2" s="372"/>
    </row>
    <row r="3" spans="1:10" ht="12.95" customHeight="1" thickBot="1" x14ac:dyDescent="0.25">
      <c r="A3" s="374" t="s">
        <v>7</v>
      </c>
      <c r="B3" s="227" t="s">
        <v>8</v>
      </c>
      <c r="C3" s="372"/>
      <c r="D3" s="372"/>
      <c r="E3" s="372"/>
      <c r="F3" s="372"/>
      <c r="G3" s="372"/>
      <c r="H3" s="372"/>
      <c r="I3" s="372"/>
      <c r="J3" s="372"/>
    </row>
    <row r="4" spans="1:10" ht="27.95" customHeight="1" x14ac:dyDescent="0.2">
      <c r="A4" s="372"/>
      <c r="B4" s="375" t="s">
        <v>9</v>
      </c>
      <c r="C4" s="376" t="s">
        <v>10</v>
      </c>
      <c r="D4" s="377" t="s">
        <v>11</v>
      </c>
      <c r="E4" s="377" t="s">
        <v>12</v>
      </c>
      <c r="F4" s="377" t="s">
        <v>13</v>
      </c>
      <c r="G4" s="377" t="s">
        <v>14</v>
      </c>
      <c r="H4" s="377" t="s">
        <v>15</v>
      </c>
      <c r="I4" s="378" t="s">
        <v>16</v>
      </c>
      <c r="J4" s="379" t="s">
        <v>17</v>
      </c>
    </row>
    <row r="5" spans="1:10" ht="12.95" customHeight="1" x14ac:dyDescent="0.2">
      <c r="A5" s="372"/>
      <c r="B5" s="380" t="s">
        <v>18</v>
      </c>
      <c r="C5" s="381"/>
      <c r="D5" s="381"/>
      <c r="E5" s="381"/>
      <c r="F5" s="381"/>
      <c r="G5" s="381"/>
      <c r="H5" s="382"/>
      <c r="I5" s="383"/>
      <c r="J5" s="372"/>
    </row>
    <row r="6" spans="1:10" ht="12.95" customHeight="1" x14ac:dyDescent="0.2">
      <c r="A6" s="372"/>
      <c r="B6" s="380" t="s">
        <v>19</v>
      </c>
      <c r="C6" s="381"/>
      <c r="D6" s="381"/>
      <c r="E6" s="381"/>
      <c r="F6" s="372"/>
      <c r="G6" s="382"/>
      <c r="H6" s="382"/>
      <c r="I6" s="383"/>
      <c r="J6" s="372"/>
    </row>
    <row r="7" spans="1:10" ht="12.95" customHeight="1" x14ac:dyDescent="0.2">
      <c r="A7" s="384" t="s">
        <v>472</v>
      </c>
      <c r="B7" s="385" t="s">
        <v>473</v>
      </c>
      <c r="C7" s="381" t="s">
        <v>474</v>
      </c>
      <c r="D7" s="381" t="s">
        <v>31</v>
      </c>
      <c r="E7" s="386">
        <v>9976423</v>
      </c>
      <c r="F7" s="387">
        <v>3810.99</v>
      </c>
      <c r="G7" s="388">
        <v>2.5600000000000001E-2</v>
      </c>
      <c r="H7" s="382"/>
      <c r="I7" s="383"/>
      <c r="J7" s="372"/>
    </row>
    <row r="8" spans="1:10" ht="12.95" customHeight="1" x14ac:dyDescent="0.2">
      <c r="A8" s="384" t="s">
        <v>38</v>
      </c>
      <c r="B8" s="385" t="s">
        <v>39</v>
      </c>
      <c r="C8" s="381" t="s">
        <v>40</v>
      </c>
      <c r="D8" s="381" t="s">
        <v>41</v>
      </c>
      <c r="E8" s="386">
        <v>1218670</v>
      </c>
      <c r="F8" s="387">
        <v>3242.27</v>
      </c>
      <c r="G8" s="388">
        <v>2.18E-2</v>
      </c>
      <c r="H8" s="382"/>
      <c r="I8" s="383"/>
      <c r="J8" s="372"/>
    </row>
    <row r="9" spans="1:10" ht="12.95" customHeight="1" x14ac:dyDescent="0.2">
      <c r="A9" s="384" t="s">
        <v>475</v>
      </c>
      <c r="B9" s="385" t="s">
        <v>476</v>
      </c>
      <c r="C9" s="381" t="s">
        <v>477</v>
      </c>
      <c r="D9" s="381" t="s">
        <v>53</v>
      </c>
      <c r="E9" s="386">
        <v>61439</v>
      </c>
      <c r="F9" s="387">
        <v>3029.8</v>
      </c>
      <c r="G9" s="388">
        <v>2.0299999999999999E-2</v>
      </c>
      <c r="H9" s="382"/>
      <c r="I9" s="383"/>
      <c r="J9" s="372"/>
    </row>
    <row r="10" spans="1:10" ht="12.95" customHeight="1" x14ac:dyDescent="0.2">
      <c r="A10" s="384" t="s">
        <v>24</v>
      </c>
      <c r="B10" s="385" t="s">
        <v>25</v>
      </c>
      <c r="C10" s="381" t="s">
        <v>26</v>
      </c>
      <c r="D10" s="381" t="s">
        <v>27</v>
      </c>
      <c r="E10" s="386">
        <v>626420</v>
      </c>
      <c r="F10" s="387">
        <v>2917.24</v>
      </c>
      <c r="G10" s="388">
        <v>1.9599999999999999E-2</v>
      </c>
      <c r="H10" s="382"/>
      <c r="I10" s="383"/>
      <c r="J10" s="372"/>
    </row>
    <row r="11" spans="1:10" ht="12.95" customHeight="1" x14ac:dyDescent="0.2">
      <c r="A11" s="384" t="s">
        <v>46</v>
      </c>
      <c r="B11" s="385" t="s">
        <v>47</v>
      </c>
      <c r="C11" s="381" t="s">
        <v>48</v>
      </c>
      <c r="D11" s="381" t="s">
        <v>49</v>
      </c>
      <c r="E11" s="386">
        <v>1253430</v>
      </c>
      <c r="F11" s="387">
        <v>2873.49</v>
      </c>
      <c r="G11" s="388">
        <v>1.9300000000000001E-2</v>
      </c>
      <c r="H11" s="382"/>
      <c r="I11" s="383"/>
      <c r="J11" s="372"/>
    </row>
    <row r="12" spans="1:10" ht="12.95" customHeight="1" x14ac:dyDescent="0.2">
      <c r="A12" s="384" t="s">
        <v>478</v>
      </c>
      <c r="B12" s="385" t="s">
        <v>479</v>
      </c>
      <c r="C12" s="381" t="s">
        <v>480</v>
      </c>
      <c r="D12" s="381" t="s">
        <v>481</v>
      </c>
      <c r="E12" s="386">
        <v>1089812</v>
      </c>
      <c r="F12" s="387">
        <v>2545.2600000000002</v>
      </c>
      <c r="G12" s="388">
        <v>1.7100000000000001E-2</v>
      </c>
      <c r="H12" s="382"/>
      <c r="I12" s="383"/>
      <c r="J12" s="372"/>
    </row>
    <row r="13" spans="1:10" ht="12.95" customHeight="1" x14ac:dyDescent="0.2">
      <c r="A13" s="384" t="s">
        <v>61</v>
      </c>
      <c r="B13" s="385" t="s">
        <v>62</v>
      </c>
      <c r="C13" s="381" t="s">
        <v>63</v>
      </c>
      <c r="D13" s="381" t="s">
        <v>64</v>
      </c>
      <c r="E13" s="386">
        <v>1350000</v>
      </c>
      <c r="F13" s="387">
        <v>1582.88</v>
      </c>
      <c r="G13" s="388">
        <v>1.06E-2</v>
      </c>
      <c r="H13" s="382"/>
      <c r="I13" s="383"/>
      <c r="J13" s="372"/>
    </row>
    <row r="14" spans="1:10" ht="12.95" customHeight="1" x14ac:dyDescent="0.2">
      <c r="A14" s="384"/>
      <c r="B14" s="385"/>
      <c r="C14" s="381"/>
      <c r="D14" s="381"/>
      <c r="E14" s="386"/>
      <c r="F14" s="387"/>
      <c r="G14" s="388"/>
      <c r="H14" s="382"/>
      <c r="I14" s="383"/>
      <c r="J14" s="372"/>
    </row>
    <row r="15" spans="1:10" x14ac:dyDescent="0.2">
      <c r="A15" s="384"/>
      <c r="B15" s="389" t="s">
        <v>799</v>
      </c>
      <c r="C15" s="381"/>
      <c r="D15" s="381"/>
      <c r="E15" s="386"/>
      <c r="F15" s="387"/>
      <c r="G15" s="388"/>
      <c r="H15" s="382"/>
      <c r="I15" s="383"/>
      <c r="J15" s="372"/>
    </row>
    <row r="16" spans="1:10" ht="12.95" customHeight="1" x14ac:dyDescent="0.2">
      <c r="A16" s="384" t="s">
        <v>123</v>
      </c>
      <c r="B16" s="385" t="s">
        <v>124</v>
      </c>
      <c r="C16" s="381" t="s">
        <v>125</v>
      </c>
      <c r="D16" s="381" t="s">
        <v>53</v>
      </c>
      <c r="E16" s="386">
        <v>149625</v>
      </c>
      <c r="F16" s="387">
        <v>964.03</v>
      </c>
      <c r="G16" s="388">
        <v>6.4999999999999997E-3</v>
      </c>
      <c r="H16" s="382"/>
      <c r="I16" s="383"/>
      <c r="J16" s="372"/>
    </row>
    <row r="17" spans="1:10" ht="12.95" customHeight="1" x14ac:dyDescent="0.2">
      <c r="A17" s="384" t="s">
        <v>32</v>
      </c>
      <c r="B17" s="385" t="s">
        <v>33</v>
      </c>
      <c r="C17" s="381" t="s">
        <v>34</v>
      </c>
      <c r="D17" s="381" t="s">
        <v>23</v>
      </c>
      <c r="E17" s="386">
        <v>94500</v>
      </c>
      <c r="F17" s="387">
        <v>943.39</v>
      </c>
      <c r="G17" s="388">
        <v>6.3E-3</v>
      </c>
      <c r="H17" s="382"/>
      <c r="I17" s="383"/>
      <c r="J17" s="372"/>
    </row>
    <row r="18" spans="1:10" ht="12.95" customHeight="1" x14ac:dyDescent="0.2">
      <c r="A18" s="384" t="s">
        <v>113</v>
      </c>
      <c r="B18" s="385" t="s">
        <v>114</v>
      </c>
      <c r="C18" s="381" t="s">
        <v>115</v>
      </c>
      <c r="D18" s="381" t="s">
        <v>116</v>
      </c>
      <c r="E18" s="386">
        <v>150000</v>
      </c>
      <c r="F18" s="387">
        <v>276</v>
      </c>
      <c r="G18" s="388">
        <v>1.9E-3</v>
      </c>
      <c r="H18" s="382"/>
      <c r="I18" s="383"/>
      <c r="J18" s="372"/>
    </row>
    <row r="19" spans="1:10" ht="12.95" customHeight="1" x14ac:dyDescent="0.2">
      <c r="A19" s="384" t="s">
        <v>117</v>
      </c>
      <c r="B19" s="385" t="s">
        <v>118</v>
      </c>
      <c r="C19" s="381" t="s">
        <v>119</v>
      </c>
      <c r="D19" s="381" t="s">
        <v>45</v>
      </c>
      <c r="E19" s="386">
        <v>18000</v>
      </c>
      <c r="F19" s="387">
        <v>200.79</v>
      </c>
      <c r="G19" s="388">
        <v>1.2999999999999999E-3</v>
      </c>
      <c r="H19" s="382"/>
      <c r="I19" s="383"/>
      <c r="J19" s="372"/>
    </row>
    <row r="20" spans="1:10" ht="12.95" customHeight="1" x14ac:dyDescent="0.2">
      <c r="A20" s="372"/>
      <c r="B20" s="380" t="s">
        <v>140</v>
      </c>
      <c r="C20" s="381"/>
      <c r="D20" s="381"/>
      <c r="E20" s="381"/>
      <c r="F20" s="390">
        <v>22386.14</v>
      </c>
      <c r="G20" s="391">
        <v>0.15029999999999999</v>
      </c>
      <c r="H20" s="392"/>
      <c r="I20" s="393"/>
      <c r="J20" s="372"/>
    </row>
    <row r="21" spans="1:10" ht="12.95" customHeight="1" x14ac:dyDescent="0.2">
      <c r="A21" s="372"/>
      <c r="B21" s="394" t="s">
        <v>141</v>
      </c>
      <c r="C21" s="395"/>
      <c r="D21" s="395"/>
      <c r="E21" s="395"/>
      <c r="F21" s="392" t="s">
        <v>142</v>
      </c>
      <c r="G21" s="392" t="s">
        <v>142</v>
      </c>
      <c r="H21" s="392"/>
      <c r="I21" s="393"/>
      <c r="J21" s="372"/>
    </row>
    <row r="22" spans="1:10" ht="12.95" customHeight="1" x14ac:dyDescent="0.2">
      <c r="A22" s="372"/>
      <c r="B22" s="394" t="s">
        <v>140</v>
      </c>
      <c r="C22" s="395"/>
      <c r="D22" s="395"/>
      <c r="E22" s="395"/>
      <c r="F22" s="392" t="s">
        <v>142</v>
      </c>
      <c r="G22" s="392" t="s">
        <v>142</v>
      </c>
      <c r="H22" s="392"/>
      <c r="I22" s="393"/>
      <c r="J22" s="372"/>
    </row>
    <row r="23" spans="1:10" ht="12.95" customHeight="1" x14ac:dyDescent="0.2">
      <c r="A23" s="372"/>
      <c r="B23" s="396" t="s">
        <v>482</v>
      </c>
      <c r="C23" s="397"/>
      <c r="D23" s="398"/>
      <c r="E23" s="399"/>
      <c r="F23" s="400"/>
      <c r="G23" s="392"/>
      <c r="H23" s="392"/>
      <c r="I23" s="393"/>
      <c r="J23" s="372"/>
    </row>
    <row r="24" spans="1:10" ht="12.95" customHeight="1" x14ac:dyDescent="0.2">
      <c r="A24" s="372"/>
      <c r="B24" s="401" t="s">
        <v>483</v>
      </c>
      <c r="C24" s="381" t="s">
        <v>484</v>
      </c>
      <c r="D24" s="381" t="s">
        <v>485</v>
      </c>
      <c r="E24" s="386">
        <v>2240891</v>
      </c>
      <c r="F24" s="387">
        <v>5918.6413091999993</v>
      </c>
      <c r="G24" s="388">
        <v>3.9704439096207925E-2</v>
      </c>
      <c r="H24" s="392"/>
      <c r="I24" s="393"/>
      <c r="J24" s="372"/>
    </row>
    <row r="25" spans="1:10" ht="12.95" customHeight="1" x14ac:dyDescent="0.2">
      <c r="A25" s="372"/>
      <c r="B25" s="401" t="s">
        <v>486</v>
      </c>
      <c r="C25" s="381" t="s">
        <v>487</v>
      </c>
      <c r="D25" s="381" t="s">
        <v>485</v>
      </c>
      <c r="E25" s="386">
        <v>1371079</v>
      </c>
      <c r="F25" s="387">
        <v>4277.4922642000001</v>
      </c>
      <c r="G25" s="388">
        <v>2.8695003163046118E-2</v>
      </c>
      <c r="H25" s="392"/>
      <c r="I25" s="393"/>
      <c r="J25" s="372"/>
    </row>
    <row r="26" spans="1:10" ht="12.95" customHeight="1" x14ac:dyDescent="0.2">
      <c r="A26" s="372"/>
      <c r="B26" s="401" t="s">
        <v>488</v>
      </c>
      <c r="C26" s="381" t="s">
        <v>489</v>
      </c>
      <c r="D26" s="381" t="s">
        <v>485</v>
      </c>
      <c r="E26" s="386">
        <v>493139</v>
      </c>
      <c r="F26" s="387">
        <v>1525.772066</v>
      </c>
      <c r="G26" s="388">
        <v>1.0235444404280125E-2</v>
      </c>
      <c r="H26" s="392"/>
      <c r="I26" s="393"/>
      <c r="J26" s="372"/>
    </row>
    <row r="27" spans="1:10" ht="12.95" customHeight="1" x14ac:dyDescent="0.2">
      <c r="A27" s="372"/>
      <c r="B27" s="396" t="s">
        <v>140</v>
      </c>
      <c r="C27" s="398"/>
      <c r="D27" s="398"/>
      <c r="E27" s="399"/>
      <c r="F27" s="390">
        <f>SUM(F24:F26)</f>
        <v>11721.905639399998</v>
      </c>
      <c r="G27" s="391">
        <f>SUM(G24:G26)</f>
        <v>7.8634886663534159E-2</v>
      </c>
      <c r="H27" s="392"/>
      <c r="I27" s="393"/>
      <c r="J27" s="372"/>
    </row>
    <row r="28" spans="1:10" ht="12.95" customHeight="1" x14ac:dyDescent="0.2">
      <c r="A28" s="372"/>
      <c r="B28" s="394" t="s">
        <v>143</v>
      </c>
      <c r="C28" s="399"/>
      <c r="D28" s="395"/>
      <c r="E28" s="399"/>
      <c r="F28" s="390">
        <f>F20+F27</f>
        <v>34108.045639399999</v>
      </c>
      <c r="G28" s="391">
        <f>G20+G27</f>
        <v>0.22893488666353415</v>
      </c>
      <c r="H28" s="392"/>
      <c r="I28" s="393"/>
      <c r="J28" s="372"/>
    </row>
    <row r="29" spans="1:10" ht="12.95" customHeight="1" x14ac:dyDescent="0.2">
      <c r="A29" s="372"/>
      <c r="B29" s="380" t="s">
        <v>492</v>
      </c>
      <c r="C29" s="381"/>
      <c r="D29" s="381"/>
      <c r="E29" s="381"/>
      <c r="F29" s="381"/>
      <c r="G29" s="381"/>
      <c r="H29" s="382"/>
      <c r="I29" s="383"/>
      <c r="J29" s="372"/>
    </row>
    <row r="30" spans="1:10" ht="12.95" customHeight="1" x14ac:dyDescent="0.2">
      <c r="A30" s="372"/>
      <c r="B30" s="380" t="s">
        <v>493</v>
      </c>
      <c r="C30" s="381"/>
      <c r="D30" s="381"/>
      <c r="E30" s="381"/>
      <c r="F30" s="372"/>
      <c r="G30" s="382"/>
      <c r="H30" s="382"/>
      <c r="I30" s="383"/>
      <c r="J30" s="372"/>
    </row>
    <row r="31" spans="1:10" ht="12.95" customHeight="1" x14ac:dyDescent="0.2">
      <c r="A31" s="384" t="s">
        <v>494</v>
      </c>
      <c r="B31" s="385" t="s">
        <v>495</v>
      </c>
      <c r="C31" s="381" t="s">
        <v>496</v>
      </c>
      <c r="D31" s="381" t="s">
        <v>199</v>
      </c>
      <c r="E31" s="386">
        <v>3500000</v>
      </c>
      <c r="F31" s="387">
        <v>3607.28</v>
      </c>
      <c r="G31" s="388">
        <v>2.4199999999999999E-2</v>
      </c>
      <c r="H31" s="402">
        <v>7.5153999999999999E-2</v>
      </c>
      <c r="I31" s="383"/>
      <c r="J31" s="372"/>
    </row>
    <row r="32" spans="1:10" ht="12.95" customHeight="1" x14ac:dyDescent="0.2">
      <c r="A32" s="384" t="s">
        <v>497</v>
      </c>
      <c r="B32" s="385" t="s">
        <v>498</v>
      </c>
      <c r="C32" s="381" t="s">
        <v>499</v>
      </c>
      <c r="D32" s="381" t="s">
        <v>199</v>
      </c>
      <c r="E32" s="386">
        <v>3500000</v>
      </c>
      <c r="F32" s="387">
        <v>3569.37</v>
      </c>
      <c r="G32" s="388">
        <v>2.3900000000000001E-2</v>
      </c>
      <c r="H32" s="402">
        <v>7.5837000000000002E-2</v>
      </c>
      <c r="I32" s="383"/>
      <c r="J32" s="372"/>
    </row>
    <row r="33" spans="1:10" ht="12.95" customHeight="1" x14ac:dyDescent="0.2">
      <c r="A33" s="384" t="s">
        <v>500</v>
      </c>
      <c r="B33" s="385" t="s">
        <v>501</v>
      </c>
      <c r="C33" s="381" t="s">
        <v>502</v>
      </c>
      <c r="D33" s="381" t="s">
        <v>199</v>
      </c>
      <c r="E33" s="386">
        <v>3500000</v>
      </c>
      <c r="F33" s="387">
        <v>3549.51</v>
      </c>
      <c r="G33" s="388">
        <v>2.3800000000000002E-2</v>
      </c>
      <c r="H33" s="402">
        <v>7.5784000000000004E-2</v>
      </c>
      <c r="I33" s="383"/>
      <c r="J33" s="372"/>
    </row>
    <row r="34" spans="1:10" ht="12.95" customHeight="1" x14ac:dyDescent="0.2">
      <c r="A34" s="384" t="s">
        <v>503</v>
      </c>
      <c r="B34" s="385" t="s">
        <v>504</v>
      </c>
      <c r="C34" s="381" t="s">
        <v>505</v>
      </c>
      <c r="D34" s="381" t="s">
        <v>199</v>
      </c>
      <c r="E34" s="386">
        <v>3000000</v>
      </c>
      <c r="F34" s="387">
        <v>3127.52</v>
      </c>
      <c r="G34" s="388">
        <v>2.1000000000000001E-2</v>
      </c>
      <c r="H34" s="402">
        <v>7.5258000000000005E-2</v>
      </c>
      <c r="I34" s="383"/>
      <c r="J34" s="372"/>
    </row>
    <row r="35" spans="1:10" ht="12.95" customHeight="1" x14ac:dyDescent="0.2">
      <c r="A35" s="384" t="s">
        <v>506</v>
      </c>
      <c r="B35" s="385" t="s">
        <v>507</v>
      </c>
      <c r="C35" s="381" t="s">
        <v>508</v>
      </c>
      <c r="D35" s="381" t="s">
        <v>199</v>
      </c>
      <c r="E35" s="386">
        <v>3000000</v>
      </c>
      <c r="F35" s="387">
        <v>3126.62</v>
      </c>
      <c r="G35" s="388">
        <v>2.1000000000000001E-2</v>
      </c>
      <c r="H35" s="402">
        <v>7.5258000000000005E-2</v>
      </c>
      <c r="I35" s="383"/>
      <c r="J35" s="372"/>
    </row>
    <row r="36" spans="1:10" ht="12.95" customHeight="1" x14ac:dyDescent="0.2">
      <c r="A36" s="384" t="s">
        <v>509</v>
      </c>
      <c r="B36" s="385" t="s">
        <v>510</v>
      </c>
      <c r="C36" s="381" t="s">
        <v>511</v>
      </c>
      <c r="D36" s="381" t="s">
        <v>199</v>
      </c>
      <c r="E36" s="386">
        <v>3000000</v>
      </c>
      <c r="F36" s="387">
        <v>3055.56</v>
      </c>
      <c r="G36" s="388">
        <v>2.0500000000000001E-2</v>
      </c>
      <c r="H36" s="402">
        <v>7.5797000000000003E-2</v>
      </c>
      <c r="I36" s="383"/>
      <c r="J36" s="372"/>
    </row>
    <row r="37" spans="1:10" ht="12.95" customHeight="1" x14ac:dyDescent="0.2">
      <c r="A37" s="384" t="s">
        <v>512</v>
      </c>
      <c r="B37" s="385" t="s">
        <v>513</v>
      </c>
      <c r="C37" s="381" t="s">
        <v>514</v>
      </c>
      <c r="D37" s="381" t="s">
        <v>199</v>
      </c>
      <c r="E37" s="386">
        <v>3000000</v>
      </c>
      <c r="F37" s="387">
        <v>3052.16</v>
      </c>
      <c r="G37" s="388">
        <v>2.0500000000000001E-2</v>
      </c>
      <c r="H37" s="402">
        <v>7.5784000000000004E-2</v>
      </c>
      <c r="I37" s="383"/>
      <c r="J37" s="372"/>
    </row>
    <row r="38" spans="1:10" ht="12.95" customHeight="1" x14ac:dyDescent="0.2">
      <c r="A38" s="384" t="s">
        <v>515</v>
      </c>
      <c r="B38" s="385" t="s">
        <v>516</v>
      </c>
      <c r="C38" s="381" t="s">
        <v>517</v>
      </c>
      <c r="D38" s="381" t="s">
        <v>199</v>
      </c>
      <c r="E38" s="386">
        <v>3000000</v>
      </c>
      <c r="F38" s="387">
        <v>3035.16</v>
      </c>
      <c r="G38" s="388">
        <v>2.0400000000000001E-2</v>
      </c>
      <c r="H38" s="402">
        <v>7.5881000000000004E-2</v>
      </c>
      <c r="I38" s="383"/>
      <c r="J38" s="372"/>
    </row>
    <row r="39" spans="1:10" ht="12.95" customHeight="1" x14ac:dyDescent="0.2">
      <c r="A39" s="384" t="s">
        <v>518</v>
      </c>
      <c r="B39" s="385" t="s">
        <v>519</v>
      </c>
      <c r="C39" s="381" t="s">
        <v>520</v>
      </c>
      <c r="D39" s="381" t="s">
        <v>199</v>
      </c>
      <c r="E39" s="386">
        <v>2500000</v>
      </c>
      <c r="F39" s="387">
        <v>2626.01</v>
      </c>
      <c r="G39" s="388">
        <v>1.7600000000000001E-2</v>
      </c>
      <c r="H39" s="402">
        <v>7.5288999999999995E-2</v>
      </c>
      <c r="I39" s="383"/>
      <c r="J39" s="372"/>
    </row>
    <row r="40" spans="1:10" ht="12.95" customHeight="1" x14ac:dyDescent="0.2">
      <c r="A40" s="384" t="s">
        <v>521</v>
      </c>
      <c r="B40" s="385" t="s">
        <v>522</v>
      </c>
      <c r="C40" s="381" t="s">
        <v>523</v>
      </c>
      <c r="D40" s="381" t="s">
        <v>199</v>
      </c>
      <c r="E40" s="386">
        <v>2500000</v>
      </c>
      <c r="F40" s="387">
        <v>2586.19</v>
      </c>
      <c r="G40" s="388">
        <v>1.7299999999999999E-2</v>
      </c>
      <c r="H40" s="402">
        <v>7.5258000000000005E-2</v>
      </c>
      <c r="I40" s="383"/>
      <c r="J40" s="372"/>
    </row>
    <row r="41" spans="1:10" ht="12.95" customHeight="1" x14ac:dyDescent="0.2">
      <c r="A41" s="384" t="s">
        <v>524</v>
      </c>
      <c r="B41" s="385" t="s">
        <v>525</v>
      </c>
      <c r="C41" s="381" t="s">
        <v>526</v>
      </c>
      <c r="D41" s="381" t="s">
        <v>199</v>
      </c>
      <c r="E41" s="386">
        <v>2500000</v>
      </c>
      <c r="F41" s="387">
        <v>2574.27</v>
      </c>
      <c r="G41" s="388">
        <v>1.7299999999999999E-2</v>
      </c>
      <c r="H41" s="402">
        <v>7.5423000000000004E-2</v>
      </c>
      <c r="I41" s="383"/>
      <c r="J41" s="372"/>
    </row>
    <row r="42" spans="1:10" ht="12.95" customHeight="1" x14ac:dyDescent="0.2">
      <c r="A42" s="384" t="s">
        <v>527</v>
      </c>
      <c r="B42" s="385" t="s">
        <v>528</v>
      </c>
      <c r="C42" s="381" t="s">
        <v>529</v>
      </c>
      <c r="D42" s="381" t="s">
        <v>199</v>
      </c>
      <c r="E42" s="386">
        <v>2500000</v>
      </c>
      <c r="F42" s="387">
        <v>2557.1799999999998</v>
      </c>
      <c r="G42" s="388">
        <v>1.72E-2</v>
      </c>
      <c r="H42" s="402">
        <v>7.547100000000001E-2</v>
      </c>
      <c r="I42" s="383"/>
      <c r="J42" s="372"/>
    </row>
    <row r="43" spans="1:10" ht="12.95" customHeight="1" x14ac:dyDescent="0.2">
      <c r="A43" s="384" t="s">
        <v>530</v>
      </c>
      <c r="B43" s="385" t="s">
        <v>531</v>
      </c>
      <c r="C43" s="381" t="s">
        <v>532</v>
      </c>
      <c r="D43" s="381" t="s">
        <v>199</v>
      </c>
      <c r="E43" s="386">
        <v>2500000</v>
      </c>
      <c r="F43" s="387">
        <v>2555.04</v>
      </c>
      <c r="G43" s="388">
        <v>1.7100000000000001E-2</v>
      </c>
      <c r="H43" s="402">
        <v>7.5797000000000003E-2</v>
      </c>
      <c r="I43" s="383"/>
      <c r="J43" s="372"/>
    </row>
    <row r="44" spans="1:10" ht="12.95" customHeight="1" x14ac:dyDescent="0.2">
      <c r="A44" s="384" t="s">
        <v>533</v>
      </c>
      <c r="B44" s="385" t="s">
        <v>534</v>
      </c>
      <c r="C44" s="381" t="s">
        <v>535</v>
      </c>
      <c r="D44" s="381" t="s">
        <v>199</v>
      </c>
      <c r="E44" s="386">
        <v>2500000</v>
      </c>
      <c r="F44" s="387">
        <v>2550.0300000000002</v>
      </c>
      <c r="G44" s="388">
        <v>1.7100000000000001E-2</v>
      </c>
      <c r="H44" s="402">
        <v>7.5229000000000004E-2</v>
      </c>
      <c r="I44" s="383"/>
      <c r="J44" s="372"/>
    </row>
    <row r="45" spans="1:10" ht="12.95" customHeight="1" x14ac:dyDescent="0.2">
      <c r="A45" s="384" t="s">
        <v>536</v>
      </c>
      <c r="B45" s="385" t="s">
        <v>537</v>
      </c>
      <c r="C45" s="381" t="s">
        <v>538</v>
      </c>
      <c r="D45" s="381" t="s">
        <v>199</v>
      </c>
      <c r="E45" s="386">
        <v>2500000</v>
      </c>
      <c r="F45" s="387">
        <v>2532.23</v>
      </c>
      <c r="G45" s="388">
        <v>1.7000000000000001E-2</v>
      </c>
      <c r="H45" s="402">
        <v>7.5864000000000001E-2</v>
      </c>
      <c r="I45" s="383"/>
      <c r="J45" s="372"/>
    </row>
    <row r="46" spans="1:10" ht="12.95" customHeight="1" x14ac:dyDescent="0.2">
      <c r="A46" s="384" t="s">
        <v>539</v>
      </c>
      <c r="B46" s="385" t="s">
        <v>540</v>
      </c>
      <c r="C46" s="381" t="s">
        <v>541</v>
      </c>
      <c r="D46" s="381" t="s">
        <v>199</v>
      </c>
      <c r="E46" s="386">
        <v>2500000</v>
      </c>
      <c r="F46" s="387">
        <v>2532.09</v>
      </c>
      <c r="G46" s="388">
        <v>1.7000000000000001E-2</v>
      </c>
      <c r="H46" s="402">
        <v>7.5863E-2</v>
      </c>
      <c r="I46" s="383"/>
      <c r="J46" s="372"/>
    </row>
    <row r="47" spans="1:10" ht="12.95" customHeight="1" x14ac:dyDescent="0.2">
      <c r="A47" s="384" t="s">
        <v>542</v>
      </c>
      <c r="B47" s="385" t="s">
        <v>828</v>
      </c>
      <c r="C47" s="381" t="s">
        <v>543</v>
      </c>
      <c r="D47" s="381" t="s">
        <v>544</v>
      </c>
      <c r="E47" s="386">
        <v>250</v>
      </c>
      <c r="F47" s="387">
        <v>2489.48</v>
      </c>
      <c r="G47" s="388">
        <v>1.67E-2</v>
      </c>
      <c r="H47" s="402">
        <v>7.3349999999999999E-2</v>
      </c>
      <c r="I47" s="383"/>
      <c r="J47" s="372"/>
    </row>
    <row r="48" spans="1:10" ht="12.95" customHeight="1" x14ac:dyDescent="0.2">
      <c r="A48" s="384" t="s">
        <v>545</v>
      </c>
      <c r="B48" s="385" t="s">
        <v>546</v>
      </c>
      <c r="C48" s="381" t="s">
        <v>547</v>
      </c>
      <c r="D48" s="381" t="s">
        <v>199</v>
      </c>
      <c r="E48" s="386">
        <v>2000000</v>
      </c>
      <c r="F48" s="387">
        <v>2073.5300000000002</v>
      </c>
      <c r="G48" s="388">
        <v>1.3899999999999999E-2</v>
      </c>
      <c r="H48" s="402">
        <v>7.5538999999999995E-2</v>
      </c>
      <c r="I48" s="383"/>
      <c r="J48" s="372"/>
    </row>
    <row r="49" spans="1:10" ht="12.95" customHeight="1" x14ac:dyDescent="0.2">
      <c r="A49" s="384" t="s">
        <v>548</v>
      </c>
      <c r="B49" s="385" t="s">
        <v>549</v>
      </c>
      <c r="C49" s="381" t="s">
        <v>550</v>
      </c>
      <c r="D49" s="381" t="s">
        <v>199</v>
      </c>
      <c r="E49" s="386">
        <v>2000000</v>
      </c>
      <c r="F49" s="387">
        <v>2017.69</v>
      </c>
      <c r="G49" s="388">
        <v>1.35E-2</v>
      </c>
      <c r="H49" s="402">
        <v>7.5422000000000003E-2</v>
      </c>
      <c r="I49" s="383"/>
      <c r="J49" s="372"/>
    </row>
    <row r="50" spans="1:10" ht="12.95" customHeight="1" x14ac:dyDescent="0.2">
      <c r="A50" s="384" t="s">
        <v>551</v>
      </c>
      <c r="B50" s="385" t="s">
        <v>552</v>
      </c>
      <c r="C50" s="381" t="s">
        <v>553</v>
      </c>
      <c r="D50" s="381" t="s">
        <v>199</v>
      </c>
      <c r="E50" s="386">
        <v>2000000</v>
      </c>
      <c r="F50" s="387">
        <v>2014.53</v>
      </c>
      <c r="G50" s="388">
        <v>1.35E-2</v>
      </c>
      <c r="H50" s="402">
        <v>7.2872000000000006E-2</v>
      </c>
      <c r="I50" s="383"/>
      <c r="J50" s="372"/>
    </row>
    <row r="51" spans="1:10" ht="12.95" customHeight="1" x14ac:dyDescent="0.2">
      <c r="A51" s="384" t="s">
        <v>554</v>
      </c>
      <c r="B51" s="385" t="s">
        <v>555</v>
      </c>
      <c r="C51" s="381" t="s">
        <v>556</v>
      </c>
      <c r="D51" s="381" t="s">
        <v>199</v>
      </c>
      <c r="E51" s="386">
        <v>1500000</v>
      </c>
      <c r="F51" s="387">
        <v>1565.85</v>
      </c>
      <c r="G51" s="388">
        <v>1.0500000000000001E-2</v>
      </c>
      <c r="H51" s="402">
        <v>7.5538999999999995E-2</v>
      </c>
      <c r="I51" s="383"/>
      <c r="J51" s="372"/>
    </row>
    <row r="52" spans="1:10" ht="12.95" customHeight="1" x14ac:dyDescent="0.2">
      <c r="A52" s="384" t="s">
        <v>557</v>
      </c>
      <c r="B52" s="385" t="s">
        <v>558</v>
      </c>
      <c r="C52" s="381" t="s">
        <v>559</v>
      </c>
      <c r="D52" s="381" t="s">
        <v>199</v>
      </c>
      <c r="E52" s="386">
        <v>1500000</v>
      </c>
      <c r="F52" s="387">
        <v>1563.68</v>
      </c>
      <c r="G52" s="388">
        <v>1.0500000000000001E-2</v>
      </c>
      <c r="H52" s="402">
        <v>7.5283000000000003E-2</v>
      </c>
      <c r="I52" s="383"/>
      <c r="J52" s="372"/>
    </row>
    <row r="53" spans="1:10" ht="12.95" customHeight="1" x14ac:dyDescent="0.2">
      <c r="A53" s="384" t="s">
        <v>560</v>
      </c>
      <c r="B53" s="385" t="s">
        <v>561</v>
      </c>
      <c r="C53" s="381" t="s">
        <v>562</v>
      </c>
      <c r="D53" s="381" t="s">
        <v>199</v>
      </c>
      <c r="E53" s="386">
        <v>1500000</v>
      </c>
      <c r="F53" s="387">
        <v>1554.33</v>
      </c>
      <c r="G53" s="388">
        <v>1.04E-2</v>
      </c>
      <c r="H53" s="402">
        <v>7.5575000000000003E-2</v>
      </c>
      <c r="I53" s="383"/>
      <c r="J53" s="372"/>
    </row>
    <row r="54" spans="1:10" ht="12.95" customHeight="1" x14ac:dyDescent="0.2">
      <c r="A54" s="384" t="s">
        <v>563</v>
      </c>
      <c r="B54" s="385" t="s">
        <v>564</v>
      </c>
      <c r="C54" s="381" t="s">
        <v>565</v>
      </c>
      <c r="D54" s="381" t="s">
        <v>199</v>
      </c>
      <c r="E54" s="386">
        <v>1500000</v>
      </c>
      <c r="F54" s="387">
        <v>1550.05</v>
      </c>
      <c r="G54" s="388">
        <v>1.04E-2</v>
      </c>
      <c r="H54" s="402">
        <v>7.5491000000000003E-2</v>
      </c>
      <c r="I54" s="383"/>
      <c r="J54" s="372"/>
    </row>
    <row r="55" spans="1:10" ht="12.95" customHeight="1" x14ac:dyDescent="0.2">
      <c r="A55" s="384" t="s">
        <v>566</v>
      </c>
      <c r="B55" s="385" t="s">
        <v>567</v>
      </c>
      <c r="C55" s="381" t="s">
        <v>568</v>
      </c>
      <c r="D55" s="381" t="s">
        <v>199</v>
      </c>
      <c r="E55" s="386">
        <v>1500000</v>
      </c>
      <c r="F55" s="387">
        <v>1546.6</v>
      </c>
      <c r="G55" s="388">
        <v>1.04E-2</v>
      </c>
      <c r="H55" s="402">
        <v>7.5059000000000001E-2</v>
      </c>
      <c r="I55" s="383"/>
      <c r="J55" s="372"/>
    </row>
    <row r="56" spans="1:10" ht="12.95" customHeight="1" x14ac:dyDescent="0.2">
      <c r="A56" s="384" t="s">
        <v>569</v>
      </c>
      <c r="B56" s="385" t="s">
        <v>570</v>
      </c>
      <c r="C56" s="381" t="s">
        <v>571</v>
      </c>
      <c r="D56" s="381" t="s">
        <v>199</v>
      </c>
      <c r="E56" s="386">
        <v>1500000</v>
      </c>
      <c r="F56" s="387">
        <v>1544.93</v>
      </c>
      <c r="G56" s="388">
        <v>1.04E-2</v>
      </c>
      <c r="H56" s="402">
        <v>7.5258000000000005E-2</v>
      </c>
      <c r="I56" s="383"/>
      <c r="J56" s="372"/>
    </row>
    <row r="57" spans="1:10" ht="12.95" customHeight="1" x14ac:dyDescent="0.2">
      <c r="A57" s="384" t="s">
        <v>572</v>
      </c>
      <c r="B57" s="385" t="s">
        <v>573</v>
      </c>
      <c r="C57" s="381" t="s">
        <v>574</v>
      </c>
      <c r="D57" s="381" t="s">
        <v>199</v>
      </c>
      <c r="E57" s="386">
        <v>1500000</v>
      </c>
      <c r="F57" s="387">
        <v>1477.35</v>
      </c>
      <c r="G57" s="388">
        <v>9.9000000000000008E-3</v>
      </c>
      <c r="H57" s="402">
        <v>7.4956999999999996E-2</v>
      </c>
      <c r="I57" s="383"/>
      <c r="J57" s="372"/>
    </row>
    <row r="58" spans="1:10" ht="12.95" customHeight="1" x14ac:dyDescent="0.2">
      <c r="A58" s="384" t="s">
        <v>575</v>
      </c>
      <c r="B58" s="385" t="s">
        <v>576</v>
      </c>
      <c r="C58" s="381" t="s">
        <v>577</v>
      </c>
      <c r="D58" s="381" t="s">
        <v>199</v>
      </c>
      <c r="E58" s="386">
        <v>1500000</v>
      </c>
      <c r="F58" s="387">
        <v>1463.58</v>
      </c>
      <c r="G58" s="388">
        <v>9.7999999999999997E-3</v>
      </c>
      <c r="H58" s="402">
        <v>7.5225E-2</v>
      </c>
      <c r="I58" s="383"/>
      <c r="J58" s="372"/>
    </row>
    <row r="59" spans="1:10" ht="12.95" customHeight="1" x14ac:dyDescent="0.2">
      <c r="A59" s="384" t="s">
        <v>578</v>
      </c>
      <c r="B59" s="385" t="s">
        <v>579</v>
      </c>
      <c r="C59" s="381" t="s">
        <v>580</v>
      </c>
      <c r="D59" s="381" t="s">
        <v>199</v>
      </c>
      <c r="E59" s="386">
        <v>1000000</v>
      </c>
      <c r="F59" s="387">
        <v>1054.54</v>
      </c>
      <c r="G59" s="388">
        <v>7.1000000000000004E-3</v>
      </c>
      <c r="H59" s="402">
        <v>7.6063999999999993E-2</v>
      </c>
      <c r="I59" s="383"/>
      <c r="J59" s="372"/>
    </row>
    <row r="60" spans="1:10" ht="12.95" customHeight="1" x14ac:dyDescent="0.2">
      <c r="A60" s="384" t="s">
        <v>581</v>
      </c>
      <c r="B60" s="385" t="s">
        <v>582</v>
      </c>
      <c r="C60" s="381" t="s">
        <v>583</v>
      </c>
      <c r="D60" s="381" t="s">
        <v>199</v>
      </c>
      <c r="E60" s="386">
        <v>1000000</v>
      </c>
      <c r="F60" s="387">
        <v>1047.8699999999999</v>
      </c>
      <c r="G60" s="388">
        <v>7.0000000000000001E-3</v>
      </c>
      <c r="H60" s="402">
        <v>7.5288999999999995E-2</v>
      </c>
      <c r="I60" s="383"/>
      <c r="J60" s="372"/>
    </row>
    <row r="61" spans="1:10" ht="12.95" customHeight="1" x14ac:dyDescent="0.2">
      <c r="A61" s="384" t="s">
        <v>584</v>
      </c>
      <c r="B61" s="385" t="s">
        <v>585</v>
      </c>
      <c r="C61" s="381" t="s">
        <v>586</v>
      </c>
      <c r="D61" s="381" t="s">
        <v>199</v>
      </c>
      <c r="E61" s="386">
        <v>1000000</v>
      </c>
      <c r="F61" s="387">
        <v>1044.8399999999999</v>
      </c>
      <c r="G61" s="388">
        <v>7.0000000000000001E-3</v>
      </c>
      <c r="H61" s="402">
        <v>7.5887999999999997E-2</v>
      </c>
      <c r="I61" s="383"/>
      <c r="J61" s="372"/>
    </row>
    <row r="62" spans="1:10" ht="12.95" customHeight="1" x14ac:dyDescent="0.2">
      <c r="A62" s="384" t="s">
        <v>587</v>
      </c>
      <c r="B62" s="385" t="s">
        <v>588</v>
      </c>
      <c r="C62" s="381" t="s">
        <v>589</v>
      </c>
      <c r="D62" s="381" t="s">
        <v>199</v>
      </c>
      <c r="E62" s="386">
        <v>1000000</v>
      </c>
      <c r="F62" s="387">
        <v>1043.8800000000001</v>
      </c>
      <c r="G62" s="388">
        <v>7.0000000000000001E-3</v>
      </c>
      <c r="H62" s="402">
        <v>7.5955000000000009E-2</v>
      </c>
      <c r="I62" s="383"/>
      <c r="J62" s="372"/>
    </row>
    <row r="63" spans="1:10" ht="12.95" customHeight="1" x14ac:dyDescent="0.2">
      <c r="A63" s="384" t="s">
        <v>590</v>
      </c>
      <c r="B63" s="385" t="s">
        <v>591</v>
      </c>
      <c r="C63" s="381" t="s">
        <v>592</v>
      </c>
      <c r="D63" s="381" t="s">
        <v>199</v>
      </c>
      <c r="E63" s="386">
        <v>1000000</v>
      </c>
      <c r="F63" s="387">
        <v>1043.01</v>
      </c>
      <c r="G63" s="388">
        <v>7.0000000000000001E-3</v>
      </c>
      <c r="H63" s="402">
        <v>7.5226000000000001E-2</v>
      </c>
      <c r="I63" s="383"/>
      <c r="J63" s="372"/>
    </row>
    <row r="64" spans="1:10" ht="12.95" customHeight="1" x14ac:dyDescent="0.2">
      <c r="A64" s="384" t="s">
        <v>593</v>
      </c>
      <c r="B64" s="385" t="s">
        <v>594</v>
      </c>
      <c r="C64" s="381" t="s">
        <v>595</v>
      </c>
      <c r="D64" s="381" t="s">
        <v>199</v>
      </c>
      <c r="E64" s="386">
        <v>1000000</v>
      </c>
      <c r="F64" s="387">
        <v>1042.4000000000001</v>
      </c>
      <c r="G64" s="388">
        <v>7.0000000000000001E-3</v>
      </c>
      <c r="H64" s="402">
        <v>7.5283000000000003E-2</v>
      </c>
      <c r="I64" s="383"/>
      <c r="J64" s="372"/>
    </row>
    <row r="65" spans="1:10" ht="12.95" customHeight="1" x14ac:dyDescent="0.2">
      <c r="A65" s="384" t="s">
        <v>596</v>
      </c>
      <c r="B65" s="385" t="s">
        <v>597</v>
      </c>
      <c r="C65" s="381" t="s">
        <v>598</v>
      </c>
      <c r="D65" s="381" t="s">
        <v>199</v>
      </c>
      <c r="E65" s="386">
        <v>1000000</v>
      </c>
      <c r="F65" s="387">
        <v>1039.54</v>
      </c>
      <c r="G65" s="388">
        <v>7.0000000000000001E-3</v>
      </c>
      <c r="H65" s="402">
        <v>7.5575000000000003E-2</v>
      </c>
      <c r="I65" s="383"/>
      <c r="J65" s="372"/>
    </row>
    <row r="66" spans="1:10" ht="12.95" customHeight="1" x14ac:dyDescent="0.2">
      <c r="A66" s="384" t="s">
        <v>599</v>
      </c>
      <c r="B66" s="385" t="s">
        <v>600</v>
      </c>
      <c r="C66" s="381" t="s">
        <v>601</v>
      </c>
      <c r="D66" s="381" t="s">
        <v>199</v>
      </c>
      <c r="E66" s="386">
        <v>1000000</v>
      </c>
      <c r="F66" s="387">
        <v>1031.21</v>
      </c>
      <c r="G66" s="388">
        <v>6.8999999999999999E-3</v>
      </c>
      <c r="H66" s="402">
        <v>7.5441999999999995E-2</v>
      </c>
      <c r="I66" s="383"/>
      <c r="J66" s="372"/>
    </row>
    <row r="67" spans="1:10" ht="12.95" customHeight="1" x14ac:dyDescent="0.2">
      <c r="A67" s="384" t="s">
        <v>602</v>
      </c>
      <c r="B67" s="385" t="s">
        <v>603</v>
      </c>
      <c r="C67" s="381" t="s">
        <v>604</v>
      </c>
      <c r="D67" s="381" t="s">
        <v>199</v>
      </c>
      <c r="E67" s="386">
        <v>1000000</v>
      </c>
      <c r="F67" s="387">
        <v>1030.3900000000001</v>
      </c>
      <c r="G67" s="388">
        <v>6.8999999999999999E-3</v>
      </c>
      <c r="H67" s="402">
        <v>7.5216000000000005E-2</v>
      </c>
      <c r="I67" s="383"/>
      <c r="J67" s="372"/>
    </row>
    <row r="68" spans="1:10" ht="12.95" customHeight="1" x14ac:dyDescent="0.2">
      <c r="A68" s="384" t="s">
        <v>605</v>
      </c>
      <c r="B68" s="385" t="s">
        <v>606</v>
      </c>
      <c r="C68" s="381" t="s">
        <v>607</v>
      </c>
      <c r="D68" s="381" t="s">
        <v>199</v>
      </c>
      <c r="E68" s="386">
        <v>1000000</v>
      </c>
      <c r="F68" s="387">
        <v>1028.74</v>
      </c>
      <c r="G68" s="388">
        <v>6.8999999999999999E-3</v>
      </c>
      <c r="H68" s="402">
        <v>7.5421000000000002E-2</v>
      </c>
      <c r="I68" s="383"/>
      <c r="J68" s="372"/>
    </row>
    <row r="69" spans="1:10" ht="12.95" customHeight="1" x14ac:dyDescent="0.2">
      <c r="A69" s="384" t="s">
        <v>608</v>
      </c>
      <c r="B69" s="385" t="s">
        <v>609</v>
      </c>
      <c r="C69" s="381" t="s">
        <v>610</v>
      </c>
      <c r="D69" s="381" t="s">
        <v>199</v>
      </c>
      <c r="E69" s="386">
        <v>1000000</v>
      </c>
      <c r="F69" s="387">
        <v>1022.62</v>
      </c>
      <c r="G69" s="388">
        <v>6.8999999999999999E-3</v>
      </c>
      <c r="H69" s="402">
        <v>7.5435000000000002E-2</v>
      </c>
      <c r="I69" s="383"/>
      <c r="J69" s="372"/>
    </row>
    <row r="70" spans="1:10" ht="12.95" customHeight="1" x14ac:dyDescent="0.2">
      <c r="A70" s="384" t="s">
        <v>611</v>
      </c>
      <c r="B70" s="385" t="s">
        <v>612</v>
      </c>
      <c r="C70" s="381" t="s">
        <v>613</v>
      </c>
      <c r="D70" s="381" t="s">
        <v>199</v>
      </c>
      <c r="E70" s="386">
        <v>1000000</v>
      </c>
      <c r="F70" s="387">
        <v>1009.73</v>
      </c>
      <c r="G70" s="388">
        <v>6.7999999999999996E-3</v>
      </c>
      <c r="H70" s="402">
        <v>7.5797000000000003E-2</v>
      </c>
      <c r="I70" s="383"/>
      <c r="J70" s="372"/>
    </row>
    <row r="71" spans="1:10" ht="12.95" customHeight="1" x14ac:dyDescent="0.2">
      <c r="A71" s="384" t="s">
        <v>614</v>
      </c>
      <c r="B71" s="385" t="s">
        <v>615</v>
      </c>
      <c r="C71" s="381" t="s">
        <v>616</v>
      </c>
      <c r="D71" s="381" t="s">
        <v>199</v>
      </c>
      <c r="E71" s="386">
        <v>1000000</v>
      </c>
      <c r="F71" s="387">
        <v>1008.09</v>
      </c>
      <c r="G71" s="388">
        <v>6.7999999999999996E-3</v>
      </c>
      <c r="H71" s="402">
        <v>7.5797000000000003E-2</v>
      </c>
      <c r="I71" s="383"/>
      <c r="J71" s="372"/>
    </row>
    <row r="72" spans="1:10" ht="12.95" customHeight="1" x14ac:dyDescent="0.2">
      <c r="A72" s="384" t="s">
        <v>617</v>
      </c>
      <c r="B72" s="385" t="s">
        <v>618</v>
      </c>
      <c r="C72" s="381" t="s">
        <v>619</v>
      </c>
      <c r="D72" s="381" t="s">
        <v>199</v>
      </c>
      <c r="E72" s="386">
        <v>1000000</v>
      </c>
      <c r="F72" s="387">
        <v>1004.53</v>
      </c>
      <c r="G72" s="388">
        <v>6.7000000000000002E-3</v>
      </c>
      <c r="H72" s="402">
        <v>7.5163999999999995E-2</v>
      </c>
      <c r="I72" s="383"/>
      <c r="J72" s="372"/>
    </row>
    <row r="73" spans="1:10" ht="12.95" customHeight="1" x14ac:dyDescent="0.2">
      <c r="A73" s="384" t="s">
        <v>620</v>
      </c>
      <c r="B73" s="385" t="s">
        <v>621</v>
      </c>
      <c r="C73" s="381" t="s">
        <v>622</v>
      </c>
      <c r="D73" s="381" t="s">
        <v>199</v>
      </c>
      <c r="E73" s="386">
        <v>1000000</v>
      </c>
      <c r="F73" s="387">
        <v>998.65</v>
      </c>
      <c r="G73" s="388">
        <v>6.7000000000000002E-3</v>
      </c>
      <c r="H73" s="402">
        <v>7.5707999999999998E-2</v>
      </c>
      <c r="I73" s="383"/>
      <c r="J73" s="372"/>
    </row>
    <row r="74" spans="1:10" ht="12.95" customHeight="1" x14ac:dyDescent="0.2">
      <c r="A74" s="384" t="s">
        <v>623</v>
      </c>
      <c r="B74" s="385" t="s">
        <v>624</v>
      </c>
      <c r="C74" s="381" t="s">
        <v>625</v>
      </c>
      <c r="D74" s="381" t="s">
        <v>199</v>
      </c>
      <c r="E74" s="386">
        <v>1000000</v>
      </c>
      <c r="F74" s="387">
        <v>990.49</v>
      </c>
      <c r="G74" s="388">
        <v>6.6E-3</v>
      </c>
      <c r="H74" s="402">
        <v>7.5060000000000002E-2</v>
      </c>
      <c r="I74" s="383"/>
      <c r="J74" s="372"/>
    </row>
    <row r="75" spans="1:10" ht="12.95" customHeight="1" x14ac:dyDescent="0.2">
      <c r="A75" s="384" t="s">
        <v>626</v>
      </c>
      <c r="B75" s="385" t="s">
        <v>627</v>
      </c>
      <c r="C75" s="381" t="s">
        <v>628</v>
      </c>
      <c r="D75" s="381" t="s">
        <v>199</v>
      </c>
      <c r="E75" s="386">
        <v>1000000</v>
      </c>
      <c r="F75" s="387">
        <v>984.98</v>
      </c>
      <c r="G75" s="388">
        <v>6.6E-3</v>
      </c>
      <c r="H75" s="402">
        <v>7.4956999999999996E-2</v>
      </c>
      <c r="I75" s="383"/>
      <c r="J75" s="372"/>
    </row>
    <row r="76" spans="1:10" ht="12.95" customHeight="1" x14ac:dyDescent="0.2">
      <c r="A76" s="384" t="s">
        <v>629</v>
      </c>
      <c r="B76" s="385" t="s">
        <v>630</v>
      </c>
      <c r="C76" s="381" t="s">
        <v>631</v>
      </c>
      <c r="D76" s="381" t="s">
        <v>199</v>
      </c>
      <c r="E76" s="386">
        <v>1000000</v>
      </c>
      <c r="F76" s="387">
        <v>976.61</v>
      </c>
      <c r="G76" s="388">
        <v>6.6E-3</v>
      </c>
      <c r="H76" s="402">
        <v>7.5278999999999999E-2</v>
      </c>
      <c r="I76" s="383"/>
      <c r="J76" s="372"/>
    </row>
    <row r="77" spans="1:10" ht="12.95" customHeight="1" x14ac:dyDescent="0.2">
      <c r="A77" s="384" t="s">
        <v>632</v>
      </c>
      <c r="B77" s="385" t="s">
        <v>633</v>
      </c>
      <c r="C77" s="381" t="s">
        <v>634</v>
      </c>
      <c r="D77" s="381" t="s">
        <v>199</v>
      </c>
      <c r="E77" s="386">
        <v>500000</v>
      </c>
      <c r="F77" s="387">
        <v>530.02</v>
      </c>
      <c r="G77" s="388">
        <v>3.5999999999999999E-3</v>
      </c>
      <c r="H77" s="402">
        <v>7.5423000000000004E-2</v>
      </c>
      <c r="I77" s="383"/>
      <c r="J77" s="372"/>
    </row>
    <row r="78" spans="1:10" ht="12.95" customHeight="1" x14ac:dyDescent="0.2">
      <c r="A78" s="384" t="s">
        <v>635</v>
      </c>
      <c r="B78" s="385" t="s">
        <v>636</v>
      </c>
      <c r="C78" s="381" t="s">
        <v>637</v>
      </c>
      <c r="D78" s="381" t="s">
        <v>199</v>
      </c>
      <c r="E78" s="386">
        <v>500000</v>
      </c>
      <c r="F78" s="387">
        <v>528.45000000000005</v>
      </c>
      <c r="G78" s="388">
        <v>3.5000000000000001E-3</v>
      </c>
      <c r="H78" s="402">
        <v>7.5226000000000001E-2</v>
      </c>
      <c r="I78" s="383"/>
      <c r="J78" s="372"/>
    </row>
    <row r="79" spans="1:10" ht="12.95" customHeight="1" x14ac:dyDescent="0.2">
      <c r="A79" s="384" t="s">
        <v>638</v>
      </c>
      <c r="B79" s="385" t="s">
        <v>639</v>
      </c>
      <c r="C79" s="381" t="s">
        <v>640</v>
      </c>
      <c r="D79" s="381" t="s">
        <v>199</v>
      </c>
      <c r="E79" s="386">
        <v>500000</v>
      </c>
      <c r="F79" s="387">
        <v>527.44000000000005</v>
      </c>
      <c r="G79" s="388">
        <v>3.5000000000000001E-3</v>
      </c>
      <c r="H79" s="402">
        <v>7.5288999999999995E-2</v>
      </c>
      <c r="I79" s="383"/>
      <c r="J79" s="372"/>
    </row>
    <row r="80" spans="1:10" ht="12.95" customHeight="1" x14ac:dyDescent="0.2">
      <c r="A80" s="384" t="s">
        <v>641</v>
      </c>
      <c r="B80" s="385" t="s">
        <v>642</v>
      </c>
      <c r="C80" s="381" t="s">
        <v>643</v>
      </c>
      <c r="D80" s="381" t="s">
        <v>199</v>
      </c>
      <c r="E80" s="386">
        <v>500000</v>
      </c>
      <c r="F80" s="387">
        <v>526.26</v>
      </c>
      <c r="G80" s="388">
        <v>3.5000000000000001E-3</v>
      </c>
      <c r="H80" s="402">
        <v>7.5423000000000004E-2</v>
      </c>
      <c r="I80" s="383"/>
      <c r="J80" s="372"/>
    </row>
    <row r="81" spans="1:10" ht="12.95" customHeight="1" x14ac:dyDescent="0.2">
      <c r="A81" s="384" t="s">
        <v>644</v>
      </c>
      <c r="B81" s="385" t="s">
        <v>645</v>
      </c>
      <c r="C81" s="381" t="s">
        <v>646</v>
      </c>
      <c r="D81" s="381" t="s">
        <v>199</v>
      </c>
      <c r="E81" s="386">
        <v>500000</v>
      </c>
      <c r="F81" s="387">
        <v>525.62</v>
      </c>
      <c r="G81" s="388">
        <v>3.5000000000000001E-3</v>
      </c>
      <c r="H81" s="402">
        <v>7.5538999999999995E-2</v>
      </c>
      <c r="I81" s="383"/>
      <c r="J81" s="372"/>
    </row>
    <row r="82" spans="1:10" ht="12.95" customHeight="1" x14ac:dyDescent="0.2">
      <c r="A82" s="384" t="s">
        <v>647</v>
      </c>
      <c r="B82" s="385" t="s">
        <v>648</v>
      </c>
      <c r="C82" s="381" t="s">
        <v>649</v>
      </c>
      <c r="D82" s="381" t="s">
        <v>199</v>
      </c>
      <c r="E82" s="386">
        <v>500000</v>
      </c>
      <c r="F82" s="387">
        <v>525.52</v>
      </c>
      <c r="G82" s="388">
        <v>3.5000000000000001E-3</v>
      </c>
      <c r="H82" s="402">
        <v>7.5423000000000004E-2</v>
      </c>
      <c r="I82" s="383"/>
      <c r="J82" s="372"/>
    </row>
    <row r="83" spans="1:10" ht="12.95" customHeight="1" x14ac:dyDescent="0.2">
      <c r="A83" s="384" t="s">
        <v>650</v>
      </c>
      <c r="B83" s="385" t="s">
        <v>651</v>
      </c>
      <c r="C83" s="381" t="s">
        <v>652</v>
      </c>
      <c r="D83" s="381" t="s">
        <v>199</v>
      </c>
      <c r="E83" s="386">
        <v>500000</v>
      </c>
      <c r="F83" s="387">
        <v>524.49</v>
      </c>
      <c r="G83" s="388">
        <v>3.5000000000000001E-3</v>
      </c>
      <c r="H83" s="402">
        <v>7.5288999999999995E-2</v>
      </c>
      <c r="I83" s="383"/>
      <c r="J83" s="372"/>
    </row>
    <row r="84" spans="1:10" ht="12.95" customHeight="1" x14ac:dyDescent="0.2">
      <c r="A84" s="384" t="s">
        <v>653</v>
      </c>
      <c r="B84" s="385" t="s">
        <v>654</v>
      </c>
      <c r="C84" s="381" t="s">
        <v>655</v>
      </c>
      <c r="D84" s="381" t="s">
        <v>199</v>
      </c>
      <c r="E84" s="386">
        <v>500000</v>
      </c>
      <c r="F84" s="387">
        <v>522.46</v>
      </c>
      <c r="G84" s="388">
        <v>3.5000000000000001E-3</v>
      </c>
      <c r="H84" s="402">
        <v>7.5441999999999995E-2</v>
      </c>
      <c r="I84" s="383"/>
      <c r="J84" s="372"/>
    </row>
    <row r="85" spans="1:10" ht="12.95" customHeight="1" x14ac:dyDescent="0.2">
      <c r="A85" s="384" t="s">
        <v>656</v>
      </c>
      <c r="B85" s="385" t="s">
        <v>657</v>
      </c>
      <c r="C85" s="381" t="s">
        <v>658</v>
      </c>
      <c r="D85" s="381" t="s">
        <v>199</v>
      </c>
      <c r="E85" s="386">
        <v>500000</v>
      </c>
      <c r="F85" s="387">
        <v>522.04</v>
      </c>
      <c r="G85" s="388">
        <v>3.5000000000000001E-3</v>
      </c>
      <c r="H85" s="402">
        <v>7.5887999999999997E-2</v>
      </c>
      <c r="I85" s="383"/>
      <c r="J85" s="372"/>
    </row>
    <row r="86" spans="1:10" ht="12.95" customHeight="1" x14ac:dyDescent="0.2">
      <c r="A86" s="384" t="s">
        <v>659</v>
      </c>
      <c r="B86" s="385" t="s">
        <v>660</v>
      </c>
      <c r="C86" s="381" t="s">
        <v>661</v>
      </c>
      <c r="D86" s="381" t="s">
        <v>199</v>
      </c>
      <c r="E86" s="386">
        <v>500000</v>
      </c>
      <c r="F86" s="387">
        <v>521.19000000000005</v>
      </c>
      <c r="G86" s="388">
        <v>3.5000000000000001E-3</v>
      </c>
      <c r="H86" s="402">
        <v>7.5887999999999997E-2</v>
      </c>
      <c r="I86" s="383"/>
      <c r="J86" s="372"/>
    </row>
    <row r="87" spans="1:10" ht="12.95" customHeight="1" x14ac:dyDescent="0.2">
      <c r="A87" s="384" t="s">
        <v>662</v>
      </c>
      <c r="B87" s="385" t="s">
        <v>663</v>
      </c>
      <c r="C87" s="381" t="s">
        <v>664</v>
      </c>
      <c r="D87" s="381" t="s">
        <v>199</v>
      </c>
      <c r="E87" s="386">
        <v>500000</v>
      </c>
      <c r="F87" s="387">
        <v>520.83000000000004</v>
      </c>
      <c r="G87" s="388">
        <v>3.5000000000000001E-3</v>
      </c>
      <c r="H87" s="402">
        <v>7.7207999999999999E-2</v>
      </c>
      <c r="I87" s="383"/>
      <c r="J87" s="372"/>
    </row>
    <row r="88" spans="1:10" ht="12.95" customHeight="1" x14ac:dyDescent="0.2">
      <c r="A88" s="384" t="s">
        <v>665</v>
      </c>
      <c r="B88" s="385" t="s">
        <v>666</v>
      </c>
      <c r="C88" s="381" t="s">
        <v>667</v>
      </c>
      <c r="D88" s="381" t="s">
        <v>199</v>
      </c>
      <c r="E88" s="386">
        <v>500000</v>
      </c>
      <c r="F88" s="387">
        <v>520.67999999999995</v>
      </c>
      <c r="G88" s="388">
        <v>3.5000000000000001E-3</v>
      </c>
      <c r="H88" s="402">
        <v>7.5536000000000006E-2</v>
      </c>
      <c r="I88" s="383"/>
      <c r="J88" s="372"/>
    </row>
    <row r="89" spans="1:10" ht="12.95" customHeight="1" x14ac:dyDescent="0.2">
      <c r="A89" s="384" t="s">
        <v>668</v>
      </c>
      <c r="B89" s="385" t="s">
        <v>669</v>
      </c>
      <c r="C89" s="381" t="s">
        <v>670</v>
      </c>
      <c r="D89" s="381" t="s">
        <v>199</v>
      </c>
      <c r="E89" s="386">
        <v>500000</v>
      </c>
      <c r="F89" s="387">
        <v>520.02</v>
      </c>
      <c r="G89" s="388">
        <v>3.5000000000000001E-3</v>
      </c>
      <c r="H89" s="402">
        <v>7.5423000000000004E-2</v>
      </c>
      <c r="I89" s="383"/>
      <c r="J89" s="372"/>
    </row>
    <row r="90" spans="1:10" ht="12.95" customHeight="1" x14ac:dyDescent="0.2">
      <c r="A90" s="384" t="s">
        <v>671</v>
      </c>
      <c r="B90" s="385" t="s">
        <v>672</v>
      </c>
      <c r="C90" s="381" t="s">
        <v>673</v>
      </c>
      <c r="D90" s="381" t="s">
        <v>199</v>
      </c>
      <c r="E90" s="386">
        <v>500000</v>
      </c>
      <c r="F90" s="387">
        <v>519.91999999999996</v>
      </c>
      <c r="G90" s="388">
        <v>3.5000000000000001E-3</v>
      </c>
      <c r="H90" s="402">
        <v>7.5473999999999999E-2</v>
      </c>
      <c r="I90" s="383"/>
      <c r="J90" s="372"/>
    </row>
    <row r="91" spans="1:10" ht="12.95" customHeight="1" x14ac:dyDescent="0.2">
      <c r="A91" s="384" t="s">
        <v>674</v>
      </c>
      <c r="B91" s="385" t="s">
        <v>675</v>
      </c>
      <c r="C91" s="381" t="s">
        <v>676</v>
      </c>
      <c r="D91" s="381" t="s">
        <v>199</v>
      </c>
      <c r="E91" s="386">
        <v>500000</v>
      </c>
      <c r="F91" s="387">
        <v>519.44000000000005</v>
      </c>
      <c r="G91" s="388">
        <v>3.5000000000000001E-3</v>
      </c>
      <c r="H91" s="402">
        <v>7.5473999999999999E-2</v>
      </c>
      <c r="I91" s="383"/>
      <c r="J91" s="372"/>
    </row>
    <row r="92" spans="1:10" ht="12.95" customHeight="1" x14ac:dyDescent="0.2">
      <c r="A92" s="384" t="s">
        <v>677</v>
      </c>
      <c r="B92" s="385" t="s">
        <v>678</v>
      </c>
      <c r="C92" s="381" t="s">
        <v>679</v>
      </c>
      <c r="D92" s="381" t="s">
        <v>199</v>
      </c>
      <c r="E92" s="386">
        <v>500000</v>
      </c>
      <c r="F92" s="387">
        <v>519.04</v>
      </c>
      <c r="G92" s="388">
        <v>3.5000000000000001E-3</v>
      </c>
      <c r="H92" s="402">
        <v>7.5670000000000001E-2</v>
      </c>
      <c r="I92" s="383"/>
      <c r="J92" s="372"/>
    </row>
    <row r="93" spans="1:10" ht="12.95" customHeight="1" x14ac:dyDescent="0.2">
      <c r="A93" s="384" t="s">
        <v>680</v>
      </c>
      <c r="B93" s="385" t="s">
        <v>681</v>
      </c>
      <c r="C93" s="381" t="s">
        <v>682</v>
      </c>
      <c r="D93" s="381" t="s">
        <v>199</v>
      </c>
      <c r="E93" s="386">
        <v>500000</v>
      </c>
      <c r="F93" s="387">
        <v>518.46</v>
      </c>
      <c r="G93" s="388">
        <v>3.5000000000000001E-3</v>
      </c>
      <c r="H93" s="402">
        <v>7.6218000000000008E-2</v>
      </c>
      <c r="I93" s="383"/>
      <c r="J93" s="372"/>
    </row>
    <row r="94" spans="1:10" ht="12.95" customHeight="1" x14ac:dyDescent="0.2">
      <c r="A94" s="384" t="s">
        <v>683</v>
      </c>
      <c r="B94" s="385" t="s">
        <v>684</v>
      </c>
      <c r="C94" s="381" t="s">
        <v>685</v>
      </c>
      <c r="D94" s="381" t="s">
        <v>199</v>
      </c>
      <c r="E94" s="386">
        <v>500000</v>
      </c>
      <c r="F94" s="387">
        <v>517.74</v>
      </c>
      <c r="G94" s="388">
        <v>3.5000000000000001E-3</v>
      </c>
      <c r="H94" s="402">
        <v>7.5785000000000005E-2</v>
      </c>
      <c r="I94" s="383"/>
      <c r="J94" s="372"/>
    </row>
    <row r="95" spans="1:10" ht="12.95" customHeight="1" x14ac:dyDescent="0.2">
      <c r="A95" s="384" t="s">
        <v>686</v>
      </c>
      <c r="B95" s="385" t="s">
        <v>687</v>
      </c>
      <c r="C95" s="381" t="s">
        <v>688</v>
      </c>
      <c r="D95" s="381" t="s">
        <v>199</v>
      </c>
      <c r="E95" s="386">
        <v>500000</v>
      </c>
      <c r="F95" s="387">
        <v>517.27</v>
      </c>
      <c r="G95" s="388">
        <v>3.5000000000000001E-3</v>
      </c>
      <c r="H95" s="402">
        <v>7.5267000000000001E-2</v>
      </c>
      <c r="I95" s="383"/>
      <c r="J95" s="372"/>
    </row>
    <row r="96" spans="1:10" ht="12.95" customHeight="1" x14ac:dyDescent="0.2">
      <c r="A96" s="384" t="s">
        <v>689</v>
      </c>
      <c r="B96" s="385" t="s">
        <v>690</v>
      </c>
      <c r="C96" s="381" t="s">
        <v>691</v>
      </c>
      <c r="D96" s="381" t="s">
        <v>199</v>
      </c>
      <c r="E96" s="386">
        <v>500000</v>
      </c>
      <c r="F96" s="387">
        <v>516.95000000000005</v>
      </c>
      <c r="G96" s="388">
        <v>3.5000000000000001E-3</v>
      </c>
      <c r="H96" s="402">
        <v>7.5288999999999995E-2</v>
      </c>
      <c r="I96" s="383"/>
      <c r="J96" s="372"/>
    </row>
    <row r="97" spans="1:10" ht="12.95" customHeight="1" x14ac:dyDescent="0.2">
      <c r="A97" s="384" t="s">
        <v>692</v>
      </c>
      <c r="B97" s="385" t="s">
        <v>693</v>
      </c>
      <c r="C97" s="381" t="s">
        <v>694</v>
      </c>
      <c r="D97" s="381" t="s">
        <v>199</v>
      </c>
      <c r="E97" s="386">
        <v>500000</v>
      </c>
      <c r="F97" s="387">
        <v>516.52</v>
      </c>
      <c r="G97" s="388">
        <v>3.5000000000000001E-3</v>
      </c>
      <c r="H97" s="402">
        <v>7.5955000000000009E-2</v>
      </c>
      <c r="I97" s="383"/>
      <c r="J97" s="372"/>
    </row>
    <row r="98" spans="1:10" ht="12.95" customHeight="1" x14ac:dyDescent="0.2">
      <c r="A98" s="384" t="s">
        <v>695</v>
      </c>
      <c r="B98" s="385" t="s">
        <v>696</v>
      </c>
      <c r="C98" s="381" t="s">
        <v>697</v>
      </c>
      <c r="D98" s="381" t="s">
        <v>199</v>
      </c>
      <c r="E98" s="386">
        <v>500000</v>
      </c>
      <c r="F98" s="387">
        <v>516.51</v>
      </c>
      <c r="G98" s="388">
        <v>3.5000000000000001E-3</v>
      </c>
      <c r="H98" s="402">
        <v>7.6033000000000003E-2</v>
      </c>
      <c r="I98" s="383"/>
      <c r="J98" s="372"/>
    </row>
    <row r="99" spans="1:10" ht="12.95" customHeight="1" x14ac:dyDescent="0.2">
      <c r="A99" s="384" t="s">
        <v>698</v>
      </c>
      <c r="B99" s="385" t="s">
        <v>699</v>
      </c>
      <c r="C99" s="381" t="s">
        <v>700</v>
      </c>
      <c r="D99" s="381" t="s">
        <v>199</v>
      </c>
      <c r="E99" s="386">
        <v>500000</v>
      </c>
      <c r="F99" s="387">
        <v>515.26</v>
      </c>
      <c r="G99" s="388">
        <v>3.5000000000000001E-3</v>
      </c>
      <c r="H99" s="402">
        <v>7.5186000000000003E-2</v>
      </c>
      <c r="I99" s="383"/>
      <c r="J99" s="372"/>
    </row>
    <row r="100" spans="1:10" ht="12.95" customHeight="1" x14ac:dyDescent="0.2">
      <c r="A100" s="384" t="s">
        <v>701</v>
      </c>
      <c r="B100" s="385" t="s">
        <v>702</v>
      </c>
      <c r="C100" s="381" t="s">
        <v>703</v>
      </c>
      <c r="D100" s="381" t="s">
        <v>199</v>
      </c>
      <c r="E100" s="386">
        <v>500000</v>
      </c>
      <c r="F100" s="387">
        <v>515.19000000000005</v>
      </c>
      <c r="G100" s="388">
        <v>3.5000000000000001E-3</v>
      </c>
      <c r="H100" s="402">
        <v>7.5552999999999995E-2</v>
      </c>
      <c r="I100" s="383"/>
      <c r="J100" s="372"/>
    </row>
    <row r="101" spans="1:10" ht="12.95" customHeight="1" x14ac:dyDescent="0.2">
      <c r="A101" s="384" t="s">
        <v>704</v>
      </c>
      <c r="B101" s="385" t="s">
        <v>705</v>
      </c>
      <c r="C101" s="381" t="s">
        <v>706</v>
      </c>
      <c r="D101" s="381" t="s">
        <v>199</v>
      </c>
      <c r="E101" s="386">
        <v>500000</v>
      </c>
      <c r="F101" s="387">
        <v>513.91</v>
      </c>
      <c r="G101" s="388">
        <v>3.3999999999999998E-3</v>
      </c>
      <c r="H101" s="402">
        <v>7.5456999999999996E-2</v>
      </c>
      <c r="I101" s="383"/>
      <c r="J101" s="372"/>
    </row>
    <row r="102" spans="1:10" ht="12.95" customHeight="1" x14ac:dyDescent="0.2">
      <c r="A102" s="384" t="s">
        <v>707</v>
      </c>
      <c r="B102" s="385" t="s">
        <v>708</v>
      </c>
      <c r="C102" s="381" t="s">
        <v>709</v>
      </c>
      <c r="D102" s="381" t="s">
        <v>199</v>
      </c>
      <c r="E102" s="386">
        <v>500000</v>
      </c>
      <c r="F102" s="387">
        <v>513.28</v>
      </c>
      <c r="G102" s="388">
        <v>3.3999999999999998E-3</v>
      </c>
      <c r="H102" s="402">
        <v>7.5421000000000002E-2</v>
      </c>
      <c r="I102" s="383"/>
      <c r="J102" s="372"/>
    </row>
    <row r="103" spans="1:10" ht="12.95" customHeight="1" x14ac:dyDescent="0.2">
      <c r="A103" s="384" t="s">
        <v>710</v>
      </c>
      <c r="B103" s="385" t="s">
        <v>711</v>
      </c>
      <c r="C103" s="381" t="s">
        <v>712</v>
      </c>
      <c r="D103" s="381" t="s">
        <v>199</v>
      </c>
      <c r="E103" s="386">
        <v>500000</v>
      </c>
      <c r="F103" s="387">
        <v>513.27</v>
      </c>
      <c r="G103" s="388">
        <v>3.3999999999999998E-3</v>
      </c>
      <c r="H103" s="402">
        <v>7.5387999999999997E-2</v>
      </c>
      <c r="I103" s="383"/>
      <c r="J103" s="372"/>
    </row>
    <row r="104" spans="1:10" ht="12.95" customHeight="1" x14ac:dyDescent="0.2">
      <c r="A104" s="384" t="s">
        <v>713</v>
      </c>
      <c r="B104" s="385" t="s">
        <v>714</v>
      </c>
      <c r="C104" s="381" t="s">
        <v>715</v>
      </c>
      <c r="D104" s="381" t="s">
        <v>199</v>
      </c>
      <c r="E104" s="386">
        <v>500000</v>
      </c>
      <c r="F104" s="387">
        <v>513.05999999999995</v>
      </c>
      <c r="G104" s="388">
        <v>3.3999999999999998E-3</v>
      </c>
      <c r="H104" s="402">
        <v>7.5153999999999999E-2</v>
      </c>
      <c r="I104" s="383"/>
      <c r="J104" s="372"/>
    </row>
    <row r="105" spans="1:10" ht="12.95" customHeight="1" x14ac:dyDescent="0.2">
      <c r="A105" s="384" t="s">
        <v>716</v>
      </c>
      <c r="B105" s="385" t="s">
        <v>717</v>
      </c>
      <c r="C105" s="381" t="s">
        <v>718</v>
      </c>
      <c r="D105" s="381" t="s">
        <v>199</v>
      </c>
      <c r="E105" s="386">
        <v>500000</v>
      </c>
      <c r="F105" s="387">
        <v>511.71</v>
      </c>
      <c r="G105" s="388">
        <v>3.3999999999999998E-3</v>
      </c>
      <c r="H105" s="402">
        <v>7.5121999999999994E-2</v>
      </c>
      <c r="I105" s="383"/>
      <c r="J105" s="372"/>
    </row>
    <row r="106" spans="1:10" ht="12.95" customHeight="1" x14ac:dyDescent="0.2">
      <c r="A106" s="384" t="s">
        <v>719</v>
      </c>
      <c r="B106" s="385" t="s">
        <v>720</v>
      </c>
      <c r="C106" s="381" t="s">
        <v>721</v>
      </c>
      <c r="D106" s="381" t="s">
        <v>199</v>
      </c>
      <c r="E106" s="386">
        <v>500000</v>
      </c>
      <c r="F106" s="387">
        <v>510.95</v>
      </c>
      <c r="G106" s="388">
        <v>3.3999999999999998E-3</v>
      </c>
      <c r="H106" s="402">
        <v>7.5437000000000004E-2</v>
      </c>
      <c r="I106" s="383"/>
      <c r="J106" s="372"/>
    </row>
    <row r="107" spans="1:10" ht="12.95" customHeight="1" x14ac:dyDescent="0.2">
      <c r="A107" s="384" t="s">
        <v>722</v>
      </c>
      <c r="B107" s="385" t="s">
        <v>723</v>
      </c>
      <c r="C107" s="381" t="s">
        <v>724</v>
      </c>
      <c r="D107" s="381" t="s">
        <v>199</v>
      </c>
      <c r="E107" s="386">
        <v>500000</v>
      </c>
      <c r="F107" s="387">
        <v>509.38</v>
      </c>
      <c r="G107" s="388">
        <v>3.3999999999999998E-3</v>
      </c>
      <c r="H107" s="402">
        <v>7.4858000000000008E-2</v>
      </c>
      <c r="I107" s="383"/>
      <c r="J107" s="372"/>
    </row>
    <row r="108" spans="1:10" ht="12.95" customHeight="1" x14ac:dyDescent="0.2">
      <c r="A108" s="384" t="s">
        <v>725</v>
      </c>
      <c r="B108" s="385" t="s">
        <v>726</v>
      </c>
      <c r="C108" s="381" t="s">
        <v>727</v>
      </c>
      <c r="D108" s="381" t="s">
        <v>199</v>
      </c>
      <c r="E108" s="386">
        <v>500000</v>
      </c>
      <c r="F108" s="387">
        <v>507.21</v>
      </c>
      <c r="G108" s="388">
        <v>3.3999999999999998E-3</v>
      </c>
      <c r="H108" s="402">
        <v>7.5176999999999994E-2</v>
      </c>
      <c r="I108" s="383"/>
      <c r="J108" s="372"/>
    </row>
    <row r="109" spans="1:10" ht="12.95" customHeight="1" x14ac:dyDescent="0.2">
      <c r="A109" s="384" t="s">
        <v>728</v>
      </c>
      <c r="B109" s="385" t="s">
        <v>729</v>
      </c>
      <c r="C109" s="381" t="s">
        <v>730</v>
      </c>
      <c r="D109" s="381" t="s">
        <v>199</v>
      </c>
      <c r="E109" s="386">
        <v>500000</v>
      </c>
      <c r="F109" s="387">
        <v>504.12</v>
      </c>
      <c r="G109" s="388">
        <v>3.3999999999999998E-3</v>
      </c>
      <c r="H109" s="402">
        <v>7.5662999999999994E-2</v>
      </c>
      <c r="I109" s="383"/>
      <c r="J109" s="372"/>
    </row>
    <row r="110" spans="1:10" ht="12.95" customHeight="1" x14ac:dyDescent="0.2">
      <c r="A110" s="384" t="s">
        <v>731</v>
      </c>
      <c r="B110" s="385" t="s">
        <v>732</v>
      </c>
      <c r="C110" s="381" t="s">
        <v>733</v>
      </c>
      <c r="D110" s="381" t="s">
        <v>199</v>
      </c>
      <c r="E110" s="386">
        <v>500000</v>
      </c>
      <c r="F110" s="387">
        <v>502.02</v>
      </c>
      <c r="G110" s="388">
        <v>3.3999999999999998E-3</v>
      </c>
      <c r="H110" s="402">
        <v>7.5856000000000007E-2</v>
      </c>
      <c r="I110" s="383"/>
      <c r="J110" s="372"/>
    </row>
    <row r="111" spans="1:10" ht="12.95" customHeight="1" x14ac:dyDescent="0.2">
      <c r="A111" s="384" t="s">
        <v>734</v>
      </c>
      <c r="B111" s="385" t="s">
        <v>735</v>
      </c>
      <c r="C111" s="381" t="s">
        <v>736</v>
      </c>
      <c r="D111" s="381" t="s">
        <v>199</v>
      </c>
      <c r="E111" s="386">
        <v>500000</v>
      </c>
      <c r="F111" s="387">
        <v>497.15</v>
      </c>
      <c r="G111" s="388">
        <v>3.3E-3</v>
      </c>
      <c r="H111" s="402">
        <v>7.5773999999999994E-2</v>
      </c>
      <c r="I111" s="383"/>
      <c r="J111" s="372"/>
    </row>
    <row r="112" spans="1:10" ht="12.95" customHeight="1" x14ac:dyDescent="0.2">
      <c r="A112" s="384" t="s">
        <v>737</v>
      </c>
      <c r="B112" s="385" t="s">
        <v>738</v>
      </c>
      <c r="C112" s="381" t="s">
        <v>739</v>
      </c>
      <c r="D112" s="381" t="s">
        <v>199</v>
      </c>
      <c r="E112" s="386">
        <v>500000</v>
      </c>
      <c r="F112" s="387">
        <v>495.83</v>
      </c>
      <c r="G112" s="388">
        <v>3.3E-3</v>
      </c>
      <c r="H112" s="402">
        <v>7.5587000000000001E-2</v>
      </c>
      <c r="I112" s="383"/>
      <c r="J112" s="372"/>
    </row>
    <row r="113" spans="1:10" ht="12.95" customHeight="1" x14ac:dyDescent="0.2">
      <c r="A113" s="384" t="s">
        <v>740</v>
      </c>
      <c r="B113" s="385" t="s">
        <v>827</v>
      </c>
      <c r="C113" s="381" t="s">
        <v>741</v>
      </c>
      <c r="D113" s="381" t="s">
        <v>544</v>
      </c>
      <c r="E113" s="386">
        <v>50000</v>
      </c>
      <c r="F113" s="387">
        <v>494.76</v>
      </c>
      <c r="G113" s="388">
        <v>3.3E-3</v>
      </c>
      <c r="H113" s="402">
        <v>7.9591999999999996E-2</v>
      </c>
      <c r="I113" s="383"/>
      <c r="J113" s="372"/>
    </row>
    <row r="114" spans="1:10" ht="12.95" customHeight="1" x14ac:dyDescent="0.2">
      <c r="A114" s="384" t="s">
        <v>742</v>
      </c>
      <c r="B114" s="385" t="s">
        <v>743</v>
      </c>
      <c r="C114" s="381" t="s">
        <v>744</v>
      </c>
      <c r="D114" s="381" t="s">
        <v>199</v>
      </c>
      <c r="E114" s="386">
        <v>500000</v>
      </c>
      <c r="F114" s="387">
        <v>492.72</v>
      </c>
      <c r="G114" s="388">
        <v>3.3E-3</v>
      </c>
      <c r="H114" s="402">
        <v>7.5744999999999993E-2</v>
      </c>
      <c r="I114" s="383"/>
      <c r="J114" s="372"/>
    </row>
    <row r="115" spans="1:10" ht="12.95" customHeight="1" x14ac:dyDescent="0.2">
      <c r="A115" s="384" t="s">
        <v>745</v>
      </c>
      <c r="B115" s="385" t="s">
        <v>746</v>
      </c>
      <c r="C115" s="381" t="s">
        <v>747</v>
      </c>
      <c r="D115" s="381" t="s">
        <v>199</v>
      </c>
      <c r="E115" s="386">
        <v>500000</v>
      </c>
      <c r="F115" s="387">
        <v>492.72</v>
      </c>
      <c r="G115" s="388">
        <v>3.3E-3</v>
      </c>
      <c r="H115" s="402">
        <v>7.5525999999999996E-2</v>
      </c>
      <c r="I115" s="383"/>
      <c r="J115" s="372"/>
    </row>
    <row r="116" spans="1:10" ht="12.95" customHeight="1" x14ac:dyDescent="0.2">
      <c r="A116" s="384" t="s">
        <v>748</v>
      </c>
      <c r="B116" s="385" t="s">
        <v>749</v>
      </c>
      <c r="C116" s="381" t="s">
        <v>750</v>
      </c>
      <c r="D116" s="381" t="s">
        <v>199</v>
      </c>
      <c r="E116" s="386">
        <v>500000</v>
      </c>
      <c r="F116" s="387">
        <v>491.73</v>
      </c>
      <c r="G116" s="388">
        <v>3.3E-3</v>
      </c>
      <c r="H116" s="402">
        <v>7.5694999999999998E-2</v>
      </c>
      <c r="I116" s="383"/>
      <c r="J116" s="372"/>
    </row>
    <row r="117" spans="1:10" ht="12.95" customHeight="1" x14ac:dyDescent="0.2">
      <c r="A117" s="384" t="s">
        <v>751</v>
      </c>
      <c r="B117" s="385" t="s">
        <v>752</v>
      </c>
      <c r="C117" s="381" t="s">
        <v>753</v>
      </c>
      <c r="D117" s="381" t="s">
        <v>199</v>
      </c>
      <c r="E117" s="386">
        <v>500000</v>
      </c>
      <c r="F117" s="387">
        <v>488.64</v>
      </c>
      <c r="G117" s="388">
        <v>3.3E-3</v>
      </c>
      <c r="H117" s="402">
        <v>7.5225E-2</v>
      </c>
      <c r="I117" s="383"/>
      <c r="J117" s="372"/>
    </row>
    <row r="118" spans="1:10" ht="12.95" customHeight="1" x14ac:dyDescent="0.2">
      <c r="A118" s="384" t="s">
        <v>754</v>
      </c>
      <c r="B118" s="385" t="s">
        <v>755</v>
      </c>
      <c r="C118" s="381" t="s">
        <v>756</v>
      </c>
      <c r="D118" s="381" t="s">
        <v>199</v>
      </c>
      <c r="E118" s="386">
        <v>500000</v>
      </c>
      <c r="F118" s="387">
        <v>481.51</v>
      </c>
      <c r="G118" s="388">
        <v>3.2000000000000002E-3</v>
      </c>
      <c r="H118" s="402">
        <v>7.5452000000000005E-2</v>
      </c>
      <c r="I118" s="383"/>
      <c r="J118" s="372"/>
    </row>
    <row r="119" spans="1:10" ht="12.95" customHeight="1" x14ac:dyDescent="0.2">
      <c r="A119" s="384" t="s">
        <v>757</v>
      </c>
      <c r="B119" s="385" t="s">
        <v>758</v>
      </c>
      <c r="C119" s="381" t="s">
        <v>759</v>
      </c>
      <c r="D119" s="381" t="s">
        <v>199</v>
      </c>
      <c r="E119" s="386">
        <v>500000</v>
      </c>
      <c r="F119" s="387">
        <v>473.92</v>
      </c>
      <c r="G119" s="388">
        <v>3.2000000000000002E-3</v>
      </c>
      <c r="H119" s="402">
        <v>7.5630000000000003E-2</v>
      </c>
      <c r="I119" s="383"/>
      <c r="J119" s="372"/>
    </row>
    <row r="120" spans="1:10" ht="12.95" customHeight="1" x14ac:dyDescent="0.2">
      <c r="A120" s="372"/>
      <c r="B120" s="380" t="s">
        <v>140</v>
      </c>
      <c r="C120" s="381"/>
      <c r="D120" s="381"/>
      <c r="E120" s="381"/>
      <c r="F120" s="390">
        <v>107915.15</v>
      </c>
      <c r="G120" s="391">
        <v>0.72389999999999999</v>
      </c>
      <c r="H120" s="392"/>
      <c r="I120" s="393"/>
      <c r="J120" s="372"/>
    </row>
    <row r="121" spans="1:10" ht="12.95" customHeight="1" x14ac:dyDescent="0.2">
      <c r="A121" s="372"/>
      <c r="B121" s="394" t="s">
        <v>760</v>
      </c>
      <c r="C121" s="395"/>
      <c r="D121" s="395"/>
      <c r="E121" s="395"/>
      <c r="F121" s="392" t="s">
        <v>142</v>
      </c>
      <c r="G121" s="392" t="s">
        <v>142</v>
      </c>
      <c r="H121" s="392"/>
      <c r="I121" s="393"/>
      <c r="J121" s="372"/>
    </row>
    <row r="122" spans="1:10" ht="12.95" customHeight="1" x14ac:dyDescent="0.2">
      <c r="A122" s="372"/>
      <c r="B122" s="394" t="s">
        <v>140</v>
      </c>
      <c r="C122" s="395"/>
      <c r="D122" s="395"/>
      <c r="E122" s="395"/>
      <c r="F122" s="392" t="s">
        <v>142</v>
      </c>
      <c r="G122" s="392" t="s">
        <v>142</v>
      </c>
      <c r="H122" s="392"/>
      <c r="I122" s="393"/>
      <c r="J122" s="372"/>
    </row>
    <row r="123" spans="1:10" ht="12.95" customHeight="1" x14ac:dyDescent="0.2">
      <c r="A123" s="372"/>
      <c r="B123" s="394" t="s">
        <v>143</v>
      </c>
      <c r="C123" s="399"/>
      <c r="D123" s="395"/>
      <c r="E123" s="399"/>
      <c r="F123" s="390">
        <v>107915.15</v>
      </c>
      <c r="G123" s="391">
        <v>0.72389999999999999</v>
      </c>
      <c r="H123" s="392"/>
      <c r="I123" s="393"/>
      <c r="J123" s="372"/>
    </row>
    <row r="124" spans="1:10" ht="12.95" customHeight="1" x14ac:dyDescent="0.2">
      <c r="A124" s="372"/>
      <c r="B124" s="380" t="s">
        <v>178</v>
      </c>
      <c r="C124" s="381"/>
      <c r="D124" s="381"/>
      <c r="E124" s="381"/>
      <c r="F124" s="381"/>
      <c r="G124" s="381"/>
      <c r="H124" s="382"/>
      <c r="I124" s="383"/>
      <c r="J124" s="372"/>
    </row>
    <row r="125" spans="1:10" ht="12.95" customHeight="1" x14ac:dyDescent="0.2">
      <c r="A125" s="372"/>
      <c r="B125" s="380" t="s">
        <v>192</v>
      </c>
      <c r="C125" s="381"/>
      <c r="D125" s="381"/>
      <c r="E125" s="381"/>
      <c r="F125" s="372"/>
      <c r="G125" s="382"/>
      <c r="H125" s="382"/>
      <c r="I125" s="383"/>
      <c r="J125" s="372"/>
    </row>
    <row r="126" spans="1:10" ht="12.95" customHeight="1" x14ac:dyDescent="0.2">
      <c r="A126" s="384" t="s">
        <v>761</v>
      </c>
      <c r="B126" s="385" t="s">
        <v>829</v>
      </c>
      <c r="C126" s="381" t="s">
        <v>762</v>
      </c>
      <c r="D126" s="381" t="s">
        <v>352</v>
      </c>
      <c r="E126" s="386">
        <v>500</v>
      </c>
      <c r="F126" s="387">
        <v>2444.39</v>
      </c>
      <c r="G126" s="388">
        <v>1.6400000000000001E-2</v>
      </c>
      <c r="H126" s="402">
        <v>7.2847999999999996E-2</v>
      </c>
      <c r="I126" s="383"/>
      <c r="J126" s="372"/>
    </row>
    <row r="127" spans="1:10" ht="12.95" customHeight="1" x14ac:dyDescent="0.2">
      <c r="A127" s="372"/>
      <c r="B127" s="380" t="s">
        <v>140</v>
      </c>
      <c r="C127" s="381"/>
      <c r="D127" s="381"/>
      <c r="E127" s="381"/>
      <c r="F127" s="390">
        <v>2444.39</v>
      </c>
      <c r="G127" s="391">
        <v>1.6400000000000001E-2</v>
      </c>
      <c r="H127" s="392"/>
      <c r="I127" s="393"/>
      <c r="J127" s="372"/>
    </row>
    <row r="128" spans="1:10" ht="12.95" customHeight="1" x14ac:dyDescent="0.2">
      <c r="A128" s="372"/>
      <c r="B128" s="394" t="s">
        <v>143</v>
      </c>
      <c r="C128" s="399"/>
      <c r="D128" s="395"/>
      <c r="E128" s="399"/>
      <c r="F128" s="390">
        <v>2444.39</v>
      </c>
      <c r="G128" s="391">
        <v>1.6400000000000001E-2</v>
      </c>
      <c r="H128" s="392"/>
      <c r="I128" s="393"/>
      <c r="J128" s="372"/>
    </row>
    <row r="129" spans="1:10" ht="12.95" customHeight="1" x14ac:dyDescent="0.2">
      <c r="A129" s="372"/>
      <c r="B129" s="380" t="s">
        <v>200</v>
      </c>
      <c r="C129" s="381"/>
      <c r="D129" s="381"/>
      <c r="E129" s="381"/>
      <c r="F129" s="381"/>
      <c r="G129" s="381"/>
      <c r="H129" s="382"/>
      <c r="I129" s="383"/>
      <c r="J129" s="372"/>
    </row>
    <row r="130" spans="1:10" ht="12.95" customHeight="1" x14ac:dyDescent="0.2">
      <c r="A130" s="372"/>
      <c r="B130" s="380" t="s">
        <v>201</v>
      </c>
      <c r="C130" s="381"/>
      <c r="D130" s="403" t="s">
        <v>202</v>
      </c>
      <c r="E130" s="381"/>
      <c r="F130" s="372"/>
      <c r="G130" s="382"/>
      <c r="H130" s="382"/>
      <c r="I130" s="383"/>
      <c r="J130" s="372"/>
    </row>
    <row r="131" spans="1:10" ht="12.95" customHeight="1" x14ac:dyDescent="0.2">
      <c r="A131" s="384" t="s">
        <v>763</v>
      </c>
      <c r="B131" s="385" t="s">
        <v>764</v>
      </c>
      <c r="C131" s="381"/>
      <c r="D131" s="404" t="s">
        <v>205</v>
      </c>
      <c r="E131" s="404"/>
      <c r="F131" s="387">
        <v>150</v>
      </c>
      <c r="G131" s="388">
        <v>1E-3</v>
      </c>
      <c r="H131" s="402">
        <v>0.06</v>
      </c>
      <c r="I131" s="383"/>
      <c r="J131" s="372"/>
    </row>
    <row r="132" spans="1:10" ht="12.95" customHeight="1" x14ac:dyDescent="0.2">
      <c r="A132" s="384" t="s">
        <v>765</v>
      </c>
      <c r="B132" s="385" t="s">
        <v>766</v>
      </c>
      <c r="C132" s="381"/>
      <c r="D132" s="404" t="s">
        <v>205</v>
      </c>
      <c r="E132" s="404"/>
      <c r="F132" s="387">
        <v>100</v>
      </c>
      <c r="G132" s="388">
        <v>6.9999999999999999E-4</v>
      </c>
      <c r="H132" s="402">
        <v>0.06</v>
      </c>
      <c r="I132" s="383"/>
      <c r="J132" s="372"/>
    </row>
    <row r="133" spans="1:10" ht="12.95" customHeight="1" x14ac:dyDescent="0.2">
      <c r="A133" s="384" t="s">
        <v>767</v>
      </c>
      <c r="B133" s="385" t="s">
        <v>768</v>
      </c>
      <c r="C133" s="381"/>
      <c r="D133" s="404" t="s">
        <v>232</v>
      </c>
      <c r="E133" s="404"/>
      <c r="F133" s="387">
        <v>100</v>
      </c>
      <c r="G133" s="388">
        <v>6.9999999999999999E-4</v>
      </c>
      <c r="H133" s="402">
        <v>6.6000000000000003E-2</v>
      </c>
      <c r="I133" s="383"/>
      <c r="J133" s="372"/>
    </row>
    <row r="134" spans="1:10" ht="12.95" customHeight="1" x14ac:dyDescent="0.2">
      <c r="A134" s="384" t="s">
        <v>769</v>
      </c>
      <c r="B134" s="385" t="s">
        <v>770</v>
      </c>
      <c r="C134" s="381"/>
      <c r="D134" s="404" t="s">
        <v>232</v>
      </c>
      <c r="E134" s="404"/>
      <c r="F134" s="387">
        <v>100</v>
      </c>
      <c r="G134" s="388">
        <v>6.9999999999999999E-4</v>
      </c>
      <c r="H134" s="402">
        <v>6.7315573769999998E-2</v>
      </c>
      <c r="I134" s="383"/>
      <c r="J134" s="372"/>
    </row>
    <row r="135" spans="1:10" ht="12.95" customHeight="1" x14ac:dyDescent="0.2">
      <c r="A135" s="384" t="s">
        <v>771</v>
      </c>
      <c r="B135" s="385" t="s">
        <v>772</v>
      </c>
      <c r="C135" s="381"/>
      <c r="D135" s="404" t="s">
        <v>773</v>
      </c>
      <c r="E135" s="404"/>
      <c r="F135" s="387">
        <v>100</v>
      </c>
      <c r="G135" s="388">
        <v>6.9999999999999999E-4</v>
      </c>
      <c r="H135" s="402">
        <v>7.2943335179999999E-2</v>
      </c>
      <c r="I135" s="383"/>
      <c r="J135" s="372"/>
    </row>
    <row r="136" spans="1:10" ht="12.95" customHeight="1" x14ac:dyDescent="0.2">
      <c r="A136" s="372"/>
      <c r="B136" s="380" t="s">
        <v>140</v>
      </c>
      <c r="C136" s="381"/>
      <c r="D136" s="381"/>
      <c r="E136" s="381"/>
      <c r="F136" s="390">
        <v>550</v>
      </c>
      <c r="G136" s="391">
        <v>3.8E-3</v>
      </c>
      <c r="H136" s="392"/>
      <c r="I136" s="393"/>
      <c r="J136" s="372"/>
    </row>
    <row r="137" spans="1:10" ht="12.95" customHeight="1" x14ac:dyDescent="0.2">
      <c r="A137" s="372"/>
      <c r="B137" s="394" t="s">
        <v>143</v>
      </c>
      <c r="C137" s="399"/>
      <c r="D137" s="395"/>
      <c r="E137" s="399"/>
      <c r="F137" s="390">
        <v>550</v>
      </c>
      <c r="G137" s="391">
        <v>3.8E-3</v>
      </c>
      <c r="H137" s="392"/>
      <c r="I137" s="393"/>
      <c r="J137" s="372"/>
    </row>
    <row r="138" spans="1:10" ht="12.95" customHeight="1" x14ac:dyDescent="0.2">
      <c r="A138" s="372"/>
      <c r="B138" s="380" t="s">
        <v>248</v>
      </c>
      <c r="C138" s="381"/>
      <c r="D138" s="381"/>
      <c r="E138" s="381"/>
      <c r="F138" s="381"/>
      <c r="G138" s="381"/>
      <c r="H138" s="382"/>
      <c r="I138" s="383"/>
      <c r="J138" s="372"/>
    </row>
    <row r="139" spans="1:10" ht="12.95" customHeight="1" x14ac:dyDescent="0.2">
      <c r="A139" s="384" t="s">
        <v>249</v>
      </c>
      <c r="B139" s="385" t="s">
        <v>250</v>
      </c>
      <c r="C139" s="381"/>
      <c r="D139" s="381"/>
      <c r="E139" s="386"/>
      <c r="F139" s="387">
        <v>1685</v>
      </c>
      <c r="G139" s="388">
        <v>1.1299999999999999E-2</v>
      </c>
      <c r="H139" s="402">
        <v>6.2887011178286448E-2</v>
      </c>
      <c r="I139" s="383"/>
      <c r="J139" s="372"/>
    </row>
    <row r="140" spans="1:10" ht="12.95" customHeight="1" x14ac:dyDescent="0.2">
      <c r="A140" s="372"/>
      <c r="B140" s="380" t="s">
        <v>140</v>
      </c>
      <c r="C140" s="381"/>
      <c r="D140" s="381"/>
      <c r="E140" s="381"/>
      <c r="F140" s="390">
        <v>1685</v>
      </c>
      <c r="G140" s="391">
        <v>1.1299999999999999E-2</v>
      </c>
      <c r="H140" s="392"/>
      <c r="I140" s="393"/>
      <c r="J140" s="372"/>
    </row>
    <row r="141" spans="1:10" ht="12.95" customHeight="1" x14ac:dyDescent="0.2">
      <c r="A141" s="372"/>
      <c r="B141" s="394" t="s">
        <v>760</v>
      </c>
      <c r="C141" s="395"/>
      <c r="D141" s="395"/>
      <c r="E141" s="395"/>
      <c r="F141" s="392" t="s">
        <v>142</v>
      </c>
      <c r="G141" s="392" t="s">
        <v>142</v>
      </c>
      <c r="H141" s="392"/>
      <c r="I141" s="393"/>
      <c r="J141" s="372"/>
    </row>
    <row r="142" spans="1:10" ht="12.95" customHeight="1" x14ac:dyDescent="0.2">
      <c r="A142" s="372"/>
      <c r="B142" s="394" t="s">
        <v>140</v>
      </c>
      <c r="C142" s="395"/>
      <c r="D142" s="395"/>
      <c r="E142" s="395"/>
      <c r="F142" s="392" t="s">
        <v>142</v>
      </c>
      <c r="G142" s="392" t="s">
        <v>142</v>
      </c>
      <c r="H142" s="392"/>
      <c r="I142" s="393"/>
      <c r="J142" s="372"/>
    </row>
    <row r="143" spans="1:10" ht="12.95" customHeight="1" x14ac:dyDescent="0.2">
      <c r="A143" s="372"/>
      <c r="B143" s="394" t="s">
        <v>143</v>
      </c>
      <c r="C143" s="399"/>
      <c r="D143" s="395"/>
      <c r="E143" s="399"/>
      <c r="F143" s="390">
        <v>1685</v>
      </c>
      <c r="G143" s="391">
        <v>1.1299999999999999E-2</v>
      </c>
      <c r="H143" s="392"/>
      <c r="I143" s="393"/>
      <c r="J143" s="372"/>
    </row>
    <row r="144" spans="1:10" ht="12.95" customHeight="1" x14ac:dyDescent="0.2">
      <c r="A144" s="372"/>
      <c r="B144" s="394" t="s">
        <v>251</v>
      </c>
      <c r="C144" s="381"/>
      <c r="D144" s="395"/>
      <c r="E144" s="381"/>
      <c r="F144" s="405">
        <f>4757.9+F155</f>
        <v>2364.91</v>
      </c>
      <c r="G144" s="391">
        <f>3.18%+G155</f>
        <v>1.5700000000000002E-2</v>
      </c>
      <c r="H144" s="392"/>
      <c r="I144" s="393"/>
      <c r="J144" s="372"/>
    </row>
    <row r="145" spans="1:10" ht="12.95" customHeight="1" thickBot="1" x14ac:dyDescent="0.25">
      <c r="A145" s="372"/>
      <c r="B145" s="406" t="s">
        <v>252</v>
      </c>
      <c r="C145" s="407"/>
      <c r="D145" s="407"/>
      <c r="E145" s="407"/>
      <c r="F145" s="408">
        <v>149067.5</v>
      </c>
      <c r="G145" s="409">
        <v>1</v>
      </c>
      <c r="H145" s="410"/>
      <c r="I145" s="411"/>
      <c r="J145" s="372"/>
    </row>
    <row r="146" spans="1:10" ht="12.95" customHeight="1" x14ac:dyDescent="0.2">
      <c r="A146" s="372"/>
      <c r="B146" s="227"/>
      <c r="C146" s="374"/>
      <c r="D146" s="374"/>
      <c r="E146" s="374"/>
      <c r="F146" s="412"/>
      <c r="G146" s="413"/>
      <c r="H146" s="414"/>
      <c r="I146" s="414"/>
      <c r="J146" s="372"/>
    </row>
    <row r="147" spans="1:10" ht="12.95" customHeight="1" thickBot="1" x14ac:dyDescent="0.25">
      <c r="A147" s="372"/>
      <c r="B147" s="58" t="s">
        <v>805</v>
      </c>
      <c r="C147" s="374"/>
      <c r="D147" s="374"/>
      <c r="E147" s="374"/>
      <c r="F147" s="412"/>
      <c r="G147" s="413"/>
      <c r="H147" s="414"/>
      <c r="I147" s="414"/>
      <c r="J147" s="372"/>
    </row>
    <row r="148" spans="1:10" ht="25.5" x14ac:dyDescent="0.2">
      <c r="A148" s="372"/>
      <c r="B148" s="415" t="s">
        <v>9</v>
      </c>
      <c r="C148" s="416"/>
      <c r="D148" s="416" t="s">
        <v>302</v>
      </c>
      <c r="E148" s="417" t="s">
        <v>12</v>
      </c>
      <c r="F148" s="418" t="s">
        <v>802</v>
      </c>
      <c r="G148" s="417" t="s">
        <v>803</v>
      </c>
      <c r="H148" s="419" t="s">
        <v>804</v>
      </c>
      <c r="I148" s="420"/>
      <c r="J148" s="372"/>
    </row>
    <row r="149" spans="1:10" ht="12.95" customHeight="1" x14ac:dyDescent="0.2">
      <c r="A149" s="372"/>
      <c r="B149" s="421" t="s">
        <v>157</v>
      </c>
      <c r="C149" s="381"/>
      <c r="D149" s="381"/>
      <c r="E149" s="381"/>
      <c r="F149" s="372"/>
      <c r="G149" s="382"/>
      <c r="H149" s="422"/>
      <c r="I149" s="420"/>
      <c r="J149" s="372"/>
    </row>
    <row r="150" spans="1:10" ht="12.95" customHeight="1" x14ac:dyDescent="0.2">
      <c r="A150" s="384" t="s">
        <v>168</v>
      </c>
      <c r="B150" s="423" t="s">
        <v>167</v>
      </c>
      <c r="C150" s="381"/>
      <c r="D150" s="424" t="s">
        <v>307</v>
      </c>
      <c r="E150" s="386">
        <v>-149625</v>
      </c>
      <c r="F150" s="387">
        <v>-970.17</v>
      </c>
      <c r="G150" s="388">
        <v>-6.4999999999999997E-3</v>
      </c>
      <c r="H150" s="422"/>
      <c r="I150" s="420"/>
      <c r="J150" s="372"/>
    </row>
    <row r="151" spans="1:10" ht="12.95" customHeight="1" x14ac:dyDescent="0.2">
      <c r="A151" s="384" t="s">
        <v>170</v>
      </c>
      <c r="B151" s="423" t="s">
        <v>491</v>
      </c>
      <c r="C151" s="381"/>
      <c r="D151" s="424" t="s">
        <v>307</v>
      </c>
      <c r="E151" s="386">
        <v>-94500</v>
      </c>
      <c r="F151" s="387">
        <v>-941.98</v>
      </c>
      <c r="G151" s="388">
        <v>-6.3E-3</v>
      </c>
      <c r="H151" s="422"/>
      <c r="I151" s="420"/>
      <c r="J151" s="372"/>
    </row>
    <row r="152" spans="1:10" ht="12.95" customHeight="1" x14ac:dyDescent="0.2">
      <c r="A152" s="384" t="s">
        <v>490</v>
      </c>
      <c r="B152" s="423" t="s">
        <v>171</v>
      </c>
      <c r="C152" s="381"/>
      <c r="D152" s="424" t="s">
        <v>307</v>
      </c>
      <c r="E152" s="386">
        <v>-150000</v>
      </c>
      <c r="F152" s="387">
        <v>-278.48</v>
      </c>
      <c r="G152" s="388">
        <v>-1.9E-3</v>
      </c>
      <c r="H152" s="422"/>
      <c r="I152" s="420"/>
      <c r="J152" s="372"/>
    </row>
    <row r="153" spans="1:10" ht="12.95" customHeight="1" x14ac:dyDescent="0.2">
      <c r="A153" s="384" t="s">
        <v>166</v>
      </c>
      <c r="B153" s="423" t="s">
        <v>169</v>
      </c>
      <c r="C153" s="381"/>
      <c r="D153" s="424" t="s">
        <v>307</v>
      </c>
      <c r="E153" s="386">
        <v>-18000</v>
      </c>
      <c r="F153" s="387">
        <v>-202.36</v>
      </c>
      <c r="G153" s="388">
        <v>-1.4E-3</v>
      </c>
      <c r="H153" s="422"/>
      <c r="I153" s="420"/>
      <c r="J153" s="372"/>
    </row>
    <row r="154" spans="1:10" ht="12.95" customHeight="1" x14ac:dyDescent="0.2">
      <c r="A154" s="372"/>
      <c r="B154" s="421" t="s">
        <v>140</v>
      </c>
      <c r="C154" s="381"/>
      <c r="D154" s="381"/>
      <c r="E154" s="381"/>
      <c r="F154" s="390">
        <v>-2392.9899999999998</v>
      </c>
      <c r="G154" s="391">
        <v>-1.61E-2</v>
      </c>
      <c r="H154" s="425"/>
      <c r="I154" s="420"/>
      <c r="J154" s="372"/>
    </row>
    <row r="155" spans="1:10" ht="12.95" customHeight="1" thickBot="1" x14ac:dyDescent="0.25">
      <c r="A155" s="372"/>
      <c r="B155" s="426" t="s">
        <v>143</v>
      </c>
      <c r="C155" s="427"/>
      <c r="D155" s="428"/>
      <c r="E155" s="427"/>
      <c r="F155" s="429">
        <v>-2392.9899999999998</v>
      </c>
      <c r="G155" s="430">
        <v>-1.61E-2</v>
      </c>
      <c r="H155" s="431"/>
      <c r="I155" s="420"/>
      <c r="J155" s="372"/>
    </row>
    <row r="156" spans="1:10" ht="12.95" customHeight="1" x14ac:dyDescent="0.2">
      <c r="A156" s="372"/>
      <c r="B156" s="227"/>
      <c r="C156" s="374"/>
      <c r="D156" s="374"/>
      <c r="E156" s="374"/>
      <c r="F156" s="412"/>
      <c r="G156" s="413"/>
      <c r="H156" s="414"/>
      <c r="I156" s="414"/>
      <c r="J156" s="372"/>
    </row>
    <row r="157" spans="1:10" ht="12.95" customHeight="1" thickBot="1" x14ac:dyDescent="0.25">
      <c r="A157" s="372"/>
      <c r="B157" s="227" t="s">
        <v>253</v>
      </c>
      <c r="C157" s="372"/>
      <c r="D157" s="372"/>
      <c r="E157" s="372"/>
      <c r="F157" s="432"/>
      <c r="G157" s="432"/>
      <c r="H157" s="372"/>
      <c r="I157" s="372"/>
      <c r="J157" s="372"/>
    </row>
    <row r="158" spans="1:10" ht="12.95" customHeight="1" x14ac:dyDescent="0.2">
      <c r="A158" s="372"/>
      <c r="B158" s="433" t="s">
        <v>255</v>
      </c>
      <c r="C158" s="434"/>
      <c r="D158" s="434"/>
      <c r="E158" s="434"/>
      <c r="F158" s="435"/>
      <c r="G158" s="434"/>
      <c r="H158" s="436"/>
      <c r="I158" s="372"/>
      <c r="J158" s="372"/>
    </row>
    <row r="159" spans="1:10" ht="12.95" customHeight="1" thickBot="1" x14ac:dyDescent="0.25">
      <c r="A159" s="372"/>
      <c r="B159" s="612" t="s">
        <v>256</v>
      </c>
      <c r="C159" s="613"/>
      <c r="D159" s="613"/>
      <c r="E159" s="437"/>
      <c r="F159" s="437"/>
      <c r="G159" s="437"/>
      <c r="H159" s="438"/>
      <c r="I159" s="372"/>
      <c r="J159" s="372"/>
    </row>
    <row r="160" spans="1:10" ht="12.95" customHeight="1" x14ac:dyDescent="0.2">
      <c r="A160" s="372"/>
      <c r="B160" s="227"/>
      <c r="C160" s="372"/>
      <c r="D160" s="372"/>
      <c r="E160" s="372"/>
      <c r="F160" s="372"/>
      <c r="G160" s="372"/>
      <c r="H160" s="372"/>
      <c r="I160" s="372"/>
      <c r="J160" s="372"/>
    </row>
    <row r="161" spans="1:10" ht="12.95" customHeight="1" thickBot="1" x14ac:dyDescent="0.25">
      <c r="A161" s="372"/>
      <c r="B161" s="227"/>
      <c r="C161" s="372"/>
      <c r="D161" s="372"/>
      <c r="E161" s="372"/>
      <c r="F161" s="372"/>
      <c r="G161" s="372"/>
      <c r="H161" s="372"/>
      <c r="I161" s="372"/>
      <c r="J161" s="372"/>
    </row>
    <row r="162" spans="1:10" s="446" customFormat="1" ht="16.5" customHeight="1" x14ac:dyDescent="0.2">
      <c r="A162" s="439"/>
      <c r="B162" s="440" t="s">
        <v>282</v>
      </c>
      <c r="C162" s="441"/>
      <c r="D162" s="442"/>
      <c r="E162" s="443"/>
      <c r="F162" s="444"/>
      <c r="G162" s="444"/>
      <c r="H162" s="445"/>
    </row>
    <row r="163" spans="1:10" s="446" customFormat="1" ht="16.5" customHeight="1" thickBot="1" x14ac:dyDescent="0.25">
      <c r="A163" s="439"/>
      <c r="B163" s="447" t="s">
        <v>283</v>
      </c>
      <c r="D163" s="448"/>
      <c r="E163" s="448"/>
      <c r="G163" s="449"/>
      <c r="H163" s="450"/>
    </row>
    <row r="164" spans="1:10" s="446" customFormat="1" ht="24" customHeight="1" x14ac:dyDescent="0.2">
      <c r="A164" s="439"/>
      <c r="B164" s="614" t="s">
        <v>284</v>
      </c>
      <c r="C164" s="616" t="s">
        <v>285</v>
      </c>
      <c r="D164" s="451" t="s">
        <v>286</v>
      </c>
      <c r="E164" s="451" t="s">
        <v>286</v>
      </c>
      <c r="F164" s="452" t="s">
        <v>287</v>
      </c>
      <c r="G164" s="449"/>
      <c r="H164" s="450"/>
    </row>
    <row r="165" spans="1:10" s="446" customFormat="1" ht="15.75" customHeight="1" x14ac:dyDescent="0.2">
      <c r="A165" s="439"/>
      <c r="B165" s="615"/>
      <c r="C165" s="617"/>
      <c r="D165" s="453" t="s">
        <v>288</v>
      </c>
      <c r="E165" s="453" t="s">
        <v>289</v>
      </c>
      <c r="F165" s="454" t="s">
        <v>288</v>
      </c>
      <c r="G165" s="449"/>
      <c r="H165" s="450"/>
    </row>
    <row r="166" spans="1:10" s="446" customFormat="1" ht="16.5" customHeight="1" thickBot="1" x14ac:dyDescent="0.25">
      <c r="A166" s="439"/>
      <c r="B166" s="455" t="s">
        <v>142</v>
      </c>
      <c r="C166" s="456" t="s">
        <v>142</v>
      </c>
      <c r="D166" s="456" t="s">
        <v>142</v>
      </c>
      <c r="E166" s="456" t="s">
        <v>142</v>
      </c>
      <c r="F166" s="457" t="s">
        <v>142</v>
      </c>
      <c r="G166" s="449"/>
      <c r="H166" s="450"/>
    </row>
    <row r="167" spans="1:10" s="446" customFormat="1" ht="16.5" customHeight="1" x14ac:dyDescent="0.2">
      <c r="A167" s="439"/>
      <c r="B167" s="458" t="s">
        <v>290</v>
      </c>
      <c r="C167" s="459"/>
      <c r="D167" s="459"/>
      <c r="E167" s="459"/>
      <c r="F167" s="459"/>
      <c r="G167" s="449"/>
      <c r="H167" s="450"/>
    </row>
    <row r="168" spans="1:10" s="446" customFormat="1" ht="16.5" customHeight="1" x14ac:dyDescent="0.2">
      <c r="A168" s="439"/>
      <c r="B168" s="460"/>
      <c r="G168" s="449"/>
      <c r="H168" s="450"/>
    </row>
    <row r="169" spans="1:10" s="446" customFormat="1" ht="16.5" customHeight="1" thickBot="1" x14ac:dyDescent="0.25">
      <c r="A169" s="439"/>
      <c r="B169" s="460" t="s">
        <v>426</v>
      </c>
      <c r="G169" s="449"/>
      <c r="H169" s="450"/>
    </row>
    <row r="170" spans="1:10" s="446" customFormat="1" ht="16.5" customHeight="1" x14ac:dyDescent="0.2">
      <c r="A170" s="439"/>
      <c r="B170" s="461" t="s">
        <v>427</v>
      </c>
      <c r="C170" s="462" t="s">
        <v>294</v>
      </c>
      <c r="D170" s="463" t="s">
        <v>428</v>
      </c>
      <c r="G170" s="449"/>
      <c r="H170" s="450"/>
    </row>
    <row r="171" spans="1:10" s="446" customFormat="1" ht="16.5" customHeight="1" x14ac:dyDescent="0.2">
      <c r="A171" s="439"/>
      <c r="B171" s="464" t="s">
        <v>295</v>
      </c>
      <c r="C171" s="465"/>
      <c r="D171" s="466"/>
      <c r="G171" s="449"/>
      <c r="H171" s="450"/>
    </row>
    <row r="172" spans="1:10" s="446" customFormat="1" ht="16.5" customHeight="1" x14ac:dyDescent="0.2">
      <c r="A172" s="439"/>
      <c r="B172" s="464" t="s">
        <v>774</v>
      </c>
      <c r="C172" s="466">
        <v>11.7598</v>
      </c>
      <c r="D172" s="466">
        <v>11.9072</v>
      </c>
      <c r="G172" s="449"/>
      <c r="H172" s="450"/>
    </row>
    <row r="173" spans="1:10" s="446" customFormat="1" ht="16.5" customHeight="1" x14ac:dyDescent="0.2">
      <c r="A173" s="439"/>
      <c r="B173" s="464" t="s">
        <v>830</v>
      </c>
      <c r="C173" s="466">
        <v>10.2354</v>
      </c>
      <c r="D173" s="466">
        <v>10.301600000000001</v>
      </c>
      <c r="G173" s="467"/>
      <c r="H173" s="450"/>
    </row>
    <row r="174" spans="1:10" s="446" customFormat="1" ht="16.5" customHeight="1" x14ac:dyDescent="0.2">
      <c r="A174" s="439"/>
      <c r="B174" s="464" t="s">
        <v>296</v>
      </c>
      <c r="C174" s="466"/>
      <c r="D174" s="466"/>
      <c r="G174" s="449"/>
      <c r="H174" s="450"/>
    </row>
    <row r="175" spans="1:10" s="446" customFormat="1" ht="16.5" customHeight="1" x14ac:dyDescent="0.2">
      <c r="A175" s="439"/>
      <c r="B175" s="464" t="s">
        <v>775</v>
      </c>
      <c r="C175" s="466">
        <v>11.686299999999999</v>
      </c>
      <c r="D175" s="466">
        <v>11.829700000000001</v>
      </c>
      <c r="G175" s="467"/>
      <c r="H175" s="450"/>
    </row>
    <row r="176" spans="1:10" s="446" customFormat="1" ht="16.5" customHeight="1" thickBot="1" x14ac:dyDescent="0.25">
      <c r="A176" s="439"/>
      <c r="B176" s="468" t="s">
        <v>831</v>
      </c>
      <c r="C176" s="469">
        <v>10.319000000000001</v>
      </c>
      <c r="D176" s="469">
        <v>10.398400000000001</v>
      </c>
      <c r="G176" s="467"/>
      <c r="H176" s="450"/>
    </row>
    <row r="177" spans="1:8" s="446" customFormat="1" ht="30" customHeight="1" x14ac:dyDescent="0.2">
      <c r="A177" s="439"/>
      <c r="B177" s="624" t="s">
        <v>455</v>
      </c>
      <c r="C177" s="625"/>
      <c r="D177" s="625"/>
      <c r="E177" s="625"/>
      <c r="F177" s="625"/>
      <c r="G177" s="625"/>
      <c r="H177" s="626"/>
    </row>
    <row r="178" spans="1:8" s="446" customFormat="1" x14ac:dyDescent="0.2">
      <c r="A178" s="439"/>
      <c r="B178" s="470"/>
      <c r="C178" s="471"/>
      <c r="D178" s="471"/>
      <c r="E178" s="471"/>
      <c r="F178" s="471"/>
      <c r="G178" s="471"/>
      <c r="H178" s="472"/>
    </row>
    <row r="179" spans="1:8" s="446" customFormat="1" ht="16.5" customHeight="1" x14ac:dyDescent="0.2">
      <c r="A179" s="439"/>
      <c r="B179" s="460" t="s">
        <v>792</v>
      </c>
      <c r="C179" s="473"/>
      <c r="D179" s="473"/>
      <c r="E179" s="473"/>
      <c r="G179" s="449"/>
      <c r="H179" s="450"/>
    </row>
    <row r="180" spans="1:8" s="446" customFormat="1" ht="16.5" customHeight="1" x14ac:dyDescent="0.2">
      <c r="A180" s="439"/>
      <c r="B180" s="460"/>
      <c r="C180" s="473"/>
      <c r="D180" s="473"/>
      <c r="E180" s="473"/>
      <c r="G180" s="449"/>
      <c r="H180" s="450"/>
    </row>
    <row r="181" spans="1:8" s="446" customFormat="1" ht="25.5" x14ac:dyDescent="0.2">
      <c r="A181" s="439"/>
      <c r="B181" s="474" t="s">
        <v>438</v>
      </c>
      <c r="C181" s="475" t="s">
        <v>451</v>
      </c>
      <c r="D181" s="475" t="s">
        <v>440</v>
      </c>
      <c r="E181" s="475" t="s">
        <v>441</v>
      </c>
      <c r="G181" s="449"/>
      <c r="H181" s="450"/>
    </row>
    <row r="182" spans="1:8" s="446" customFormat="1" ht="25.5" x14ac:dyDescent="0.2">
      <c r="A182" s="439"/>
      <c r="B182" s="476">
        <v>45138</v>
      </c>
      <c r="C182" s="477" t="s">
        <v>452</v>
      </c>
      <c r="D182" s="478">
        <v>6.2089760000000001E-2</v>
      </c>
      <c r="E182" s="478">
        <v>6.2089760000000001E-2</v>
      </c>
      <c r="G182" s="449"/>
      <c r="H182" s="450"/>
    </row>
    <row r="183" spans="1:8" s="446" customFormat="1" ht="25.5" x14ac:dyDescent="0.2">
      <c r="A183" s="439"/>
      <c r="B183" s="476">
        <v>45138</v>
      </c>
      <c r="C183" s="477" t="s">
        <v>454</v>
      </c>
      <c r="D183" s="478">
        <v>4.7148139999999998E-2</v>
      </c>
      <c r="E183" s="478">
        <v>4.7148139999999998E-2</v>
      </c>
      <c r="G183" s="449"/>
      <c r="H183" s="450"/>
    </row>
    <row r="184" spans="1:8" s="446" customFormat="1" ht="16.5" customHeight="1" x14ac:dyDescent="0.2">
      <c r="A184" s="439"/>
      <c r="B184" s="460" t="s">
        <v>458</v>
      </c>
      <c r="C184" s="473"/>
      <c r="D184" s="331"/>
      <c r="E184" s="473"/>
      <c r="G184" s="449"/>
      <c r="H184" s="450"/>
    </row>
    <row r="185" spans="1:8" s="446" customFormat="1" ht="16.5" customHeight="1" x14ac:dyDescent="0.2">
      <c r="A185" s="439"/>
      <c r="B185" s="460"/>
      <c r="C185" s="473"/>
      <c r="D185" s="331"/>
      <c r="E185" s="473"/>
      <c r="G185" s="449"/>
      <c r="H185" s="450"/>
    </row>
    <row r="186" spans="1:8" s="446" customFormat="1" ht="16.5" customHeight="1" x14ac:dyDescent="0.2">
      <c r="A186" s="439"/>
      <c r="B186" s="460" t="s">
        <v>832</v>
      </c>
      <c r="C186" s="473"/>
      <c r="D186" s="331"/>
      <c r="E186" s="473"/>
      <c r="G186" s="449"/>
      <c r="H186" s="450"/>
    </row>
    <row r="187" spans="1:8" s="446" customFormat="1" ht="16.5" customHeight="1" x14ac:dyDescent="0.2">
      <c r="A187" s="439"/>
      <c r="B187" s="479" t="s">
        <v>297</v>
      </c>
      <c r="C187" s="473"/>
      <c r="D187" s="331"/>
      <c r="E187" s="473"/>
      <c r="G187" s="449"/>
      <c r="H187" s="450"/>
    </row>
    <row r="188" spans="1:8" s="446" customFormat="1" ht="16.5" customHeight="1" x14ac:dyDescent="0.2">
      <c r="A188" s="439"/>
      <c r="B188" s="479"/>
      <c r="C188" s="473"/>
      <c r="D188" s="331"/>
      <c r="E188" s="331"/>
      <c r="G188" s="449"/>
      <c r="H188" s="450"/>
    </row>
    <row r="189" spans="1:8" s="446" customFormat="1" ht="16.5" customHeight="1" x14ac:dyDescent="0.2">
      <c r="A189" s="439"/>
      <c r="B189" s="460" t="s">
        <v>460</v>
      </c>
      <c r="C189" s="473"/>
      <c r="D189" s="331"/>
      <c r="E189" s="331"/>
      <c r="G189" s="449"/>
      <c r="H189" s="450"/>
    </row>
    <row r="190" spans="1:8" s="446" customFormat="1" ht="16.5" customHeight="1" x14ac:dyDescent="0.2">
      <c r="A190" s="439"/>
      <c r="B190" s="460"/>
      <c r="C190" s="473"/>
      <c r="D190" s="331"/>
      <c r="E190" s="331"/>
      <c r="G190" s="449"/>
      <c r="H190" s="450"/>
    </row>
    <row r="191" spans="1:8" s="446" customFormat="1" ht="16.5" customHeight="1" x14ac:dyDescent="0.2">
      <c r="A191" s="439"/>
      <c r="B191" s="460" t="s">
        <v>461</v>
      </c>
      <c r="C191" s="473"/>
      <c r="D191" s="331"/>
      <c r="E191" s="331"/>
      <c r="G191" s="449"/>
      <c r="H191" s="450"/>
    </row>
    <row r="192" spans="1:8" s="446" customFormat="1" ht="16.5" customHeight="1" x14ac:dyDescent="0.2">
      <c r="A192" s="439"/>
      <c r="B192" s="480"/>
      <c r="C192" s="473"/>
      <c r="D192" s="473"/>
      <c r="E192" s="331"/>
      <c r="G192" s="449"/>
      <c r="H192" s="450"/>
    </row>
    <row r="193" spans="1:8" s="446" customFormat="1" ht="16.5" customHeight="1" x14ac:dyDescent="0.2">
      <c r="A193" s="439"/>
      <c r="B193" s="460" t="s">
        <v>776</v>
      </c>
      <c r="C193" s="473"/>
      <c r="D193" s="473"/>
      <c r="E193" s="473"/>
      <c r="G193" s="449"/>
      <c r="H193" s="450"/>
    </row>
    <row r="194" spans="1:8" s="446" customFormat="1" ht="16.5" customHeight="1" x14ac:dyDescent="0.2">
      <c r="A194" s="439"/>
      <c r="B194" s="460"/>
      <c r="C194" s="473"/>
      <c r="D194" s="473"/>
      <c r="E194" s="473"/>
      <c r="G194" s="449"/>
      <c r="H194" s="450"/>
    </row>
    <row r="195" spans="1:8" s="446" customFormat="1" ht="16.5" customHeight="1" x14ac:dyDescent="0.2">
      <c r="A195" s="439"/>
      <c r="B195" s="460" t="s">
        <v>463</v>
      </c>
      <c r="C195" s="473"/>
      <c r="D195" s="473"/>
      <c r="E195" s="473"/>
      <c r="G195" s="449"/>
      <c r="H195" s="450"/>
    </row>
    <row r="196" spans="1:8" s="446" customFormat="1" ht="16.5" customHeight="1" x14ac:dyDescent="0.2">
      <c r="A196" s="439"/>
      <c r="B196" s="460"/>
      <c r="C196" s="473"/>
      <c r="D196" s="473"/>
      <c r="E196" s="473"/>
      <c r="G196" s="449"/>
      <c r="H196" s="450"/>
    </row>
    <row r="197" spans="1:8" s="446" customFormat="1" ht="16.5" customHeight="1" thickBot="1" x14ac:dyDescent="0.25">
      <c r="A197" s="439"/>
      <c r="B197" s="460" t="s">
        <v>464</v>
      </c>
      <c r="C197" s="473"/>
      <c r="D197" s="473"/>
      <c r="E197" s="473"/>
      <c r="G197" s="449"/>
      <c r="H197" s="450"/>
    </row>
    <row r="198" spans="1:8" s="446" customFormat="1" ht="16.5" customHeight="1" x14ac:dyDescent="0.2">
      <c r="A198" s="439"/>
      <c r="B198" s="481" t="s">
        <v>465</v>
      </c>
      <c r="C198" s="482"/>
      <c r="D198" s="482"/>
      <c r="E198" s="482"/>
      <c r="F198" s="483">
        <v>0</v>
      </c>
      <c r="G198" s="449"/>
      <c r="H198" s="450"/>
    </row>
    <row r="199" spans="1:8" s="446" customFormat="1" ht="16.5" customHeight="1" x14ac:dyDescent="0.2">
      <c r="A199" s="439"/>
      <c r="B199" s="484" t="s">
        <v>466</v>
      </c>
      <c r="C199" s="485"/>
      <c r="D199" s="485"/>
      <c r="E199" s="485"/>
      <c r="F199" s="486">
        <f>72.39-F202</f>
        <v>70.39</v>
      </c>
      <c r="G199" s="487"/>
      <c r="H199" s="450"/>
    </row>
    <row r="200" spans="1:8" s="446" customFormat="1" ht="16.5" customHeight="1" x14ac:dyDescent="0.2">
      <c r="A200" s="439"/>
      <c r="B200" s="484" t="s">
        <v>467</v>
      </c>
      <c r="C200" s="485"/>
      <c r="D200" s="485"/>
      <c r="E200" s="485"/>
      <c r="F200" s="486">
        <f>G128*100</f>
        <v>1.6400000000000001</v>
      </c>
      <c r="G200" s="487"/>
      <c r="H200" s="450"/>
    </row>
    <row r="201" spans="1:8" s="446" customFormat="1" ht="16.5" customHeight="1" x14ac:dyDescent="0.2">
      <c r="A201" s="439"/>
      <c r="B201" s="484" t="s">
        <v>777</v>
      </c>
      <c r="C201" s="485"/>
      <c r="D201" s="485"/>
      <c r="E201" s="485"/>
      <c r="F201" s="486">
        <f>(G28)*100</f>
        <v>22.893488666353417</v>
      </c>
      <c r="G201" s="487"/>
      <c r="H201" s="450"/>
    </row>
    <row r="202" spans="1:8" s="446" customFormat="1" ht="16.5" customHeight="1" x14ac:dyDescent="0.2">
      <c r="A202" s="439"/>
      <c r="B202" s="484" t="s">
        <v>778</v>
      </c>
      <c r="C202" s="485"/>
      <c r="D202" s="485"/>
      <c r="E202" s="485"/>
      <c r="F202" s="486">
        <v>2</v>
      </c>
      <c r="G202" s="488"/>
      <c r="H202" s="450"/>
    </row>
    <row r="203" spans="1:8" s="446" customFormat="1" ht="16.5" customHeight="1" thickBot="1" x14ac:dyDescent="0.25">
      <c r="A203" s="439"/>
      <c r="B203" s="489" t="s">
        <v>468</v>
      </c>
      <c r="C203" s="490"/>
      <c r="D203" s="490"/>
      <c r="E203" s="490"/>
      <c r="F203" s="491">
        <f>(G136+G139+G144)*100</f>
        <v>3.08</v>
      </c>
      <c r="G203" s="488"/>
      <c r="H203" s="450"/>
    </row>
    <row r="204" spans="1:8" s="446" customFormat="1" ht="16.5" customHeight="1" x14ac:dyDescent="0.2">
      <c r="A204" s="439"/>
      <c r="B204" s="492"/>
      <c r="C204" s="473"/>
      <c r="D204" s="473"/>
      <c r="E204" s="473"/>
      <c r="F204" s="493"/>
      <c r="G204" s="449"/>
      <c r="H204" s="450"/>
    </row>
    <row r="205" spans="1:8" s="446" customFormat="1" ht="16.5" customHeight="1" x14ac:dyDescent="0.2">
      <c r="A205" s="439"/>
      <c r="B205" s="494"/>
      <c r="C205" s="473"/>
      <c r="D205" s="473"/>
      <c r="E205" s="473"/>
      <c r="G205" s="449"/>
      <c r="H205" s="450"/>
    </row>
    <row r="206" spans="1:8" s="446" customFormat="1" ht="16.5" customHeight="1" x14ac:dyDescent="0.2">
      <c r="A206" s="439"/>
      <c r="B206" s="494" t="s">
        <v>469</v>
      </c>
      <c r="C206" s="473"/>
      <c r="D206" s="473"/>
      <c r="E206" s="473"/>
      <c r="G206" s="449"/>
      <c r="H206" s="450"/>
    </row>
    <row r="207" spans="1:8" s="446" customFormat="1" ht="16.5" customHeight="1" x14ac:dyDescent="0.2">
      <c r="A207" s="439"/>
      <c r="B207" s="484" t="s">
        <v>470</v>
      </c>
      <c r="C207" s="495"/>
      <c r="D207" s="495"/>
      <c r="E207" s="495"/>
      <c r="F207" s="496">
        <f>F198+F199</f>
        <v>70.39</v>
      </c>
      <c r="G207" s="497"/>
      <c r="H207" s="450"/>
    </row>
    <row r="208" spans="1:8" s="446" customFormat="1" ht="16.5" customHeight="1" x14ac:dyDescent="0.2">
      <c r="A208" s="439"/>
      <c r="B208" s="484" t="s">
        <v>779</v>
      </c>
      <c r="C208" s="495"/>
      <c r="D208" s="495"/>
      <c r="E208" s="495"/>
      <c r="F208" s="496">
        <f>F202</f>
        <v>2</v>
      </c>
      <c r="G208" s="497"/>
      <c r="H208" s="450"/>
    </row>
    <row r="209" spans="1:8" s="446" customFormat="1" ht="16.5" customHeight="1" x14ac:dyDescent="0.2">
      <c r="A209" s="439"/>
      <c r="B209" s="484" t="s">
        <v>780</v>
      </c>
      <c r="C209" s="495"/>
      <c r="D209" s="495"/>
      <c r="E209" s="495"/>
      <c r="F209" s="496">
        <f>F201</f>
        <v>22.893488666353417</v>
      </c>
      <c r="G209" s="498"/>
      <c r="H209" s="450"/>
    </row>
    <row r="210" spans="1:8" s="446" customFormat="1" ht="16.5" customHeight="1" x14ac:dyDescent="0.2">
      <c r="A210" s="439"/>
      <c r="B210" s="484" t="s">
        <v>471</v>
      </c>
      <c r="C210" s="495"/>
      <c r="D210" s="495"/>
      <c r="E210" s="495"/>
      <c r="F210" s="496">
        <f>F200</f>
        <v>1.6400000000000001</v>
      </c>
      <c r="G210" s="498"/>
      <c r="H210" s="450"/>
    </row>
    <row r="211" spans="1:8" s="446" customFormat="1" ht="16.5" customHeight="1" x14ac:dyDescent="0.2">
      <c r="A211" s="439"/>
      <c r="B211" s="484" t="s">
        <v>468</v>
      </c>
      <c r="C211" s="495"/>
      <c r="D211" s="495"/>
      <c r="E211" s="495"/>
      <c r="F211" s="496">
        <f>F203</f>
        <v>3.08</v>
      </c>
      <c r="G211" s="497"/>
      <c r="H211" s="499"/>
    </row>
    <row r="212" spans="1:8" s="446" customFormat="1" ht="16.5" customHeight="1" x14ac:dyDescent="0.2">
      <c r="A212" s="439"/>
      <c r="B212" s="494"/>
      <c r="C212" s="500"/>
      <c r="D212" s="500"/>
      <c r="E212" s="500"/>
      <c r="F212" s="501"/>
      <c r="G212" s="449"/>
      <c r="H212" s="450"/>
    </row>
    <row r="213" spans="1:8" s="446" customFormat="1" ht="16.5" customHeight="1" x14ac:dyDescent="0.2">
      <c r="A213" s="439"/>
      <c r="B213" s="494" t="s">
        <v>328</v>
      </c>
      <c r="C213" s="500"/>
      <c r="D213" s="500"/>
      <c r="E213" s="500"/>
      <c r="F213" s="502"/>
      <c r="G213" s="449"/>
      <c r="H213" s="450"/>
    </row>
    <row r="214" spans="1:8" s="446" customFormat="1" ht="16.5" customHeight="1" thickBot="1" x14ac:dyDescent="0.25">
      <c r="A214" s="439"/>
      <c r="B214" s="503"/>
      <c r="C214" s="504"/>
      <c r="D214" s="504"/>
      <c r="E214" s="505"/>
      <c r="F214" s="506"/>
      <c r="G214" s="505"/>
      <c r="H214" s="507"/>
    </row>
    <row r="215" spans="1:8" s="446" customFormat="1" ht="16.5" customHeight="1" x14ac:dyDescent="0.2">
      <c r="A215" s="439"/>
      <c r="B215" s="492" t="s">
        <v>781</v>
      </c>
      <c r="C215" s="508"/>
      <c r="D215" s="508"/>
      <c r="E215" s="508"/>
      <c r="F215" s="509"/>
      <c r="G215" s="510"/>
      <c r="H215" s="445"/>
    </row>
    <row r="216" spans="1:8" s="446" customFormat="1" ht="16.5" customHeight="1" x14ac:dyDescent="0.2">
      <c r="A216" s="439"/>
      <c r="B216" s="460"/>
      <c r="C216" s="500"/>
      <c r="D216" s="500"/>
      <c r="E216" s="500"/>
      <c r="F216" s="502"/>
      <c r="G216" s="449"/>
      <c r="H216" s="450"/>
    </row>
    <row r="217" spans="1:8" s="446" customFormat="1" ht="16.5" customHeight="1" x14ac:dyDescent="0.2">
      <c r="A217" s="439"/>
      <c r="B217" s="511" t="s">
        <v>782</v>
      </c>
      <c r="C217" s="512"/>
      <c r="D217" s="512"/>
      <c r="E217" s="512"/>
      <c r="F217" s="513"/>
      <c r="G217" s="449"/>
      <c r="H217" s="450"/>
    </row>
    <row r="218" spans="1:8" s="446" customFormat="1" ht="61.5" customHeight="1" x14ac:dyDescent="0.2">
      <c r="A218" s="439"/>
      <c r="B218" s="514" t="s">
        <v>300</v>
      </c>
      <c r="C218" s="515" t="s">
        <v>301</v>
      </c>
      <c r="D218" s="515" t="s">
        <v>302</v>
      </c>
      <c r="E218" s="515" t="s">
        <v>303</v>
      </c>
      <c r="F218" s="515" t="s">
        <v>304</v>
      </c>
      <c r="G218" s="515" t="s">
        <v>305</v>
      </c>
      <c r="H218" s="450"/>
    </row>
    <row r="219" spans="1:8" s="446" customFormat="1" ht="16.5" customHeight="1" x14ac:dyDescent="0.2">
      <c r="A219" s="439"/>
      <c r="B219" s="516" t="s">
        <v>114</v>
      </c>
      <c r="C219" s="517">
        <v>45169</v>
      </c>
      <c r="D219" s="424" t="s">
        <v>307</v>
      </c>
      <c r="E219" s="496">
        <v>183.64830333333333</v>
      </c>
      <c r="F219" s="496">
        <v>185.65</v>
      </c>
      <c r="G219" s="618">
        <v>482.81</v>
      </c>
      <c r="H219" s="450"/>
    </row>
    <row r="220" spans="1:8" s="446" customFormat="1" ht="16.5" customHeight="1" x14ac:dyDescent="0.2">
      <c r="A220" s="439"/>
      <c r="B220" s="516" t="s">
        <v>33</v>
      </c>
      <c r="C220" s="517">
        <v>45169</v>
      </c>
      <c r="D220" s="424" t="s">
        <v>307</v>
      </c>
      <c r="E220" s="496">
        <v>930.40326370370371</v>
      </c>
      <c r="F220" s="496">
        <v>996.8</v>
      </c>
      <c r="G220" s="619"/>
      <c r="H220" s="450"/>
    </row>
    <row r="221" spans="1:8" s="446" customFormat="1" ht="16.5" customHeight="1" x14ac:dyDescent="0.2">
      <c r="A221" s="439"/>
      <c r="B221" s="516" t="s">
        <v>124</v>
      </c>
      <c r="C221" s="517">
        <v>45169</v>
      </c>
      <c r="D221" s="424" t="s">
        <v>307</v>
      </c>
      <c r="E221" s="496">
        <v>644.51327431913114</v>
      </c>
      <c r="F221" s="496">
        <v>648.4</v>
      </c>
      <c r="G221" s="619"/>
      <c r="H221" s="450"/>
    </row>
    <row r="222" spans="1:8" s="446" customFormat="1" ht="16.5" customHeight="1" x14ac:dyDescent="0.2">
      <c r="A222" s="439"/>
      <c r="B222" s="516" t="s">
        <v>118</v>
      </c>
      <c r="C222" s="517">
        <v>45169</v>
      </c>
      <c r="D222" s="424" t="s">
        <v>307</v>
      </c>
      <c r="E222" s="496">
        <v>1111.4549999999999</v>
      </c>
      <c r="F222" s="496">
        <v>1124.2</v>
      </c>
      <c r="G222" s="620"/>
      <c r="H222" s="450"/>
    </row>
    <row r="223" spans="1:8" s="446" customFormat="1" ht="16.5" customHeight="1" x14ac:dyDescent="0.2">
      <c r="A223" s="439"/>
      <c r="B223" s="516" t="s">
        <v>783</v>
      </c>
      <c r="C223" s="518"/>
      <c r="D223" s="518"/>
      <c r="E223" s="519"/>
      <c r="F223" s="519"/>
      <c r="G223" s="520"/>
      <c r="H223" s="450"/>
    </row>
    <row r="224" spans="1:8" s="446" customFormat="1" ht="16.5" customHeight="1" x14ac:dyDescent="0.2">
      <c r="A224" s="439"/>
      <c r="B224" s="479"/>
      <c r="E224" s="521"/>
      <c r="F224" s="521"/>
      <c r="G224" s="522"/>
      <c r="H224" s="450"/>
    </row>
    <row r="225" spans="1:10" s="523" customFormat="1" x14ac:dyDescent="0.2">
      <c r="B225" s="524" t="s">
        <v>793</v>
      </c>
      <c r="C225" s="525"/>
      <c r="D225" s="526"/>
      <c r="E225" s="446"/>
      <c r="F225" s="446"/>
      <c r="G225" s="446"/>
      <c r="H225" s="215"/>
    </row>
    <row r="226" spans="1:10" s="523" customFormat="1" x14ac:dyDescent="0.2">
      <c r="B226" s="621" t="s">
        <v>309</v>
      </c>
      <c r="C226" s="622"/>
      <c r="D226" s="623"/>
      <c r="E226" s="527">
        <v>0</v>
      </c>
      <c r="F226" s="446"/>
      <c r="G226" s="446"/>
      <c r="H226" s="215"/>
    </row>
    <row r="227" spans="1:10" s="523" customFormat="1" x14ac:dyDescent="0.2">
      <c r="B227" s="621" t="s">
        <v>310</v>
      </c>
      <c r="C227" s="622"/>
      <c r="D227" s="623"/>
      <c r="E227" s="528">
        <v>171</v>
      </c>
      <c r="F227" s="522"/>
      <c r="G227" s="522"/>
      <c r="H227" s="215"/>
    </row>
    <row r="228" spans="1:10" s="523" customFormat="1" x14ac:dyDescent="0.2">
      <c r="B228" s="621" t="s">
        <v>311</v>
      </c>
      <c r="C228" s="622"/>
      <c r="D228" s="623"/>
      <c r="E228" s="528">
        <v>171</v>
      </c>
      <c r="F228" s="522"/>
      <c r="G228" s="522"/>
      <c r="H228" s="215"/>
    </row>
    <row r="229" spans="1:10" s="523" customFormat="1" x14ac:dyDescent="0.2">
      <c r="B229" s="621" t="s">
        <v>312</v>
      </c>
      <c r="C229" s="622"/>
      <c r="D229" s="623"/>
      <c r="E229" s="528">
        <v>195</v>
      </c>
      <c r="F229" s="522"/>
      <c r="G229" s="522"/>
      <c r="H229" s="215"/>
    </row>
    <row r="230" spans="1:10" s="523" customFormat="1" x14ac:dyDescent="0.2">
      <c r="B230" s="621" t="s">
        <v>313</v>
      </c>
      <c r="C230" s="622"/>
      <c r="D230" s="623"/>
      <c r="E230" s="529">
        <v>0</v>
      </c>
      <c r="F230" s="522"/>
      <c r="G230" s="522"/>
      <c r="H230" s="215"/>
    </row>
    <row r="231" spans="1:10" s="523" customFormat="1" x14ac:dyDescent="0.2">
      <c r="B231" s="621" t="s">
        <v>314</v>
      </c>
      <c r="C231" s="622"/>
      <c r="D231" s="623"/>
      <c r="E231" s="528">
        <v>148356000.45999998</v>
      </c>
      <c r="F231" s="522"/>
      <c r="G231" s="522"/>
      <c r="H231" s="215"/>
    </row>
    <row r="232" spans="1:10" s="523" customFormat="1" x14ac:dyDescent="0.2">
      <c r="B232" s="621" t="s">
        <v>315</v>
      </c>
      <c r="C232" s="622"/>
      <c r="D232" s="623"/>
      <c r="E232" s="528">
        <v>133618231.86999997</v>
      </c>
      <c r="F232" s="522"/>
      <c r="G232" s="522"/>
      <c r="H232" s="215"/>
      <c r="J232" s="530"/>
    </row>
    <row r="233" spans="1:10" s="523" customFormat="1" x14ac:dyDescent="0.2">
      <c r="B233" s="621" t="s">
        <v>316</v>
      </c>
      <c r="C233" s="622"/>
      <c r="D233" s="623"/>
      <c r="E233" s="528">
        <v>169544234.17000002</v>
      </c>
      <c r="F233" s="522"/>
      <c r="G233" s="531"/>
      <c r="H233" s="215"/>
      <c r="J233" s="532"/>
    </row>
    <row r="234" spans="1:10" s="523" customFormat="1" x14ac:dyDescent="0.2">
      <c r="B234" s="621" t="s">
        <v>317</v>
      </c>
      <c r="C234" s="622"/>
      <c r="D234" s="623"/>
      <c r="E234" s="528">
        <v>-14737768.59</v>
      </c>
      <c r="F234" s="522"/>
      <c r="G234" s="533"/>
      <c r="H234" s="215"/>
      <c r="J234" s="532"/>
    </row>
    <row r="235" spans="1:10" s="523" customFormat="1" x14ac:dyDescent="0.2">
      <c r="B235" s="534" t="s">
        <v>318</v>
      </c>
      <c r="C235" s="535"/>
      <c r="D235" s="535"/>
      <c r="E235" s="521"/>
      <c r="F235" s="522"/>
      <c r="G235" s="522"/>
      <c r="H235" s="215"/>
    </row>
    <row r="236" spans="1:10" s="446" customFormat="1" ht="16.5" customHeight="1" x14ac:dyDescent="0.2">
      <c r="A236" s="439"/>
      <c r="B236" s="479"/>
      <c r="E236" s="521"/>
      <c r="F236" s="521"/>
      <c r="G236" s="522"/>
      <c r="H236" s="450"/>
    </row>
    <row r="237" spans="1:10" s="446" customFormat="1" ht="16.5" customHeight="1" x14ac:dyDescent="0.2">
      <c r="A237" s="439"/>
      <c r="B237" s="524" t="s">
        <v>784</v>
      </c>
      <c r="C237" s="525"/>
      <c r="D237" s="525"/>
      <c r="H237" s="450"/>
    </row>
    <row r="238" spans="1:10" s="446" customFormat="1" ht="16.5" customHeight="1" x14ac:dyDescent="0.2">
      <c r="A238" s="439"/>
      <c r="B238" s="447"/>
      <c r="F238" s="536"/>
      <c r="G238" s="536"/>
      <c r="H238" s="450"/>
    </row>
    <row r="239" spans="1:10" s="446" customFormat="1" ht="16.5" customHeight="1" x14ac:dyDescent="0.2">
      <c r="A239" s="439"/>
      <c r="B239" s="524" t="s">
        <v>785</v>
      </c>
      <c r="C239" s="525"/>
      <c r="D239" s="525"/>
      <c r="F239" s="537"/>
      <c r="H239" s="450"/>
    </row>
    <row r="240" spans="1:10" s="446" customFormat="1" ht="16.5" customHeight="1" x14ac:dyDescent="0.2">
      <c r="A240" s="439"/>
      <c r="B240" s="538"/>
      <c r="C240" s="535"/>
      <c r="D240" s="535"/>
      <c r="H240" s="450"/>
    </row>
    <row r="241" spans="1:10" s="446" customFormat="1" ht="16.5" customHeight="1" x14ac:dyDescent="0.2">
      <c r="A241" s="439"/>
      <c r="B241" s="539" t="s">
        <v>786</v>
      </c>
      <c r="C241" s="525"/>
      <c r="D241" s="525"/>
      <c r="F241" s="537"/>
      <c r="H241" s="450"/>
    </row>
    <row r="242" spans="1:10" s="446" customFormat="1" ht="16.5" customHeight="1" x14ac:dyDescent="0.2">
      <c r="A242" s="439"/>
      <c r="B242" s="540"/>
      <c r="C242" s="541"/>
      <c r="D242" s="541"/>
      <c r="E242" s="541"/>
      <c r="F242" s="541"/>
      <c r="H242" s="450"/>
    </row>
    <row r="243" spans="1:10" s="446" customFormat="1" ht="16.5" customHeight="1" x14ac:dyDescent="0.2">
      <c r="A243" s="439"/>
      <c r="B243" s="539" t="s">
        <v>789</v>
      </c>
      <c r="C243" s="525"/>
      <c r="D243" s="525"/>
      <c r="H243" s="450"/>
    </row>
    <row r="244" spans="1:10" s="446" customFormat="1" ht="16.5" customHeight="1" x14ac:dyDescent="0.2">
      <c r="A244" s="439"/>
      <c r="B244" s="542" t="s">
        <v>325</v>
      </c>
      <c r="C244" s="543"/>
      <c r="D244" s="543"/>
      <c r="E244" s="518">
        <v>125</v>
      </c>
      <c r="H244" s="450"/>
    </row>
    <row r="245" spans="1:10" s="446" customFormat="1" ht="16.5" customHeight="1" x14ac:dyDescent="0.2">
      <c r="A245" s="439"/>
      <c r="B245" s="542" t="s">
        <v>326</v>
      </c>
      <c r="C245" s="543"/>
      <c r="D245" s="543"/>
      <c r="E245" s="544">
        <v>111990000</v>
      </c>
      <c r="H245" s="450"/>
    </row>
    <row r="246" spans="1:10" s="446" customFormat="1" ht="16.5" customHeight="1" x14ac:dyDescent="0.2">
      <c r="A246" s="439"/>
      <c r="B246" s="542" t="s">
        <v>327</v>
      </c>
      <c r="C246" s="543"/>
      <c r="D246" s="543"/>
      <c r="E246" s="544">
        <v>575700</v>
      </c>
      <c r="H246" s="450"/>
    </row>
    <row r="247" spans="1:10" s="446" customFormat="1" ht="16.5" customHeight="1" x14ac:dyDescent="0.2">
      <c r="A247" s="439"/>
      <c r="B247" s="545"/>
      <c r="H247" s="450"/>
    </row>
    <row r="248" spans="1:10" s="446" customFormat="1" ht="16.5" customHeight="1" thickBot="1" x14ac:dyDescent="0.25">
      <c r="A248" s="439"/>
      <c r="B248" s="546" t="s">
        <v>787</v>
      </c>
      <c r="C248" s="547"/>
      <c r="D248" s="547"/>
      <c r="E248" s="547"/>
      <c r="F248" s="547"/>
      <c r="G248" s="547"/>
      <c r="H248" s="507"/>
    </row>
    <row r="249" spans="1:10" s="446" customFormat="1" ht="16.5" customHeight="1" x14ac:dyDescent="0.2">
      <c r="A249" s="439"/>
    </row>
    <row r="251" spans="1:10" x14ac:dyDescent="0.2">
      <c r="B251" s="569" t="s">
        <v>884</v>
      </c>
      <c r="C251" s="569"/>
      <c r="D251" s="569"/>
      <c r="E251" s="569"/>
      <c r="F251" s="569"/>
      <c r="G251" s="569"/>
      <c r="H251" s="569"/>
      <c r="I251" s="569"/>
      <c r="J251" s="199"/>
    </row>
    <row r="252" spans="1:10" x14ac:dyDescent="0.2">
      <c r="B252" s="570" t="s">
        <v>834</v>
      </c>
      <c r="C252" s="571" t="s">
        <v>835</v>
      </c>
      <c r="D252" s="571"/>
      <c r="E252" s="186" t="s">
        <v>836</v>
      </c>
      <c r="F252" s="186" t="s">
        <v>837</v>
      </c>
      <c r="G252" s="571" t="s">
        <v>838</v>
      </c>
      <c r="H252" s="571"/>
      <c r="I252" s="571"/>
      <c r="J252" s="571"/>
    </row>
    <row r="253" spans="1:10" ht="51" x14ac:dyDescent="0.2">
      <c r="B253" s="570"/>
      <c r="C253" s="548" t="s">
        <v>296</v>
      </c>
      <c r="D253" s="548" t="s">
        <v>295</v>
      </c>
      <c r="E253" s="186" t="s">
        <v>885</v>
      </c>
      <c r="F253" s="186" t="s">
        <v>886</v>
      </c>
      <c r="G253" s="548" t="s">
        <v>296</v>
      </c>
      <c r="H253" s="548" t="s">
        <v>295</v>
      </c>
      <c r="I253" s="186" t="s">
        <v>885</v>
      </c>
      <c r="J253" s="186" t="s">
        <v>886</v>
      </c>
    </row>
    <row r="254" spans="1:10" x14ac:dyDescent="0.2">
      <c r="B254" s="189" t="s">
        <v>887</v>
      </c>
      <c r="C254" s="187">
        <v>8.0094047582200067E-2</v>
      </c>
      <c r="D254" s="187">
        <v>8.3332973147038247E-2</v>
      </c>
      <c r="E254" s="187">
        <v>5.8464260931361034E-2</v>
      </c>
      <c r="F254" s="187">
        <v>2.4888034540819115E-2</v>
      </c>
      <c r="G254" s="549">
        <v>11829.7</v>
      </c>
      <c r="H254" s="549">
        <v>11907.2</v>
      </c>
      <c r="I254" s="549">
        <v>11319.165108041978</v>
      </c>
      <c r="J254" s="549">
        <v>10550.751077094008</v>
      </c>
    </row>
    <row r="255" spans="1:10" x14ac:dyDescent="0.2">
      <c r="B255" s="189" t="s">
        <v>842</v>
      </c>
      <c r="C255" s="187">
        <v>9.3178373947566673E-2</v>
      </c>
      <c r="D255" s="187">
        <v>9.6419557003447398E-2</v>
      </c>
      <c r="E255" s="187">
        <v>9.0120129976131613E-2</v>
      </c>
      <c r="F255" s="187">
        <v>7.8878529940973108E-2</v>
      </c>
      <c r="G255" s="549">
        <v>10937.121513299619</v>
      </c>
      <c r="H255" s="549">
        <v>10969.727120299229</v>
      </c>
      <c r="I255" s="549">
        <v>10906.356719968975</v>
      </c>
      <c r="J255" s="549">
        <v>10793.274492154869</v>
      </c>
    </row>
    <row r="256" spans="1:10" x14ac:dyDescent="0.2">
      <c r="B256" s="324"/>
      <c r="C256" s="82"/>
      <c r="D256" s="325"/>
      <c r="E256" s="82"/>
      <c r="F256" s="82"/>
      <c r="G256" s="82"/>
      <c r="H256" s="82"/>
      <c r="I256" s="82"/>
      <c r="J256" s="82"/>
    </row>
    <row r="257" spans="2:10" x14ac:dyDescent="0.2">
      <c r="B257" s="82"/>
      <c r="C257" s="82"/>
      <c r="D257" s="82"/>
      <c r="E257" s="82"/>
      <c r="F257" s="82"/>
      <c r="G257" s="82"/>
      <c r="H257" s="82"/>
      <c r="I257" s="82"/>
      <c r="J257" s="82"/>
    </row>
    <row r="258" spans="2:10" x14ac:dyDescent="0.2">
      <c r="B258" s="569" t="s">
        <v>888</v>
      </c>
      <c r="C258" s="569"/>
      <c r="D258" s="569"/>
      <c r="E258" s="569"/>
      <c r="F258" s="569"/>
      <c r="G258" s="82"/>
      <c r="H258" s="82"/>
      <c r="I258" s="82"/>
      <c r="J258" s="82"/>
    </row>
    <row r="259" spans="2:10" ht="25.5" x14ac:dyDescent="0.2">
      <c r="B259" s="193"/>
      <c r="C259" s="194" t="s">
        <v>887</v>
      </c>
      <c r="D259" s="194" t="s">
        <v>842</v>
      </c>
      <c r="E259" s="194" t="s">
        <v>843</v>
      </c>
      <c r="F259" s="194" t="s">
        <v>844</v>
      </c>
      <c r="G259" s="82"/>
      <c r="H259" s="82"/>
      <c r="I259" s="82"/>
      <c r="J259" s="82"/>
    </row>
    <row r="260" spans="2:10" x14ac:dyDescent="0.2">
      <c r="B260" s="185" t="s">
        <v>848</v>
      </c>
      <c r="C260" s="196">
        <v>270000</v>
      </c>
      <c r="D260" s="196">
        <v>120000</v>
      </c>
      <c r="E260" s="197" t="s">
        <v>869</v>
      </c>
      <c r="F260" s="197" t="s">
        <v>869</v>
      </c>
      <c r="G260" s="82"/>
      <c r="H260" s="82"/>
      <c r="I260" s="82"/>
      <c r="J260" s="82"/>
    </row>
    <row r="261" spans="2:10" x14ac:dyDescent="0.2">
      <c r="B261" s="185" t="s">
        <v>849</v>
      </c>
      <c r="C261" s="196">
        <v>297236.22009999998</v>
      </c>
      <c r="D261" s="196">
        <v>126278.9399</v>
      </c>
      <c r="E261" s="197" t="s">
        <v>869</v>
      </c>
      <c r="F261" s="197" t="s">
        <v>869</v>
      </c>
      <c r="G261" s="82"/>
      <c r="H261" s="82"/>
      <c r="I261" s="82"/>
      <c r="J261" s="82"/>
    </row>
    <row r="262" spans="2:10" x14ac:dyDescent="0.2">
      <c r="B262" s="185" t="s">
        <v>850</v>
      </c>
      <c r="C262" s="197">
        <v>8.5108000000000003E-2</v>
      </c>
      <c r="D262" s="197">
        <v>9.8924999999999999E-2</v>
      </c>
      <c r="E262" s="197" t="s">
        <v>869</v>
      </c>
      <c r="F262" s="197" t="s">
        <v>869</v>
      </c>
      <c r="G262" s="82"/>
      <c r="H262" s="82"/>
      <c r="I262" s="325"/>
      <c r="J262" s="325"/>
    </row>
    <row r="263" spans="2:10" x14ac:dyDescent="0.2">
      <c r="B263" s="185" t="s">
        <v>889</v>
      </c>
      <c r="C263" s="197">
        <v>6.8584999999999993E-2</v>
      </c>
      <c r="D263" s="197">
        <v>9.8794999999999994E-2</v>
      </c>
      <c r="E263" s="197" t="s">
        <v>869</v>
      </c>
      <c r="F263" s="197" t="s">
        <v>869</v>
      </c>
      <c r="G263" s="82"/>
      <c r="H263" s="82"/>
      <c r="I263" s="325"/>
      <c r="J263" s="325"/>
    </row>
    <row r="264" spans="2:10" x14ac:dyDescent="0.2">
      <c r="B264" s="185" t="s">
        <v>890</v>
      </c>
      <c r="C264" s="197">
        <v>4.8724600672721857E-2</v>
      </c>
      <c r="D264" s="197">
        <v>8.2187703251838717E-2</v>
      </c>
      <c r="E264" s="197" t="s">
        <v>869</v>
      </c>
      <c r="F264" s="197" t="s">
        <v>869</v>
      </c>
      <c r="G264" s="82"/>
      <c r="H264" s="82"/>
      <c r="I264" s="325"/>
      <c r="J264" s="325"/>
    </row>
    <row r="265" spans="2:10" x14ac:dyDescent="0.2">
      <c r="B265" s="82"/>
      <c r="C265" s="82"/>
      <c r="D265" s="82"/>
      <c r="E265" s="82"/>
      <c r="F265" s="82"/>
      <c r="G265" s="82"/>
      <c r="H265" s="82"/>
      <c r="I265" s="82"/>
      <c r="J265" s="82"/>
    </row>
    <row r="266" spans="2:10" x14ac:dyDescent="0.2">
      <c r="B266" s="569" t="s">
        <v>891</v>
      </c>
      <c r="C266" s="569"/>
      <c r="D266" s="569"/>
      <c r="E266" s="569"/>
      <c r="F266" s="569"/>
      <c r="G266" s="82"/>
      <c r="H266" s="82"/>
      <c r="I266" s="82"/>
      <c r="J266" s="82"/>
    </row>
    <row r="267" spans="2:10" ht="25.5" x14ac:dyDescent="0.2">
      <c r="B267" s="193"/>
      <c r="C267" s="194" t="s">
        <v>887</v>
      </c>
      <c r="D267" s="194" t="s">
        <v>842</v>
      </c>
      <c r="E267" s="194" t="s">
        <v>843</v>
      </c>
      <c r="F267" s="194" t="s">
        <v>844</v>
      </c>
      <c r="G267" s="82"/>
      <c r="H267" s="82"/>
      <c r="I267" s="82"/>
      <c r="J267" s="82"/>
    </row>
    <row r="268" spans="2:10" x14ac:dyDescent="0.2">
      <c r="B268" s="185" t="s">
        <v>848</v>
      </c>
      <c r="C268" s="196">
        <v>270000</v>
      </c>
      <c r="D268" s="196">
        <v>120000</v>
      </c>
      <c r="E268" s="197" t="s">
        <v>869</v>
      </c>
      <c r="F268" s="197" t="s">
        <v>869</v>
      </c>
      <c r="G268" s="82"/>
      <c r="H268" s="82"/>
      <c r="I268" s="82"/>
      <c r="J268" s="82"/>
    </row>
    <row r="269" spans="2:10" x14ac:dyDescent="0.2">
      <c r="B269" s="185" t="s">
        <v>849</v>
      </c>
      <c r="C269" s="196">
        <v>298290.64130000002</v>
      </c>
      <c r="D269" s="196">
        <v>126481.96189999999</v>
      </c>
      <c r="E269" s="197" t="s">
        <v>869</v>
      </c>
      <c r="F269" s="197" t="s">
        <v>869</v>
      </c>
      <c r="G269" s="82"/>
      <c r="H269" s="82"/>
      <c r="I269" s="82"/>
      <c r="J269" s="82"/>
    </row>
    <row r="270" spans="2:10" x14ac:dyDescent="0.2">
      <c r="B270" s="185" t="s">
        <v>850</v>
      </c>
      <c r="C270" s="197">
        <v>8.8330000000000006E-2</v>
      </c>
      <c r="D270" s="197">
        <v>0.102171</v>
      </c>
      <c r="E270" s="197" t="s">
        <v>869</v>
      </c>
      <c r="F270" s="197" t="s">
        <v>869</v>
      </c>
      <c r="G270" s="82"/>
      <c r="H270" s="82"/>
      <c r="I270" s="325"/>
      <c r="J270" s="325"/>
    </row>
    <row r="271" spans="2:10" x14ac:dyDescent="0.2">
      <c r="B271" s="185" t="s">
        <v>889</v>
      </c>
      <c r="C271" s="197">
        <v>6.8584999999999993E-2</v>
      </c>
      <c r="D271" s="197">
        <v>9.8794999999999994E-2</v>
      </c>
      <c r="E271" s="197" t="s">
        <v>869</v>
      </c>
      <c r="F271" s="197" t="s">
        <v>869</v>
      </c>
      <c r="G271" s="82"/>
      <c r="H271" s="82"/>
      <c r="I271" s="325"/>
      <c r="J271" s="325"/>
    </row>
    <row r="272" spans="2:10" x14ac:dyDescent="0.2">
      <c r="B272" s="185" t="s">
        <v>890</v>
      </c>
      <c r="C272" s="197">
        <v>4.8724600672721857E-2</v>
      </c>
      <c r="D272" s="197">
        <v>8.2187703251838717E-2</v>
      </c>
      <c r="E272" s="197" t="s">
        <v>869</v>
      </c>
      <c r="F272" s="197" t="s">
        <v>869</v>
      </c>
      <c r="G272" s="82"/>
      <c r="H272" s="82"/>
      <c r="I272" s="325"/>
      <c r="J272" s="325"/>
    </row>
    <row r="273" spans="2:10" x14ac:dyDescent="0.2">
      <c r="B273" s="82"/>
      <c r="C273" s="82"/>
      <c r="D273" s="82"/>
      <c r="E273" s="82"/>
      <c r="F273" s="82"/>
      <c r="G273" s="82"/>
      <c r="H273" s="82"/>
      <c r="I273" s="82"/>
      <c r="J273" s="82"/>
    </row>
    <row r="274" spans="2:10" x14ac:dyDescent="0.2">
      <c r="B274" s="82"/>
      <c r="C274" s="82"/>
      <c r="D274" s="82"/>
      <c r="E274" s="82"/>
      <c r="F274" s="82"/>
      <c r="G274" s="82"/>
      <c r="H274" s="82"/>
      <c r="I274" s="82"/>
      <c r="J274" s="82"/>
    </row>
    <row r="275" spans="2:10" x14ac:dyDescent="0.2">
      <c r="B275" s="186" t="s">
        <v>865</v>
      </c>
      <c r="C275" s="82"/>
      <c r="D275" s="82"/>
      <c r="E275" s="82"/>
      <c r="F275" s="82"/>
      <c r="G275" s="82"/>
      <c r="H275" s="82"/>
      <c r="I275" s="82"/>
      <c r="J275" s="82"/>
    </row>
    <row r="276" spans="2:10" x14ac:dyDescent="0.2">
      <c r="B276" s="185" t="s">
        <v>892</v>
      </c>
      <c r="C276" s="190"/>
      <c r="D276" s="82"/>
      <c r="E276" s="82"/>
      <c r="F276" s="82"/>
      <c r="G276" s="82"/>
      <c r="H276" s="82"/>
      <c r="I276" s="82"/>
      <c r="J276" s="82"/>
    </row>
    <row r="277" spans="2:10" x14ac:dyDescent="0.2">
      <c r="B277" s="185" t="s">
        <v>893</v>
      </c>
      <c r="C277" s="190"/>
      <c r="D277" s="82"/>
      <c r="E277" s="82"/>
      <c r="F277" s="82"/>
      <c r="G277" s="82"/>
      <c r="H277" s="82"/>
      <c r="I277" s="82"/>
      <c r="J277" s="82"/>
    </row>
    <row r="278" spans="2:10" x14ac:dyDescent="0.2">
      <c r="B278" s="5"/>
      <c r="C278" s="5"/>
      <c r="D278" s="5"/>
      <c r="E278" s="5"/>
      <c r="F278" s="5"/>
      <c r="G278" s="5"/>
      <c r="H278" s="5"/>
      <c r="I278" s="5"/>
      <c r="J278" s="5"/>
    </row>
    <row r="279" spans="2:10" x14ac:dyDescent="0.2">
      <c r="B279" s="5"/>
      <c r="C279" s="5"/>
      <c r="D279" s="5"/>
      <c r="E279" s="5"/>
      <c r="F279" s="5"/>
      <c r="G279" s="5"/>
      <c r="H279" s="5"/>
      <c r="I279" s="5"/>
      <c r="J279" s="5"/>
    </row>
    <row r="280" spans="2:10" x14ac:dyDescent="0.2">
      <c r="B280" s="186" t="s">
        <v>863</v>
      </c>
      <c r="C280" s="193"/>
      <c r="D280" s="5"/>
      <c r="E280" s="5"/>
      <c r="F280" s="5"/>
      <c r="G280" s="5"/>
      <c r="H280" s="5"/>
      <c r="I280" s="5"/>
      <c r="J280" s="5"/>
    </row>
    <row r="281" spans="2:10" x14ac:dyDescent="0.2">
      <c r="B281" s="199" t="s">
        <v>881</v>
      </c>
      <c r="C281" s="326">
        <v>1872.3868810323854</v>
      </c>
      <c r="D281" s="5"/>
      <c r="E281" s="5"/>
      <c r="F281" s="5"/>
      <c r="G281" s="5"/>
      <c r="H281" s="5"/>
      <c r="I281" s="5"/>
      <c r="J281" s="5"/>
    </row>
    <row r="282" spans="2:10" x14ac:dyDescent="0.2">
      <c r="B282" s="199" t="s">
        <v>882</v>
      </c>
      <c r="C282" s="208">
        <v>4.0160960275777331</v>
      </c>
      <c r="D282" s="5"/>
      <c r="E282" s="5"/>
      <c r="F282" s="5"/>
      <c r="G282" s="5"/>
      <c r="H282" s="5"/>
      <c r="I282" s="5"/>
      <c r="J282" s="5"/>
    </row>
    <row r="283" spans="2:10" x14ac:dyDescent="0.2">
      <c r="B283" s="199" t="s">
        <v>864</v>
      </c>
      <c r="C283" s="208">
        <v>4.1669084941388324</v>
      </c>
      <c r="D283" s="5"/>
      <c r="E283" s="5"/>
      <c r="F283" s="5"/>
      <c r="G283" s="5"/>
      <c r="H283" s="5"/>
      <c r="I283" s="5"/>
      <c r="J283" s="5"/>
    </row>
    <row r="284" spans="2:10" x14ac:dyDescent="0.2">
      <c r="B284" s="199" t="s">
        <v>883</v>
      </c>
      <c r="C284" s="550">
        <v>7.4879599083621157E-2</v>
      </c>
      <c r="D284" s="5"/>
      <c r="E284" s="5"/>
      <c r="F284" s="5"/>
      <c r="G284" s="5"/>
      <c r="H284" s="5"/>
      <c r="I284" s="5"/>
      <c r="J284" s="5"/>
    </row>
    <row r="286" spans="2:10" ht="13.5" thickBot="1" x14ac:dyDescent="0.25"/>
    <row r="287" spans="2:10" x14ac:dyDescent="0.2">
      <c r="B287" s="551"/>
      <c r="C287" s="552"/>
      <c r="D287" s="553"/>
      <c r="E287" s="608" t="s">
        <v>907</v>
      </c>
      <c r="F287" s="609"/>
    </row>
    <row r="288" spans="2:10" x14ac:dyDescent="0.2">
      <c r="B288" s="554" t="s">
        <v>896</v>
      </c>
      <c r="C288" s="555"/>
      <c r="D288" s="555"/>
      <c r="E288" s="214"/>
      <c r="F288" s="215"/>
    </row>
    <row r="289" spans="2:6" x14ac:dyDescent="0.2">
      <c r="B289" s="556" t="s">
        <v>897</v>
      </c>
      <c r="C289" s="555"/>
      <c r="D289" s="555"/>
      <c r="E289" s="214"/>
      <c r="F289" s="215"/>
    </row>
    <row r="290" spans="2:6" x14ac:dyDescent="0.2">
      <c r="B290" s="557" t="s">
        <v>908</v>
      </c>
      <c r="C290" s="555"/>
      <c r="D290" s="555"/>
      <c r="E290" s="214"/>
      <c r="F290" s="215"/>
    </row>
    <row r="291" spans="2:6" x14ac:dyDescent="0.2">
      <c r="B291" s="557" t="s">
        <v>909</v>
      </c>
      <c r="C291" s="555"/>
      <c r="D291" s="555"/>
      <c r="E291" s="214"/>
      <c r="F291" s="215"/>
    </row>
    <row r="292" spans="2:6" x14ac:dyDescent="0.2">
      <c r="B292" s="558"/>
      <c r="C292" s="555"/>
      <c r="D292" s="555"/>
      <c r="E292" s="214"/>
      <c r="F292" s="215"/>
    </row>
    <row r="293" spans="2:6" x14ac:dyDescent="0.2">
      <c r="B293" s="558"/>
      <c r="C293" s="555"/>
      <c r="D293" s="555"/>
      <c r="E293" s="214"/>
      <c r="F293" s="215"/>
    </row>
    <row r="294" spans="2:6" x14ac:dyDescent="0.2">
      <c r="B294" s="558"/>
      <c r="C294" s="555"/>
      <c r="D294" s="555"/>
      <c r="E294" s="214"/>
      <c r="F294" s="215"/>
    </row>
    <row r="295" spans="2:6" x14ac:dyDescent="0.2">
      <c r="B295" s="558"/>
      <c r="C295" s="555"/>
      <c r="D295" s="555"/>
      <c r="E295" s="214"/>
      <c r="F295" s="215"/>
    </row>
    <row r="296" spans="2:6" x14ac:dyDescent="0.2">
      <c r="B296" s="556" t="s">
        <v>910</v>
      </c>
      <c r="C296" s="555"/>
      <c r="D296" s="555"/>
      <c r="E296" s="214"/>
      <c r="F296" s="215"/>
    </row>
    <row r="297" spans="2:6" ht="13.5" thickBot="1" x14ac:dyDescent="0.25">
      <c r="B297" s="559"/>
      <c r="C297" s="560"/>
      <c r="D297" s="560"/>
      <c r="E297" s="220"/>
      <c r="F297" s="221"/>
    </row>
    <row r="298" spans="2:6" ht="13.5" thickBot="1" x14ac:dyDescent="0.25"/>
    <row r="299" spans="2:6" x14ac:dyDescent="0.2">
      <c r="B299" s="561" t="s">
        <v>900</v>
      </c>
    </row>
    <row r="300" spans="2:6" x14ac:dyDescent="0.2">
      <c r="B300" s="562" t="s">
        <v>911</v>
      </c>
    </row>
    <row r="301" spans="2:6" x14ac:dyDescent="0.2">
      <c r="B301" s="563"/>
    </row>
    <row r="302" spans="2:6" x14ac:dyDescent="0.2">
      <c r="B302" s="563"/>
    </row>
    <row r="303" spans="2:6" x14ac:dyDescent="0.2">
      <c r="B303" s="563"/>
    </row>
    <row r="304" spans="2:6" x14ac:dyDescent="0.2">
      <c r="B304" s="563"/>
    </row>
    <row r="305" spans="2:2" x14ac:dyDescent="0.2">
      <c r="B305" s="563"/>
    </row>
    <row r="306" spans="2:2" x14ac:dyDescent="0.2">
      <c r="B306" s="563"/>
    </row>
    <row r="307" spans="2:2" x14ac:dyDescent="0.2">
      <c r="B307" s="563"/>
    </row>
    <row r="308" spans="2:2" x14ac:dyDescent="0.2">
      <c r="B308" s="563"/>
    </row>
    <row r="309" spans="2:2" x14ac:dyDescent="0.2">
      <c r="B309" s="563"/>
    </row>
    <row r="310" spans="2:2" x14ac:dyDescent="0.2">
      <c r="B310" s="563"/>
    </row>
    <row r="311" spans="2:2" ht="13.5" thickBot="1" x14ac:dyDescent="0.25">
      <c r="B311" s="564"/>
    </row>
  </sheetData>
  <sortState xmlns:xlrd2="http://schemas.microsoft.com/office/spreadsheetml/2017/richdata2" ref="B150:G153">
    <sortCondition ref="G150:G153"/>
  </sortState>
  <mergeCells count="22">
    <mergeCell ref="B233:D233"/>
    <mergeCell ref="B177:H177"/>
    <mergeCell ref="B229:D229"/>
    <mergeCell ref="B230:D230"/>
    <mergeCell ref="B231:D231"/>
    <mergeCell ref="B232:D232"/>
    <mergeCell ref="B258:F258"/>
    <mergeCell ref="B266:F266"/>
    <mergeCell ref="E287:F287"/>
    <mergeCell ref="B1:E1"/>
    <mergeCell ref="B251:I251"/>
    <mergeCell ref="B252:B253"/>
    <mergeCell ref="C252:D252"/>
    <mergeCell ref="G252:J252"/>
    <mergeCell ref="B159:D159"/>
    <mergeCell ref="B164:B165"/>
    <mergeCell ref="C164:C165"/>
    <mergeCell ref="G219:G222"/>
    <mergeCell ref="B226:D226"/>
    <mergeCell ref="B227:D227"/>
    <mergeCell ref="B228:D228"/>
    <mergeCell ref="B234:D234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Index</vt:lpstr>
      <vt:lpstr>PPFCF</vt:lpstr>
      <vt:lpstr>PPLF</vt:lpstr>
      <vt:lpstr>PPTSF</vt:lpstr>
      <vt:lpstr>PPCHF</vt:lpstr>
      <vt:lpstr>JR_PAGE_ANCHOR_0_1</vt:lpstr>
      <vt:lpstr>JR_PAGE_ANCHOR_0_2</vt:lpstr>
      <vt:lpstr>PPLF!JR_PAGE_ANCHOR_0_3</vt:lpstr>
      <vt:lpstr>JR_PAGE_ANCHOR_0_4</vt:lpstr>
      <vt:lpstr>PPCHF!JR_PAGE_ANCHOR_0_6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2023-08-11T04:57:43Z</dcterms:created>
  <dcterms:modified xsi:type="dcterms:W3CDTF">2023-08-11T05:00:45Z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f1741f6-9e47-426e-a683-937c37d4ebc5_Enabled">
    <vt:lpwstr>true</vt:lpwstr>
  </property>
  <property fmtid="{D5CDD505-2E9C-101B-9397-08002B2CF9AE}" pid="3" name="MSIP_Label_af1741f6-9e47-426e-a683-937c37d4ebc5_SetDate">
    <vt:lpwstr>2023-08-07T10:06:45Z</vt:lpwstr>
  </property>
  <property fmtid="{D5CDD505-2E9C-101B-9397-08002B2CF9AE}" pid="4" name="MSIP_Label_af1741f6-9e47-426e-a683-937c37d4ebc5_Method">
    <vt:lpwstr>Privileged</vt:lpwstr>
  </property>
  <property fmtid="{D5CDD505-2E9C-101B-9397-08002B2CF9AE}" pid="5" name="MSIP_Label_af1741f6-9e47-426e-a683-937c37d4ebc5_Name">
    <vt:lpwstr>af1741f6-9e47-426e-a683-937c37d4ebc5</vt:lpwstr>
  </property>
  <property fmtid="{D5CDD505-2E9C-101B-9397-08002B2CF9AE}" pid="6" name="MSIP_Label_af1741f6-9e47-426e-a683-937c37d4ebc5_SiteId">
    <vt:lpwstr>1e9b61e8-e590-4abc-b1af-24125e330d2a</vt:lpwstr>
  </property>
  <property fmtid="{D5CDD505-2E9C-101B-9397-08002B2CF9AE}" pid="7" name="MSIP_Label_af1741f6-9e47-426e-a683-937c37d4ebc5_ActionId">
    <vt:lpwstr>bcdfa2fb-48e7-4148-9b2d-38cfc2113290</vt:lpwstr>
  </property>
  <property fmtid="{D5CDD505-2E9C-101B-9397-08002B2CF9AE}" pid="8" name="MSIP_Label_af1741f6-9e47-426e-a683-937c37d4ebc5_ContentBits">
    <vt:lpwstr>3</vt:lpwstr>
  </property>
  <property fmtid="{D5CDD505-2E9C-101B-9397-08002B2CF9AE}" pid="9" name="db.comClassification">
    <vt:lpwstr>For internal use only</vt:lpwstr>
  </property>
</Properties>
</file>