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1"/>
  </bookViews>
  <sheets>
    <sheet name="Index" sheetId="1" r:id="rId1"/>
    <sheet name="PPLTVF" sheetId="2" r:id="rId2"/>
    <sheet name="PPLF" sheetId="3" r:id="rId3"/>
    <sheet name="PPTSF" sheetId="4" r:id="rId4"/>
  </sheets>
  <definedNames>
    <definedName name="_xlfn.IFERROR" hidden="1">#NAME?</definedName>
    <definedName name="_xlfn.SUMIFS" hidden="1">#NAME?</definedName>
    <definedName name="XDO_?AUM?">'PPLTVF'!$G$13</definedName>
    <definedName name="XDO_?CLASS_3?">'PPLTVF'!$C$8:$C$30</definedName>
    <definedName name="XDO_?CLASS_3?1?">'PPLF'!$C$8:$C$17</definedName>
    <definedName name="XDO_?CLASS_3?2?">'PPTSF'!$C$8:$C$29</definedName>
    <definedName name="XDO_?CLASS_4?">'PPLTVF'!$C$9</definedName>
    <definedName name="XDO_?CS_1?">'PPLTVF'!$G$11</definedName>
    <definedName name="XDO_?CS_2?">'PPLTVF'!$H$11</definedName>
    <definedName name="XDO_?FINAL_ISIN?">'PPLTVF'!$D$10:$D$84</definedName>
    <definedName name="XDO_?FINAL_ISIN?1?">'PPLF'!$D$16:$D$17</definedName>
    <definedName name="XDO_?FINAL_ISIN?10?">'PPTSF'!$D$10:$D$70</definedName>
    <definedName name="XDO_?FINAL_ISIN?2?">'PPLF'!$D$16:$D$22</definedName>
    <definedName name="XDO_?FINAL_ISIN?3?">'PPLF'!$D$16:$D$31</definedName>
    <definedName name="XDO_?FINAL_ISIN?4?">'PPLF'!$D$16:$D$45</definedName>
    <definedName name="XDO_?FINAL_ISIN?5?">'PPLF'!$D$16:$D$57</definedName>
    <definedName name="XDO_?FINAL_ISIN?6?">'PPLF'!$D$16:$D$61</definedName>
    <definedName name="XDO_?FINAL_ISIN?7?">'PPLF'!$D$16:$D$65</definedName>
    <definedName name="XDO_?FINAL_ISIN?8?">'PPTSF'!$D$10:$D$29</definedName>
    <definedName name="XDO_?FINAL_ISIN?9?">'PPTSF'!$D$10:$D$66</definedName>
    <definedName name="XDO_?FINAL_MV?">'PPLTVF'!$G$10:$G$84</definedName>
    <definedName name="XDO_?FINAL_MV?1?">'PPLF'!$G$16:$G$17</definedName>
    <definedName name="XDO_?FINAL_MV?10?">'PPTSF'!$G$10:$G$70</definedName>
    <definedName name="XDO_?FINAL_MV?2?">'PPLF'!$G$16:$G$22</definedName>
    <definedName name="XDO_?FINAL_MV?3?">'PPLF'!$G$16:$G$31</definedName>
    <definedName name="XDO_?FINAL_MV?4?">'PPLF'!$G$16:$G$45</definedName>
    <definedName name="XDO_?FINAL_MV?5?">'PPLF'!$G$16:$G$57</definedName>
    <definedName name="XDO_?FINAL_MV?6?">'PPLF'!$G$16:$G$61</definedName>
    <definedName name="XDO_?FINAL_MV?7?">'PPLF'!$G$16:$G$65</definedName>
    <definedName name="XDO_?FINAL_MV?8?">'PPTSF'!$G$10:$G$29</definedName>
    <definedName name="XDO_?FINAL_MV?9?">'PPTSF'!$G$10:$G$66</definedName>
    <definedName name="XDO_?FINAL_NAME?">'PPLTVF'!$C$10:$C$84</definedName>
    <definedName name="XDO_?FINAL_NAME?1?">'PPLF'!$C$16:$C$17</definedName>
    <definedName name="XDO_?FINAL_NAME?10?">'PPTSF'!$C$10:$C$70</definedName>
    <definedName name="XDO_?FINAL_NAME?2?">'PPLF'!$C$16:$C$22</definedName>
    <definedName name="XDO_?FINAL_NAME?3?">'PPLF'!$C$16:$C$31</definedName>
    <definedName name="XDO_?FINAL_NAME?4?">'PPLF'!$C$16:$C$45</definedName>
    <definedName name="XDO_?FINAL_NAME?5?">'PPLF'!$C$16:$C$57</definedName>
    <definedName name="XDO_?FINAL_NAME?6?">'PPLF'!$C$16:$C$61</definedName>
    <definedName name="XDO_?FINAL_NAME?7?">'PPLF'!$C$16:$C$65</definedName>
    <definedName name="XDO_?FINAL_NAME?8?">'PPTSF'!$C$10:$C$29</definedName>
    <definedName name="XDO_?FINAL_NAME?9?">'PPTSF'!$C$10:$C$66</definedName>
    <definedName name="XDO_?FINAL_PER_NET?">'PPLTVF'!$H$10:$H$84</definedName>
    <definedName name="XDO_?FINAL_PER_NET?1?">'PPLF'!$H$16:$H$17</definedName>
    <definedName name="XDO_?FINAL_PER_NET?10?">'PPTSF'!$H$10:$H$70</definedName>
    <definedName name="XDO_?FINAL_PER_NET?2?">'PPLF'!$H$16:$H$22</definedName>
    <definedName name="XDO_?FINAL_PER_NET?3?">'PPLF'!$H$16:$H$31</definedName>
    <definedName name="XDO_?FINAL_PER_NET?4?">'PPLF'!$H$16:$H$45</definedName>
    <definedName name="XDO_?FINAL_PER_NET?5?">'PPLF'!$H$16:$H$57</definedName>
    <definedName name="XDO_?FINAL_PER_NET?6?">'PPLF'!$H$16:$H$61</definedName>
    <definedName name="XDO_?FINAL_PER_NET?7?">'PPLF'!$H$16:$H$65</definedName>
    <definedName name="XDO_?FINAL_PER_NET?8?">'PPTSF'!$H$10:$H$29</definedName>
    <definedName name="XDO_?FINAL_PER_NET?9?">'PPTSF'!$H$10:$H$66</definedName>
    <definedName name="XDO_?FINAL_QUANTITE?">'PPLTVF'!$F$10:$F$84</definedName>
    <definedName name="XDO_?FINAL_QUANTITE?1?">'PPLF'!$F$16:$F$17</definedName>
    <definedName name="XDO_?FINAL_QUANTITE?10?">'PPTSF'!$F$10:$F$70</definedName>
    <definedName name="XDO_?FINAL_QUANTITE?2?">'PPLF'!$F$16:$F$22</definedName>
    <definedName name="XDO_?FINAL_QUANTITE?3?">'PPLF'!$F$16:$F$31</definedName>
    <definedName name="XDO_?FINAL_QUANTITE?4?">'PPLF'!$F$16:$F$45</definedName>
    <definedName name="XDO_?FINAL_QUANTITE?5?">'PPLF'!$F$16:$F$57</definedName>
    <definedName name="XDO_?FINAL_QUANTITE?6?">'PPLF'!$F$16:$F$61</definedName>
    <definedName name="XDO_?FINAL_QUANTITE?7?">'PPLF'!$F$16:$F$65</definedName>
    <definedName name="XDO_?FINAL_QUANTITE?8?">'PPTSF'!$F$10:$F$29</definedName>
    <definedName name="XDO_?FINAL_QUANTITE?9?">'PPTSF'!$F$10:$F$66</definedName>
    <definedName name="XDO_?LONG_DESC?">'PPLTVF'!$D$3</definedName>
    <definedName name="XDO_?NAMC?">'PPLTVF'!#REF!</definedName>
    <definedName name="XDO_?NAMC?1?">'PPLF'!#REF!</definedName>
    <definedName name="XDO_?NAMC?2?">'PPTSF'!#REF!</definedName>
    <definedName name="XDO_?NAMCNAME?">'PPLTVF'!$C$2:$C$30</definedName>
    <definedName name="XDO_?NAMCNAME?1?">'PPLF'!$C$2:$C$17</definedName>
    <definedName name="XDO_?NAMCNAME?2?">'PPTSF'!$C$2:$C$29</definedName>
    <definedName name="XDO_?NDATE?">'PPLTVF'!#REF!</definedName>
    <definedName name="XDO_?NDATE?1?">'PPLF'!#REF!</definedName>
    <definedName name="XDO_?NDATE?2?">'PPTSF'!#REF!</definedName>
    <definedName name="XDO_?NNPTF?">'PPLTVF'!#REF!</definedName>
    <definedName name="XDO_?NNPTF?1?">'PPLF'!#REF!</definedName>
    <definedName name="XDO_?NNPTF?2?">'PPTSF'!#REF!</definedName>
    <definedName name="XDO_?NOVAL?">'PPLTVF'!$B$10:$B$84</definedName>
    <definedName name="XDO_?NOVAL?1?">'PPLF'!$B$16:$B$17</definedName>
    <definedName name="XDO_?NOVAL?10?">'PPTSF'!$B$10:$B$70</definedName>
    <definedName name="XDO_?NOVAL?2?">'PPLF'!$B$16:$B$22</definedName>
    <definedName name="XDO_?NOVAL?3?">'PPLF'!$B$16:$B$31</definedName>
    <definedName name="XDO_?NOVAL?4?">'PPLF'!$B$16:$B$45</definedName>
    <definedName name="XDO_?NOVAL?5?">'PPLF'!$B$16:$B$57</definedName>
    <definedName name="XDO_?NOVAL?6?">'PPLF'!$B$16:$B$61</definedName>
    <definedName name="XDO_?NOVAL?7?">'PPLF'!$B$16:$B$65</definedName>
    <definedName name="XDO_?NOVAL?8?">'PPTSF'!$B$10:$B$29</definedName>
    <definedName name="XDO_?NOVAL?9?">'PPTSF'!$B$10:$B$66</definedName>
    <definedName name="XDO_?NPTF?">'PPLTVF'!$D$2:$D$30</definedName>
    <definedName name="XDO_?NPTF?1?">'PPLF'!$D$2:$D$17</definedName>
    <definedName name="XDO_?NPTF?2?">'PPTSF'!$D$2:$D$29</definedName>
    <definedName name="XDO_?RATING?">'PPLTVF'!$E$10:$E$84</definedName>
    <definedName name="XDO_?RATING?1?">'PPLF'!$E$16:$E$17</definedName>
    <definedName name="XDO_?RATING?10?">'PPTSF'!$E$10:$E$70</definedName>
    <definedName name="XDO_?RATING?2?">'PPLF'!$E$16:$E$22</definedName>
    <definedName name="XDO_?RATING?3?">'PPLF'!$E$16:$E$31</definedName>
    <definedName name="XDO_?RATING?4?">'PPLF'!$E$16:$E$45</definedName>
    <definedName name="XDO_?RATING?5?">'PPLF'!$E$16:$E$57</definedName>
    <definedName name="XDO_?RATING?6?">'PPLF'!$E$16:$E$61</definedName>
    <definedName name="XDO_?RATING?7?">'PPLF'!$E$16:$E$65</definedName>
    <definedName name="XDO_?RATING?8?">'PPTSF'!$E$10:$E$29</definedName>
    <definedName name="XDO_?RATING?9?">'PPTSF'!$E$10:$E$66</definedName>
    <definedName name="XDO_?REMARKS?">'PPLTVF'!#REF!</definedName>
    <definedName name="XDO_?REMARKS?1?">'PPLF'!#REF!</definedName>
    <definedName name="XDO_?REMARKS?10?">'PPTSF'!#REF!</definedName>
    <definedName name="XDO_?REMARKS?2?">'PPLF'!#REF!</definedName>
    <definedName name="XDO_?REMARKS?3?">'PPLF'!#REF!</definedName>
    <definedName name="XDO_?REMARKS?4?">'PPLF'!#REF!</definedName>
    <definedName name="XDO_?REMARKS?5?">'PPLF'!#REF!</definedName>
    <definedName name="XDO_?REMARKS?6?">'PPLF'!#REF!</definedName>
    <definedName name="XDO_?REMARKS?7?">'PPLF'!#REF!</definedName>
    <definedName name="XDO_?REMARKS?8?">'PPTSF'!#REF!</definedName>
    <definedName name="XDO_?REMARKS?9?">'PPTSF'!#REF!</definedName>
    <definedName name="XDO_?TDATE?">'PPLTVF'!$D$4</definedName>
    <definedName name="XDO_?TITL?">'PPLTVF'!$A$8:$A$30</definedName>
    <definedName name="XDO_?TITL?1?">'PPLF'!$A$8:$A$17</definedName>
    <definedName name="XDO_?TITL?2?">'PPTSF'!$A$8:$A$29</definedName>
    <definedName name="XDO_GROUP_?G_2?">'PPLTVF'!$2:$60</definedName>
    <definedName name="XDO_GROUP_?G_2?1?">'PPLF'!$2:$47</definedName>
    <definedName name="XDO_GROUP_?G_2?2?">'PPTSF'!$2:$42</definedName>
    <definedName name="XDO_GROUP_?G_3?">'PPLTVF'!$8:$59</definedName>
    <definedName name="XDO_GROUP_?G_3?1?">'PPLF'!$8:$46</definedName>
    <definedName name="XDO_GROUP_?G_3?2?">'PPTSF'!$8:$41</definedName>
    <definedName name="XDO_GROUP_?G_4?">'PPLTVF'!$B$57:$IV$57</definedName>
    <definedName name="XDO_GROUP_?G_4?1?">'PPLF'!#REF!</definedName>
    <definedName name="XDO_GROUP_?G_4?10?">'PPTSF'!$B$39:$IV$39</definedName>
    <definedName name="XDO_GROUP_?G_4?2?">'PPLF'!$B$8:$IV$8</definedName>
    <definedName name="XDO_GROUP_?G_4?3?">'PPLF'!$B$13:$IV$15</definedName>
    <definedName name="XDO_GROUP_?G_4?4?">'PPLF'!$B$19:$IV$29</definedName>
    <definedName name="XDO_GROUP_?G_4?5?">'PPLF'!$B$34:$IV$35</definedName>
    <definedName name="XDO_GROUP_?G_4?6?">'PPLF'!$B$39:$IV$39</definedName>
    <definedName name="XDO_GROUP_?G_4?7?">'PPLF'!$B$44:$IV$44</definedName>
    <definedName name="XDO_GROUP_?G_4?8?">'PPTSF'!$B$10:$IV$29</definedName>
    <definedName name="XDO_GROUP_?G_4?9?">'PPTSF'!$B$34:$IV$34</definedName>
  </definedNames>
  <calcPr fullCalcOnLoad="1"/>
</workbook>
</file>

<file path=xl/sharedStrings.xml><?xml version="1.0" encoding="utf-8"?>
<sst xmlns="http://schemas.openxmlformats.org/spreadsheetml/2006/main" count="690" uniqueCount="343">
  <si>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</si>
  <si>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</si>
  <si>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</si>
  <si>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</si>
  <si>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</si>
  <si>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</si>
  <si>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</si>
  <si>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</si>
  <si>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</si>
  <si>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</si>
  <si>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</si>
  <si>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</si>
  <si>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</si>
  <si>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</si>
  <si>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</si>
  <si>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</si>
  <si>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</si>
  <si>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</si>
  <si>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</si>
  <si>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</si>
  <si>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</si>
  <si>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PP001</t>
  </si>
  <si>
    <t>SCHEME NAME :</t>
  </si>
  <si>
    <t>Parag Parikh Long Term Equity Fund (An Open Ended Equity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</si>
  <si>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</si>
  <si>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</si>
  <si>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</si>
  <si>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</si>
  <si>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</si>
  <si>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</si>
  <si>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</si>
  <si>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100006</t>
  </si>
  <si>
    <t>HDFC Bank Ltd.</t>
  </si>
  <si>
    <t>INE040A01034</t>
  </si>
  <si>
    <t>Banks</t>
  </si>
  <si>
    <t>100325</t>
  </si>
  <si>
    <t>Bajaj Holdings &amp; Investment Ltd.</t>
  </si>
  <si>
    <t>INE118A01012</t>
  </si>
  <si>
    <t>Finance</t>
  </si>
  <si>
    <t>100012</t>
  </si>
  <si>
    <t>ICICI Bank Ltd.</t>
  </si>
  <si>
    <t>INE090A01021</t>
  </si>
  <si>
    <t>100179</t>
  </si>
  <si>
    <t>Hero MotoCorp Ltd.</t>
  </si>
  <si>
    <t>INE158A01026</t>
  </si>
  <si>
    <t>Auto</t>
  </si>
  <si>
    <t>100024</t>
  </si>
  <si>
    <t>Axis Bank Ltd.</t>
  </si>
  <si>
    <t>INE238A01034</t>
  </si>
  <si>
    <t>100026</t>
  </si>
  <si>
    <t>Persistent Systems Ltd.</t>
  </si>
  <si>
    <t>INE262H01013</t>
  </si>
  <si>
    <t>Software</t>
  </si>
  <si>
    <t>100029</t>
  </si>
  <si>
    <t>Mphasis Ltd.</t>
  </si>
  <si>
    <t>INE356A01018</t>
  </si>
  <si>
    <t>100271</t>
  </si>
  <si>
    <t>Balkrishna Industries Ltd.</t>
  </si>
  <si>
    <t>INE787D01026</t>
  </si>
  <si>
    <t>Auto Ancillaries</t>
  </si>
  <si>
    <t>100001</t>
  </si>
  <si>
    <t>Housing Development Finance Corporation Ltd.</t>
  </si>
  <si>
    <t>INE001A01036</t>
  </si>
  <si>
    <t>100389</t>
  </si>
  <si>
    <t>Zydus Wellness Ltd.</t>
  </si>
  <si>
    <t>INE768C01010</t>
  </si>
  <si>
    <t>Consumer Non Durables</t>
  </si>
  <si>
    <t>100136</t>
  </si>
  <si>
    <t>Mahindra Holidays &amp; Resorts India Ltd.</t>
  </si>
  <si>
    <t>INE998I01010</t>
  </si>
  <si>
    <t>Hotels, Resorts And Other Recreational Activities</t>
  </si>
  <si>
    <t>100080</t>
  </si>
  <si>
    <t>Dr. Reddy's Laboratories Ltd.</t>
  </si>
  <si>
    <t>INE089A01023</t>
  </si>
  <si>
    <t>Pharmaceuticals</t>
  </si>
  <si>
    <t>100028</t>
  </si>
  <si>
    <t>Lupin Ltd.</t>
  </si>
  <si>
    <t>INE326A01037</t>
  </si>
  <si>
    <t>100004</t>
  </si>
  <si>
    <t>Cadila Healthcare Ltd.</t>
  </si>
  <si>
    <t>INE010B01027</t>
  </si>
  <si>
    <t>100661</t>
  </si>
  <si>
    <t>Central Depository Services (I) Ltd.</t>
  </si>
  <si>
    <t>INE736A01011</t>
  </si>
  <si>
    <t>100034</t>
  </si>
  <si>
    <t>IPCA Laboratories Ltd.</t>
  </si>
  <si>
    <t>INE571A01020</t>
  </si>
  <si>
    <t>100184</t>
  </si>
  <si>
    <t>Tata Steel Ltd.</t>
  </si>
  <si>
    <t>INE081A01012</t>
  </si>
  <si>
    <t>Ferrous Metals</t>
  </si>
  <si>
    <t>100160</t>
  </si>
  <si>
    <t>ICRA Ltd.</t>
  </si>
  <si>
    <t>INE725G01011</t>
  </si>
  <si>
    <t>100008</t>
  </si>
  <si>
    <t>Sun Pharmaceutical Industries Ltd.</t>
  </si>
  <si>
    <t>INE044A01036</t>
  </si>
  <si>
    <t>100010</t>
  </si>
  <si>
    <t>State Bank of India</t>
  </si>
  <si>
    <t>INE062A01020</t>
  </si>
  <si>
    <t>Total</t>
  </si>
  <si>
    <t>3000001</t>
  </si>
  <si>
    <t>Alphabet Inc.</t>
  </si>
  <si>
    <t>US02079K1079</t>
  </si>
  <si>
    <t>3000004</t>
  </si>
  <si>
    <t>Amazon.Com Inc</t>
  </si>
  <si>
    <t>US0231351067</t>
  </si>
  <si>
    <t>3000002</t>
  </si>
  <si>
    <t>Facebook Inc</t>
  </si>
  <si>
    <t>US30303M1027</t>
  </si>
  <si>
    <t>d) ADR/GDR</t>
  </si>
  <si>
    <t>3500001</t>
  </si>
  <si>
    <t>US86959X1072</t>
  </si>
  <si>
    <t>3500002</t>
  </si>
  <si>
    <t>US6410694060</t>
  </si>
  <si>
    <t>1301168</t>
  </si>
  <si>
    <t>4.75% HDFC Bank Ltd. (Duration 91 Days)</t>
  </si>
  <si>
    <t>1301169</t>
  </si>
  <si>
    <t>5.00% HDFC Bank Ltd. (Duration 91 Days)</t>
  </si>
  <si>
    <t>1301179</t>
  </si>
  <si>
    <t>5.40% HDFC Bank Ltd. (Duration 91 Days)</t>
  </si>
  <si>
    <t>203200100</t>
  </si>
  <si>
    <t>TREPS 02-Mar-2020</t>
  </si>
  <si>
    <t>Net Receivable / Payable</t>
  </si>
  <si>
    <t>GRAND TOTAL (AUM)</t>
  </si>
  <si>
    <t>PP002</t>
  </si>
  <si>
    <t>Parag Parikh Liquid Fund (An Open Ended Liquid Scheme)</t>
  </si>
  <si>
    <t>900084</t>
  </si>
  <si>
    <t>6.65% Government of India 09-Apr-2020</t>
  </si>
  <si>
    <t>IN0020180017</t>
  </si>
  <si>
    <t>Sovereign</t>
  </si>
  <si>
    <t>900075</t>
  </si>
  <si>
    <t>7.80% Government of India 03-May-2020</t>
  </si>
  <si>
    <t>IN0020100015</t>
  </si>
  <si>
    <t>1900677</t>
  </si>
  <si>
    <t>8.49% State Government of Andhra Pradesh 28-Apr-2020</t>
  </si>
  <si>
    <t>IN1020100021</t>
  </si>
  <si>
    <t>1900228</t>
  </si>
  <si>
    <t>8.38% State Government of Maharashtra 25-Mar-2020</t>
  </si>
  <si>
    <t>IN2220090103</t>
  </si>
  <si>
    <t>1101595</t>
  </si>
  <si>
    <t>Axis Bank Ltd. 17-Mar-2020</t>
  </si>
  <si>
    <t>INE238A169L6</t>
  </si>
  <si>
    <t>CRISIL A1+</t>
  </si>
  <si>
    <t>1101558</t>
  </si>
  <si>
    <t>ICICI Bank Ltd. 23-Mar-2020</t>
  </si>
  <si>
    <t>INE090A161U1</t>
  </si>
  <si>
    <t>[ICRA]A1+</t>
  </si>
  <si>
    <t>1101480</t>
  </si>
  <si>
    <t>National Bank for Agriculture and Rural Development 23-Apr-2020</t>
  </si>
  <si>
    <t>INE261F16397</t>
  </si>
  <si>
    <t>1800438</t>
  </si>
  <si>
    <t>IN002019X482</t>
  </si>
  <si>
    <t>1800439</t>
  </si>
  <si>
    <t>IN002019X490</t>
  </si>
  <si>
    <t>1800405</t>
  </si>
  <si>
    <t>IN002019X375</t>
  </si>
  <si>
    <t>1800411</t>
  </si>
  <si>
    <t>IN002019Y258</t>
  </si>
  <si>
    <t>1800416</t>
  </si>
  <si>
    <t>76 DAYS CMB 17-03-20</t>
  </si>
  <si>
    <t>IN002019U041</t>
  </si>
  <si>
    <t>1800330</t>
  </si>
  <si>
    <t>IN002018Z513</t>
  </si>
  <si>
    <t>1800419</t>
  </si>
  <si>
    <t>IN002019X425</t>
  </si>
  <si>
    <t>1800421</t>
  </si>
  <si>
    <t>IN002019X433</t>
  </si>
  <si>
    <t>1800423</t>
  </si>
  <si>
    <t>IN002019X441</t>
  </si>
  <si>
    <t>1800424</t>
  </si>
  <si>
    <t>IN002019X458</t>
  </si>
  <si>
    <t>1800418</t>
  </si>
  <si>
    <t>70 DAYS CMB 17-03-20</t>
  </si>
  <si>
    <t>IN002019U066</t>
  </si>
  <si>
    <t>1301011</t>
  </si>
  <si>
    <t>6.60% HDFC Bank Ltd. (Duration 369 Days)</t>
  </si>
  <si>
    <t>1301157</t>
  </si>
  <si>
    <t>PP003</t>
  </si>
  <si>
    <t>Parag Parikh Tax Saver Fund (An open ended equity linked saving scheme with a statutory lock in of 3 years and tax benefit)</t>
  </si>
  <si>
    <t>100106</t>
  </si>
  <si>
    <t>Maruti Suzuki India Ltd.</t>
  </si>
  <si>
    <t>INE585B01010</t>
  </si>
  <si>
    <t>100032</t>
  </si>
  <si>
    <t>Tata Consultancy Services Ltd.</t>
  </si>
  <si>
    <t>INE467B01029</t>
  </si>
  <si>
    <t>100011</t>
  </si>
  <si>
    <t>Wipro Ltd.</t>
  </si>
  <si>
    <t>INE075A01022</t>
  </si>
  <si>
    <t>PPLTVF</t>
  </si>
  <si>
    <t>Parag Parikh Long Term Equity Fund</t>
  </si>
  <si>
    <t>PPLF</t>
  </si>
  <si>
    <t>Parag Parikh Liquid Fund</t>
  </si>
  <si>
    <t>PPTSF</t>
  </si>
  <si>
    <t>Parag Parikh Tax Saver Fund</t>
  </si>
  <si>
    <t>Back to Index</t>
  </si>
  <si>
    <t>Scheme Code</t>
  </si>
  <si>
    <t>Scheme Short code</t>
  </si>
  <si>
    <t>Scheme Name</t>
  </si>
  <si>
    <t>Currency Derivatives 27-MAR-20</t>
  </si>
  <si>
    <t>Short</t>
  </si>
  <si>
    <t>Currency Future</t>
  </si>
  <si>
    <t>Currency Derivatives 28-APR-20</t>
  </si>
  <si>
    <t>Housing Development Finance Corporation Ltd. 26-MAR-20</t>
  </si>
  <si>
    <t>Stock Futures</t>
  </si>
  <si>
    <t>Tata Steel Ltd. 26-MAR-20</t>
  </si>
  <si>
    <t>State Bank of India 26-MAR-20</t>
  </si>
  <si>
    <t>Name of the Instrument</t>
  </si>
  <si>
    <t>Long / Short</t>
  </si>
  <si>
    <t>Industry ^</t>
  </si>
  <si>
    <t>Market value 
(Rs. in Lakhs)</t>
  </si>
  <si>
    <t>Derivatives Total</t>
  </si>
  <si>
    <t>DERIVATIVES</t>
  </si>
  <si>
    <t>91 DAY T-BILL 21-May-2020</t>
  </si>
  <si>
    <t>91 DAY T-BILL 28-May-2020</t>
  </si>
  <si>
    <t>91 DAY T-BILL 05-Mar-2020</t>
  </si>
  <si>
    <t>182 DAY T-BILL 12-Mar-2020</t>
  </si>
  <si>
    <t>364 DAY T-BILL 20-Mar-2020</t>
  </si>
  <si>
    <t>91 DAY T-BILL 09-Apr-2020</t>
  </si>
  <si>
    <t>91 DAY T-BILL 16-Apr-2020</t>
  </si>
  <si>
    <t>91 DAY T-BILL 23-Apr-2020</t>
  </si>
  <si>
    <t>91 DAY T-BILL 30-Apr-2020</t>
  </si>
  <si>
    <t>Arbitrage</t>
  </si>
  <si>
    <t>Internet and Technology #</t>
  </si>
  <si>
    <t>Consumer Services #</t>
  </si>
  <si>
    <t>Auto #</t>
  </si>
  <si>
    <t>Packaged Foods #</t>
  </si>
  <si>
    <t>Suzuki Motor Corporation *</t>
  </si>
  <si>
    <t>Nestle SA *</t>
  </si>
  <si>
    <t>b) Short Term Deposits</t>
  </si>
  <si>
    <t>c) Term Deposits Placed as Margins</t>
  </si>
  <si>
    <t>d) TREPS / Reverse Repo Investments</t>
  </si>
  <si>
    <t>Symbols :-</t>
  </si>
  <si>
    <t>*Traded on US OTC Markets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</si>
  <si>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</si>
  <si>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</si>
  <si>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</si>
  <si>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 xml:space="preserve">1.   Total Securities in default beyond its maturity date 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</si>
  <si>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</si>
  <si>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</si>
  <si>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</si>
  <si>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</si>
  <si>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</si>
  <si>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</si>
  <si>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</si>
  <si>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</si>
  <si>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</si>
  <si>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</si>
  <si>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</si>
  <si>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</si>
  <si>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</si>
  <si>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13.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</si>
  <si>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</si>
  <si>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</si>
  <si>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</si>
  <si>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</si>
  <si>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</si>
  <si>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</si>
  <si>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</si>
  <si>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</si>
  <si>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Total Number of contracts where futures were bought (opening balance)</t>
  </si>
  <si>
    <t>Nil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</si>
  <si>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</si>
  <si>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</si>
  <si>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</si>
  <si>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</si>
  <si>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</si>
  <si>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</si>
  <si>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</si>
  <si>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</si>
  <si>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</si>
  <si>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</si>
  <si>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</si>
  <si>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</si>
  <si>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</si>
  <si>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</si>
  <si>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</si>
  <si>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</si>
  <si>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</si>
  <si>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</si>
  <si>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</si>
  <si>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</si>
  <si>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</si>
  <si>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</si>
  <si>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</si>
  <si>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</si>
  <si>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</si>
  <si>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</si>
  <si>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</si>
  <si>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</si>
  <si>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</si>
  <si>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</si>
  <si>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</si>
  <si>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</si>
  <si>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</si>
  <si>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</si>
  <si>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</si>
  <si>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</si>
  <si>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</si>
  <si>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</si>
  <si>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</si>
  <si>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</si>
  <si>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</si>
  <si>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</si>
  <si>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</si>
  <si>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>A1+</t>
  </si>
  <si>
    <t>Cash,Cash Equivalents and Net Current Assets including TREPS</t>
  </si>
  <si>
    <t>A. Hedging Positions through Futures as on February 29, 2020 :</t>
  </si>
  <si>
    <t>Currency Derivatives-27-MAR-2020</t>
  </si>
  <si>
    <t>Currency Derivatives-28-APR-2020</t>
  </si>
  <si>
    <t>Total %age of existing assets hedged through futures: 30.20%</t>
  </si>
  <si>
    <t xml:space="preserve">For the period 01-February-2020 to 29-February-2020, the following details specified for hedging transactions through futures which have been squared off/expired : </t>
  </si>
  <si>
    <t>B. Other than Hedging Positions through Futures as on February 29, 2020 : Nil</t>
  </si>
  <si>
    <t>C. Hedging Position through Put Option as on February 29, 2020 : Nil</t>
  </si>
  <si>
    <t>D. Other than Hedging Positions through Options as on February 29, 2020 : Nil</t>
  </si>
  <si>
    <t>E. Hedging Positions through swaps as on February 29, 2020 : Nil</t>
  </si>
  <si>
    <t>February 28, 2020 (Rs.)</t>
  </si>
  <si>
    <t>February 03, 2020 (Rs.)</t>
  </si>
  <si>
    <t>February 02, 2020 (Rs.)</t>
  </si>
  <si>
    <t>4.   Total Dividend (Net) declared during the period ended February 29, 2020 - Nil</t>
  </si>
  <si>
    <t>5.   Total Bonus declared during the period ended February 29, 2020 - Nil</t>
  </si>
  <si>
    <t>12.  Repo transactions in corporate debt securities during the period ending February 29, 2020 is Nil.</t>
  </si>
  <si>
    <t>3.   Total Dividend (Net) declared during the period ended February 29, 2020</t>
  </si>
  <si>
    <t>4.   Total Bonus declared during the period ended February 29, 2020 - Nil</t>
  </si>
  <si>
    <t>5.    Total outstanding exposure in derivative instruments as on February 29, 2020: Nil</t>
  </si>
  <si>
    <t>6.    Total investment in Foreign Securities / ADRs / GDRs as on February 29, 2020: Nil</t>
  </si>
  <si>
    <t>7.    Details of transactions of "Credit Default Swap" for the month ended February 29, 2020 : Nil.</t>
  </si>
  <si>
    <t>9.  Repo transactions in corporate debt securities during the period ending February 29, 2020 is Nil.</t>
  </si>
  <si>
    <t>6.    Total outstanding exposure in derivative instruments as on February 29, 2020: Nil</t>
  </si>
  <si>
    <t>7.    Total investment in Foreign Securities / ADRs / GDRs as on February 29, 2020: Nil</t>
  </si>
  <si>
    <t>11.  Repo transactions in corporate debt securities during the period ending February 29, 2020 is Nil.</t>
  </si>
  <si>
    <t>Feb 2019</t>
  </si>
  <si>
    <t>6.    Total outstanding exposure in derivative instruments as on February 29, 2020: Rs.(844,15,06,750)</t>
  </si>
  <si>
    <t>7.    Total investment in Foreign Securities / ADRs / GDRs as on February 29, 2020: Rs.753,77,82,566.79</t>
  </si>
  <si>
    <t>8.    Total Commission paid in the month of February 2020: Rs. 56,67,352.98</t>
  </si>
  <si>
    <t>9.    Total Brokerage paid for Buying/ Selling of Investment for February 2020 is Rs. 30,89,323.17</t>
  </si>
  <si>
    <t>9.    Total Brokerage paid for Buying/ Selling of Investment for February 2020 is Rs. 28,000.79</t>
  </si>
  <si>
    <t>8.    Total Commission paid in the month of February 29, 2020: Rs 81,973.79</t>
  </si>
  <si>
    <t>8.   Average Portfolio Maturity is 38.77 days.</t>
  </si>
  <si>
    <t>Note: In addition to this, 26.97% of our Portfolio is in Foreign Securities (USD) and 2.33% is in Foreign Currency (USD). 87.47% of total Foreign Portfolio (USD) is hedged through Currency Derivatives to avoid currency risk.</t>
  </si>
  <si>
    <t>10.  Portfolio Turnover Ratio : 2.00%</t>
  </si>
  <si>
    <t>10.  Portfolio Turnover Ratio (Including Equity Arbitrage): 114.30%</t>
  </si>
  <si>
    <t>11.  Portfolio Turnover Ratio (Excluding Equity Arbitrage): 6.03%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</si>
</sst>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  <numFmt numFmtId="187" formatCode="#,##0.000"/>
    <numFmt numFmtId="188" formatCode="#,##0.00000"/>
    <numFmt numFmtId="189" formatCode="#,##0.000000"/>
    <numFmt numFmtId="190" formatCode="#,##0.0000000"/>
    <numFmt numFmtId="191" formatCode="#,##0.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b/>
      <sz val="11"/>
      <color indexed="8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1"/>
      <color indexed="10"/>
      <name val="Franklin Gothic Book"/>
      <family val="2"/>
    </font>
    <font>
      <sz val="10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0"/>
      <color rgb="FFFF0000"/>
      <name val="Franklin Gothic Book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2" fontId="58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176" fontId="3" fillId="33" borderId="11" xfId="44" applyNumberFormat="1" applyFont="1" applyFill="1" applyBorder="1" applyAlignment="1">
      <alignment/>
    </xf>
    <xf numFmtId="0" fontId="58" fillId="0" borderId="12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0" fillId="33" borderId="14" xfId="58" applyFont="1" applyFill="1" applyBorder="1">
      <alignment/>
      <protection/>
    </xf>
    <xf numFmtId="172" fontId="60" fillId="0" borderId="0" xfId="0" applyNumberFormat="1" applyFont="1" applyAlignment="1">
      <alignment/>
    </xf>
    <xf numFmtId="43" fontId="60" fillId="0" borderId="0" xfId="42" applyFont="1" applyAlignment="1">
      <alignment/>
    </xf>
    <xf numFmtId="43" fontId="58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76" fontId="60" fillId="0" borderId="0" xfId="42" applyNumberFormat="1" applyFont="1" applyAlignment="1">
      <alignment/>
    </xf>
    <xf numFmtId="176" fontId="58" fillId="0" borderId="0" xfId="42" applyNumberFormat="1" applyFont="1" applyAlignment="1">
      <alignment/>
    </xf>
    <xf numFmtId="176" fontId="3" fillId="0" borderId="13" xfId="42" applyNumberFormat="1" applyFont="1" applyFill="1" applyBorder="1" applyAlignment="1">
      <alignment vertical="center"/>
    </xf>
    <xf numFmtId="176" fontId="58" fillId="0" borderId="10" xfId="42" applyNumberFormat="1" applyFont="1" applyBorder="1" applyAlignment="1">
      <alignment/>
    </xf>
    <xf numFmtId="176" fontId="58" fillId="0" borderId="12" xfId="42" applyNumberFormat="1" applyFont="1" applyBorder="1" applyAlignment="1">
      <alignment/>
    </xf>
    <xf numFmtId="176" fontId="58" fillId="0" borderId="11" xfId="42" applyNumberFormat="1" applyFont="1" applyBorder="1" applyAlignment="1">
      <alignment/>
    </xf>
    <xf numFmtId="0" fontId="61" fillId="0" borderId="0" xfId="0" applyFont="1" applyAlignment="1">
      <alignment/>
    </xf>
    <xf numFmtId="178" fontId="62" fillId="0" borderId="0" xfId="0" applyNumberFormat="1" applyFont="1" applyAlignment="1">
      <alignment horizontal="left"/>
    </xf>
    <xf numFmtId="43" fontId="58" fillId="0" borderId="10" xfId="42" applyFont="1" applyBorder="1" applyAlignment="1">
      <alignment horizontal="right"/>
    </xf>
    <xf numFmtId="43" fontId="58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7" fillId="0" borderId="16" xfId="42" applyFont="1" applyBorder="1" applyAlignment="1">
      <alignment horizontal="right"/>
    </xf>
    <xf numFmtId="0" fontId="55" fillId="0" borderId="0" xfId="0" applyFont="1" applyAlignment="1">
      <alignment/>
    </xf>
    <xf numFmtId="0" fontId="60" fillId="33" borderId="0" xfId="58" applyFont="1" applyFill="1" applyBorder="1">
      <alignment/>
      <protection/>
    </xf>
    <xf numFmtId="172" fontId="49" fillId="0" borderId="0" xfId="54" applyNumberFormat="1" applyAlignment="1" applyProtection="1" quotePrefix="1">
      <alignment/>
      <protection/>
    </xf>
    <xf numFmtId="0" fontId="55" fillId="0" borderId="15" xfId="0" applyFont="1" applyBorder="1" applyAlignment="1">
      <alignment/>
    </xf>
    <xf numFmtId="0" fontId="0" fillId="0" borderId="15" xfId="0" applyBorder="1" applyAlignment="1">
      <alignment/>
    </xf>
    <xf numFmtId="0" fontId="49" fillId="0" borderId="15" xfId="54" applyBorder="1" applyAlignment="1" applyProtection="1">
      <alignment/>
      <protection/>
    </xf>
    <xf numFmtId="0" fontId="57" fillId="0" borderId="0" xfId="0" applyFont="1" applyAlignment="1">
      <alignment vertical="center"/>
    </xf>
    <xf numFmtId="0" fontId="57" fillId="0" borderId="15" xfId="0" applyFont="1" applyBorder="1" applyAlignment="1">
      <alignment vertical="center"/>
    </xf>
    <xf numFmtId="43" fontId="57" fillId="0" borderId="15" xfId="42" applyFont="1" applyBorder="1" applyAlignment="1">
      <alignment vertical="center"/>
    </xf>
    <xf numFmtId="43" fontId="57" fillId="0" borderId="15" xfId="42" applyFont="1" applyBorder="1" applyAlignment="1">
      <alignment vertical="center" wrapText="1"/>
    </xf>
    <xf numFmtId="0" fontId="58" fillId="0" borderId="15" xfId="0" applyFont="1" applyBorder="1" applyAlignment="1">
      <alignment/>
    </xf>
    <xf numFmtId="43" fontId="58" fillId="0" borderId="15" xfId="42" applyFont="1" applyBorder="1" applyAlignment="1">
      <alignment/>
    </xf>
    <xf numFmtId="0" fontId="57" fillId="0" borderId="15" xfId="0" applyFont="1" applyBorder="1" applyAlignment="1">
      <alignment/>
    </xf>
    <xf numFmtId="43" fontId="57" fillId="0" borderId="15" xfId="42" applyFont="1" applyBorder="1" applyAlignment="1">
      <alignment/>
    </xf>
    <xf numFmtId="0" fontId="63" fillId="0" borderId="0" xfId="0" applyFont="1" applyAlignment="1">
      <alignment/>
    </xf>
    <xf numFmtId="43" fontId="63" fillId="0" borderId="0" xfId="42" applyFont="1" applyAlignment="1">
      <alignment/>
    </xf>
    <xf numFmtId="0" fontId="3" fillId="0" borderId="17" xfId="63" applyFont="1" applyFill="1" applyBorder="1" applyAlignment="1">
      <alignment vertical="center"/>
      <protection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58" fillId="0" borderId="22" xfId="0" applyFont="1" applyBorder="1" applyAlignment="1">
      <alignment/>
    </xf>
    <xf numFmtId="0" fontId="57" fillId="0" borderId="22" xfId="0" applyFont="1" applyFill="1" applyBorder="1" applyAlignment="1">
      <alignment/>
    </xf>
    <xf numFmtId="0" fontId="3" fillId="33" borderId="22" xfId="58" applyFont="1" applyFill="1" applyBorder="1">
      <alignment/>
      <protection/>
    </xf>
    <xf numFmtId="0" fontId="57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176" fontId="58" fillId="0" borderId="25" xfId="42" applyNumberFormat="1" applyFont="1" applyFill="1" applyBorder="1" applyAlignment="1">
      <alignment/>
    </xf>
    <xf numFmtId="43" fontId="58" fillId="0" borderId="25" xfId="42" applyFont="1" applyFill="1" applyBorder="1" applyAlignment="1">
      <alignment/>
    </xf>
    <xf numFmtId="43" fontId="58" fillId="0" borderId="26" xfId="42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76" fontId="58" fillId="0" borderId="0" xfId="42" applyNumberFormat="1" applyFont="1" applyFill="1" applyBorder="1" applyAlignment="1">
      <alignment/>
    </xf>
    <xf numFmtId="43" fontId="58" fillId="0" borderId="0" xfId="42" applyFont="1" applyFill="1" applyBorder="1" applyAlignment="1">
      <alignment/>
    </xf>
    <xf numFmtId="43" fontId="58" fillId="0" borderId="14" xfId="42" applyFont="1" applyFill="1" applyBorder="1" applyAlignment="1">
      <alignment/>
    </xf>
    <xf numFmtId="0" fontId="58" fillId="0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4" applyFont="1" applyFill="1" applyBorder="1" applyAlignment="1">
      <alignment horizontal="right"/>
    </xf>
    <xf numFmtId="0" fontId="58" fillId="0" borderId="15" xfId="0" applyFont="1" applyFill="1" applyBorder="1" applyAlignment="1">
      <alignment vertical="center" wrapText="1"/>
    </xf>
    <xf numFmtId="0" fontId="58" fillId="0" borderId="28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top"/>
    </xf>
    <xf numFmtId="0" fontId="58" fillId="0" borderId="28" xfId="0" applyFont="1" applyFill="1" applyBorder="1" applyAlignment="1">
      <alignment horizontal="left" indent="5"/>
    </xf>
    <xf numFmtId="0" fontId="58" fillId="0" borderId="15" xfId="0" applyFont="1" applyFill="1" applyBorder="1" applyAlignment="1">
      <alignment/>
    </xf>
    <xf numFmtId="179" fontId="58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0" fontId="6" fillId="0" borderId="27" xfId="58" applyFont="1" applyFill="1" applyBorder="1" applyAlignment="1">
      <alignment vertical="top"/>
      <protection/>
    </xf>
    <xf numFmtId="0" fontId="6" fillId="0" borderId="27" xfId="0" applyFont="1" applyFill="1" applyBorder="1" applyAlignment="1">
      <alignment horizontal="left" vertical="top" indent="3"/>
    </xf>
    <xf numFmtId="0" fontId="6" fillId="0" borderId="0" xfId="58" applyFont="1" applyFill="1" applyBorder="1" applyAlignment="1">
      <alignment vertical="top"/>
      <protection/>
    </xf>
    <xf numFmtId="180" fontId="7" fillId="0" borderId="0" xfId="58" applyNumberFormat="1" applyFont="1" applyFill="1" applyBorder="1">
      <alignment/>
      <protection/>
    </xf>
    <xf numFmtId="0" fontId="7" fillId="0" borderId="27" xfId="58" applyFont="1" applyFill="1" applyBorder="1" applyAlignment="1">
      <alignment vertical="top"/>
      <protection/>
    </xf>
    <xf numFmtId="43" fontId="62" fillId="0" borderId="14" xfId="42" applyFont="1" applyFill="1" applyBorder="1" applyAlignment="1">
      <alignment/>
    </xf>
    <xf numFmtId="0" fontId="7" fillId="0" borderId="2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28" xfId="0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3" fontId="6" fillId="0" borderId="15" xfId="42" applyFont="1" applyFill="1" applyBorder="1" applyAlignment="1">
      <alignment/>
    </xf>
    <xf numFmtId="43" fontId="6" fillId="0" borderId="29" xfId="42" applyFont="1" applyFill="1" applyBorder="1" applyAlignment="1">
      <alignment/>
    </xf>
    <xf numFmtId="0" fontId="6" fillId="0" borderId="28" xfId="0" applyFont="1" applyFill="1" applyBorder="1" applyAlignment="1">
      <alignment/>
    </xf>
    <xf numFmtId="181" fontId="6" fillId="0" borderId="30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76" fontId="6" fillId="0" borderId="0" xfId="42" applyNumberFormat="1" applyFont="1" applyFill="1" applyBorder="1" applyAlignment="1">
      <alignment/>
    </xf>
    <xf numFmtId="176" fontId="64" fillId="0" borderId="0" xfId="44" applyNumberFormat="1" applyFont="1" applyFill="1" applyBorder="1" applyAlignment="1">
      <alignment/>
    </xf>
    <xf numFmtId="176" fontId="6" fillId="0" borderId="14" xfId="44" applyNumberFormat="1" applyFont="1" applyFill="1" applyBorder="1" applyAlignment="1">
      <alignment/>
    </xf>
    <xf numFmtId="176" fontId="6" fillId="0" borderId="0" xfId="44" applyNumberFormat="1" applyFont="1" applyFill="1" applyBorder="1" applyAlignment="1">
      <alignment/>
    </xf>
    <xf numFmtId="0" fontId="6" fillId="0" borderId="27" xfId="44" applyNumberFormat="1" applyFont="1" applyFill="1" applyBorder="1" applyAlignment="1">
      <alignment horizontal="left"/>
    </xf>
    <xf numFmtId="0" fontId="6" fillId="0" borderId="0" xfId="44" applyNumberFormat="1" applyFont="1" applyFill="1" applyBorder="1" applyAlignment="1">
      <alignment horizontal="left"/>
    </xf>
    <xf numFmtId="182" fontId="6" fillId="0" borderId="0" xfId="44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7" fillId="0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76" fontId="3" fillId="33" borderId="25" xfId="44" applyNumberFormat="1" applyFont="1" applyFill="1" applyBorder="1" applyAlignment="1">
      <alignment/>
    </xf>
    <xf numFmtId="176" fontId="58" fillId="0" borderId="25" xfId="42" applyNumberFormat="1" applyFont="1" applyBorder="1" applyAlignment="1">
      <alignment/>
    </xf>
    <xf numFmtId="43" fontId="57" fillId="0" borderId="25" xfId="42" applyFont="1" applyBorder="1" applyAlignment="1">
      <alignment horizontal="right"/>
    </xf>
    <xf numFmtId="43" fontId="57" fillId="0" borderId="26" xfId="42" applyFont="1" applyBorder="1" applyAlignment="1">
      <alignment horizontal="right"/>
    </xf>
    <xf numFmtId="0" fontId="62" fillId="0" borderId="0" xfId="0" applyFont="1" applyFill="1" applyBorder="1" applyAlignment="1">
      <alignment/>
    </xf>
    <xf numFmtId="0" fontId="62" fillId="0" borderId="28" xfId="0" applyFont="1" applyFill="1" applyBorder="1" applyAlignment="1">
      <alignment horizontal="left" indent="5"/>
    </xf>
    <xf numFmtId="0" fontId="62" fillId="0" borderId="15" xfId="0" applyFont="1" applyFill="1" applyBorder="1" applyAlignment="1">
      <alignment/>
    </xf>
    <xf numFmtId="179" fontId="62" fillId="0" borderId="15" xfId="0" applyNumberFormat="1" applyFont="1" applyFill="1" applyBorder="1" applyAlignment="1">
      <alignment/>
    </xf>
    <xf numFmtId="174" fontId="62" fillId="0" borderId="14" xfId="42" applyNumberFormat="1" applyFont="1" applyFill="1" applyBorder="1" applyAlignment="1">
      <alignment/>
    </xf>
    <xf numFmtId="184" fontId="62" fillId="0" borderId="14" xfId="42" applyNumberFormat="1" applyFont="1" applyFill="1" applyBorder="1" applyAlignment="1">
      <alignment/>
    </xf>
    <xf numFmtId="0" fontId="62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0" fontId="58" fillId="0" borderId="14" xfId="0" applyFont="1" applyFill="1" applyBorder="1" applyAlignment="1">
      <alignment/>
    </xf>
    <xf numFmtId="15" fontId="6" fillId="0" borderId="28" xfId="0" applyNumberFormat="1" applyFont="1" applyFill="1" applyBorder="1" applyAlignment="1" quotePrefix="1">
      <alignment horizontal="center" vertical="top"/>
    </xf>
    <xf numFmtId="0" fontId="6" fillId="0" borderId="15" xfId="0" applyFont="1" applyFill="1" applyBorder="1" applyAlignment="1">
      <alignment vertical="top"/>
    </xf>
    <xf numFmtId="43" fontId="65" fillId="0" borderId="14" xfId="42" applyFont="1" applyFill="1" applyBorder="1" applyAlignment="1">
      <alignment/>
    </xf>
    <xf numFmtId="15" fontId="6" fillId="0" borderId="27" xfId="0" applyNumberFormat="1" applyFont="1" applyFill="1" applyBorder="1" applyAlignment="1">
      <alignment horizontal="center" vertical="top"/>
    </xf>
    <xf numFmtId="15" fontId="6" fillId="0" borderId="28" xfId="0" applyNumberFormat="1" applyFont="1" applyFill="1" applyBorder="1" applyAlignment="1">
      <alignment horizontal="center" vertical="top"/>
    </xf>
    <xf numFmtId="185" fontId="6" fillId="0" borderId="28" xfId="0" applyNumberFormat="1" applyFont="1" applyFill="1" applyBorder="1" applyAlignment="1">
      <alignment horizontal="center" vertical="top"/>
    </xf>
    <xf numFmtId="186" fontId="6" fillId="0" borderId="15" xfId="0" applyNumberFormat="1" applyFont="1" applyFill="1" applyBorder="1" applyAlignment="1">
      <alignment vertical="top"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vertical="top"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10" fontId="62" fillId="0" borderId="37" xfId="61" applyNumberFormat="1" applyFont="1" applyFill="1" applyBorder="1" applyAlignment="1">
      <alignment/>
    </xf>
    <xf numFmtId="0" fontId="6" fillId="0" borderId="38" xfId="0" applyFont="1" applyFill="1" applyBorder="1" applyAlignment="1">
      <alignment vertical="top"/>
    </xf>
    <xf numFmtId="0" fontId="6" fillId="0" borderId="39" xfId="0" applyFont="1" applyFill="1" applyBorder="1" applyAlignment="1">
      <alignment vertical="top"/>
    </xf>
    <xf numFmtId="10" fontId="62" fillId="0" borderId="40" xfId="61" applyNumberFormat="1" applyFont="1" applyFill="1" applyBorder="1" applyAlignment="1">
      <alignment/>
    </xf>
    <xf numFmtId="0" fontId="8" fillId="34" borderId="41" xfId="58" applyFont="1" applyFill="1" applyBorder="1">
      <alignment/>
      <protection/>
    </xf>
    <xf numFmtId="0" fontId="8" fillId="34" borderId="42" xfId="58" applyFont="1" applyFill="1" applyBorder="1">
      <alignment/>
      <protection/>
    </xf>
    <xf numFmtId="10" fontId="8" fillId="0" borderId="43" xfId="61" applyNumberFormat="1" applyFont="1" applyBorder="1" applyAlignment="1">
      <alignment/>
    </xf>
    <xf numFmtId="0" fontId="8" fillId="34" borderId="44" xfId="58" applyFont="1" applyFill="1" applyBorder="1">
      <alignment/>
      <protection/>
    </xf>
    <xf numFmtId="0" fontId="8" fillId="34" borderId="45" xfId="58" applyFont="1" applyFill="1" applyBorder="1">
      <alignment/>
      <protection/>
    </xf>
    <xf numFmtId="10" fontId="8" fillId="0" borderId="46" xfId="61" applyNumberFormat="1" applyFont="1" applyBorder="1" applyAlignment="1">
      <alignment/>
    </xf>
    <xf numFmtId="0" fontId="9" fillId="0" borderId="32" xfId="58" applyFont="1" applyFill="1" applyBorder="1">
      <alignment/>
      <protection/>
    </xf>
    <xf numFmtId="0" fontId="9" fillId="0" borderId="33" xfId="58" applyFont="1" applyFill="1" applyBorder="1">
      <alignment/>
      <protection/>
    </xf>
    <xf numFmtId="4" fontId="9" fillId="0" borderId="33" xfId="58" applyNumberFormat="1" applyFont="1" applyFill="1" applyBorder="1">
      <alignment/>
      <protection/>
    </xf>
    <xf numFmtId="0" fontId="10" fillId="0" borderId="33" xfId="58" applyFont="1" applyFill="1" applyBorder="1" applyAlignment="1">
      <alignment/>
      <protection/>
    </xf>
    <xf numFmtId="4" fontId="9" fillId="0" borderId="34" xfId="58" applyNumberFormat="1" applyFont="1" applyFill="1" applyBorder="1">
      <alignment/>
      <protection/>
    </xf>
    <xf numFmtId="0" fontId="2" fillId="0" borderId="32" xfId="58" applyFont="1" applyFill="1" applyBorder="1">
      <alignment/>
      <protection/>
    </xf>
    <xf numFmtId="0" fontId="2" fillId="0" borderId="33" xfId="58" applyFont="1" applyFill="1" applyBorder="1">
      <alignment/>
      <protection/>
    </xf>
    <xf numFmtId="4" fontId="2" fillId="0" borderId="33" xfId="58" applyNumberFormat="1" applyFont="1" applyFill="1" applyBorder="1">
      <alignment/>
      <protection/>
    </xf>
    <xf numFmtId="0" fontId="11" fillId="0" borderId="33" xfId="58" applyFont="1" applyFill="1" applyBorder="1" applyAlignment="1">
      <alignment/>
      <protection/>
    </xf>
    <xf numFmtId="4" fontId="2" fillId="0" borderId="34" xfId="58" applyNumberFormat="1" applyFont="1" applyFill="1" applyBorder="1">
      <alignment/>
      <protection/>
    </xf>
    <xf numFmtId="43" fontId="5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191" fontId="58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0" fontId="58" fillId="0" borderId="27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58" fillId="0" borderId="14" xfId="0" applyFont="1" applyFill="1" applyBorder="1" applyAlignment="1">
      <alignment horizontal="left" wrapText="1"/>
    </xf>
    <xf numFmtId="0" fontId="58" fillId="0" borderId="28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0" fontId="6" fillId="0" borderId="47" xfId="0" applyFont="1" applyFill="1" applyBorder="1" applyAlignment="1">
      <alignment horizontal="left" wrapText="1"/>
    </xf>
    <xf numFmtId="43" fontId="6" fillId="0" borderId="48" xfId="42" applyFont="1" applyFill="1" applyBorder="1" applyAlignment="1">
      <alignment horizontal="center" vertical="center"/>
    </xf>
    <xf numFmtId="43" fontId="6" fillId="0" borderId="49" xfId="42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27" customFormat="1" ht="18.75">
      <c r="A1" s="169" t="s">
        <v>12</v>
      </c>
      <c r="B1" s="169"/>
      <c r="C1" s="169"/>
    </row>
    <row r="2" s="27" customFormat="1" ht="15"/>
    <row r="3" spans="1:3" s="27" customFormat="1" ht="15">
      <c r="A3" s="30" t="s">
        <v>196</v>
      </c>
      <c r="B3" s="30" t="s">
        <v>197</v>
      </c>
      <c r="C3" s="30" t="s">
        <v>198</v>
      </c>
    </row>
    <row r="4" spans="1:3" ht="15">
      <c r="A4" s="31" t="s">
        <v>21</v>
      </c>
      <c r="B4" s="32" t="s">
        <v>189</v>
      </c>
      <c r="C4" s="31" t="s">
        <v>190</v>
      </c>
    </row>
    <row r="5" spans="1:3" ht="15">
      <c r="A5" s="31" t="s">
        <v>125</v>
      </c>
      <c r="B5" s="32" t="s">
        <v>191</v>
      </c>
      <c r="C5" s="31" t="s">
        <v>192</v>
      </c>
    </row>
    <row r="6" spans="1:3" ht="15">
      <c r="A6" s="31" t="s">
        <v>178</v>
      </c>
      <c r="B6" s="32" t="s">
        <v>193</v>
      </c>
      <c r="C6" s="31" t="s">
        <v>194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Z169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1" sqref="D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0.71093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16384" width="13.8515625" style="2" customWidth="1"/>
  </cols>
  <sheetData>
    <row r="1" spans="1:52" ht="13.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9.5">
      <c r="C2" s="7" t="s">
        <v>20</v>
      </c>
      <c r="D2" s="8" t="s">
        <v>21</v>
      </c>
      <c r="H2" s="29" t="s">
        <v>195</v>
      </c>
    </row>
    <row r="3" spans="3:4" ht="16.5">
      <c r="C3" s="1" t="s">
        <v>22</v>
      </c>
      <c r="D3" s="21" t="s">
        <v>23</v>
      </c>
    </row>
    <row r="4" spans="3:4" ht="15.75">
      <c r="C4" s="1" t="s">
        <v>24</v>
      </c>
      <c r="D4" s="22">
        <v>43890</v>
      </c>
    </row>
    <row r="5" ht="13.5">
      <c r="C5" s="1"/>
    </row>
    <row r="6" spans="3:8" ht="27">
      <c r="C6" s="47" t="s">
        <v>25</v>
      </c>
      <c r="D6" s="43" t="s">
        <v>26</v>
      </c>
      <c r="E6" s="9" t="s">
        <v>27</v>
      </c>
      <c r="F6" s="17" t="s">
        <v>28</v>
      </c>
      <c r="G6" s="14" t="s">
        <v>29</v>
      </c>
      <c r="H6" s="14" t="s">
        <v>30</v>
      </c>
    </row>
    <row r="7" spans="3:8" ht="13.5">
      <c r="C7" s="48"/>
      <c r="D7" s="44"/>
      <c r="E7" s="4"/>
      <c r="F7" s="18"/>
      <c r="G7" s="23"/>
      <c r="H7" s="23"/>
    </row>
    <row r="8" spans="1:8" ht="13.5">
      <c r="A8" s="10"/>
      <c r="B8" s="28"/>
      <c r="C8" s="49" t="s">
        <v>0</v>
      </c>
      <c r="D8" s="45"/>
      <c r="E8" s="6"/>
      <c r="F8" s="19"/>
      <c r="G8" s="24"/>
      <c r="H8" s="24"/>
    </row>
    <row r="9" spans="3:8" ht="13.5">
      <c r="C9" s="50" t="s">
        <v>1</v>
      </c>
      <c r="D9" s="45"/>
      <c r="E9" s="6"/>
      <c r="F9" s="19"/>
      <c r="G9" s="24"/>
      <c r="H9" s="24"/>
    </row>
    <row r="10" spans="2:8" ht="13.5">
      <c r="B10" s="8" t="s">
        <v>31</v>
      </c>
      <c r="C10" s="48" t="s">
        <v>32</v>
      </c>
      <c r="D10" s="45" t="s">
        <v>33</v>
      </c>
      <c r="E10" s="6" t="s">
        <v>34</v>
      </c>
      <c r="F10" s="19">
        <v>2285909</v>
      </c>
      <c r="G10" s="24">
        <v>26920.01</v>
      </c>
      <c r="H10" s="24">
        <v>9.63</v>
      </c>
    </row>
    <row r="11" spans="2:8" ht="13.5">
      <c r="B11" s="8" t="s">
        <v>35</v>
      </c>
      <c r="C11" s="48" t="s">
        <v>36</v>
      </c>
      <c r="D11" s="45" t="s">
        <v>37</v>
      </c>
      <c r="E11" s="6" t="s">
        <v>38</v>
      </c>
      <c r="F11" s="19">
        <v>780285</v>
      </c>
      <c r="G11" s="24">
        <v>26425.52</v>
      </c>
      <c r="H11" s="24">
        <v>9.46</v>
      </c>
    </row>
    <row r="12" spans="2:8" ht="13.5">
      <c r="B12" s="8" t="s">
        <v>39</v>
      </c>
      <c r="C12" s="48" t="s">
        <v>40</v>
      </c>
      <c r="D12" s="45" t="s">
        <v>41</v>
      </c>
      <c r="E12" s="6" t="s">
        <v>34</v>
      </c>
      <c r="F12" s="19">
        <v>3138968</v>
      </c>
      <c r="G12" s="24">
        <v>15608.52</v>
      </c>
      <c r="H12" s="24">
        <v>5.58</v>
      </c>
    </row>
    <row r="13" spans="2:8" ht="13.5">
      <c r="B13" s="8" t="s">
        <v>42</v>
      </c>
      <c r="C13" s="48" t="s">
        <v>43</v>
      </c>
      <c r="D13" s="45" t="s">
        <v>44</v>
      </c>
      <c r="E13" s="6" t="s">
        <v>45</v>
      </c>
      <c r="F13" s="19">
        <v>743457</v>
      </c>
      <c r="G13" s="24">
        <v>15253.88</v>
      </c>
      <c r="H13" s="24">
        <v>5.46</v>
      </c>
    </row>
    <row r="14" spans="2:8" ht="13.5">
      <c r="B14" s="8" t="s">
        <v>46</v>
      </c>
      <c r="C14" s="48" t="s">
        <v>47</v>
      </c>
      <c r="D14" s="45" t="s">
        <v>48</v>
      </c>
      <c r="E14" s="6" t="s">
        <v>34</v>
      </c>
      <c r="F14" s="19">
        <v>2120774</v>
      </c>
      <c r="G14" s="24">
        <v>14788.16</v>
      </c>
      <c r="H14" s="24">
        <v>5.29</v>
      </c>
    </row>
    <row r="15" spans="2:8" ht="13.5">
      <c r="B15" s="8" t="s">
        <v>49</v>
      </c>
      <c r="C15" s="48" t="s">
        <v>50</v>
      </c>
      <c r="D15" s="45" t="s">
        <v>51</v>
      </c>
      <c r="E15" s="6" t="s">
        <v>52</v>
      </c>
      <c r="F15" s="19">
        <v>2047052</v>
      </c>
      <c r="G15" s="24">
        <v>14255.67</v>
      </c>
      <c r="H15" s="24">
        <v>5.1</v>
      </c>
    </row>
    <row r="16" spans="2:8" ht="13.5">
      <c r="B16" s="8" t="s">
        <v>53</v>
      </c>
      <c r="C16" s="48" t="s">
        <v>54</v>
      </c>
      <c r="D16" s="45" t="s">
        <v>55</v>
      </c>
      <c r="E16" s="6" t="s">
        <v>52</v>
      </c>
      <c r="F16" s="19">
        <v>1191898</v>
      </c>
      <c r="G16" s="24">
        <v>10387.99</v>
      </c>
      <c r="H16" s="24">
        <v>3.72</v>
      </c>
    </row>
    <row r="17" spans="2:8" ht="13.5">
      <c r="B17" s="8" t="s">
        <v>56</v>
      </c>
      <c r="C17" s="48" t="s">
        <v>57</v>
      </c>
      <c r="D17" s="45" t="s">
        <v>58</v>
      </c>
      <c r="E17" s="6" t="s">
        <v>59</v>
      </c>
      <c r="F17" s="19">
        <v>851086</v>
      </c>
      <c r="G17" s="24">
        <v>9331.31</v>
      </c>
      <c r="H17" s="24">
        <v>3.34</v>
      </c>
    </row>
    <row r="18" spans="2:8" ht="13.5">
      <c r="B18" s="8" t="s">
        <v>63</v>
      </c>
      <c r="C18" s="48" t="s">
        <v>64</v>
      </c>
      <c r="D18" s="45" t="s">
        <v>65</v>
      </c>
      <c r="E18" s="6" t="s">
        <v>66</v>
      </c>
      <c r="F18" s="19">
        <v>567658</v>
      </c>
      <c r="G18" s="24">
        <v>8325.84</v>
      </c>
      <c r="H18" s="24">
        <v>2.98</v>
      </c>
    </row>
    <row r="19" spans="2:8" ht="13.5">
      <c r="B19" s="8" t="s">
        <v>67</v>
      </c>
      <c r="C19" s="48" t="s">
        <v>68</v>
      </c>
      <c r="D19" s="45" t="s">
        <v>69</v>
      </c>
      <c r="E19" s="6" t="s">
        <v>70</v>
      </c>
      <c r="F19" s="19">
        <v>2482041</v>
      </c>
      <c r="G19" s="24">
        <v>5283.02</v>
      </c>
      <c r="H19" s="24">
        <v>1.89</v>
      </c>
    </row>
    <row r="20" spans="2:8" ht="13.5">
      <c r="B20" s="8" t="s">
        <v>71</v>
      </c>
      <c r="C20" s="48" t="s">
        <v>72</v>
      </c>
      <c r="D20" s="45" t="s">
        <v>73</v>
      </c>
      <c r="E20" s="6" t="s">
        <v>74</v>
      </c>
      <c r="F20" s="19">
        <v>160325</v>
      </c>
      <c r="G20" s="24">
        <v>4692.87</v>
      </c>
      <c r="H20" s="24">
        <v>1.68</v>
      </c>
    </row>
    <row r="21" spans="2:8" ht="13.5">
      <c r="B21" s="8" t="s">
        <v>75</v>
      </c>
      <c r="C21" s="48" t="s">
        <v>76</v>
      </c>
      <c r="D21" s="45" t="s">
        <v>77</v>
      </c>
      <c r="E21" s="6" t="s">
        <v>74</v>
      </c>
      <c r="F21" s="19">
        <v>722114</v>
      </c>
      <c r="G21" s="24">
        <v>4621.53</v>
      </c>
      <c r="H21" s="24">
        <v>1.65</v>
      </c>
    </row>
    <row r="22" spans="2:8" ht="13.5">
      <c r="B22" s="8" t="s">
        <v>78</v>
      </c>
      <c r="C22" s="48" t="s">
        <v>79</v>
      </c>
      <c r="D22" s="45" t="s">
        <v>80</v>
      </c>
      <c r="E22" s="6" t="s">
        <v>74</v>
      </c>
      <c r="F22" s="19">
        <v>1581720</v>
      </c>
      <c r="G22" s="24">
        <v>4113.26</v>
      </c>
      <c r="H22" s="24">
        <v>1.47</v>
      </c>
    </row>
    <row r="23" spans="2:8" ht="13.5">
      <c r="B23" s="8" t="s">
        <v>81</v>
      </c>
      <c r="C23" s="48" t="s">
        <v>82</v>
      </c>
      <c r="D23" s="45" t="s">
        <v>83</v>
      </c>
      <c r="E23" s="6" t="s">
        <v>38</v>
      </c>
      <c r="F23" s="19">
        <v>1425151</v>
      </c>
      <c r="G23" s="24">
        <v>3776.65</v>
      </c>
      <c r="H23" s="24">
        <v>1.35</v>
      </c>
    </row>
    <row r="24" spans="2:8" ht="13.5">
      <c r="B24" s="8" t="s">
        <v>84</v>
      </c>
      <c r="C24" s="48" t="s">
        <v>85</v>
      </c>
      <c r="D24" s="45" t="s">
        <v>86</v>
      </c>
      <c r="E24" s="6" t="s">
        <v>74</v>
      </c>
      <c r="F24" s="19">
        <v>236663</v>
      </c>
      <c r="G24" s="24">
        <v>3221.81</v>
      </c>
      <c r="H24" s="24">
        <v>1.15</v>
      </c>
    </row>
    <row r="25" spans="2:8" ht="13.5">
      <c r="B25" s="8" t="s">
        <v>91</v>
      </c>
      <c r="C25" s="48" t="s">
        <v>92</v>
      </c>
      <c r="D25" s="45" t="s">
        <v>93</v>
      </c>
      <c r="E25" s="6" t="s">
        <v>38</v>
      </c>
      <c r="F25" s="19">
        <v>76262</v>
      </c>
      <c r="G25" s="24">
        <v>2163.25</v>
      </c>
      <c r="H25" s="24">
        <v>0.77</v>
      </c>
    </row>
    <row r="26" spans="2:8" ht="13.5">
      <c r="B26" s="8" t="s">
        <v>94</v>
      </c>
      <c r="C26" s="48" t="s">
        <v>95</v>
      </c>
      <c r="D26" s="45" t="s">
        <v>96</v>
      </c>
      <c r="E26" s="6" t="s">
        <v>74</v>
      </c>
      <c r="F26" s="19">
        <v>326500</v>
      </c>
      <c r="G26" s="24">
        <v>1217.52</v>
      </c>
      <c r="H26" s="24">
        <v>0.44</v>
      </c>
    </row>
    <row r="27" spans="2:8" ht="13.5">
      <c r="B27" s="8"/>
      <c r="C27" s="49" t="s">
        <v>222</v>
      </c>
      <c r="D27" s="45"/>
      <c r="E27" s="6"/>
      <c r="F27" s="19"/>
      <c r="G27" s="24"/>
      <c r="H27" s="24"/>
    </row>
    <row r="28" spans="2:8" ht="13.5">
      <c r="B28" s="8" t="s">
        <v>60</v>
      </c>
      <c r="C28" s="48" t="s">
        <v>61</v>
      </c>
      <c r="D28" s="45" t="s">
        <v>62</v>
      </c>
      <c r="E28" s="6" t="s">
        <v>38</v>
      </c>
      <c r="F28" s="19">
        <v>411500</v>
      </c>
      <c r="G28" s="24">
        <v>8953.21</v>
      </c>
      <c r="H28" s="24">
        <v>3.2</v>
      </c>
    </row>
    <row r="29" spans="2:8" ht="13.5">
      <c r="B29" s="8" t="s">
        <v>87</v>
      </c>
      <c r="C29" s="48" t="s">
        <v>88</v>
      </c>
      <c r="D29" s="45" t="s">
        <v>89</v>
      </c>
      <c r="E29" s="6" t="s">
        <v>90</v>
      </c>
      <c r="F29" s="19">
        <v>718500</v>
      </c>
      <c r="G29" s="24">
        <v>2742.87</v>
      </c>
      <c r="H29" s="24">
        <v>0.98</v>
      </c>
    </row>
    <row r="30" spans="2:8" ht="13.5">
      <c r="B30" s="8" t="s">
        <v>97</v>
      </c>
      <c r="C30" s="48" t="s">
        <v>98</v>
      </c>
      <c r="D30" s="45" t="s">
        <v>99</v>
      </c>
      <c r="E30" s="6" t="s">
        <v>34</v>
      </c>
      <c r="F30" s="19">
        <v>366000</v>
      </c>
      <c r="G30" s="24">
        <v>1108.98</v>
      </c>
      <c r="H30" s="24">
        <v>0.4</v>
      </c>
    </row>
    <row r="31" spans="3:8" ht="13.5">
      <c r="C31" s="51" t="s">
        <v>100</v>
      </c>
      <c r="D31" s="45"/>
      <c r="E31" s="6"/>
      <c r="F31" s="19"/>
      <c r="G31" s="25">
        <v>183191.87</v>
      </c>
      <c r="H31" s="25">
        <v>65.54</v>
      </c>
    </row>
    <row r="32" spans="3:8" ht="13.5">
      <c r="C32" s="48"/>
      <c r="D32" s="45"/>
      <c r="E32" s="6"/>
      <c r="F32" s="19"/>
      <c r="G32" s="24"/>
      <c r="H32" s="24"/>
    </row>
    <row r="33" spans="3:8" ht="13.5">
      <c r="C33" s="51" t="s">
        <v>3</v>
      </c>
      <c r="D33" s="45"/>
      <c r="E33" s="6"/>
      <c r="F33" s="19"/>
      <c r="G33" s="24" t="s">
        <v>2</v>
      </c>
      <c r="H33" s="24" t="s">
        <v>2</v>
      </c>
    </row>
    <row r="34" spans="3:8" ht="13.5">
      <c r="C34" s="48"/>
      <c r="D34" s="45"/>
      <c r="E34" s="6"/>
      <c r="F34" s="19"/>
      <c r="G34" s="24"/>
      <c r="H34" s="24"/>
    </row>
    <row r="35" spans="3:8" ht="13.5">
      <c r="C35" s="50" t="s">
        <v>4</v>
      </c>
      <c r="D35" s="45"/>
      <c r="E35" s="6"/>
      <c r="F35" s="19"/>
      <c r="G35" s="24"/>
      <c r="H35" s="24"/>
    </row>
    <row r="36" spans="2:8" ht="13.5">
      <c r="B36" s="8" t="s">
        <v>101</v>
      </c>
      <c r="C36" s="48" t="s">
        <v>102</v>
      </c>
      <c r="D36" s="45" t="s">
        <v>103</v>
      </c>
      <c r="E36" s="6" t="s">
        <v>223</v>
      </c>
      <c r="F36" s="19">
        <v>26213</v>
      </c>
      <c r="G36" s="24">
        <v>24932.69</v>
      </c>
      <c r="H36" s="24">
        <v>8.92</v>
      </c>
    </row>
    <row r="37" spans="2:8" ht="13.5">
      <c r="B37" s="8" t="s">
        <v>104</v>
      </c>
      <c r="C37" s="48" t="s">
        <v>105</v>
      </c>
      <c r="D37" s="45" t="s">
        <v>106</v>
      </c>
      <c r="E37" s="6" t="s">
        <v>224</v>
      </c>
      <c r="F37" s="19">
        <v>13783</v>
      </c>
      <c r="G37" s="24">
        <v>18741.36</v>
      </c>
      <c r="H37" s="24">
        <v>6.71</v>
      </c>
    </row>
    <row r="38" spans="2:8" ht="13.5">
      <c r="B38" s="8" t="s">
        <v>107</v>
      </c>
      <c r="C38" s="48" t="s">
        <v>108</v>
      </c>
      <c r="D38" s="45" t="s">
        <v>109</v>
      </c>
      <c r="E38" s="6" t="s">
        <v>223</v>
      </c>
      <c r="F38" s="19">
        <v>95849</v>
      </c>
      <c r="G38" s="24">
        <v>13124.32</v>
      </c>
      <c r="H38" s="24">
        <v>4.7</v>
      </c>
    </row>
    <row r="39" spans="3:8" ht="13.5">
      <c r="C39" s="51" t="s">
        <v>100</v>
      </c>
      <c r="D39" s="45"/>
      <c r="E39" s="6"/>
      <c r="F39" s="19"/>
      <c r="G39" s="25">
        <v>56798.37</v>
      </c>
      <c r="H39" s="25">
        <v>20.33</v>
      </c>
    </row>
    <row r="40" spans="3:8" ht="13.5">
      <c r="C40" s="48"/>
      <c r="D40" s="45"/>
      <c r="E40" s="6"/>
      <c r="F40" s="19"/>
      <c r="G40" s="24"/>
      <c r="H40" s="24"/>
    </row>
    <row r="41" spans="3:8" ht="13.5">
      <c r="C41" s="50" t="s">
        <v>110</v>
      </c>
      <c r="D41" s="45"/>
      <c r="E41" s="6"/>
      <c r="F41" s="19"/>
      <c r="G41" s="24"/>
      <c r="H41" s="24"/>
    </row>
    <row r="42" spans="2:8" ht="13.5">
      <c r="B42" s="8" t="s">
        <v>111</v>
      </c>
      <c r="C42" s="48" t="s">
        <v>227</v>
      </c>
      <c r="D42" s="45" t="s">
        <v>112</v>
      </c>
      <c r="E42" s="6" t="s">
        <v>225</v>
      </c>
      <c r="F42" s="19">
        <v>109921</v>
      </c>
      <c r="G42" s="24">
        <v>13018.95</v>
      </c>
      <c r="H42" s="24">
        <v>4.66</v>
      </c>
    </row>
    <row r="43" spans="2:8" ht="13.5">
      <c r="B43" s="8" t="s">
        <v>113</v>
      </c>
      <c r="C43" s="48" t="s">
        <v>228</v>
      </c>
      <c r="D43" s="45" t="s">
        <v>114</v>
      </c>
      <c r="E43" s="6" t="s">
        <v>226</v>
      </c>
      <c r="F43" s="19">
        <v>74580</v>
      </c>
      <c r="G43" s="24">
        <v>5560.5</v>
      </c>
      <c r="H43" s="24">
        <v>1.99</v>
      </c>
    </row>
    <row r="44" spans="3:8" ht="13.5">
      <c r="C44" s="51" t="s">
        <v>100</v>
      </c>
      <c r="D44" s="45"/>
      <c r="E44" s="6"/>
      <c r="F44" s="19"/>
      <c r="G44" s="25">
        <v>18579.45</v>
      </c>
      <c r="H44" s="25">
        <v>6.65</v>
      </c>
    </row>
    <row r="45" spans="3:8" ht="13.5">
      <c r="C45" s="48"/>
      <c r="D45" s="45"/>
      <c r="E45" s="6"/>
      <c r="F45" s="19"/>
      <c r="G45" s="24"/>
      <c r="H45" s="24"/>
    </row>
    <row r="46" spans="3:8" ht="13.5">
      <c r="C46" s="51" t="s">
        <v>5</v>
      </c>
      <c r="D46" s="45"/>
      <c r="E46" s="6"/>
      <c r="F46" s="19"/>
      <c r="G46" s="24"/>
      <c r="H46" s="24"/>
    </row>
    <row r="47" spans="3:8" ht="13.5">
      <c r="C47" s="48"/>
      <c r="D47" s="45"/>
      <c r="E47" s="6"/>
      <c r="F47" s="19"/>
      <c r="G47" s="24"/>
      <c r="H47" s="24"/>
    </row>
    <row r="48" spans="3:8" ht="13.5">
      <c r="C48" s="51" t="s">
        <v>6</v>
      </c>
      <c r="D48" s="45"/>
      <c r="E48" s="6"/>
      <c r="F48" s="19"/>
      <c r="G48" s="24" t="s">
        <v>2</v>
      </c>
      <c r="H48" s="24" t="s">
        <v>2</v>
      </c>
    </row>
    <row r="49" spans="3:8" ht="13.5">
      <c r="C49" s="48"/>
      <c r="D49" s="45"/>
      <c r="E49" s="6"/>
      <c r="F49" s="19"/>
      <c r="G49" s="24"/>
      <c r="H49" s="24"/>
    </row>
    <row r="50" spans="3:8" ht="13.5">
      <c r="C50" s="51" t="s">
        <v>7</v>
      </c>
      <c r="D50" s="45"/>
      <c r="E50" s="6"/>
      <c r="F50" s="19"/>
      <c r="G50" s="24" t="s">
        <v>2</v>
      </c>
      <c r="H50" s="24" t="s">
        <v>2</v>
      </c>
    </row>
    <row r="51" spans="3:8" ht="13.5">
      <c r="C51" s="48"/>
      <c r="D51" s="45"/>
      <c r="E51" s="6"/>
      <c r="F51" s="19"/>
      <c r="G51" s="24"/>
      <c r="H51" s="24"/>
    </row>
    <row r="52" spans="3:8" ht="13.5">
      <c r="C52" s="51" t="s">
        <v>8</v>
      </c>
      <c r="D52" s="45"/>
      <c r="E52" s="6"/>
      <c r="F52" s="19"/>
      <c r="G52" s="24" t="s">
        <v>2</v>
      </c>
      <c r="H52" s="24" t="s">
        <v>2</v>
      </c>
    </row>
    <row r="53" spans="3:8" ht="13.5">
      <c r="C53" s="48"/>
      <c r="D53" s="45"/>
      <c r="E53" s="6"/>
      <c r="F53" s="19"/>
      <c r="G53" s="24"/>
      <c r="H53" s="24"/>
    </row>
    <row r="54" spans="3:8" ht="13.5">
      <c r="C54" s="51" t="s">
        <v>9</v>
      </c>
      <c r="D54" s="45"/>
      <c r="E54" s="6"/>
      <c r="F54" s="19"/>
      <c r="G54" s="24" t="s">
        <v>2</v>
      </c>
      <c r="H54" s="24" t="s">
        <v>2</v>
      </c>
    </row>
    <row r="55" spans="3:8" ht="13.5">
      <c r="C55" s="48"/>
      <c r="D55" s="45"/>
      <c r="E55" s="6"/>
      <c r="F55" s="19"/>
      <c r="G55" s="24"/>
      <c r="H55" s="24"/>
    </row>
    <row r="56" spans="3:8" ht="13.5">
      <c r="C56" s="51" t="s">
        <v>10</v>
      </c>
      <c r="D56" s="45"/>
      <c r="E56" s="6"/>
      <c r="F56" s="19"/>
      <c r="G56" s="24" t="s">
        <v>2</v>
      </c>
      <c r="H56" s="24" t="s">
        <v>2</v>
      </c>
    </row>
    <row r="57" spans="3:8" ht="13.5">
      <c r="C57" s="48"/>
      <c r="D57" s="45"/>
      <c r="E57" s="6"/>
      <c r="F57" s="19"/>
      <c r="G57" s="24"/>
      <c r="H57" s="24"/>
    </row>
    <row r="58" spans="3:8" ht="13.5">
      <c r="C58" s="51" t="s">
        <v>11</v>
      </c>
      <c r="D58" s="45"/>
      <c r="E58" s="6"/>
      <c r="F58" s="19"/>
      <c r="G58" s="24"/>
      <c r="H58" s="24"/>
    </row>
    <row r="59" spans="3:8" ht="13.5">
      <c r="C59" s="48"/>
      <c r="D59" s="45"/>
      <c r="E59" s="6"/>
      <c r="F59" s="19"/>
      <c r="G59" s="24"/>
      <c r="H59" s="24"/>
    </row>
    <row r="60" spans="3:8" ht="13.5">
      <c r="C60" s="51" t="s">
        <v>13</v>
      </c>
      <c r="D60" s="45"/>
      <c r="E60" s="6"/>
      <c r="F60" s="19"/>
      <c r="G60" s="24" t="s">
        <v>2</v>
      </c>
      <c r="H60" s="24" t="s">
        <v>2</v>
      </c>
    </row>
    <row r="61" spans="3:8" ht="13.5">
      <c r="C61" s="48"/>
      <c r="D61" s="45"/>
      <c r="E61" s="6"/>
      <c r="F61" s="19"/>
      <c r="G61" s="24"/>
      <c r="H61" s="24"/>
    </row>
    <row r="62" spans="1:9" s="41" customFormat="1" ht="15.75">
      <c r="A62" s="2"/>
      <c r="B62" s="2"/>
      <c r="C62" s="51" t="s">
        <v>14</v>
      </c>
      <c r="D62" s="45"/>
      <c r="E62" s="6"/>
      <c r="F62" s="19"/>
      <c r="G62" s="24" t="s">
        <v>2</v>
      </c>
      <c r="H62" s="24" t="s">
        <v>2</v>
      </c>
      <c r="I62" s="3"/>
    </row>
    <row r="63" spans="1:9" s="33" customFormat="1" ht="13.5">
      <c r="A63" s="2"/>
      <c r="B63" s="2"/>
      <c r="C63" s="48"/>
      <c r="D63" s="45"/>
      <c r="E63" s="6"/>
      <c r="F63" s="19"/>
      <c r="G63" s="24"/>
      <c r="H63" s="24"/>
      <c r="I63" s="3"/>
    </row>
    <row r="64" spans="1:9" s="33" customFormat="1" ht="13.5">
      <c r="A64" s="2"/>
      <c r="B64" s="2"/>
      <c r="C64" s="51" t="s">
        <v>15</v>
      </c>
      <c r="D64" s="45"/>
      <c r="E64" s="6"/>
      <c r="F64" s="19"/>
      <c r="G64" s="24" t="s">
        <v>2</v>
      </c>
      <c r="H64" s="24" t="s">
        <v>2</v>
      </c>
      <c r="I64" s="3"/>
    </row>
    <row r="65" spans="3:52" ht="13.5">
      <c r="C65" s="48"/>
      <c r="D65" s="45"/>
      <c r="E65" s="6"/>
      <c r="F65" s="19"/>
      <c r="G65" s="24"/>
      <c r="H65" s="24"/>
      <c r="J65" s="2"/>
      <c r="AG65" s="2"/>
      <c r="AT65" s="2"/>
      <c r="AV65" s="2"/>
      <c r="AZ65" s="2"/>
    </row>
    <row r="66" spans="3:52" ht="13.5">
      <c r="C66" s="51" t="s">
        <v>16</v>
      </c>
      <c r="D66" s="45"/>
      <c r="E66" s="6"/>
      <c r="F66" s="19"/>
      <c r="G66" s="24" t="s">
        <v>2</v>
      </c>
      <c r="H66" s="24" t="s">
        <v>2</v>
      </c>
      <c r="J66" s="2"/>
      <c r="AG66" s="2"/>
      <c r="AT66" s="2"/>
      <c r="AV66" s="2"/>
      <c r="AZ66" s="2"/>
    </row>
    <row r="67" spans="1:9" s="1" customFormat="1" ht="13.5">
      <c r="A67" s="2"/>
      <c r="B67" s="2"/>
      <c r="C67" s="48"/>
      <c r="D67" s="45"/>
      <c r="E67" s="6"/>
      <c r="F67" s="19"/>
      <c r="G67" s="24"/>
      <c r="H67" s="24"/>
      <c r="I67" s="3"/>
    </row>
    <row r="68" spans="1:52" ht="13.5">
      <c r="A68" s="10"/>
      <c r="B68" s="28"/>
      <c r="C68" s="49" t="s">
        <v>17</v>
      </c>
      <c r="D68" s="45"/>
      <c r="E68" s="6"/>
      <c r="F68" s="19"/>
      <c r="G68" s="24"/>
      <c r="H68" s="24"/>
      <c r="J68" s="2"/>
      <c r="AG68" s="2"/>
      <c r="AT68" s="2"/>
      <c r="AV68" s="2"/>
      <c r="AZ68" s="2"/>
    </row>
    <row r="69" spans="1:52" ht="13.5">
      <c r="A69" s="28"/>
      <c r="B69" s="28"/>
      <c r="C69" s="49" t="s">
        <v>18</v>
      </c>
      <c r="D69" s="45"/>
      <c r="E69" s="6"/>
      <c r="F69" s="19"/>
      <c r="G69" s="24" t="s">
        <v>2</v>
      </c>
      <c r="H69" s="24" t="s">
        <v>2</v>
      </c>
      <c r="J69" s="2"/>
      <c r="AG69" s="2"/>
      <c r="AT69" s="2"/>
      <c r="AV69" s="2"/>
      <c r="AZ69" s="2"/>
    </row>
    <row r="70" spans="1:52" ht="13.5">
      <c r="A70" s="28"/>
      <c r="B70" s="28"/>
      <c r="C70" s="49"/>
      <c r="D70" s="45"/>
      <c r="E70" s="6"/>
      <c r="F70" s="19"/>
      <c r="G70" s="24"/>
      <c r="H70" s="24"/>
      <c r="J70" s="2"/>
      <c r="AG70" s="2"/>
      <c r="AT70" s="2"/>
      <c r="AV70" s="2"/>
      <c r="AZ70" s="2"/>
    </row>
    <row r="71" spans="1:8" ht="13.5">
      <c r="A71" s="28"/>
      <c r="B71" s="28"/>
      <c r="C71" s="49" t="s">
        <v>229</v>
      </c>
      <c r="D71" s="45"/>
      <c r="E71" s="6"/>
      <c r="F71" s="19"/>
      <c r="G71" s="24" t="s">
        <v>2</v>
      </c>
      <c r="H71" s="24" t="s">
        <v>2</v>
      </c>
    </row>
    <row r="72" spans="1:8" ht="13.5">
      <c r="A72" s="28"/>
      <c r="B72" s="28"/>
      <c r="C72" s="49"/>
      <c r="D72" s="45"/>
      <c r="E72" s="6"/>
      <c r="F72" s="19"/>
      <c r="G72" s="24"/>
      <c r="H72" s="24"/>
    </row>
    <row r="73" spans="3:8" ht="13.5">
      <c r="C73" s="50" t="s">
        <v>230</v>
      </c>
      <c r="D73" s="45"/>
      <c r="E73" s="6"/>
      <c r="F73" s="19"/>
      <c r="G73" s="24"/>
      <c r="H73" s="24"/>
    </row>
    <row r="74" spans="2:8" ht="13.5">
      <c r="B74" s="8" t="s">
        <v>115</v>
      </c>
      <c r="C74" s="48" t="s">
        <v>116</v>
      </c>
      <c r="D74" s="45"/>
      <c r="E74" s="6"/>
      <c r="F74" s="19"/>
      <c r="G74" s="24">
        <v>2196</v>
      </c>
      <c r="H74" s="24">
        <v>0.79</v>
      </c>
    </row>
    <row r="75" spans="2:8" ht="13.5">
      <c r="B75" s="8" t="s">
        <v>117</v>
      </c>
      <c r="C75" s="48" t="s">
        <v>118</v>
      </c>
      <c r="D75" s="45"/>
      <c r="E75" s="6"/>
      <c r="F75" s="19"/>
      <c r="G75" s="24">
        <v>499.99</v>
      </c>
      <c r="H75" s="24">
        <v>0.18</v>
      </c>
    </row>
    <row r="76" spans="2:8" ht="13.5">
      <c r="B76" s="8" t="s">
        <v>119</v>
      </c>
      <c r="C76" s="48" t="s">
        <v>120</v>
      </c>
      <c r="D76" s="45"/>
      <c r="E76" s="6"/>
      <c r="F76" s="19"/>
      <c r="G76" s="24">
        <v>100</v>
      </c>
      <c r="H76" s="24">
        <v>0.04</v>
      </c>
    </row>
    <row r="77" spans="3:8" ht="13.5">
      <c r="C77" s="51" t="s">
        <v>100</v>
      </c>
      <c r="D77" s="45"/>
      <c r="E77" s="6"/>
      <c r="F77" s="19"/>
      <c r="G77" s="25">
        <v>2795.99</v>
      </c>
      <c r="H77" s="25">
        <v>1.01</v>
      </c>
    </row>
    <row r="78" spans="3:8" ht="13.5">
      <c r="C78" s="48"/>
      <c r="D78" s="45"/>
      <c r="E78" s="6"/>
      <c r="F78" s="19"/>
      <c r="G78" s="24"/>
      <c r="H78" s="24"/>
    </row>
    <row r="79" spans="3:8" ht="13.5">
      <c r="C79" s="50" t="s">
        <v>231</v>
      </c>
      <c r="D79" s="45"/>
      <c r="E79" s="6"/>
      <c r="F79" s="19"/>
      <c r="G79" s="24"/>
      <c r="H79" s="24"/>
    </row>
    <row r="80" spans="2:8" ht="13.5">
      <c r="B80" s="8" t="s">
        <v>121</v>
      </c>
      <c r="C80" s="48" t="s">
        <v>122</v>
      </c>
      <c r="D80" s="45"/>
      <c r="E80" s="6"/>
      <c r="F80" s="19"/>
      <c r="G80" s="24">
        <v>16292.87</v>
      </c>
      <c r="H80" s="24">
        <v>5.83</v>
      </c>
    </row>
    <row r="81" spans="3:8" ht="13.5">
      <c r="C81" s="51" t="s">
        <v>100</v>
      </c>
      <c r="D81" s="45"/>
      <c r="E81" s="6"/>
      <c r="F81" s="19"/>
      <c r="G81" s="25">
        <v>16292.87</v>
      </c>
      <c r="H81" s="25">
        <v>5.83</v>
      </c>
    </row>
    <row r="82" spans="3:8" ht="13.5">
      <c r="C82" s="48"/>
      <c r="D82" s="45"/>
      <c r="E82" s="6"/>
      <c r="F82" s="19"/>
      <c r="G82" s="24"/>
      <c r="H82" s="24"/>
    </row>
    <row r="83" spans="1:8" ht="13.5">
      <c r="A83" s="10"/>
      <c r="B83" s="28"/>
      <c r="C83" s="49" t="s">
        <v>19</v>
      </c>
      <c r="D83" s="45"/>
      <c r="E83" s="6"/>
      <c r="F83" s="19"/>
      <c r="G83" s="24"/>
      <c r="H83" s="24"/>
    </row>
    <row r="84" spans="2:8" ht="13.5">
      <c r="B84" s="8"/>
      <c r="C84" s="48" t="s">
        <v>123</v>
      </c>
      <c r="D84" s="45"/>
      <c r="E84" s="6"/>
      <c r="F84" s="19"/>
      <c r="G84" s="24">
        <v>1827.36</v>
      </c>
      <c r="H84" s="24">
        <v>0.64</v>
      </c>
    </row>
    <row r="85" spans="3:8" ht="13.5">
      <c r="C85" s="51" t="s">
        <v>100</v>
      </c>
      <c r="D85" s="45"/>
      <c r="E85" s="6"/>
      <c r="F85" s="19"/>
      <c r="G85" s="25">
        <v>1827.36</v>
      </c>
      <c r="H85" s="25">
        <v>0.64</v>
      </c>
    </row>
    <row r="86" spans="3:8" ht="13.5">
      <c r="C86" s="48"/>
      <c r="D86" s="45"/>
      <c r="E86" s="6"/>
      <c r="F86" s="19"/>
      <c r="G86" s="24"/>
      <c r="H86" s="24"/>
    </row>
    <row r="87" spans="3:8" ht="13.5">
      <c r="C87" s="52" t="s">
        <v>124</v>
      </c>
      <c r="D87" s="46"/>
      <c r="E87" s="5"/>
      <c r="F87" s="20"/>
      <c r="G87" s="26">
        <v>279485.91</v>
      </c>
      <c r="H87" s="26">
        <f>_xlfn.SUMIFS(H:H,C:C,"Total")</f>
        <v>100.00000000000001</v>
      </c>
    </row>
    <row r="89" spans="1:9" ht="15.75">
      <c r="A89" s="41"/>
      <c r="B89" s="41"/>
      <c r="C89" s="41" t="s">
        <v>212</v>
      </c>
      <c r="D89" s="41"/>
      <c r="E89" s="41"/>
      <c r="F89" s="42"/>
      <c r="G89" s="42"/>
      <c r="H89" s="42"/>
      <c r="I89" s="41"/>
    </row>
    <row r="90" spans="1:9" ht="27">
      <c r="A90" s="33"/>
      <c r="B90" s="34"/>
      <c r="C90" s="34" t="s">
        <v>207</v>
      </c>
      <c r="D90" s="34" t="s">
        <v>208</v>
      </c>
      <c r="E90" s="34" t="s">
        <v>209</v>
      </c>
      <c r="F90" s="35" t="s">
        <v>28</v>
      </c>
      <c r="G90" s="36" t="s">
        <v>210</v>
      </c>
      <c r="H90" s="35" t="s">
        <v>30</v>
      </c>
      <c r="I90" s="33"/>
    </row>
    <row r="91" spans="1:9" ht="13.5">
      <c r="A91" s="33"/>
      <c r="B91" s="34"/>
      <c r="C91" s="34" t="s">
        <v>201</v>
      </c>
      <c r="D91" s="34"/>
      <c r="E91" s="34"/>
      <c r="F91" s="35"/>
      <c r="G91" s="36"/>
      <c r="H91" s="35"/>
      <c r="I91" s="33"/>
    </row>
    <row r="92" spans="2:9" ht="13.5">
      <c r="B92" s="37">
        <v>3700011</v>
      </c>
      <c r="C92" s="37" t="s">
        <v>199</v>
      </c>
      <c r="D92" s="37" t="s">
        <v>200</v>
      </c>
      <c r="E92" s="37" t="s">
        <v>52</v>
      </c>
      <c r="F92" s="38">
        <v>-91700000</v>
      </c>
      <c r="G92" s="38">
        <v>-66393.0925</v>
      </c>
      <c r="H92" s="38">
        <v>-23.76</v>
      </c>
      <c r="I92" s="2"/>
    </row>
    <row r="93" spans="2:9" ht="13.5">
      <c r="B93" s="37">
        <v>3700012</v>
      </c>
      <c r="C93" s="37" t="s">
        <v>202</v>
      </c>
      <c r="D93" s="37" t="s">
        <v>200</v>
      </c>
      <c r="E93" s="37" t="s">
        <v>52</v>
      </c>
      <c r="F93" s="38">
        <v>-7200000</v>
      </c>
      <c r="G93" s="38">
        <v>-5231.16</v>
      </c>
      <c r="H93" s="38">
        <v>-1.87</v>
      </c>
      <c r="I93" s="2"/>
    </row>
    <row r="94" spans="1:9" ht="13.5">
      <c r="A94" s="1"/>
      <c r="B94" s="39"/>
      <c r="C94" s="39" t="s">
        <v>204</v>
      </c>
      <c r="D94" s="39"/>
      <c r="E94" s="39"/>
      <c r="F94" s="40"/>
      <c r="G94" s="40"/>
      <c r="H94" s="40"/>
      <c r="I94" s="1"/>
    </row>
    <row r="95" spans="2:9" ht="13.5">
      <c r="B95" s="37">
        <v>2207863</v>
      </c>
      <c r="C95" s="37" t="s">
        <v>203</v>
      </c>
      <c r="D95" s="37" t="s">
        <v>200</v>
      </c>
      <c r="E95" s="37" t="s">
        <v>38</v>
      </c>
      <c r="F95" s="38">
        <v>-411500</v>
      </c>
      <c r="G95" s="38">
        <v>-8950.125</v>
      </c>
      <c r="H95" s="38">
        <v>-3.2</v>
      </c>
      <c r="I95" s="2"/>
    </row>
    <row r="96" spans="2:9" ht="13.5">
      <c r="B96" s="37">
        <v>2207977</v>
      </c>
      <c r="C96" s="37" t="s">
        <v>205</v>
      </c>
      <c r="D96" s="37" t="s">
        <v>200</v>
      </c>
      <c r="E96" s="37" t="s">
        <v>90</v>
      </c>
      <c r="F96" s="38">
        <v>-718500</v>
      </c>
      <c r="G96" s="38">
        <v>-2733.174</v>
      </c>
      <c r="H96" s="38">
        <v>-0.98</v>
      </c>
      <c r="I96" s="2"/>
    </row>
    <row r="97" spans="2:9" ht="13.5">
      <c r="B97" s="37">
        <v>2207958</v>
      </c>
      <c r="C97" s="37" t="s">
        <v>206</v>
      </c>
      <c r="D97" s="37" t="s">
        <v>200</v>
      </c>
      <c r="E97" s="37" t="s">
        <v>34</v>
      </c>
      <c r="F97" s="38">
        <v>-366000</v>
      </c>
      <c r="G97" s="38">
        <v>-1107.516</v>
      </c>
      <c r="H97" s="38">
        <v>-0.4</v>
      </c>
      <c r="I97" s="2"/>
    </row>
    <row r="98" spans="1:9" ht="14.25" thickBot="1">
      <c r="A98" s="1"/>
      <c r="B98" s="39"/>
      <c r="C98" s="39" t="s">
        <v>211</v>
      </c>
      <c r="D98" s="39"/>
      <c r="E98" s="39"/>
      <c r="F98" s="40"/>
      <c r="G98" s="40">
        <f>SUM(G91:G97)</f>
        <v>-84415.0675</v>
      </c>
      <c r="H98" s="40">
        <f>SUM(H91:H97)</f>
        <v>-30.21</v>
      </c>
      <c r="I98" s="1"/>
    </row>
    <row r="99" spans="3:8" ht="13.5">
      <c r="C99" s="53"/>
      <c r="D99" s="54"/>
      <c r="E99" s="54"/>
      <c r="F99" s="55"/>
      <c r="G99" s="56"/>
      <c r="H99" s="57"/>
    </row>
    <row r="100" spans="3:8" ht="13.5">
      <c r="C100" s="58" t="s">
        <v>232</v>
      </c>
      <c r="D100" s="59"/>
      <c r="E100" s="59"/>
      <c r="F100" s="60"/>
      <c r="G100" s="61"/>
      <c r="H100" s="62"/>
    </row>
    <row r="101" spans="3:8" ht="13.5">
      <c r="C101" s="170" t="s">
        <v>233</v>
      </c>
      <c r="D101" s="171"/>
      <c r="E101" s="171"/>
      <c r="F101" s="171"/>
      <c r="G101" s="171"/>
      <c r="H101" s="172"/>
    </row>
    <row r="102" spans="3:8" ht="13.5">
      <c r="C102" s="63" t="s">
        <v>234</v>
      </c>
      <c r="D102" s="59"/>
      <c r="E102" s="59"/>
      <c r="F102" s="59"/>
      <c r="G102" s="59"/>
      <c r="H102" s="62"/>
    </row>
    <row r="103" spans="3:8" ht="13.5">
      <c r="C103" s="63" t="s">
        <v>235</v>
      </c>
      <c r="D103" s="59"/>
      <c r="E103" s="59"/>
      <c r="F103" s="59"/>
      <c r="G103" s="59"/>
      <c r="H103" s="62"/>
    </row>
    <row r="104" spans="3:8" ht="13.5">
      <c r="C104" s="58" t="s">
        <v>236</v>
      </c>
      <c r="D104" s="59"/>
      <c r="E104" s="59"/>
      <c r="F104" s="59"/>
      <c r="G104" s="59"/>
      <c r="H104" s="62"/>
    </row>
    <row r="105" spans="3:8" ht="13.5">
      <c r="C105" s="64" t="s">
        <v>237</v>
      </c>
      <c r="D105" s="65"/>
      <c r="E105" s="66"/>
      <c r="F105" s="66"/>
      <c r="G105" s="65"/>
      <c r="H105" s="62"/>
    </row>
    <row r="106" spans="3:8" ht="40.5">
      <c r="C106" s="173" t="s">
        <v>238</v>
      </c>
      <c r="D106" s="174" t="s">
        <v>239</v>
      </c>
      <c r="E106" s="67" t="s">
        <v>240</v>
      </c>
      <c r="F106" s="67" t="s">
        <v>240</v>
      </c>
      <c r="G106" s="67" t="s">
        <v>241</v>
      </c>
      <c r="H106" s="62"/>
    </row>
    <row r="107" spans="3:8" ht="13.5">
      <c r="C107" s="173"/>
      <c r="D107" s="174"/>
      <c r="E107" s="67" t="s">
        <v>242</v>
      </c>
      <c r="F107" s="67" t="s">
        <v>243</v>
      </c>
      <c r="G107" s="67" t="s">
        <v>242</v>
      </c>
      <c r="H107" s="62"/>
    </row>
    <row r="108" spans="3:8" ht="13.5">
      <c r="C108" s="68" t="s">
        <v>2</v>
      </c>
      <c r="D108" s="69" t="s">
        <v>2</v>
      </c>
      <c r="E108" s="69" t="s">
        <v>2</v>
      </c>
      <c r="F108" s="69" t="s">
        <v>2</v>
      </c>
      <c r="G108" s="69" t="s">
        <v>2</v>
      </c>
      <c r="H108" s="62"/>
    </row>
    <row r="109" spans="3:8" ht="15.75">
      <c r="C109" s="70" t="s">
        <v>244</v>
      </c>
      <c r="D109" s="71"/>
      <c r="E109" s="71"/>
      <c r="F109" s="71"/>
      <c r="G109" s="71"/>
      <c r="H109" s="62"/>
    </row>
    <row r="110" spans="3:8" ht="15.75">
      <c r="C110" s="72"/>
      <c r="D110" s="59"/>
      <c r="E110" s="59"/>
      <c r="F110" s="59"/>
      <c r="G110" s="59"/>
      <c r="H110" s="62"/>
    </row>
    <row r="111" spans="3:8" ht="15.75">
      <c r="C111" s="72" t="s">
        <v>245</v>
      </c>
      <c r="D111" s="59"/>
      <c r="E111" s="59"/>
      <c r="F111" s="59"/>
      <c r="G111" s="59"/>
      <c r="H111" s="62"/>
    </row>
    <row r="112" spans="3:8" ht="13.5">
      <c r="C112" s="63"/>
      <c r="D112" s="59"/>
      <c r="E112" s="59"/>
      <c r="F112" s="59"/>
      <c r="G112" s="59"/>
      <c r="H112" s="62"/>
    </row>
    <row r="113" spans="3:8" ht="15.75">
      <c r="C113" s="72" t="s">
        <v>246</v>
      </c>
      <c r="D113" s="59"/>
      <c r="E113" s="59"/>
      <c r="F113" s="59"/>
      <c r="G113" s="59"/>
      <c r="H113" s="62"/>
    </row>
    <row r="114" spans="3:8" ht="13.5">
      <c r="C114" s="73" t="s">
        <v>247</v>
      </c>
      <c r="D114" s="74" t="s">
        <v>317</v>
      </c>
      <c r="E114" s="74" t="s">
        <v>316</v>
      </c>
      <c r="F114" s="59"/>
      <c r="G114" s="59"/>
      <c r="H114" s="62"/>
    </row>
    <row r="115" spans="3:8" ht="13.5">
      <c r="C115" s="73" t="s">
        <v>248</v>
      </c>
      <c r="D115" s="75">
        <v>28.2736</v>
      </c>
      <c r="E115" s="74">
        <v>27.1963</v>
      </c>
      <c r="F115" s="59"/>
      <c r="G115" s="59"/>
      <c r="H115" s="62"/>
    </row>
    <row r="116" spans="3:8" ht="13.5">
      <c r="C116" s="73" t="s">
        <v>249</v>
      </c>
      <c r="D116" s="75">
        <v>27.2027</v>
      </c>
      <c r="E116" s="75">
        <v>26.1526</v>
      </c>
      <c r="F116" s="59"/>
      <c r="G116" s="59"/>
      <c r="H116" s="62"/>
    </row>
    <row r="117" spans="3:8" ht="13.5">
      <c r="C117" s="63"/>
      <c r="D117" s="59"/>
      <c r="E117" s="59"/>
      <c r="F117" s="59"/>
      <c r="G117" s="59"/>
      <c r="H117" s="62"/>
    </row>
    <row r="118" spans="3:8" ht="15.75">
      <c r="C118" s="72" t="s">
        <v>319</v>
      </c>
      <c r="D118" s="76"/>
      <c r="E118" s="76"/>
      <c r="F118" s="76"/>
      <c r="G118" s="59"/>
      <c r="H118" s="62"/>
    </row>
    <row r="119" spans="3:8" ht="15.75">
      <c r="C119" s="72"/>
      <c r="D119" s="76"/>
      <c r="E119" s="76"/>
      <c r="F119" s="76"/>
      <c r="G119" s="59"/>
      <c r="H119" s="62"/>
    </row>
    <row r="120" spans="3:8" ht="15.75">
      <c r="C120" s="72" t="s">
        <v>320</v>
      </c>
      <c r="D120" s="76"/>
      <c r="E120" s="76"/>
      <c r="F120" s="76"/>
      <c r="G120" s="59"/>
      <c r="H120" s="62"/>
    </row>
    <row r="121" spans="3:8" ht="15.75">
      <c r="C121" s="72"/>
      <c r="D121" s="76"/>
      <c r="E121" s="76"/>
      <c r="F121" s="76"/>
      <c r="G121" s="59"/>
      <c r="H121" s="62"/>
    </row>
    <row r="122" spans="3:8" ht="15.75">
      <c r="C122" s="72" t="s">
        <v>332</v>
      </c>
      <c r="D122" s="76"/>
      <c r="E122" s="76"/>
      <c r="F122" s="77"/>
      <c r="G122" s="59"/>
      <c r="H122" s="62"/>
    </row>
    <row r="123" spans="3:8" ht="15.75">
      <c r="C123" s="78" t="s">
        <v>250</v>
      </c>
      <c r="D123" s="76"/>
      <c r="E123" s="76"/>
      <c r="F123" s="76"/>
      <c r="G123" s="59"/>
      <c r="H123" s="62"/>
    </row>
    <row r="124" spans="3:8" ht="15.75">
      <c r="C124" s="79"/>
      <c r="D124" s="76"/>
      <c r="E124" s="76"/>
      <c r="F124" s="76"/>
      <c r="G124" s="59"/>
      <c r="H124" s="62"/>
    </row>
    <row r="125" spans="3:8" ht="15.75">
      <c r="C125" s="72" t="s">
        <v>333</v>
      </c>
      <c r="D125" s="76"/>
      <c r="E125" s="76"/>
      <c r="F125" s="77"/>
      <c r="G125" s="59"/>
      <c r="H125" s="62"/>
    </row>
    <row r="126" spans="3:8" ht="15.75">
      <c r="C126" s="72"/>
      <c r="D126" s="76"/>
      <c r="E126" s="76"/>
      <c r="F126" s="76"/>
      <c r="G126" s="59"/>
      <c r="H126" s="62"/>
    </row>
    <row r="127" spans="3:8" ht="15.75">
      <c r="C127" s="72" t="s">
        <v>334</v>
      </c>
      <c r="D127" s="76"/>
      <c r="E127" s="76"/>
      <c r="F127" s="77"/>
      <c r="G127" s="59"/>
      <c r="H127" s="62"/>
    </row>
    <row r="128" spans="3:8" ht="15.75">
      <c r="C128" s="72"/>
      <c r="D128" s="76"/>
      <c r="E128" s="76"/>
      <c r="F128" s="76"/>
      <c r="G128" s="59"/>
      <c r="H128" s="62"/>
    </row>
    <row r="129" spans="3:8" ht="15.75">
      <c r="C129" s="72" t="s">
        <v>335</v>
      </c>
      <c r="D129" s="76"/>
      <c r="E129" s="76"/>
      <c r="F129" s="77"/>
      <c r="G129" s="59"/>
      <c r="H129" s="62"/>
    </row>
    <row r="130" spans="3:8" ht="15.75">
      <c r="C130" s="72"/>
      <c r="D130" s="77"/>
      <c r="E130" s="76"/>
      <c r="F130" s="76"/>
      <c r="G130" s="59"/>
      <c r="H130" s="62"/>
    </row>
    <row r="131" spans="3:8" ht="15.75">
      <c r="C131" s="72" t="s">
        <v>341</v>
      </c>
      <c r="D131" s="76"/>
      <c r="E131" s="76"/>
      <c r="F131" s="76"/>
      <c r="G131" s="59"/>
      <c r="H131" s="62"/>
    </row>
    <row r="132" spans="3:8" ht="15.75">
      <c r="C132" s="72"/>
      <c r="D132" s="76"/>
      <c r="E132" s="76"/>
      <c r="F132" s="76"/>
      <c r="G132" s="59"/>
      <c r="H132" s="62"/>
    </row>
    <row r="133" spans="3:8" ht="15.75">
      <c r="C133" s="72" t="s">
        <v>342</v>
      </c>
      <c r="D133" s="76"/>
      <c r="E133" s="76"/>
      <c r="F133" s="76"/>
      <c r="G133" s="59"/>
      <c r="H133" s="62"/>
    </row>
    <row r="134" spans="3:8" ht="15.75">
      <c r="C134" s="72"/>
      <c r="D134" s="76"/>
      <c r="E134" s="76"/>
      <c r="F134" s="76"/>
      <c r="G134" s="59"/>
      <c r="H134" s="62"/>
    </row>
    <row r="135" spans="3:8" ht="15.75">
      <c r="C135" s="72" t="s">
        <v>321</v>
      </c>
      <c r="D135" s="76"/>
      <c r="E135" s="76"/>
      <c r="F135" s="76"/>
      <c r="G135" s="59"/>
      <c r="H135" s="62"/>
    </row>
    <row r="136" spans="3:8" ht="15.75">
      <c r="C136" s="78"/>
      <c r="D136" s="80"/>
      <c r="E136" s="80"/>
      <c r="F136" s="80"/>
      <c r="G136" s="81"/>
      <c r="H136" s="62"/>
    </row>
    <row r="137" spans="3:8" ht="15.75">
      <c r="C137" s="72" t="s">
        <v>251</v>
      </c>
      <c r="D137" s="80"/>
      <c r="E137" s="80"/>
      <c r="F137" s="80"/>
      <c r="G137" s="81"/>
      <c r="H137" s="62"/>
    </row>
    <row r="138" spans="3:8" ht="15.75">
      <c r="C138" s="78"/>
      <c r="D138" s="80"/>
      <c r="E138" s="80"/>
      <c r="F138" s="80"/>
      <c r="G138" s="81"/>
      <c r="H138" s="62"/>
    </row>
    <row r="139" spans="3:8" ht="15.75">
      <c r="C139" s="82" t="s">
        <v>307</v>
      </c>
      <c r="D139" s="80"/>
      <c r="E139" s="80"/>
      <c r="F139" s="80"/>
      <c r="G139" s="81"/>
      <c r="H139" s="83"/>
    </row>
    <row r="140" spans="3:8" ht="47.25">
      <c r="C140" s="84" t="s">
        <v>252</v>
      </c>
      <c r="D140" s="85" t="s">
        <v>253</v>
      </c>
      <c r="E140" s="85" t="s">
        <v>208</v>
      </c>
      <c r="F140" s="85" t="s">
        <v>254</v>
      </c>
      <c r="G140" s="85" t="s">
        <v>255</v>
      </c>
      <c r="H140" s="86" t="s">
        <v>256</v>
      </c>
    </row>
    <row r="141" spans="3:8" ht="15.75">
      <c r="C141" s="87" t="s">
        <v>257</v>
      </c>
      <c r="D141" s="88"/>
      <c r="E141" s="89"/>
      <c r="F141" s="90"/>
      <c r="G141" s="90"/>
      <c r="H141" s="91"/>
    </row>
    <row r="142" spans="3:11" ht="15.75">
      <c r="C142" s="92" t="s">
        <v>258</v>
      </c>
      <c r="D142" s="88">
        <v>43891</v>
      </c>
      <c r="E142" s="89" t="s">
        <v>200</v>
      </c>
      <c r="F142" s="90">
        <v>2296.310908</v>
      </c>
      <c r="G142" s="90">
        <v>2175</v>
      </c>
      <c r="H142" s="91">
        <v>1583.3388375</v>
      </c>
      <c r="K142" s="166"/>
    </row>
    <row r="143" spans="3:11" ht="15.75">
      <c r="C143" s="92" t="s">
        <v>98</v>
      </c>
      <c r="D143" s="88">
        <v>43891</v>
      </c>
      <c r="E143" s="89" t="s">
        <v>200</v>
      </c>
      <c r="F143" s="90">
        <v>327.4918</v>
      </c>
      <c r="G143" s="90">
        <v>302.6</v>
      </c>
      <c r="H143" s="91">
        <v>210.6103812</v>
      </c>
      <c r="K143" s="166"/>
    </row>
    <row r="144" spans="3:11" ht="15.75">
      <c r="C144" s="92" t="s">
        <v>88</v>
      </c>
      <c r="D144" s="88">
        <v>43891</v>
      </c>
      <c r="E144" s="89" t="s">
        <v>200</v>
      </c>
      <c r="F144" s="90">
        <v>412.2111</v>
      </c>
      <c r="G144" s="90">
        <v>380.4</v>
      </c>
      <c r="H144" s="91">
        <v>633.8196018</v>
      </c>
      <c r="K144" s="166"/>
    </row>
    <row r="145" spans="3:8" ht="15.75">
      <c r="C145" s="87" t="s">
        <v>259</v>
      </c>
      <c r="D145" s="88"/>
      <c r="E145" s="89"/>
      <c r="F145" s="90"/>
      <c r="G145" s="90"/>
      <c r="H145" s="91"/>
    </row>
    <row r="146" spans="3:8" ht="15.75">
      <c r="C146" s="92" t="s">
        <v>308</v>
      </c>
      <c r="D146" s="88">
        <v>43891</v>
      </c>
      <c r="E146" s="89" t="s">
        <v>200</v>
      </c>
      <c r="F146" s="90">
        <v>72.004497</v>
      </c>
      <c r="G146" s="90">
        <v>72.4025</v>
      </c>
      <c r="H146" s="181">
        <v>1462.780545</v>
      </c>
    </row>
    <row r="147" spans="3:8" ht="15.75">
      <c r="C147" s="92" t="s">
        <v>309</v>
      </c>
      <c r="D147" s="93">
        <v>43922</v>
      </c>
      <c r="E147" s="89" t="s">
        <v>200</v>
      </c>
      <c r="F147" s="90">
        <v>72.2333</v>
      </c>
      <c r="G147" s="90">
        <v>72.655</v>
      </c>
      <c r="H147" s="182"/>
    </row>
    <row r="148" spans="3:8" ht="15.75" customHeight="1">
      <c r="C148" s="175" t="s">
        <v>310</v>
      </c>
      <c r="D148" s="176"/>
      <c r="E148" s="176"/>
      <c r="F148" s="176"/>
      <c r="G148" s="176"/>
      <c r="H148" s="177"/>
    </row>
    <row r="149" spans="3:8" ht="36.75" customHeight="1">
      <c r="C149" s="178" t="s">
        <v>339</v>
      </c>
      <c r="D149" s="179"/>
      <c r="E149" s="179"/>
      <c r="F149" s="179"/>
      <c r="G149" s="179"/>
      <c r="H149" s="180"/>
    </row>
    <row r="150" spans="3:8" ht="15.75">
      <c r="C150" s="94"/>
      <c r="D150" s="95"/>
      <c r="E150" s="95"/>
      <c r="F150" s="96"/>
      <c r="G150" s="96"/>
      <c r="H150" s="97"/>
    </row>
    <row r="151" spans="3:8" ht="15.75">
      <c r="C151" s="98" t="s">
        <v>311</v>
      </c>
      <c r="D151" s="95"/>
      <c r="E151" s="99"/>
      <c r="F151" s="96"/>
      <c r="G151" s="96"/>
      <c r="H151" s="97"/>
    </row>
    <row r="152" spans="3:8" ht="15.75">
      <c r="C152" s="100" t="s">
        <v>260</v>
      </c>
      <c r="D152" s="96"/>
      <c r="E152" s="96"/>
      <c r="F152" s="96" t="s">
        <v>261</v>
      </c>
      <c r="G152" s="96"/>
      <c r="H152" s="97"/>
    </row>
    <row r="153" spans="3:8" ht="15.75">
      <c r="C153" s="100" t="s">
        <v>262</v>
      </c>
      <c r="D153" s="96"/>
      <c r="E153" s="96"/>
      <c r="F153" s="101">
        <f>85702470</f>
        <v>85702470</v>
      </c>
      <c r="G153" s="96"/>
      <c r="H153" s="97"/>
    </row>
    <row r="154" spans="3:8" ht="15.75">
      <c r="C154" s="100" t="s">
        <v>263</v>
      </c>
      <c r="D154" s="96"/>
      <c r="E154" s="96"/>
      <c r="F154" s="101">
        <f>85702470</f>
        <v>85702470</v>
      </c>
      <c r="G154" s="102"/>
      <c r="H154" s="103"/>
    </row>
    <row r="155" spans="3:8" ht="15.75">
      <c r="C155" s="100" t="s">
        <v>264</v>
      </c>
      <c r="D155" s="96"/>
      <c r="E155" s="96"/>
      <c r="F155" s="101" t="s">
        <v>261</v>
      </c>
      <c r="G155" s="104"/>
      <c r="H155" s="103"/>
    </row>
    <row r="156" spans="3:8" ht="15.75">
      <c r="C156" s="100" t="s">
        <v>265</v>
      </c>
      <c r="D156" s="96"/>
      <c r="E156" s="96"/>
      <c r="F156" s="101" t="s">
        <v>261</v>
      </c>
      <c r="G156" s="104"/>
      <c r="H156" s="103"/>
    </row>
    <row r="157" spans="3:8" ht="15.75">
      <c r="C157" s="100" t="s">
        <v>266</v>
      </c>
      <c r="D157" s="96"/>
      <c r="E157" s="96"/>
      <c r="F157" s="101">
        <f>7645038337.95</f>
        <v>7645038337.95</v>
      </c>
      <c r="G157" s="104"/>
      <c r="H157" s="103"/>
    </row>
    <row r="158" spans="3:8" ht="15.75">
      <c r="C158" s="100" t="s">
        <v>267</v>
      </c>
      <c r="D158" s="96"/>
      <c r="E158" s="96"/>
      <c r="F158" s="101">
        <f>7722935912.05</f>
        <v>7722935912.05</v>
      </c>
      <c r="G158" s="102"/>
      <c r="H158" s="103"/>
    </row>
    <row r="159" spans="3:8" ht="15.75">
      <c r="C159" s="100" t="s">
        <v>268</v>
      </c>
      <c r="D159" s="96"/>
      <c r="E159" s="96"/>
      <c r="F159" s="101" t="s">
        <v>261</v>
      </c>
      <c r="G159" s="104"/>
      <c r="H159" s="103"/>
    </row>
    <row r="160" spans="3:8" ht="15.75">
      <c r="C160" s="100" t="s">
        <v>269</v>
      </c>
      <c r="D160" s="96"/>
      <c r="E160" s="96"/>
      <c r="F160" s="101">
        <f>+F158-F157</f>
        <v>77897574.10000038</v>
      </c>
      <c r="G160" s="104"/>
      <c r="H160" s="103"/>
    </row>
    <row r="161" spans="3:8" ht="15.75">
      <c r="C161" s="105" t="s">
        <v>270</v>
      </c>
      <c r="D161" s="106"/>
      <c r="E161" s="106"/>
      <c r="F161" s="107"/>
      <c r="G161" s="104"/>
      <c r="H161" s="103"/>
    </row>
    <row r="162" spans="3:8" ht="15.75">
      <c r="C162" s="100"/>
      <c r="D162" s="96"/>
      <c r="E162" s="96"/>
      <c r="F162" s="107"/>
      <c r="G162" s="107"/>
      <c r="H162" s="103"/>
    </row>
    <row r="163" spans="3:8" ht="15.75">
      <c r="C163" s="98" t="s">
        <v>312</v>
      </c>
      <c r="D163" s="95"/>
      <c r="E163" s="99"/>
      <c r="F163" s="96"/>
      <c r="G163" s="96"/>
      <c r="H163" s="97"/>
    </row>
    <row r="164" spans="3:8" ht="15.75">
      <c r="C164" s="100"/>
      <c r="D164" s="96"/>
      <c r="E164" s="96"/>
      <c r="F164" s="96"/>
      <c r="G164" s="108"/>
      <c r="H164" s="109"/>
    </row>
    <row r="165" spans="3:8" ht="15.75">
      <c r="C165" s="98" t="s">
        <v>313</v>
      </c>
      <c r="D165" s="95"/>
      <c r="E165" s="110"/>
      <c r="F165" s="96"/>
      <c r="G165" s="111"/>
      <c r="H165" s="97"/>
    </row>
    <row r="166" spans="3:8" ht="15.75">
      <c r="C166" s="105"/>
      <c r="D166" s="106"/>
      <c r="E166" s="106"/>
      <c r="F166" s="96"/>
      <c r="G166" s="96"/>
      <c r="H166" s="97"/>
    </row>
    <row r="167" spans="3:8" ht="15.75">
      <c r="C167" s="112" t="s">
        <v>314</v>
      </c>
      <c r="D167" s="110"/>
      <c r="E167" s="110"/>
      <c r="F167" s="96"/>
      <c r="G167" s="111"/>
      <c r="H167" s="97"/>
    </row>
    <row r="168" spans="3:8" ht="15">
      <c r="C168" s="113"/>
      <c r="D168" s="114"/>
      <c r="E168" s="114"/>
      <c r="F168" s="114"/>
      <c r="G168" s="114"/>
      <c r="H168" s="115"/>
    </row>
    <row r="169" spans="3:8" ht="16.5" thickBot="1">
      <c r="C169" s="116" t="s">
        <v>315</v>
      </c>
      <c r="D169" s="117"/>
      <c r="E169" s="117"/>
      <c r="F169" s="117"/>
      <c r="G169" s="117"/>
      <c r="H169" s="118"/>
    </row>
  </sheetData>
  <sheetProtection/>
  <mergeCells count="6">
    <mergeCell ref="C101:H101"/>
    <mergeCell ref="C106:C107"/>
    <mergeCell ref="D106:D107"/>
    <mergeCell ref="C148:H148"/>
    <mergeCell ref="C149:H149"/>
    <mergeCell ref="H146:H147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142"/>
  <sheetViews>
    <sheetView showGridLines="0" zoomScale="90" zoomScaleNormal="90" zoomScalePageLayoutView="0" workbookViewId="0" topLeftCell="A1">
      <pane ySplit="6" topLeftCell="A22" activePane="bottomLeft" state="frozen"/>
      <selection pane="topLeft" activeCell="C73" sqref="C73"/>
      <selection pane="bottomLeft" activeCell="D1" sqref="D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1.28125" style="2" customWidth="1"/>
    <col min="6" max="6" width="16.8515625" style="16" customWidth="1"/>
    <col min="7" max="8" width="19.57421875" style="13" customWidth="1"/>
    <col min="9" max="9" width="9.00390625" style="3" bestFit="1" customWidth="1"/>
    <col min="10" max="10" width="13.7109375" style="3" customWidth="1"/>
    <col min="11" max="14" width="13.7109375" style="2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16384" width="13.8515625" style="2" customWidth="1"/>
  </cols>
  <sheetData>
    <row r="1" spans="1:52" ht="13.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9.5">
      <c r="C2" s="7" t="s">
        <v>20</v>
      </c>
      <c r="D2" s="8" t="s">
        <v>125</v>
      </c>
      <c r="H2" s="29" t="s">
        <v>195</v>
      </c>
    </row>
    <row r="3" spans="3:4" ht="16.5">
      <c r="C3" s="1" t="s">
        <v>22</v>
      </c>
      <c r="D3" s="21" t="s">
        <v>126</v>
      </c>
    </row>
    <row r="4" spans="3:4" ht="15.75">
      <c r="C4" s="1" t="s">
        <v>24</v>
      </c>
      <c r="D4" s="22">
        <v>43890</v>
      </c>
    </row>
    <row r="5" ht="13.5">
      <c r="C5" s="1"/>
    </row>
    <row r="6" spans="3:8" ht="27">
      <c r="C6" s="47" t="s">
        <v>25</v>
      </c>
      <c r="D6" s="43" t="s">
        <v>26</v>
      </c>
      <c r="E6" s="9" t="s">
        <v>27</v>
      </c>
      <c r="F6" s="17" t="s">
        <v>28</v>
      </c>
      <c r="G6" s="14" t="s">
        <v>29</v>
      </c>
      <c r="H6" s="14" t="s">
        <v>30</v>
      </c>
    </row>
    <row r="7" spans="3:8" ht="13.5">
      <c r="C7" s="48"/>
      <c r="D7" s="44"/>
      <c r="E7" s="4"/>
      <c r="F7" s="18"/>
      <c r="G7" s="23"/>
      <c r="H7" s="23"/>
    </row>
    <row r="8" spans="1:8" ht="13.5">
      <c r="A8" s="10"/>
      <c r="B8" s="28"/>
      <c r="C8" s="49" t="s">
        <v>5</v>
      </c>
      <c r="D8" s="45"/>
      <c r="E8" s="6"/>
      <c r="F8" s="19"/>
      <c r="G8" s="24"/>
      <c r="H8" s="24"/>
    </row>
    <row r="9" spans="1:8" ht="13.5">
      <c r="A9" s="28"/>
      <c r="B9" s="28"/>
      <c r="C9" s="49" t="s">
        <v>6</v>
      </c>
      <c r="D9" s="45"/>
      <c r="E9" s="6"/>
      <c r="F9" s="19"/>
      <c r="G9" s="24" t="s">
        <v>2</v>
      </c>
      <c r="H9" s="24" t="s">
        <v>2</v>
      </c>
    </row>
    <row r="10" spans="1:8" ht="13.5">
      <c r="A10" s="28"/>
      <c r="B10" s="28"/>
      <c r="C10" s="49"/>
      <c r="D10" s="45"/>
      <c r="E10" s="6"/>
      <c r="F10" s="19"/>
      <c r="G10" s="24"/>
      <c r="H10" s="24"/>
    </row>
    <row r="11" spans="1:8" ht="13.5">
      <c r="A11" s="28"/>
      <c r="B11" s="28"/>
      <c r="C11" s="49" t="s">
        <v>7</v>
      </c>
      <c r="D11" s="45"/>
      <c r="E11" s="6"/>
      <c r="F11" s="19"/>
      <c r="G11" s="24" t="s">
        <v>2</v>
      </c>
      <c r="H11" s="24" t="s">
        <v>2</v>
      </c>
    </row>
    <row r="12" spans="1:8" ht="13.5">
      <c r="A12" s="28"/>
      <c r="B12" s="28"/>
      <c r="C12" s="49"/>
      <c r="D12" s="45"/>
      <c r="E12" s="6"/>
      <c r="F12" s="19"/>
      <c r="G12" s="24"/>
      <c r="H12" s="24"/>
    </row>
    <row r="13" spans="1:8" ht="13.5">
      <c r="A13" s="28"/>
      <c r="B13" s="28"/>
      <c r="C13" s="49" t="s">
        <v>8</v>
      </c>
      <c r="D13" s="45"/>
      <c r="E13" s="6"/>
      <c r="F13" s="19"/>
      <c r="G13" s="24" t="s">
        <v>2</v>
      </c>
      <c r="H13" s="24" t="s">
        <v>2</v>
      </c>
    </row>
    <row r="14" spans="1:8" ht="13.5">
      <c r="A14" s="28"/>
      <c r="B14" s="28"/>
      <c r="C14" s="49"/>
      <c r="D14" s="45"/>
      <c r="E14" s="6"/>
      <c r="F14" s="19"/>
      <c r="G14" s="24"/>
      <c r="H14" s="24"/>
    </row>
    <row r="15" spans="3:8" ht="13.5">
      <c r="C15" s="50" t="s">
        <v>9</v>
      </c>
      <c r="D15" s="45"/>
      <c r="E15" s="6"/>
      <c r="F15" s="19"/>
      <c r="G15" s="24"/>
      <c r="H15" s="24"/>
    </row>
    <row r="16" spans="2:8" ht="13.5">
      <c r="B16" s="8" t="s">
        <v>127</v>
      </c>
      <c r="C16" s="48" t="s">
        <v>128</v>
      </c>
      <c r="D16" s="45" t="s">
        <v>129</v>
      </c>
      <c r="E16" s="6" t="s">
        <v>130</v>
      </c>
      <c r="F16" s="19">
        <v>4000000</v>
      </c>
      <c r="G16" s="24">
        <v>4005.77</v>
      </c>
      <c r="H16" s="24">
        <v>10.17</v>
      </c>
    </row>
    <row r="17" spans="2:8" ht="13.5">
      <c r="B17" s="8" t="s">
        <v>131</v>
      </c>
      <c r="C17" s="48" t="s">
        <v>132</v>
      </c>
      <c r="D17" s="45" t="s">
        <v>133</v>
      </c>
      <c r="E17" s="6" t="s">
        <v>130</v>
      </c>
      <c r="F17" s="19">
        <v>2000000</v>
      </c>
      <c r="G17" s="24">
        <v>2008.54</v>
      </c>
      <c r="H17" s="24">
        <v>5.1</v>
      </c>
    </row>
    <row r="18" spans="3:8" ht="13.5">
      <c r="C18" s="51" t="s">
        <v>100</v>
      </c>
      <c r="D18" s="45"/>
      <c r="E18" s="6"/>
      <c r="F18" s="19"/>
      <c r="G18" s="25">
        <v>6014.31</v>
      </c>
      <c r="H18" s="25">
        <v>15.27</v>
      </c>
    </row>
    <row r="19" spans="3:8" ht="13.5">
      <c r="C19" s="48"/>
      <c r="D19" s="45"/>
      <c r="E19" s="6"/>
      <c r="F19" s="19"/>
      <c r="G19" s="24"/>
      <c r="H19" s="24"/>
    </row>
    <row r="20" spans="3:8" ht="13.5">
      <c r="C20" s="50" t="s">
        <v>10</v>
      </c>
      <c r="D20" s="45"/>
      <c r="E20" s="6"/>
      <c r="F20" s="19"/>
      <c r="G20" s="24"/>
      <c r="H20" s="24"/>
    </row>
    <row r="21" spans="2:8" ht="13.5">
      <c r="B21" s="8" t="s">
        <v>134</v>
      </c>
      <c r="C21" s="48" t="s">
        <v>135</v>
      </c>
      <c r="D21" s="45" t="s">
        <v>136</v>
      </c>
      <c r="E21" s="6" t="s">
        <v>130</v>
      </c>
      <c r="F21" s="19">
        <v>2000000</v>
      </c>
      <c r="G21" s="24">
        <v>2009.58</v>
      </c>
      <c r="H21" s="24">
        <v>5.1</v>
      </c>
    </row>
    <row r="22" spans="2:8" ht="13.5">
      <c r="B22" s="8" t="s">
        <v>137</v>
      </c>
      <c r="C22" s="48" t="s">
        <v>138</v>
      </c>
      <c r="D22" s="45" t="s">
        <v>139</v>
      </c>
      <c r="E22" s="6" t="s">
        <v>130</v>
      </c>
      <c r="F22" s="19">
        <v>1500000</v>
      </c>
      <c r="G22" s="24">
        <v>1503.15</v>
      </c>
      <c r="H22" s="24">
        <v>3.82</v>
      </c>
    </row>
    <row r="23" spans="3:8" ht="13.5">
      <c r="C23" s="51" t="s">
        <v>100</v>
      </c>
      <c r="D23" s="45"/>
      <c r="E23" s="6"/>
      <c r="F23" s="19"/>
      <c r="G23" s="25">
        <v>3512.73</v>
      </c>
      <c r="H23" s="25">
        <v>8.92</v>
      </c>
    </row>
    <row r="24" spans="3:8" ht="13.5">
      <c r="C24" s="48"/>
      <c r="D24" s="45"/>
      <c r="E24" s="6"/>
      <c r="F24" s="19"/>
      <c r="G24" s="24"/>
      <c r="H24" s="24"/>
    </row>
    <row r="25" spans="1:8" ht="13.5">
      <c r="A25" s="10"/>
      <c r="B25" s="28"/>
      <c r="C25" s="49" t="s">
        <v>11</v>
      </c>
      <c r="D25" s="45"/>
      <c r="E25" s="6"/>
      <c r="F25" s="19"/>
      <c r="G25" s="24"/>
      <c r="H25" s="24"/>
    </row>
    <row r="26" spans="1:8" ht="13.5">
      <c r="A26" s="28"/>
      <c r="B26" s="28"/>
      <c r="C26" s="49" t="s">
        <v>13</v>
      </c>
      <c r="D26" s="45"/>
      <c r="E26" s="6"/>
      <c r="F26" s="19"/>
      <c r="G26" s="24" t="s">
        <v>2</v>
      </c>
      <c r="H26" s="24" t="s">
        <v>2</v>
      </c>
    </row>
    <row r="27" spans="1:8" ht="13.5">
      <c r="A27" s="28"/>
      <c r="B27" s="28"/>
      <c r="C27" s="49"/>
      <c r="D27" s="45"/>
      <c r="E27" s="6"/>
      <c r="F27" s="19"/>
      <c r="G27" s="24"/>
      <c r="H27" s="24"/>
    </row>
    <row r="28" spans="3:8" ht="13.5">
      <c r="C28" s="50" t="s">
        <v>14</v>
      </c>
      <c r="D28" s="45"/>
      <c r="E28" s="6"/>
      <c r="F28" s="19"/>
      <c r="G28" s="24"/>
      <c r="H28" s="24"/>
    </row>
    <row r="29" spans="2:8" ht="13.5">
      <c r="B29" s="8" t="s">
        <v>140</v>
      </c>
      <c r="C29" s="48" t="s">
        <v>141</v>
      </c>
      <c r="D29" s="45" t="s">
        <v>142</v>
      </c>
      <c r="E29" s="6" t="s">
        <v>143</v>
      </c>
      <c r="F29" s="19">
        <v>500</v>
      </c>
      <c r="G29" s="24">
        <v>498.87</v>
      </c>
      <c r="H29" s="24">
        <v>1.27</v>
      </c>
    </row>
    <row r="30" spans="2:8" ht="13.5">
      <c r="B30" s="8" t="s">
        <v>144</v>
      </c>
      <c r="C30" s="48" t="s">
        <v>145</v>
      </c>
      <c r="D30" s="45" t="s">
        <v>146</v>
      </c>
      <c r="E30" s="6" t="s">
        <v>147</v>
      </c>
      <c r="F30" s="19">
        <v>500</v>
      </c>
      <c r="G30" s="24">
        <v>498.47</v>
      </c>
      <c r="H30" s="24">
        <v>1.27</v>
      </c>
    </row>
    <row r="31" spans="2:8" ht="13.5">
      <c r="B31" s="8" t="s">
        <v>148</v>
      </c>
      <c r="C31" s="48" t="s">
        <v>149</v>
      </c>
      <c r="D31" s="45" t="s">
        <v>150</v>
      </c>
      <c r="E31" s="6" t="s">
        <v>143</v>
      </c>
      <c r="F31" s="19">
        <v>500</v>
      </c>
      <c r="G31" s="24">
        <v>496.04</v>
      </c>
      <c r="H31" s="24">
        <v>1.26</v>
      </c>
    </row>
    <row r="32" spans="3:8" ht="13.5">
      <c r="C32" s="51" t="s">
        <v>100</v>
      </c>
      <c r="D32" s="45"/>
      <c r="E32" s="6"/>
      <c r="F32" s="19"/>
      <c r="G32" s="25">
        <v>1493.38</v>
      </c>
      <c r="H32" s="25">
        <v>3.8</v>
      </c>
    </row>
    <row r="33" spans="3:8" ht="13.5">
      <c r="C33" s="48"/>
      <c r="D33" s="45"/>
      <c r="E33" s="6"/>
      <c r="F33" s="19"/>
      <c r="G33" s="24"/>
      <c r="H33" s="24"/>
    </row>
    <row r="34" spans="3:8" ht="13.5">
      <c r="C34" s="50" t="s">
        <v>15</v>
      </c>
      <c r="D34" s="45"/>
      <c r="E34" s="6"/>
      <c r="F34" s="19"/>
      <c r="G34" s="24"/>
      <c r="H34" s="24"/>
    </row>
    <row r="35" spans="2:8" ht="13.5">
      <c r="B35" s="8" t="s">
        <v>151</v>
      </c>
      <c r="C35" s="48" t="s">
        <v>213</v>
      </c>
      <c r="D35" s="45" t="s">
        <v>152</v>
      </c>
      <c r="E35" s="6" t="s">
        <v>130</v>
      </c>
      <c r="F35" s="19">
        <v>3000000</v>
      </c>
      <c r="G35" s="24">
        <v>2966.76</v>
      </c>
      <c r="H35" s="24">
        <v>7.53</v>
      </c>
    </row>
    <row r="36" spans="2:8" ht="13.5">
      <c r="B36" s="8" t="s">
        <v>153</v>
      </c>
      <c r="C36" s="48" t="s">
        <v>214</v>
      </c>
      <c r="D36" s="45" t="s">
        <v>154</v>
      </c>
      <c r="E36" s="6" t="s">
        <v>130</v>
      </c>
      <c r="F36" s="19">
        <v>2500000</v>
      </c>
      <c r="G36" s="24">
        <v>2469.99</v>
      </c>
      <c r="H36" s="24">
        <v>6.27</v>
      </c>
    </row>
    <row r="37" spans="2:8" ht="13.5">
      <c r="B37" s="8" t="s">
        <v>155</v>
      </c>
      <c r="C37" s="48" t="s">
        <v>215</v>
      </c>
      <c r="D37" s="45" t="s">
        <v>156</v>
      </c>
      <c r="E37" s="6" t="s">
        <v>130</v>
      </c>
      <c r="F37" s="19">
        <v>2000000</v>
      </c>
      <c r="G37" s="24">
        <v>1998.88</v>
      </c>
      <c r="H37" s="24">
        <v>5.08</v>
      </c>
    </row>
    <row r="38" spans="2:8" ht="13.5">
      <c r="B38" s="8" t="s">
        <v>157</v>
      </c>
      <c r="C38" s="48" t="s">
        <v>216</v>
      </c>
      <c r="D38" s="45" t="s">
        <v>158</v>
      </c>
      <c r="E38" s="6" t="s">
        <v>130</v>
      </c>
      <c r="F38" s="19">
        <v>2000000</v>
      </c>
      <c r="G38" s="24">
        <v>1996.93</v>
      </c>
      <c r="H38" s="24">
        <v>5.07</v>
      </c>
    </row>
    <row r="39" spans="2:8" ht="13.5">
      <c r="B39" s="8" t="s">
        <v>159</v>
      </c>
      <c r="C39" s="48" t="s">
        <v>160</v>
      </c>
      <c r="D39" s="45" t="s">
        <v>161</v>
      </c>
      <c r="E39" s="6" t="s">
        <v>130</v>
      </c>
      <c r="F39" s="19">
        <v>2000000</v>
      </c>
      <c r="G39" s="24">
        <v>1995.5</v>
      </c>
      <c r="H39" s="24">
        <v>5.07</v>
      </c>
    </row>
    <row r="40" spans="2:8" ht="13.5">
      <c r="B40" s="8" t="s">
        <v>162</v>
      </c>
      <c r="C40" s="48" t="s">
        <v>217</v>
      </c>
      <c r="D40" s="45" t="s">
        <v>163</v>
      </c>
      <c r="E40" s="6" t="s">
        <v>130</v>
      </c>
      <c r="F40" s="19">
        <v>2000000</v>
      </c>
      <c r="G40" s="24">
        <v>1994.7</v>
      </c>
      <c r="H40" s="24">
        <v>5.07</v>
      </c>
    </row>
    <row r="41" spans="2:8" ht="13.5">
      <c r="B41" s="8" t="s">
        <v>164</v>
      </c>
      <c r="C41" s="48" t="s">
        <v>218</v>
      </c>
      <c r="D41" s="45" t="s">
        <v>165</v>
      </c>
      <c r="E41" s="6" t="s">
        <v>130</v>
      </c>
      <c r="F41" s="19">
        <v>2000000</v>
      </c>
      <c r="G41" s="24">
        <v>1989.23</v>
      </c>
      <c r="H41" s="24">
        <v>5.05</v>
      </c>
    </row>
    <row r="42" spans="2:8" ht="13.5">
      <c r="B42" s="8" t="s">
        <v>166</v>
      </c>
      <c r="C42" s="48" t="s">
        <v>219</v>
      </c>
      <c r="D42" s="45" t="s">
        <v>167</v>
      </c>
      <c r="E42" s="6" t="s">
        <v>130</v>
      </c>
      <c r="F42" s="19">
        <v>2000000</v>
      </c>
      <c r="G42" s="24">
        <v>1987.34</v>
      </c>
      <c r="H42" s="24">
        <v>5.05</v>
      </c>
    </row>
    <row r="43" spans="2:8" ht="13.5">
      <c r="B43" s="8" t="s">
        <v>168</v>
      </c>
      <c r="C43" s="48" t="s">
        <v>220</v>
      </c>
      <c r="D43" s="45" t="s">
        <v>169</v>
      </c>
      <c r="E43" s="6" t="s">
        <v>130</v>
      </c>
      <c r="F43" s="19">
        <v>2000000</v>
      </c>
      <c r="G43" s="24">
        <v>1985.42</v>
      </c>
      <c r="H43" s="24">
        <v>5.04</v>
      </c>
    </row>
    <row r="44" spans="2:8" ht="13.5">
      <c r="B44" s="8" t="s">
        <v>170</v>
      </c>
      <c r="C44" s="48" t="s">
        <v>221</v>
      </c>
      <c r="D44" s="45" t="s">
        <v>171</v>
      </c>
      <c r="E44" s="6" t="s">
        <v>130</v>
      </c>
      <c r="F44" s="19">
        <v>2000000</v>
      </c>
      <c r="G44" s="24">
        <v>1983.49</v>
      </c>
      <c r="H44" s="24">
        <v>5.04</v>
      </c>
    </row>
    <row r="45" spans="2:8" ht="13.5">
      <c r="B45" s="8" t="s">
        <v>172</v>
      </c>
      <c r="C45" s="48" t="s">
        <v>173</v>
      </c>
      <c r="D45" s="45" t="s">
        <v>174</v>
      </c>
      <c r="E45" s="6" t="s">
        <v>130</v>
      </c>
      <c r="F45" s="19">
        <v>1500000</v>
      </c>
      <c r="G45" s="24">
        <v>1496.64</v>
      </c>
      <c r="H45" s="24">
        <v>3.8</v>
      </c>
    </row>
    <row r="46" spans="3:8" ht="13.5">
      <c r="C46" s="51" t="s">
        <v>100</v>
      </c>
      <c r="D46" s="45"/>
      <c r="E46" s="6"/>
      <c r="F46" s="19"/>
      <c r="G46" s="25">
        <v>22864.88</v>
      </c>
      <c r="H46" s="25">
        <v>58.07</v>
      </c>
    </row>
    <row r="47" spans="3:8" ht="13.5">
      <c r="C47" s="48"/>
      <c r="D47" s="45"/>
      <c r="E47" s="6"/>
      <c r="F47" s="19"/>
      <c r="G47" s="24"/>
      <c r="H47" s="24"/>
    </row>
    <row r="48" spans="3:8" ht="13.5">
      <c r="C48" s="51" t="s">
        <v>16</v>
      </c>
      <c r="D48" s="45"/>
      <c r="E48" s="6"/>
      <c r="F48" s="19"/>
      <c r="G48" s="24" t="s">
        <v>2</v>
      </c>
      <c r="H48" s="24" t="s">
        <v>2</v>
      </c>
    </row>
    <row r="49" spans="3:8" ht="13.5">
      <c r="C49" s="48"/>
      <c r="D49" s="45"/>
      <c r="E49" s="6"/>
      <c r="F49" s="19"/>
      <c r="G49" s="24"/>
      <c r="H49" s="24"/>
    </row>
    <row r="50" spans="1:8" ht="13.5">
      <c r="A50" s="10"/>
      <c r="B50" s="28"/>
      <c r="C50" s="49" t="s">
        <v>17</v>
      </c>
      <c r="D50" s="45"/>
      <c r="E50" s="6"/>
      <c r="F50" s="19"/>
      <c r="G50" s="24"/>
      <c r="H50" s="24"/>
    </row>
    <row r="51" spans="1:8" ht="13.5">
      <c r="A51" s="28"/>
      <c r="B51" s="28"/>
      <c r="C51" s="49" t="s">
        <v>18</v>
      </c>
      <c r="D51" s="45"/>
      <c r="E51" s="6"/>
      <c r="F51" s="19"/>
      <c r="G51" s="24" t="s">
        <v>2</v>
      </c>
      <c r="H51" s="24" t="s">
        <v>2</v>
      </c>
    </row>
    <row r="52" spans="1:8" ht="13.5">
      <c r="A52" s="28"/>
      <c r="B52" s="28"/>
      <c r="C52" s="49"/>
      <c r="D52" s="45"/>
      <c r="E52" s="6"/>
      <c r="F52" s="19"/>
      <c r="G52" s="24"/>
      <c r="H52" s="24"/>
    </row>
    <row r="53" spans="1:8" ht="13.5">
      <c r="A53" s="28"/>
      <c r="B53" s="28"/>
      <c r="C53" s="49" t="s">
        <v>229</v>
      </c>
      <c r="D53" s="45"/>
      <c r="E53" s="6"/>
      <c r="F53" s="19"/>
      <c r="G53" s="24" t="s">
        <v>2</v>
      </c>
      <c r="H53" s="24" t="s">
        <v>2</v>
      </c>
    </row>
    <row r="54" spans="1:8" ht="13.5">
      <c r="A54" s="28"/>
      <c r="B54" s="28"/>
      <c r="C54" s="49"/>
      <c r="D54" s="45"/>
      <c r="E54" s="6"/>
      <c r="F54" s="19"/>
      <c r="G54" s="24"/>
      <c r="H54" s="24"/>
    </row>
    <row r="55" spans="3:8" ht="13.5">
      <c r="C55" s="50" t="s">
        <v>230</v>
      </c>
      <c r="D55" s="45"/>
      <c r="E55" s="6"/>
      <c r="F55" s="19"/>
      <c r="G55" s="24"/>
      <c r="H55" s="24"/>
    </row>
    <row r="56" spans="2:8" ht="13.5">
      <c r="B56" s="8" t="s">
        <v>175</v>
      </c>
      <c r="C56" s="48" t="s">
        <v>176</v>
      </c>
      <c r="D56" s="45"/>
      <c r="E56" s="6"/>
      <c r="F56" s="19"/>
      <c r="G56" s="24">
        <v>100</v>
      </c>
      <c r="H56" s="24">
        <v>0.25</v>
      </c>
    </row>
    <row r="57" spans="2:8" ht="13.5">
      <c r="B57" s="8" t="s">
        <v>177</v>
      </c>
      <c r="C57" s="48" t="s">
        <v>120</v>
      </c>
      <c r="D57" s="45"/>
      <c r="E57" s="6"/>
      <c r="F57" s="19"/>
      <c r="G57" s="24">
        <v>100</v>
      </c>
      <c r="H57" s="24">
        <v>0.25</v>
      </c>
    </row>
    <row r="58" spans="3:8" ht="13.5">
      <c r="C58" s="51" t="s">
        <v>100</v>
      </c>
      <c r="D58" s="45"/>
      <c r="E58" s="6"/>
      <c r="F58" s="19"/>
      <c r="G58" s="25">
        <v>200</v>
      </c>
      <c r="H58" s="25">
        <v>0.5</v>
      </c>
    </row>
    <row r="59" spans="3:8" ht="13.5">
      <c r="C59" s="48"/>
      <c r="D59" s="45"/>
      <c r="E59" s="6"/>
      <c r="F59" s="19"/>
      <c r="G59" s="24"/>
      <c r="H59" s="24"/>
    </row>
    <row r="60" spans="3:8" ht="13.5">
      <c r="C60" s="50" t="s">
        <v>231</v>
      </c>
      <c r="D60" s="45"/>
      <c r="E60" s="6"/>
      <c r="F60" s="19"/>
      <c r="G60" s="24"/>
      <c r="H60" s="24"/>
    </row>
    <row r="61" spans="2:8" ht="13.5">
      <c r="B61" s="8" t="s">
        <v>121</v>
      </c>
      <c r="C61" s="48" t="s">
        <v>122</v>
      </c>
      <c r="D61" s="45"/>
      <c r="E61" s="6"/>
      <c r="F61" s="19"/>
      <c r="G61" s="24">
        <v>5209.32</v>
      </c>
      <c r="H61" s="24">
        <v>13.23</v>
      </c>
    </row>
    <row r="62" spans="3:8" ht="13.5">
      <c r="C62" s="51" t="s">
        <v>100</v>
      </c>
      <c r="D62" s="45"/>
      <c r="E62" s="6"/>
      <c r="F62" s="19"/>
      <c r="G62" s="25">
        <v>5209.32</v>
      </c>
      <c r="H62" s="25">
        <v>13.23</v>
      </c>
    </row>
    <row r="63" spans="3:8" ht="13.5">
      <c r="C63" s="48"/>
      <c r="D63" s="45"/>
      <c r="E63" s="6"/>
      <c r="F63" s="19"/>
      <c r="G63" s="24"/>
      <c r="H63" s="24"/>
    </row>
    <row r="64" spans="1:8" ht="13.5">
      <c r="A64" s="10"/>
      <c r="B64" s="28"/>
      <c r="C64" s="49" t="s">
        <v>19</v>
      </c>
      <c r="D64" s="45"/>
      <c r="E64" s="6"/>
      <c r="F64" s="19"/>
      <c r="G64" s="24"/>
      <c r="H64" s="24"/>
    </row>
    <row r="65" spans="2:8" ht="13.5">
      <c r="B65" s="8"/>
      <c r="C65" s="48" t="s">
        <v>123</v>
      </c>
      <c r="D65" s="45"/>
      <c r="E65" s="6"/>
      <c r="F65" s="19"/>
      <c r="G65" s="24">
        <v>83.99</v>
      </c>
      <c r="H65" s="24">
        <v>0.21</v>
      </c>
    </row>
    <row r="66" spans="3:8" ht="13.5">
      <c r="C66" s="51" t="s">
        <v>100</v>
      </c>
      <c r="D66" s="45"/>
      <c r="E66" s="6"/>
      <c r="F66" s="19"/>
      <c r="G66" s="25">
        <v>83.99</v>
      </c>
      <c r="H66" s="25">
        <v>0.21</v>
      </c>
    </row>
    <row r="67" spans="3:8" ht="13.5">
      <c r="C67" s="48"/>
      <c r="D67" s="45"/>
      <c r="E67" s="6"/>
      <c r="F67" s="19"/>
      <c r="G67" s="24"/>
      <c r="H67" s="24"/>
    </row>
    <row r="68" spans="3:8" ht="14.25" thickBot="1">
      <c r="C68" s="52" t="s">
        <v>124</v>
      </c>
      <c r="D68" s="46"/>
      <c r="E68" s="5"/>
      <c r="F68" s="20"/>
      <c r="G68" s="26">
        <v>39378.61</v>
      </c>
      <c r="H68" s="26">
        <f>_xlfn.SUMIFS(H:H,C:C,"Total")</f>
        <v>100</v>
      </c>
    </row>
    <row r="69" spans="3:8" ht="13.5">
      <c r="C69" s="119" t="s">
        <v>236</v>
      </c>
      <c r="D69" s="120"/>
      <c r="E69" s="121"/>
      <c r="F69" s="122"/>
      <c r="G69" s="123"/>
      <c r="H69" s="124"/>
    </row>
    <row r="70" spans="3:8" ht="15.75">
      <c r="C70" s="64" t="s">
        <v>237</v>
      </c>
      <c r="D70" s="65"/>
      <c r="E70" s="66"/>
      <c r="F70" s="66"/>
      <c r="G70" s="65"/>
      <c r="H70" s="83"/>
    </row>
    <row r="71" spans="3:8" ht="40.5">
      <c r="C71" s="173" t="s">
        <v>238</v>
      </c>
      <c r="D71" s="174" t="s">
        <v>239</v>
      </c>
      <c r="E71" s="67" t="s">
        <v>240</v>
      </c>
      <c r="F71" s="67" t="s">
        <v>240</v>
      </c>
      <c r="G71" s="67" t="s">
        <v>241</v>
      </c>
      <c r="H71" s="83"/>
    </row>
    <row r="72" spans="3:8" ht="15.75">
      <c r="C72" s="173"/>
      <c r="D72" s="174"/>
      <c r="E72" s="67" t="s">
        <v>242</v>
      </c>
      <c r="F72" s="67" t="s">
        <v>243</v>
      </c>
      <c r="G72" s="67" t="s">
        <v>242</v>
      </c>
      <c r="H72" s="83"/>
    </row>
    <row r="73" spans="3:8" ht="15.75">
      <c r="C73" s="68" t="s">
        <v>2</v>
      </c>
      <c r="D73" s="69" t="s">
        <v>2</v>
      </c>
      <c r="E73" s="69" t="s">
        <v>2</v>
      </c>
      <c r="F73" s="69" t="s">
        <v>2</v>
      </c>
      <c r="G73" s="69" t="s">
        <v>2</v>
      </c>
      <c r="H73" s="83"/>
    </row>
    <row r="74" spans="3:8" ht="15.75">
      <c r="C74" s="70" t="s">
        <v>244</v>
      </c>
      <c r="D74" s="71"/>
      <c r="E74" s="71"/>
      <c r="F74" s="71"/>
      <c r="G74" s="71"/>
      <c r="H74" s="83"/>
    </row>
    <row r="75" spans="3:8" ht="15.75">
      <c r="C75" s="72"/>
      <c r="D75" s="125"/>
      <c r="E75" s="125"/>
      <c r="F75" s="125"/>
      <c r="G75" s="125"/>
      <c r="H75" s="83"/>
    </row>
    <row r="76" spans="3:8" ht="15.75">
      <c r="C76" s="72" t="s">
        <v>271</v>
      </c>
      <c r="D76" s="125"/>
      <c r="E76" s="125"/>
      <c r="F76" s="125"/>
      <c r="G76" s="125"/>
      <c r="H76" s="83"/>
    </row>
    <row r="77" spans="3:8" ht="15.75">
      <c r="C77" s="126" t="s">
        <v>272</v>
      </c>
      <c r="D77" s="74" t="s">
        <v>318</v>
      </c>
      <c r="E77" s="74" t="s">
        <v>316</v>
      </c>
      <c r="F77" s="125"/>
      <c r="G77" s="125"/>
      <c r="H77" s="83"/>
    </row>
    <row r="78" spans="3:8" ht="15.75">
      <c r="C78" s="126" t="s">
        <v>248</v>
      </c>
      <c r="D78" s="127"/>
      <c r="E78" s="127"/>
      <c r="F78" s="125"/>
      <c r="G78" s="125"/>
      <c r="H78" s="83"/>
    </row>
    <row r="79" spans="3:8" ht="15.75">
      <c r="C79" s="126" t="s">
        <v>273</v>
      </c>
      <c r="D79" s="128">
        <v>1107.9915</v>
      </c>
      <c r="E79" s="128">
        <v>1111.9188</v>
      </c>
      <c r="F79" s="125"/>
      <c r="G79" s="125"/>
      <c r="H79" s="83"/>
    </row>
    <row r="80" spans="3:8" ht="15.75">
      <c r="C80" s="126" t="s">
        <v>274</v>
      </c>
      <c r="D80" s="128">
        <v>1000.2078</v>
      </c>
      <c r="E80" s="128">
        <v>1000.2078</v>
      </c>
      <c r="F80" s="125"/>
      <c r="G80" s="125"/>
      <c r="H80" s="129"/>
    </row>
    <row r="81" spans="3:8" ht="15.75">
      <c r="C81" s="126" t="s">
        <v>275</v>
      </c>
      <c r="D81" s="128">
        <v>1001.7973</v>
      </c>
      <c r="E81" s="128">
        <v>1001.542</v>
      </c>
      <c r="F81" s="125"/>
      <c r="G81" s="125"/>
      <c r="H81" s="129"/>
    </row>
    <row r="82" spans="3:8" ht="15.75">
      <c r="C82" s="126" t="s">
        <v>276</v>
      </c>
      <c r="D82" s="128">
        <v>1003.799</v>
      </c>
      <c r="E82" s="128">
        <v>1003.543</v>
      </c>
      <c r="F82" s="125"/>
      <c r="G82" s="125"/>
      <c r="H82" s="129"/>
    </row>
    <row r="83" spans="3:8" ht="15.75">
      <c r="C83" s="126" t="s">
        <v>249</v>
      </c>
      <c r="D83" s="128"/>
      <c r="E83" s="128"/>
      <c r="F83" s="125"/>
      <c r="G83" s="125"/>
      <c r="H83" s="83"/>
    </row>
    <row r="84" spans="3:8" ht="15.75">
      <c r="C84" s="126" t="s">
        <v>277</v>
      </c>
      <c r="D84" s="128">
        <v>1105.9462</v>
      </c>
      <c r="E84" s="128">
        <v>1109.7891</v>
      </c>
      <c r="F84" s="125"/>
      <c r="G84" s="125"/>
      <c r="H84" s="83"/>
    </row>
    <row r="85" spans="3:8" ht="15.75">
      <c r="C85" s="126" t="s">
        <v>278</v>
      </c>
      <c r="D85" s="128">
        <v>1000.2078</v>
      </c>
      <c r="E85" s="128">
        <v>1000.2078</v>
      </c>
      <c r="F85" s="125"/>
      <c r="G85" s="125"/>
      <c r="H85" s="130"/>
    </row>
    <row r="86" spans="3:8" ht="15.75">
      <c r="C86" s="126" t="s">
        <v>279</v>
      </c>
      <c r="D86" s="128">
        <v>1001.7811</v>
      </c>
      <c r="E86" s="128">
        <v>1001.5311</v>
      </c>
      <c r="F86" s="125"/>
      <c r="G86" s="125"/>
      <c r="H86" s="129"/>
    </row>
    <row r="87" spans="3:8" ht="15.75">
      <c r="C87" s="126" t="s">
        <v>280</v>
      </c>
      <c r="D87" s="128">
        <v>1003.7827</v>
      </c>
      <c r="E87" s="128">
        <v>1003.5323</v>
      </c>
      <c r="F87" s="125"/>
      <c r="G87" s="125"/>
      <c r="H87" s="129"/>
    </row>
    <row r="88" spans="3:8" ht="15.75">
      <c r="C88" s="131"/>
      <c r="D88" s="125"/>
      <c r="E88" s="125"/>
      <c r="F88" s="125"/>
      <c r="G88" s="125"/>
      <c r="H88" s="83"/>
    </row>
    <row r="89" spans="3:8" ht="15.75">
      <c r="C89" s="72" t="s">
        <v>322</v>
      </c>
      <c r="D89" s="76"/>
      <c r="E89" s="76"/>
      <c r="F89" s="76"/>
      <c r="G89" s="125"/>
      <c r="H89" s="83"/>
    </row>
    <row r="90" spans="3:8" ht="15.75">
      <c r="C90" s="72"/>
      <c r="D90" s="76"/>
      <c r="E90" s="76"/>
      <c r="F90" s="76"/>
      <c r="G90" s="125"/>
      <c r="H90" s="83"/>
    </row>
    <row r="91" spans="3:8" ht="47.25">
      <c r="C91" s="132" t="s">
        <v>281</v>
      </c>
      <c r="D91" s="133" t="s">
        <v>282</v>
      </c>
      <c r="E91" s="133" t="s">
        <v>283</v>
      </c>
      <c r="F91" s="133" t="s">
        <v>284</v>
      </c>
      <c r="G91" s="59"/>
      <c r="H91" s="134"/>
    </row>
    <row r="92" spans="3:16" ht="15.75">
      <c r="C92" s="135" t="s">
        <v>331</v>
      </c>
      <c r="D92" s="136" t="s">
        <v>285</v>
      </c>
      <c r="E92" s="136">
        <v>2.742816070000001</v>
      </c>
      <c r="F92" s="136">
        <v>2.5398601500000004</v>
      </c>
      <c r="G92" s="59"/>
      <c r="H92" s="137"/>
      <c r="J92" s="168"/>
      <c r="K92" s="168"/>
      <c r="L92" s="168"/>
      <c r="M92" s="168"/>
      <c r="N92" s="168"/>
      <c r="O92" s="168"/>
      <c r="P92" s="168"/>
    </row>
    <row r="93" spans="3:16" ht="15.75">
      <c r="C93" s="138"/>
      <c r="D93" s="76"/>
      <c r="E93" s="76"/>
      <c r="F93" s="76"/>
      <c r="G93" s="59"/>
      <c r="H93" s="62"/>
      <c r="J93" s="168"/>
      <c r="K93" s="168"/>
      <c r="L93" s="168"/>
      <c r="M93" s="168"/>
      <c r="N93" s="168"/>
      <c r="O93" s="168"/>
      <c r="P93" s="168"/>
    </row>
    <row r="94" spans="3:16" ht="47.25">
      <c r="C94" s="139" t="s">
        <v>281</v>
      </c>
      <c r="D94" s="133" t="s">
        <v>286</v>
      </c>
      <c r="E94" s="133" t="s">
        <v>283</v>
      </c>
      <c r="F94" s="133" t="s">
        <v>287</v>
      </c>
      <c r="G94" s="59"/>
      <c r="H94" s="62"/>
      <c r="J94" s="168"/>
      <c r="K94" s="168"/>
      <c r="L94" s="168"/>
      <c r="M94" s="168"/>
      <c r="N94" s="168"/>
      <c r="O94" s="168"/>
      <c r="P94" s="168"/>
    </row>
    <row r="95" spans="3:16" ht="15.75">
      <c r="C95" s="135" t="s">
        <v>331</v>
      </c>
      <c r="D95" s="136" t="s">
        <v>288</v>
      </c>
      <c r="E95" s="136">
        <v>2.68937221</v>
      </c>
      <c r="F95" s="136">
        <v>2.49037087</v>
      </c>
      <c r="G95" s="59"/>
      <c r="H95" s="62"/>
      <c r="J95" s="168"/>
      <c r="K95" s="168"/>
      <c r="L95" s="168"/>
      <c r="M95" s="168"/>
      <c r="N95" s="168"/>
      <c r="O95" s="168"/>
      <c r="P95" s="168"/>
    </row>
    <row r="96" spans="3:16" ht="15.75">
      <c r="C96" s="138"/>
      <c r="D96" s="76"/>
      <c r="E96" s="76"/>
      <c r="F96" s="76"/>
      <c r="G96" s="59"/>
      <c r="H96" s="62"/>
      <c r="J96" s="168"/>
      <c r="K96" s="168"/>
      <c r="L96" s="168"/>
      <c r="M96" s="168"/>
      <c r="N96" s="168"/>
      <c r="O96" s="168"/>
      <c r="P96" s="168"/>
    </row>
    <row r="97" spans="3:16" ht="47.25">
      <c r="C97" s="139" t="s">
        <v>281</v>
      </c>
      <c r="D97" s="133" t="s">
        <v>289</v>
      </c>
      <c r="E97" s="133" t="s">
        <v>283</v>
      </c>
      <c r="F97" s="133" t="s">
        <v>287</v>
      </c>
      <c r="G97" s="59"/>
      <c r="H97" s="62"/>
      <c r="J97" s="168"/>
      <c r="K97" s="168"/>
      <c r="L97" s="168"/>
      <c r="M97" s="168"/>
      <c r="N97" s="168"/>
      <c r="O97" s="168"/>
      <c r="P97" s="168"/>
    </row>
    <row r="98" spans="3:16" ht="15.75">
      <c r="C98" s="140">
        <v>43864</v>
      </c>
      <c r="D98" s="136" t="s">
        <v>290</v>
      </c>
      <c r="E98" s="141">
        <v>0.6719320400000001</v>
      </c>
      <c r="F98" s="141">
        <v>0.62221212</v>
      </c>
      <c r="G98" s="59"/>
      <c r="H98" s="62"/>
      <c r="J98" s="168"/>
      <c r="K98" s="168"/>
      <c r="L98" s="168"/>
      <c r="M98" s="168"/>
      <c r="N98" s="168"/>
      <c r="O98" s="168"/>
      <c r="P98" s="168"/>
    </row>
    <row r="99" spans="3:16" ht="15.75">
      <c r="C99" s="140">
        <v>43871</v>
      </c>
      <c r="D99" s="136" t="s">
        <v>290</v>
      </c>
      <c r="E99" s="141">
        <v>0.6832959000000001</v>
      </c>
      <c r="F99" s="141">
        <v>0.6327351</v>
      </c>
      <c r="G99" s="59"/>
      <c r="H99" s="62"/>
      <c r="J99" s="168"/>
      <c r="K99" s="168"/>
      <c r="L99" s="168"/>
      <c r="M99" s="168"/>
      <c r="N99" s="168"/>
      <c r="O99" s="168"/>
      <c r="P99" s="168"/>
    </row>
    <row r="100" spans="3:16" ht="15.75">
      <c r="C100" s="140">
        <v>43878</v>
      </c>
      <c r="D100" s="136" t="s">
        <v>290</v>
      </c>
      <c r="E100" s="141">
        <v>0.71028781</v>
      </c>
      <c r="F100" s="141">
        <v>0.6577297400000001</v>
      </c>
      <c r="G100" s="59"/>
      <c r="H100" s="62"/>
      <c r="J100" s="168"/>
      <c r="K100" s="168"/>
      <c r="L100" s="168"/>
      <c r="M100" s="168"/>
      <c r="N100" s="168"/>
      <c r="O100" s="168"/>
      <c r="P100" s="168"/>
    </row>
    <row r="101" spans="3:16" ht="15.75">
      <c r="C101" s="140">
        <v>43885</v>
      </c>
      <c r="D101" s="136" t="s">
        <v>290</v>
      </c>
      <c r="E101" s="141">
        <v>0.67112556</v>
      </c>
      <c r="F101" s="141">
        <v>0.62146531</v>
      </c>
      <c r="G101" s="59"/>
      <c r="H101" s="62"/>
      <c r="J101" s="168"/>
      <c r="K101" s="168"/>
      <c r="L101" s="168"/>
      <c r="M101" s="168"/>
      <c r="N101" s="168"/>
      <c r="O101" s="168"/>
      <c r="P101" s="168"/>
    </row>
    <row r="102" spans="3:16" ht="15.75">
      <c r="C102" s="138"/>
      <c r="D102" s="76"/>
      <c r="E102" s="76"/>
      <c r="F102" s="76"/>
      <c r="G102" s="59"/>
      <c r="H102" s="62"/>
      <c r="J102" s="168"/>
      <c r="K102" s="168"/>
      <c r="L102" s="168"/>
      <c r="M102" s="168"/>
      <c r="N102" s="168"/>
      <c r="O102" s="168"/>
      <c r="P102" s="168"/>
    </row>
    <row r="103" spans="3:16" ht="47.25">
      <c r="C103" s="139" t="s">
        <v>281</v>
      </c>
      <c r="D103" s="133" t="s">
        <v>291</v>
      </c>
      <c r="E103" s="133" t="s">
        <v>283</v>
      </c>
      <c r="F103" s="133" t="s">
        <v>287</v>
      </c>
      <c r="G103" s="59"/>
      <c r="H103" s="62"/>
      <c r="J103" s="168"/>
      <c r="K103" s="168"/>
      <c r="L103" s="168"/>
      <c r="M103" s="168"/>
      <c r="N103" s="168"/>
      <c r="O103" s="168"/>
      <c r="P103" s="168"/>
    </row>
    <row r="104" spans="3:16" ht="15.75">
      <c r="C104" s="140">
        <v>43864</v>
      </c>
      <c r="D104" s="136" t="s">
        <v>292</v>
      </c>
      <c r="E104" s="141">
        <v>0.65829907</v>
      </c>
      <c r="F104" s="141">
        <v>0.60958793</v>
      </c>
      <c r="G104" s="142"/>
      <c r="H104" s="62"/>
      <c r="J104" s="168"/>
      <c r="K104" s="168"/>
      <c r="L104" s="168"/>
      <c r="M104" s="168"/>
      <c r="N104" s="168"/>
      <c r="O104" s="168"/>
      <c r="P104" s="168"/>
    </row>
    <row r="105" spans="3:16" ht="15.75">
      <c r="C105" s="140">
        <v>43871</v>
      </c>
      <c r="D105" s="136" t="s">
        <v>292</v>
      </c>
      <c r="E105" s="141">
        <v>0.66981902</v>
      </c>
      <c r="F105" s="141">
        <v>0.62025545</v>
      </c>
      <c r="G105" s="142"/>
      <c r="H105" s="62"/>
      <c r="J105" s="168"/>
      <c r="K105" s="168"/>
      <c r="L105" s="168"/>
      <c r="M105" s="168"/>
      <c r="N105" s="168"/>
      <c r="O105" s="168"/>
      <c r="P105" s="168"/>
    </row>
    <row r="106" spans="3:16" ht="15.75">
      <c r="C106" s="140">
        <v>43878</v>
      </c>
      <c r="D106" s="136" t="s">
        <v>292</v>
      </c>
      <c r="E106" s="141">
        <v>0.69680534</v>
      </c>
      <c r="F106" s="141">
        <v>0.6452449</v>
      </c>
      <c r="G106" s="142"/>
      <c r="H106" s="62"/>
      <c r="J106" s="168"/>
      <c r="K106" s="168"/>
      <c r="L106" s="168"/>
      <c r="M106" s="168"/>
      <c r="N106" s="168"/>
      <c r="O106" s="168"/>
      <c r="P106" s="168"/>
    </row>
    <row r="107" spans="3:16" ht="15.75">
      <c r="C107" s="140">
        <v>43885</v>
      </c>
      <c r="D107" s="136" t="s">
        <v>292</v>
      </c>
      <c r="E107" s="141">
        <v>0.65758355</v>
      </c>
      <c r="F107" s="141">
        <v>0.60892535</v>
      </c>
      <c r="G107" s="142"/>
      <c r="H107" s="62"/>
      <c r="J107" s="168"/>
      <c r="K107" s="168"/>
      <c r="L107" s="168"/>
      <c r="M107" s="168"/>
      <c r="N107" s="168"/>
      <c r="O107" s="168"/>
      <c r="P107" s="168"/>
    </row>
    <row r="108" spans="3:16" ht="15.75">
      <c r="C108" s="138"/>
      <c r="D108" s="76"/>
      <c r="E108" s="76"/>
      <c r="F108" s="76"/>
      <c r="G108" s="59"/>
      <c r="H108" s="62"/>
      <c r="J108" s="168"/>
      <c r="K108" s="168"/>
      <c r="L108" s="168"/>
      <c r="M108" s="168"/>
      <c r="N108" s="168"/>
      <c r="O108" s="168"/>
      <c r="P108" s="168"/>
    </row>
    <row r="109" spans="3:16" ht="47.25">
      <c r="C109" s="139" t="s">
        <v>281</v>
      </c>
      <c r="D109" s="133" t="s">
        <v>293</v>
      </c>
      <c r="E109" s="133" t="s">
        <v>283</v>
      </c>
      <c r="F109" s="133" t="s">
        <v>287</v>
      </c>
      <c r="G109" s="59"/>
      <c r="H109" s="62"/>
      <c r="J109" s="168"/>
      <c r="K109" s="168"/>
      <c r="L109" s="168"/>
      <c r="M109" s="168"/>
      <c r="N109" s="168"/>
      <c r="O109" s="168"/>
      <c r="P109" s="168"/>
    </row>
    <row r="110" spans="3:16" ht="15.75">
      <c r="C110" s="140">
        <v>43885</v>
      </c>
      <c r="D110" s="136" t="s">
        <v>294</v>
      </c>
      <c r="E110" s="136">
        <v>2.74589914</v>
      </c>
      <c r="F110" s="136">
        <v>2.54271505</v>
      </c>
      <c r="G110" s="59"/>
      <c r="H110" s="62"/>
      <c r="J110" s="168"/>
      <c r="K110" s="168"/>
      <c r="L110" s="168"/>
      <c r="M110" s="168"/>
      <c r="N110" s="168"/>
      <c r="O110" s="168"/>
      <c r="P110" s="168"/>
    </row>
    <row r="111" spans="3:16" ht="15.75">
      <c r="C111" s="138"/>
      <c r="D111" s="76"/>
      <c r="E111" s="76"/>
      <c r="F111" s="76"/>
      <c r="G111" s="59"/>
      <c r="H111" s="62"/>
      <c r="J111" s="168"/>
      <c r="K111" s="168"/>
      <c r="L111" s="168"/>
      <c r="M111" s="168"/>
      <c r="N111" s="168"/>
      <c r="O111" s="168"/>
      <c r="P111" s="168"/>
    </row>
    <row r="112" spans="3:16" ht="47.25">
      <c r="C112" s="139" t="s">
        <v>281</v>
      </c>
      <c r="D112" s="133" t="s">
        <v>295</v>
      </c>
      <c r="E112" s="133" t="s">
        <v>283</v>
      </c>
      <c r="F112" s="133" t="s">
        <v>287</v>
      </c>
      <c r="G112" s="59"/>
      <c r="H112" s="62"/>
      <c r="J112" s="168"/>
      <c r="K112" s="168"/>
      <c r="L112" s="168"/>
      <c r="M112" s="168"/>
      <c r="N112" s="168"/>
      <c r="O112" s="168"/>
      <c r="P112" s="168"/>
    </row>
    <row r="113" spans="3:16" ht="15.75">
      <c r="C113" s="140">
        <v>43885</v>
      </c>
      <c r="D113" s="136" t="s">
        <v>296</v>
      </c>
      <c r="E113" s="136">
        <v>2.69155959</v>
      </c>
      <c r="F113" s="136">
        <v>2.49239639</v>
      </c>
      <c r="G113" s="59"/>
      <c r="H113" s="62"/>
      <c r="J113" s="168"/>
      <c r="K113" s="168"/>
      <c r="L113" s="168"/>
      <c r="M113" s="168"/>
      <c r="N113" s="168"/>
      <c r="O113" s="168"/>
      <c r="P113" s="168"/>
    </row>
    <row r="114" spans="3:16" ht="15.75">
      <c r="C114" s="72"/>
      <c r="D114" s="76"/>
      <c r="E114" s="76"/>
      <c r="F114" s="76"/>
      <c r="G114" s="125"/>
      <c r="H114" s="83"/>
      <c r="J114" s="168"/>
      <c r="K114" s="168"/>
      <c r="L114" s="168"/>
      <c r="M114" s="168"/>
      <c r="N114" s="168"/>
      <c r="O114" s="168"/>
      <c r="P114" s="168"/>
    </row>
    <row r="115" spans="3:16" ht="15.75">
      <c r="C115" s="72" t="s">
        <v>297</v>
      </c>
      <c r="D115" s="76"/>
      <c r="E115" s="76"/>
      <c r="F115" s="76"/>
      <c r="G115" s="125"/>
      <c r="H115" s="83"/>
      <c r="J115" s="168"/>
      <c r="K115" s="168"/>
      <c r="L115" s="168"/>
      <c r="M115" s="168"/>
      <c r="N115" s="168"/>
      <c r="O115" s="168"/>
      <c r="P115" s="168"/>
    </row>
    <row r="116" spans="3:16" ht="15.75">
      <c r="C116" s="72" t="s">
        <v>298</v>
      </c>
      <c r="D116" s="76"/>
      <c r="E116" s="76"/>
      <c r="F116" s="76"/>
      <c r="G116" s="125"/>
      <c r="H116" s="83"/>
      <c r="J116" s="168"/>
      <c r="K116" s="168"/>
      <c r="L116" s="168"/>
      <c r="M116" s="168"/>
      <c r="N116" s="168"/>
      <c r="O116" s="168"/>
      <c r="P116" s="168"/>
    </row>
    <row r="117" spans="3:16" ht="15.75">
      <c r="C117" s="72"/>
      <c r="D117" s="76"/>
      <c r="E117" s="76"/>
      <c r="F117" s="76"/>
      <c r="G117" s="125"/>
      <c r="H117" s="83"/>
      <c r="J117" s="168"/>
      <c r="K117" s="168"/>
      <c r="L117" s="168"/>
      <c r="M117" s="168"/>
      <c r="N117" s="168"/>
      <c r="O117" s="168"/>
      <c r="P117" s="168"/>
    </row>
    <row r="118" spans="3:16" ht="15.75">
      <c r="C118" s="72" t="s">
        <v>323</v>
      </c>
      <c r="D118" s="76"/>
      <c r="E118" s="76"/>
      <c r="F118" s="76"/>
      <c r="G118" s="125"/>
      <c r="H118" s="83"/>
      <c r="J118" s="168"/>
      <c r="K118" s="168"/>
      <c r="L118" s="168"/>
      <c r="M118" s="168"/>
      <c r="N118" s="168"/>
      <c r="O118" s="168"/>
      <c r="P118" s="168"/>
    </row>
    <row r="119" spans="3:16" ht="15.75">
      <c r="C119" s="72"/>
      <c r="D119" s="76"/>
      <c r="E119" s="76"/>
      <c r="F119" s="76"/>
      <c r="G119" s="125"/>
      <c r="H119" s="83"/>
      <c r="J119" s="168"/>
      <c r="K119" s="168"/>
      <c r="L119" s="168"/>
      <c r="M119" s="168"/>
      <c r="N119" s="168"/>
      <c r="O119" s="168"/>
      <c r="P119" s="168"/>
    </row>
    <row r="120" spans="3:16" ht="15.75">
      <c r="C120" s="72" t="s">
        <v>324</v>
      </c>
      <c r="D120" s="76"/>
      <c r="E120" s="76"/>
      <c r="F120" s="76"/>
      <c r="G120" s="125"/>
      <c r="H120" s="83"/>
      <c r="J120" s="168"/>
      <c r="K120" s="168"/>
      <c r="L120" s="168"/>
      <c r="M120" s="168"/>
      <c r="N120" s="168"/>
      <c r="O120" s="168"/>
      <c r="P120" s="168"/>
    </row>
    <row r="121" spans="3:16" ht="15.75">
      <c r="C121" s="78" t="s">
        <v>250</v>
      </c>
      <c r="D121" s="76"/>
      <c r="E121" s="76"/>
      <c r="F121" s="76"/>
      <c r="G121" s="125"/>
      <c r="H121" s="83"/>
      <c r="J121" s="168"/>
      <c r="K121" s="168"/>
      <c r="L121" s="168"/>
      <c r="M121" s="168"/>
      <c r="N121" s="168"/>
      <c r="O121" s="168"/>
      <c r="P121" s="168"/>
    </row>
    <row r="122" spans="3:16" ht="15.75">
      <c r="C122" s="78"/>
      <c r="D122" s="76"/>
      <c r="E122" s="76"/>
      <c r="F122" s="76"/>
      <c r="G122" s="125"/>
      <c r="H122" s="83"/>
      <c r="J122" s="168"/>
      <c r="K122" s="168"/>
      <c r="L122" s="168"/>
      <c r="M122" s="168"/>
      <c r="N122" s="168"/>
      <c r="O122" s="168"/>
      <c r="P122" s="168"/>
    </row>
    <row r="123" spans="3:16" ht="15.75">
      <c r="C123" s="72" t="s">
        <v>325</v>
      </c>
      <c r="D123" s="76"/>
      <c r="E123" s="76"/>
      <c r="F123" s="76"/>
      <c r="G123" s="125"/>
      <c r="H123" s="83"/>
      <c r="J123" s="168"/>
      <c r="K123" s="168"/>
      <c r="L123" s="168"/>
      <c r="M123" s="168"/>
      <c r="N123" s="168"/>
      <c r="O123" s="168"/>
      <c r="P123" s="168"/>
    </row>
    <row r="124" spans="3:16" ht="15.75">
      <c r="C124" s="72"/>
      <c r="D124" s="76"/>
      <c r="E124" s="76"/>
      <c r="F124" s="76"/>
      <c r="G124" s="125"/>
      <c r="H124" s="83"/>
      <c r="J124" s="168"/>
      <c r="K124" s="168"/>
      <c r="L124" s="168"/>
      <c r="M124" s="168"/>
      <c r="N124" s="168"/>
      <c r="O124" s="168"/>
      <c r="P124" s="168"/>
    </row>
    <row r="125" spans="3:16" ht="15.75">
      <c r="C125" s="72" t="s">
        <v>326</v>
      </c>
      <c r="D125" s="76"/>
      <c r="E125" s="76"/>
      <c r="F125" s="76"/>
      <c r="G125" s="125"/>
      <c r="H125" s="83"/>
      <c r="J125" s="168"/>
      <c r="K125" s="168"/>
      <c r="L125" s="168"/>
      <c r="M125" s="168"/>
      <c r="N125" s="168"/>
      <c r="O125" s="168"/>
      <c r="P125" s="168"/>
    </row>
    <row r="126" spans="3:16" ht="15.75">
      <c r="C126" s="79"/>
      <c r="D126" s="76"/>
      <c r="E126" s="76"/>
      <c r="F126" s="76"/>
      <c r="G126" s="125"/>
      <c r="H126" s="83"/>
      <c r="J126" s="168"/>
      <c r="K126" s="168"/>
      <c r="L126" s="168"/>
      <c r="M126" s="168"/>
      <c r="N126" s="168"/>
      <c r="O126" s="168"/>
      <c r="P126" s="168"/>
    </row>
    <row r="127" spans="3:16" ht="15.75">
      <c r="C127" s="100" t="s">
        <v>338</v>
      </c>
      <c r="D127" s="76"/>
      <c r="E127" s="143"/>
      <c r="F127" s="76"/>
      <c r="G127" s="125"/>
      <c r="H127" s="83"/>
      <c r="J127" s="168"/>
      <c r="K127" s="168"/>
      <c r="L127" s="168"/>
      <c r="M127" s="168"/>
      <c r="N127" s="168"/>
      <c r="O127" s="168"/>
      <c r="P127" s="168"/>
    </row>
    <row r="128" spans="3:16" ht="15.75">
      <c r="C128" s="72"/>
      <c r="D128" s="76"/>
      <c r="E128" s="76"/>
      <c r="F128" s="76"/>
      <c r="G128" s="125"/>
      <c r="H128" s="83"/>
      <c r="J128" s="168"/>
      <c r="K128" s="168"/>
      <c r="L128" s="168"/>
      <c r="M128" s="168"/>
      <c r="N128" s="168"/>
      <c r="O128" s="168"/>
      <c r="P128" s="168"/>
    </row>
    <row r="129" spans="3:16" ht="15.75">
      <c r="C129" s="72" t="s">
        <v>327</v>
      </c>
      <c r="D129" s="76"/>
      <c r="E129" s="76"/>
      <c r="F129" s="76"/>
      <c r="G129" s="125"/>
      <c r="H129" s="83"/>
      <c r="J129" s="168"/>
      <c r="K129" s="168"/>
      <c r="L129" s="168"/>
      <c r="M129" s="168"/>
      <c r="N129" s="168"/>
      <c r="O129" s="168"/>
      <c r="P129" s="168"/>
    </row>
    <row r="130" spans="3:16" ht="15.75">
      <c r="C130" s="72"/>
      <c r="D130" s="76"/>
      <c r="E130" s="76"/>
      <c r="F130" s="76"/>
      <c r="G130" s="125"/>
      <c r="H130" s="83"/>
      <c r="J130" s="168"/>
      <c r="K130" s="168"/>
      <c r="L130" s="168"/>
      <c r="M130" s="168"/>
      <c r="N130" s="168"/>
      <c r="O130" s="168"/>
      <c r="P130" s="168"/>
    </row>
    <row r="131" spans="3:16" ht="15.75">
      <c r="C131" s="72" t="s">
        <v>299</v>
      </c>
      <c r="D131" s="76"/>
      <c r="E131" s="76"/>
      <c r="F131" s="76"/>
      <c r="G131" s="125"/>
      <c r="H131" s="83"/>
      <c r="J131" s="168"/>
      <c r="K131" s="168"/>
      <c r="L131" s="168"/>
      <c r="M131" s="168"/>
      <c r="N131" s="168"/>
      <c r="O131" s="168"/>
      <c r="P131" s="168"/>
    </row>
    <row r="132" spans="3:10" ht="15.75">
      <c r="C132" s="144" t="s">
        <v>300</v>
      </c>
      <c r="D132" s="145"/>
      <c r="E132" s="145"/>
      <c r="F132" s="145"/>
      <c r="G132" s="146">
        <f>H46/100</f>
        <v>0.5807</v>
      </c>
      <c r="H132" s="83"/>
      <c r="J132" s="167"/>
    </row>
    <row r="133" spans="3:10" ht="15.75">
      <c r="C133" s="144" t="s">
        <v>301</v>
      </c>
      <c r="D133" s="145"/>
      <c r="E133" s="145"/>
      <c r="F133" s="145"/>
      <c r="G133" s="146">
        <f>(H23+H18)/100</f>
        <v>0.24189999999999998</v>
      </c>
      <c r="H133" s="83"/>
      <c r="J133" s="167"/>
    </row>
    <row r="134" spans="3:10" ht="15.75">
      <c r="C134" s="144" t="s">
        <v>302</v>
      </c>
      <c r="D134" s="145"/>
      <c r="E134" s="145"/>
      <c r="F134" s="145"/>
      <c r="G134" s="146">
        <f>H32/100</f>
        <v>0.038</v>
      </c>
      <c r="H134" s="83"/>
      <c r="J134" s="167"/>
    </row>
    <row r="135" spans="3:10" ht="15.75">
      <c r="C135" s="147" t="s">
        <v>303</v>
      </c>
      <c r="D135" s="148"/>
      <c r="E135" s="148"/>
      <c r="F135" s="148"/>
      <c r="G135" s="149">
        <f>(H66+H62+H58)/100</f>
        <v>0.13940000000000002</v>
      </c>
      <c r="H135" s="83"/>
      <c r="J135" s="167"/>
    </row>
    <row r="136" spans="3:10" ht="15.75">
      <c r="C136" s="72"/>
      <c r="D136" s="76"/>
      <c r="E136" s="76"/>
      <c r="F136" s="76"/>
      <c r="G136" s="125"/>
      <c r="H136" s="83"/>
      <c r="J136" s="167"/>
    </row>
    <row r="137" spans="3:10" ht="15.75">
      <c r="C137" s="72" t="s">
        <v>304</v>
      </c>
      <c r="D137" s="76"/>
      <c r="E137" s="76"/>
      <c r="F137" s="76"/>
      <c r="G137" s="125"/>
      <c r="H137" s="83"/>
      <c r="J137" s="167"/>
    </row>
    <row r="138" spans="3:10" ht="15.75">
      <c r="C138" s="150" t="s">
        <v>130</v>
      </c>
      <c r="D138" s="151"/>
      <c r="E138" s="151"/>
      <c r="F138" s="151"/>
      <c r="G138" s="152">
        <f>G132+G133</f>
        <v>0.8226</v>
      </c>
      <c r="H138" s="83"/>
      <c r="J138" s="167"/>
    </row>
    <row r="139" spans="3:10" ht="15.75">
      <c r="C139" s="153" t="s">
        <v>305</v>
      </c>
      <c r="D139" s="154"/>
      <c r="E139" s="154"/>
      <c r="F139" s="154"/>
      <c r="G139" s="152">
        <f>H32/100</f>
        <v>0.038</v>
      </c>
      <c r="H139" s="83"/>
      <c r="J139" s="167"/>
    </row>
    <row r="140" spans="3:10" ht="15.75">
      <c r="C140" s="153" t="s">
        <v>306</v>
      </c>
      <c r="D140" s="154"/>
      <c r="E140" s="154"/>
      <c r="F140" s="154"/>
      <c r="G140" s="155">
        <f>G135</f>
        <v>0.13940000000000002</v>
      </c>
      <c r="H140" s="83"/>
      <c r="J140" s="167"/>
    </row>
    <row r="141" spans="3:10" ht="15.75" thickBot="1">
      <c r="C141" s="156"/>
      <c r="D141" s="157"/>
      <c r="E141" s="157"/>
      <c r="F141" s="158"/>
      <c r="G141" s="159"/>
      <c r="H141" s="160"/>
      <c r="J141" s="167"/>
    </row>
    <row r="142" ht="13.5">
      <c r="J142" s="167"/>
    </row>
  </sheetData>
  <sheetProtection/>
  <mergeCells count="2">
    <mergeCell ref="C71:C72"/>
    <mergeCell ref="D71:D72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Z107"/>
  <sheetViews>
    <sheetView showGridLines="0" zoomScale="90" zoomScaleNormal="90" zoomScalePageLayoutView="0" workbookViewId="0" topLeftCell="A1">
      <pane ySplit="6" topLeftCell="A64" activePane="bottomLeft" state="frozen"/>
      <selection pane="topLeft" activeCell="J92" sqref="J92"/>
      <selection pane="bottomLeft" activeCell="J92" sqref="J9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9.00390625" style="3" bestFit="1" customWidth="1"/>
    <col min="10" max="10" width="9.140625" style="3" bestFit="1" customWidth="1"/>
    <col min="11" max="11" width="7.421875" style="2" bestFit="1" customWidth="1"/>
    <col min="12" max="12" width="6.7109375" style="2" bestFit="1" customWidth="1"/>
    <col min="13" max="13" width="9.8515625" style="2" bestFit="1" customWidth="1"/>
    <col min="14" max="14" width="21.140625" style="2" bestFit="1" customWidth="1"/>
    <col min="15" max="15" width="16.421875" style="2" bestFit="1" customWidth="1"/>
    <col min="16" max="16" width="7.28125" style="2" bestFit="1" customWidth="1"/>
    <col min="17" max="17" width="9.28125" style="2" bestFit="1" customWidth="1"/>
    <col min="18" max="18" width="17.8515625" style="2" bestFit="1" customWidth="1"/>
    <col min="19" max="19" width="6.7109375" style="2" bestFit="1" customWidth="1"/>
    <col min="20" max="20" width="19.140625" style="2" bestFit="1" customWidth="1"/>
    <col min="21" max="21" width="25.140625" style="2" bestFit="1" customWidth="1"/>
    <col min="22" max="22" width="21.421875" style="2" bestFit="1" customWidth="1"/>
    <col min="23" max="23" width="19.7109375" style="2" bestFit="1" customWidth="1"/>
    <col min="24" max="24" width="14.00390625" style="2" bestFit="1" customWidth="1"/>
    <col min="25" max="25" width="13.140625" style="2" bestFit="1" customWidth="1"/>
    <col min="26" max="26" width="9.28125" style="2" bestFit="1" customWidth="1"/>
    <col min="27" max="27" width="13.140625" style="2" bestFit="1" customWidth="1"/>
    <col min="28" max="28" width="7.421875" style="2" bestFit="1" customWidth="1"/>
    <col min="29" max="29" width="19.421875" style="2" bestFit="1" customWidth="1"/>
    <col min="30" max="30" width="20.8515625" style="2" bestFit="1" customWidth="1"/>
    <col min="31" max="31" width="19.00390625" style="2" bestFit="1" customWidth="1"/>
    <col min="32" max="32" width="25.8515625" style="2" bestFit="1" customWidth="1"/>
    <col min="33" max="33" width="14.57421875" style="3" bestFit="1" customWidth="1"/>
    <col min="34" max="34" width="14.421875" style="2" bestFit="1" customWidth="1"/>
    <col min="35" max="35" width="27.28125" style="2" bestFit="1" customWidth="1"/>
    <col min="36" max="36" width="11.57421875" style="2" bestFit="1" customWidth="1"/>
    <col min="37" max="37" width="6.28125" style="2" bestFit="1" customWidth="1"/>
    <col min="38" max="38" width="7.00390625" style="2" bestFit="1" customWidth="1"/>
    <col min="39" max="39" width="23.8515625" style="2" bestFit="1" customWidth="1"/>
    <col min="40" max="40" width="12.8515625" style="2" bestFit="1" customWidth="1"/>
    <col min="41" max="41" width="11.28125" style="2" bestFit="1" customWidth="1"/>
    <col min="42" max="42" width="15.28125" style="2" bestFit="1" customWidth="1"/>
    <col min="43" max="43" width="21.140625" style="2" bestFit="1" customWidth="1"/>
    <col min="44" max="44" width="23.8515625" style="2" bestFit="1" customWidth="1"/>
    <col min="45" max="45" width="14.421875" style="2" bestFit="1" customWidth="1"/>
    <col min="46" max="46" width="11.140625" style="3" bestFit="1" customWidth="1"/>
    <col min="47" max="47" width="15.00390625" style="2" bestFit="1" customWidth="1"/>
    <col min="48" max="48" width="11.7109375" style="3" bestFit="1" customWidth="1"/>
    <col min="49" max="49" width="23.57421875" style="2" bestFit="1" customWidth="1"/>
    <col min="50" max="50" width="22.140625" style="2" bestFit="1" customWidth="1"/>
    <col min="51" max="51" width="21.00390625" style="2" bestFit="1" customWidth="1"/>
    <col min="52" max="52" width="15.7109375" style="3" bestFit="1" customWidth="1"/>
    <col min="53" max="53" width="10.421875" style="2" bestFit="1" customWidth="1"/>
    <col min="54" max="54" width="13.7109375" style="2" bestFit="1" customWidth="1"/>
    <col min="55" max="55" width="18.00390625" style="2" bestFit="1" customWidth="1"/>
    <col min="56" max="56" width="19.7109375" style="2" bestFit="1" customWidth="1"/>
    <col min="57" max="57" width="13.8515625" style="2" bestFit="1" customWidth="1"/>
    <col min="58" max="58" width="15.7109375" style="2" bestFit="1" customWidth="1"/>
    <col min="59" max="59" width="28.57421875" style="2" bestFit="1" customWidth="1"/>
    <col min="60" max="60" width="20.28125" style="2" bestFit="1" customWidth="1"/>
    <col min="61" max="61" width="16.00390625" style="2" bestFit="1" customWidth="1"/>
    <col min="62" max="62" width="13.7109375" style="2" bestFit="1" customWidth="1"/>
    <col min="63" max="63" width="28.140625" style="2" bestFit="1" customWidth="1"/>
    <col min="64" max="64" width="15.8515625" style="2" bestFit="1" customWidth="1"/>
    <col min="65" max="65" width="26.28125" style="2" bestFit="1" customWidth="1"/>
    <col min="66" max="66" width="13.140625" style="2" bestFit="1" customWidth="1"/>
    <col min="67" max="67" width="15.00390625" style="2" bestFit="1" customWidth="1"/>
    <col min="68" max="68" width="9.00390625" style="2" bestFit="1" customWidth="1"/>
    <col min="69" max="69" width="18.00390625" style="2" bestFit="1" customWidth="1"/>
    <col min="70" max="70" width="14.28125" style="2" bestFit="1" customWidth="1"/>
    <col min="71" max="71" width="15.7109375" style="2" bestFit="1" customWidth="1"/>
    <col min="72" max="72" width="18.7109375" style="2" bestFit="1" customWidth="1"/>
    <col min="73" max="73" width="16.140625" style="2" bestFit="1" customWidth="1"/>
    <col min="74" max="74" width="23.57421875" style="2" bestFit="1" customWidth="1"/>
    <col min="75" max="75" width="23.8515625" style="2" bestFit="1" customWidth="1"/>
    <col min="76" max="76" width="22.8515625" style="2" bestFit="1" customWidth="1"/>
    <col min="77" max="77" width="11.7109375" style="2" bestFit="1" customWidth="1"/>
    <col min="78" max="78" width="11.8515625" style="2" bestFit="1" customWidth="1"/>
    <col min="79" max="79" width="15.140625" style="2" bestFit="1" customWidth="1"/>
    <col min="80" max="80" width="15.28125" style="2" bestFit="1" customWidth="1"/>
    <col min="81" max="81" width="19.57421875" style="2" bestFit="1" customWidth="1"/>
    <col min="82" max="82" width="21.57421875" style="2" bestFit="1" customWidth="1"/>
    <col min="83" max="83" width="18.8515625" style="2" bestFit="1" customWidth="1"/>
    <col min="84" max="84" width="8.7109375" style="2" bestFit="1" customWidth="1"/>
    <col min="85" max="85" width="8.8515625" style="2" bestFit="1" customWidth="1"/>
    <col min="86" max="86" width="13.140625" style="2" bestFit="1" customWidth="1"/>
    <col min="87" max="87" width="9.57421875" style="2" bestFit="1" customWidth="1"/>
    <col min="88" max="88" width="9.7109375" style="2" bestFit="1" customWidth="1"/>
    <col min="89" max="89" width="14.00390625" style="2" bestFit="1" customWidth="1"/>
    <col min="90" max="90" width="17.00390625" style="2" bestFit="1" customWidth="1"/>
    <col min="91" max="91" width="17.28125" style="2" bestFit="1" customWidth="1"/>
    <col min="92" max="92" width="21.57421875" style="2" bestFit="1" customWidth="1"/>
    <col min="93" max="93" width="17.7109375" style="2" bestFit="1" customWidth="1"/>
    <col min="94" max="94" width="14.57421875" style="2" bestFit="1" customWidth="1"/>
    <col min="95" max="95" width="15.7109375" style="2" bestFit="1" customWidth="1"/>
    <col min="96" max="96" width="19.140625" style="2" bestFit="1" customWidth="1"/>
    <col min="97" max="97" width="12.421875" style="2" bestFit="1" customWidth="1"/>
    <col min="98" max="99" width="14.8515625" style="2" bestFit="1" customWidth="1"/>
    <col min="100" max="100" width="14.421875" style="2" bestFit="1" customWidth="1"/>
    <col min="101" max="101" width="23.140625" style="2" bestFit="1" customWidth="1"/>
    <col min="102" max="102" width="26.00390625" style="2" bestFit="1" customWidth="1"/>
    <col min="103" max="103" width="19.421875" style="2" bestFit="1" customWidth="1"/>
    <col min="104" max="104" width="21.57421875" style="2" bestFit="1" customWidth="1"/>
    <col min="105" max="105" width="25.8515625" style="2" bestFit="1" customWidth="1"/>
    <col min="106" max="106" width="18.57421875" style="2" bestFit="1" customWidth="1"/>
    <col min="107" max="107" width="16.28125" style="2" bestFit="1" customWidth="1"/>
    <col min="108" max="108" width="15.421875" style="2" bestFit="1" customWidth="1"/>
    <col min="109" max="109" width="17.28125" style="2" bestFit="1" customWidth="1"/>
    <col min="110" max="110" width="17.421875" style="2" bestFit="1" customWidth="1"/>
    <col min="111" max="111" width="21.7109375" style="2" bestFit="1" customWidth="1"/>
    <col min="112" max="112" width="17.28125" style="2" bestFit="1" customWidth="1"/>
    <col min="113" max="113" width="17.421875" style="2" bestFit="1" customWidth="1"/>
    <col min="114" max="114" width="21.7109375" style="2" bestFit="1" customWidth="1"/>
    <col min="115" max="115" width="13.421875" style="2" bestFit="1" customWidth="1"/>
    <col min="116" max="213" width="12.00390625" style="2" customWidth="1"/>
    <col min="214" max="214" width="17.140625" style="2" customWidth="1"/>
    <col min="215" max="16384" width="13.8515625" style="2" customWidth="1"/>
  </cols>
  <sheetData>
    <row r="1" spans="1:52" ht="13.5">
      <c r="A1" s="8"/>
      <c r="C1" s="8"/>
      <c r="D1" s="8"/>
      <c r="E1" s="8"/>
      <c r="F1" s="15"/>
      <c r="G1" s="12"/>
      <c r="H1" s="12"/>
      <c r="I1" s="11"/>
      <c r="J1" s="11"/>
      <c r="AG1" s="11"/>
      <c r="AT1" s="11"/>
      <c r="AV1" s="11"/>
      <c r="AZ1" s="11"/>
    </row>
    <row r="2" spans="3:8" ht="19.5">
      <c r="C2" s="7" t="s">
        <v>20</v>
      </c>
      <c r="D2" s="8" t="s">
        <v>178</v>
      </c>
      <c r="H2" s="29" t="s">
        <v>195</v>
      </c>
    </row>
    <row r="3" spans="3:4" ht="16.5">
      <c r="C3" s="1" t="s">
        <v>22</v>
      </c>
      <c r="D3" s="21" t="s">
        <v>179</v>
      </c>
    </row>
    <row r="4" spans="3:4" ht="15.75">
      <c r="C4" s="1" t="s">
        <v>24</v>
      </c>
      <c r="D4" s="22">
        <v>43890</v>
      </c>
    </row>
    <row r="5" ht="13.5">
      <c r="C5" s="1"/>
    </row>
    <row r="6" spans="3:8" ht="27">
      <c r="C6" s="47" t="s">
        <v>25</v>
      </c>
      <c r="D6" s="43" t="s">
        <v>26</v>
      </c>
      <c r="E6" s="9" t="s">
        <v>27</v>
      </c>
      <c r="F6" s="17" t="s">
        <v>28</v>
      </c>
      <c r="G6" s="14" t="s">
        <v>29</v>
      </c>
      <c r="H6" s="14" t="s">
        <v>30</v>
      </c>
    </row>
    <row r="7" spans="3:8" ht="13.5">
      <c r="C7" s="48"/>
      <c r="D7" s="44"/>
      <c r="E7" s="4"/>
      <c r="F7" s="18"/>
      <c r="G7" s="23"/>
      <c r="H7" s="23"/>
    </row>
    <row r="8" spans="1:8" ht="13.5">
      <c r="A8" s="10"/>
      <c r="B8" s="28"/>
      <c r="C8" s="49" t="s">
        <v>0</v>
      </c>
      <c r="D8" s="45"/>
      <c r="E8" s="6"/>
      <c r="F8" s="19"/>
      <c r="G8" s="24"/>
      <c r="H8" s="24"/>
    </row>
    <row r="9" spans="3:8" ht="13.5">
      <c r="C9" s="50" t="s">
        <v>1</v>
      </c>
      <c r="D9" s="45"/>
      <c r="E9" s="6"/>
      <c r="F9" s="19"/>
      <c r="G9" s="24"/>
      <c r="H9" s="24"/>
    </row>
    <row r="10" spans="2:8" ht="13.5">
      <c r="B10" s="8" t="s">
        <v>31</v>
      </c>
      <c r="C10" s="48" t="s">
        <v>32</v>
      </c>
      <c r="D10" s="45" t="s">
        <v>33</v>
      </c>
      <c r="E10" s="6" t="s">
        <v>34</v>
      </c>
      <c r="F10" s="19">
        <v>24949</v>
      </c>
      <c r="G10" s="24">
        <v>293.81</v>
      </c>
      <c r="H10" s="24">
        <v>9.38</v>
      </c>
    </row>
    <row r="11" spans="2:8" ht="13.5">
      <c r="B11" s="8" t="s">
        <v>35</v>
      </c>
      <c r="C11" s="48" t="s">
        <v>36</v>
      </c>
      <c r="D11" s="45" t="s">
        <v>37</v>
      </c>
      <c r="E11" s="6" t="s">
        <v>38</v>
      </c>
      <c r="F11" s="19">
        <v>8445</v>
      </c>
      <c r="G11" s="24">
        <v>286</v>
      </c>
      <c r="H11" s="24">
        <v>9.13</v>
      </c>
    </row>
    <row r="12" spans="2:8" ht="13.5">
      <c r="B12" s="8" t="s">
        <v>63</v>
      </c>
      <c r="C12" s="48" t="s">
        <v>64</v>
      </c>
      <c r="D12" s="45" t="s">
        <v>65</v>
      </c>
      <c r="E12" s="6" t="s">
        <v>66</v>
      </c>
      <c r="F12" s="19">
        <v>12346</v>
      </c>
      <c r="G12" s="24">
        <v>181.08</v>
      </c>
      <c r="H12" s="24">
        <v>5.78</v>
      </c>
    </row>
    <row r="13" spans="2:8" ht="13.5">
      <c r="B13" s="8" t="s">
        <v>180</v>
      </c>
      <c r="C13" s="48" t="s">
        <v>181</v>
      </c>
      <c r="D13" s="45" t="s">
        <v>182</v>
      </c>
      <c r="E13" s="6" t="s">
        <v>45</v>
      </c>
      <c r="F13" s="19">
        <v>2704</v>
      </c>
      <c r="G13" s="24">
        <v>169.9</v>
      </c>
      <c r="H13" s="24">
        <v>5.43</v>
      </c>
    </row>
    <row r="14" spans="2:8" ht="13.5">
      <c r="B14" s="8" t="s">
        <v>53</v>
      </c>
      <c r="C14" s="48" t="s">
        <v>54</v>
      </c>
      <c r="D14" s="45" t="s">
        <v>55</v>
      </c>
      <c r="E14" s="6" t="s">
        <v>52</v>
      </c>
      <c r="F14" s="19">
        <v>17745</v>
      </c>
      <c r="G14" s="24">
        <v>154.66</v>
      </c>
      <c r="H14" s="24">
        <v>4.94</v>
      </c>
    </row>
    <row r="15" spans="2:8" ht="13.5">
      <c r="B15" s="8" t="s">
        <v>46</v>
      </c>
      <c r="C15" s="48" t="s">
        <v>47</v>
      </c>
      <c r="D15" s="45" t="s">
        <v>48</v>
      </c>
      <c r="E15" s="6" t="s">
        <v>34</v>
      </c>
      <c r="F15" s="19">
        <v>22118</v>
      </c>
      <c r="G15" s="24">
        <v>154.23</v>
      </c>
      <c r="H15" s="24">
        <v>4.93</v>
      </c>
    </row>
    <row r="16" spans="2:8" ht="13.5">
      <c r="B16" s="8" t="s">
        <v>42</v>
      </c>
      <c r="C16" s="48" t="s">
        <v>43</v>
      </c>
      <c r="D16" s="45" t="s">
        <v>44</v>
      </c>
      <c r="E16" s="6" t="s">
        <v>45</v>
      </c>
      <c r="F16" s="19">
        <v>7469</v>
      </c>
      <c r="G16" s="24">
        <v>153.25</v>
      </c>
      <c r="H16" s="24">
        <v>4.89</v>
      </c>
    </row>
    <row r="17" spans="2:8" ht="13.5">
      <c r="B17" s="8" t="s">
        <v>49</v>
      </c>
      <c r="C17" s="48" t="s">
        <v>50</v>
      </c>
      <c r="D17" s="45" t="s">
        <v>51</v>
      </c>
      <c r="E17" s="6" t="s">
        <v>52</v>
      </c>
      <c r="F17" s="19">
        <v>21725</v>
      </c>
      <c r="G17" s="24">
        <v>151.29</v>
      </c>
      <c r="H17" s="24">
        <v>4.83</v>
      </c>
    </row>
    <row r="18" spans="2:8" ht="13.5">
      <c r="B18" s="8" t="s">
        <v>39</v>
      </c>
      <c r="C18" s="48" t="s">
        <v>40</v>
      </c>
      <c r="D18" s="45" t="s">
        <v>41</v>
      </c>
      <c r="E18" s="6" t="s">
        <v>34</v>
      </c>
      <c r="F18" s="19">
        <v>30325</v>
      </c>
      <c r="G18" s="24">
        <v>150.79</v>
      </c>
      <c r="H18" s="24">
        <v>4.82</v>
      </c>
    </row>
    <row r="19" spans="2:8" ht="13.5">
      <c r="B19" s="8" t="s">
        <v>183</v>
      </c>
      <c r="C19" s="48" t="s">
        <v>184</v>
      </c>
      <c r="D19" s="45" t="s">
        <v>185</v>
      </c>
      <c r="E19" s="6" t="s">
        <v>52</v>
      </c>
      <c r="F19" s="19">
        <v>6495</v>
      </c>
      <c r="G19" s="24">
        <v>129.91</v>
      </c>
      <c r="H19" s="24">
        <v>4.15</v>
      </c>
    </row>
    <row r="20" spans="2:8" ht="13.5">
      <c r="B20" s="8" t="s">
        <v>67</v>
      </c>
      <c r="C20" s="48" t="s">
        <v>68</v>
      </c>
      <c r="D20" s="45" t="s">
        <v>69</v>
      </c>
      <c r="E20" s="6" t="s">
        <v>70</v>
      </c>
      <c r="F20" s="19">
        <v>58327</v>
      </c>
      <c r="G20" s="24">
        <v>124.15</v>
      </c>
      <c r="H20" s="24">
        <v>3.96</v>
      </c>
    </row>
    <row r="21" spans="2:8" ht="13.5">
      <c r="B21" s="8" t="s">
        <v>186</v>
      </c>
      <c r="C21" s="48" t="s">
        <v>187</v>
      </c>
      <c r="D21" s="45" t="s">
        <v>188</v>
      </c>
      <c r="E21" s="6" t="s">
        <v>52</v>
      </c>
      <c r="F21" s="19">
        <v>54169</v>
      </c>
      <c r="G21" s="24">
        <v>119.96</v>
      </c>
      <c r="H21" s="24">
        <v>3.83</v>
      </c>
    </row>
    <row r="22" spans="2:8" ht="13.5">
      <c r="B22" s="8" t="s">
        <v>81</v>
      </c>
      <c r="C22" s="48" t="s">
        <v>82</v>
      </c>
      <c r="D22" s="45" t="s">
        <v>83</v>
      </c>
      <c r="E22" s="6" t="s">
        <v>38</v>
      </c>
      <c r="F22" s="19">
        <v>41364</v>
      </c>
      <c r="G22" s="24">
        <v>109.61</v>
      </c>
      <c r="H22" s="24">
        <v>3.5</v>
      </c>
    </row>
    <row r="23" spans="2:8" ht="13.5">
      <c r="B23" s="8" t="s">
        <v>56</v>
      </c>
      <c r="C23" s="48" t="s">
        <v>57</v>
      </c>
      <c r="D23" s="45" t="s">
        <v>58</v>
      </c>
      <c r="E23" s="6" t="s">
        <v>59</v>
      </c>
      <c r="F23" s="19">
        <v>8738</v>
      </c>
      <c r="G23" s="24">
        <v>95.8</v>
      </c>
      <c r="H23" s="24">
        <v>3.06</v>
      </c>
    </row>
    <row r="24" spans="2:8" ht="13.5">
      <c r="B24" s="8" t="s">
        <v>84</v>
      </c>
      <c r="C24" s="48" t="s">
        <v>85</v>
      </c>
      <c r="D24" s="45" t="s">
        <v>86</v>
      </c>
      <c r="E24" s="6" t="s">
        <v>74</v>
      </c>
      <c r="F24" s="19">
        <v>4000</v>
      </c>
      <c r="G24" s="24">
        <v>54.45</v>
      </c>
      <c r="H24" s="24">
        <v>1.74</v>
      </c>
    </row>
    <row r="25" spans="2:8" ht="13.5">
      <c r="B25" s="8" t="s">
        <v>78</v>
      </c>
      <c r="C25" s="48" t="s">
        <v>79</v>
      </c>
      <c r="D25" s="45" t="s">
        <v>80</v>
      </c>
      <c r="E25" s="6" t="s">
        <v>74</v>
      </c>
      <c r="F25" s="19">
        <v>20390</v>
      </c>
      <c r="G25" s="24">
        <v>53.02</v>
      </c>
      <c r="H25" s="24">
        <v>1.69</v>
      </c>
    </row>
    <row r="26" spans="2:8" ht="13.5">
      <c r="B26" s="8" t="s">
        <v>75</v>
      </c>
      <c r="C26" s="48" t="s">
        <v>76</v>
      </c>
      <c r="D26" s="45" t="s">
        <v>77</v>
      </c>
      <c r="E26" s="6" t="s">
        <v>74</v>
      </c>
      <c r="F26" s="19">
        <v>8170</v>
      </c>
      <c r="G26" s="24">
        <v>52.29</v>
      </c>
      <c r="H26" s="24">
        <v>1.67</v>
      </c>
    </row>
    <row r="27" spans="2:8" ht="13.5">
      <c r="B27" s="8" t="s">
        <v>71</v>
      </c>
      <c r="C27" s="48" t="s">
        <v>72</v>
      </c>
      <c r="D27" s="45" t="s">
        <v>73</v>
      </c>
      <c r="E27" s="6" t="s">
        <v>74</v>
      </c>
      <c r="F27" s="19">
        <v>1726</v>
      </c>
      <c r="G27" s="24">
        <v>50.52</v>
      </c>
      <c r="H27" s="24">
        <v>1.61</v>
      </c>
    </row>
    <row r="28" spans="2:8" ht="13.5">
      <c r="B28" s="8" t="s">
        <v>94</v>
      </c>
      <c r="C28" s="48" t="s">
        <v>95</v>
      </c>
      <c r="D28" s="45" t="s">
        <v>96</v>
      </c>
      <c r="E28" s="6" t="s">
        <v>74</v>
      </c>
      <c r="F28" s="19">
        <v>7570</v>
      </c>
      <c r="G28" s="24">
        <v>28.23</v>
      </c>
      <c r="H28" s="24">
        <v>0.9</v>
      </c>
    </row>
    <row r="29" spans="2:8" ht="13.5">
      <c r="B29" s="8" t="s">
        <v>91</v>
      </c>
      <c r="C29" s="48" t="s">
        <v>92</v>
      </c>
      <c r="D29" s="45" t="s">
        <v>93</v>
      </c>
      <c r="E29" s="6" t="s">
        <v>38</v>
      </c>
      <c r="F29" s="19">
        <v>930</v>
      </c>
      <c r="G29" s="24">
        <v>26.38</v>
      </c>
      <c r="H29" s="24">
        <v>0.84</v>
      </c>
    </row>
    <row r="30" spans="3:8" ht="13.5">
      <c r="C30" s="51" t="s">
        <v>100</v>
      </c>
      <c r="D30" s="45"/>
      <c r="E30" s="6"/>
      <c r="F30" s="19"/>
      <c r="G30" s="25">
        <v>2539.33</v>
      </c>
      <c r="H30" s="25">
        <v>81.08</v>
      </c>
    </row>
    <row r="31" spans="3:8" ht="13.5">
      <c r="C31" s="48"/>
      <c r="D31" s="45"/>
      <c r="E31" s="6"/>
      <c r="F31" s="19"/>
      <c r="G31" s="24"/>
      <c r="H31" s="24"/>
    </row>
    <row r="32" spans="3:8" ht="13.5">
      <c r="C32" s="51" t="s">
        <v>3</v>
      </c>
      <c r="D32" s="45"/>
      <c r="E32" s="6"/>
      <c r="F32" s="19"/>
      <c r="G32" s="24" t="s">
        <v>2</v>
      </c>
      <c r="H32" s="24" t="s">
        <v>2</v>
      </c>
    </row>
    <row r="33" spans="3:8" ht="13.5">
      <c r="C33" s="48"/>
      <c r="D33" s="45"/>
      <c r="E33" s="6"/>
      <c r="F33" s="19"/>
      <c r="G33" s="24"/>
      <c r="H33" s="24"/>
    </row>
    <row r="34" spans="3:8" ht="13.5">
      <c r="C34" s="51" t="s">
        <v>4</v>
      </c>
      <c r="D34" s="45"/>
      <c r="E34" s="6"/>
      <c r="F34" s="19"/>
      <c r="G34" s="24" t="s">
        <v>2</v>
      </c>
      <c r="H34" s="24" t="s">
        <v>2</v>
      </c>
    </row>
    <row r="35" spans="3:8" ht="13.5">
      <c r="C35" s="48"/>
      <c r="D35" s="45"/>
      <c r="E35" s="6"/>
      <c r="F35" s="19"/>
      <c r="G35" s="24"/>
      <c r="H35" s="24"/>
    </row>
    <row r="36" spans="3:8" ht="13.5">
      <c r="C36" s="51" t="s">
        <v>5</v>
      </c>
      <c r="D36" s="45"/>
      <c r="E36" s="6"/>
      <c r="F36" s="19"/>
      <c r="G36" s="24"/>
      <c r="H36" s="24"/>
    </row>
    <row r="37" spans="3:8" ht="13.5">
      <c r="C37" s="48"/>
      <c r="D37" s="45"/>
      <c r="E37" s="6"/>
      <c r="F37" s="19"/>
      <c r="G37" s="24"/>
      <c r="H37" s="24"/>
    </row>
    <row r="38" spans="3:8" ht="13.5">
      <c r="C38" s="51" t="s">
        <v>6</v>
      </c>
      <c r="D38" s="45"/>
      <c r="E38" s="6"/>
      <c r="F38" s="19"/>
      <c r="G38" s="24" t="s">
        <v>2</v>
      </c>
      <c r="H38" s="24" t="s">
        <v>2</v>
      </c>
    </row>
    <row r="39" spans="3:8" ht="13.5">
      <c r="C39" s="48"/>
      <c r="D39" s="45"/>
      <c r="E39" s="6"/>
      <c r="F39" s="19"/>
      <c r="G39" s="24"/>
      <c r="H39" s="24"/>
    </row>
    <row r="40" spans="3:8" ht="13.5">
      <c r="C40" s="51" t="s">
        <v>7</v>
      </c>
      <c r="D40" s="45"/>
      <c r="E40" s="6"/>
      <c r="F40" s="19"/>
      <c r="G40" s="24" t="s">
        <v>2</v>
      </c>
      <c r="H40" s="24" t="s">
        <v>2</v>
      </c>
    </row>
    <row r="41" spans="3:8" ht="13.5">
      <c r="C41" s="48"/>
      <c r="D41" s="45"/>
      <c r="E41" s="6"/>
      <c r="F41" s="19"/>
      <c r="G41" s="24"/>
      <c r="H41" s="24"/>
    </row>
    <row r="42" spans="3:8" ht="13.5">
      <c r="C42" s="51" t="s">
        <v>8</v>
      </c>
      <c r="D42" s="45"/>
      <c r="E42" s="6"/>
      <c r="F42" s="19"/>
      <c r="G42" s="24" t="s">
        <v>2</v>
      </c>
      <c r="H42" s="24" t="s">
        <v>2</v>
      </c>
    </row>
    <row r="43" spans="3:8" ht="13.5">
      <c r="C43" s="48"/>
      <c r="D43" s="45"/>
      <c r="E43" s="6"/>
      <c r="F43" s="19"/>
      <c r="G43" s="24"/>
      <c r="H43" s="24"/>
    </row>
    <row r="44" spans="3:8" ht="13.5">
      <c r="C44" s="51" t="s">
        <v>9</v>
      </c>
      <c r="D44" s="45"/>
      <c r="E44" s="6"/>
      <c r="F44" s="19"/>
      <c r="G44" s="24" t="s">
        <v>2</v>
      </c>
      <c r="H44" s="24" t="s">
        <v>2</v>
      </c>
    </row>
    <row r="45" spans="3:8" ht="13.5">
      <c r="C45" s="48"/>
      <c r="D45" s="45"/>
      <c r="E45" s="6"/>
      <c r="F45" s="19"/>
      <c r="G45" s="24"/>
      <c r="H45" s="24"/>
    </row>
    <row r="46" spans="3:8" ht="13.5">
      <c r="C46" s="51" t="s">
        <v>10</v>
      </c>
      <c r="D46" s="45"/>
      <c r="E46" s="6"/>
      <c r="F46" s="19"/>
      <c r="G46" s="24" t="s">
        <v>2</v>
      </c>
      <c r="H46" s="24" t="s">
        <v>2</v>
      </c>
    </row>
    <row r="47" spans="3:8" ht="13.5">
      <c r="C47" s="48"/>
      <c r="D47" s="45"/>
      <c r="E47" s="6"/>
      <c r="F47" s="19"/>
      <c r="G47" s="24"/>
      <c r="H47" s="24"/>
    </row>
    <row r="48" spans="3:8" ht="13.5">
      <c r="C48" s="51" t="s">
        <v>11</v>
      </c>
      <c r="D48" s="45"/>
      <c r="E48" s="6"/>
      <c r="F48" s="19"/>
      <c r="G48" s="24"/>
      <c r="H48" s="24"/>
    </row>
    <row r="49" spans="3:8" ht="13.5">
      <c r="C49" s="48"/>
      <c r="D49" s="45"/>
      <c r="E49" s="6"/>
      <c r="F49" s="19"/>
      <c r="G49" s="24"/>
      <c r="H49" s="24"/>
    </row>
    <row r="50" spans="3:8" ht="13.5">
      <c r="C50" s="51" t="s">
        <v>13</v>
      </c>
      <c r="D50" s="45"/>
      <c r="E50" s="6"/>
      <c r="F50" s="19"/>
      <c r="G50" s="24" t="s">
        <v>2</v>
      </c>
      <c r="H50" s="24" t="s">
        <v>2</v>
      </c>
    </row>
    <row r="51" spans="3:8" ht="13.5">
      <c r="C51" s="48"/>
      <c r="D51" s="45"/>
      <c r="E51" s="6"/>
      <c r="F51" s="19"/>
      <c r="G51" s="24"/>
      <c r="H51" s="24"/>
    </row>
    <row r="52" spans="3:8" ht="13.5">
      <c r="C52" s="51" t="s">
        <v>14</v>
      </c>
      <c r="D52" s="45"/>
      <c r="E52" s="6"/>
      <c r="F52" s="19"/>
      <c r="G52" s="24" t="s">
        <v>2</v>
      </c>
      <c r="H52" s="24" t="s">
        <v>2</v>
      </c>
    </row>
    <row r="53" spans="3:8" ht="13.5">
      <c r="C53" s="48"/>
      <c r="D53" s="45"/>
      <c r="E53" s="6"/>
      <c r="F53" s="19"/>
      <c r="G53" s="24"/>
      <c r="H53" s="24"/>
    </row>
    <row r="54" spans="3:8" ht="13.5">
      <c r="C54" s="51" t="s">
        <v>15</v>
      </c>
      <c r="D54" s="45"/>
      <c r="E54" s="6"/>
      <c r="F54" s="19"/>
      <c r="G54" s="24" t="s">
        <v>2</v>
      </c>
      <c r="H54" s="24" t="s">
        <v>2</v>
      </c>
    </row>
    <row r="55" spans="3:8" ht="13.5">
      <c r="C55" s="48"/>
      <c r="D55" s="45"/>
      <c r="E55" s="6"/>
      <c r="F55" s="19"/>
      <c r="G55" s="24"/>
      <c r="H55" s="24"/>
    </row>
    <row r="56" spans="3:8" ht="13.5">
      <c r="C56" s="51" t="s">
        <v>16</v>
      </c>
      <c r="D56" s="45"/>
      <c r="E56" s="6"/>
      <c r="F56" s="19"/>
      <c r="G56" s="24" t="s">
        <v>2</v>
      </c>
      <c r="H56" s="24" t="s">
        <v>2</v>
      </c>
    </row>
    <row r="57" spans="3:8" ht="13.5">
      <c r="C57" s="48"/>
      <c r="D57" s="45"/>
      <c r="E57" s="6"/>
      <c r="F57" s="19"/>
      <c r="G57" s="24"/>
      <c r="H57" s="24"/>
    </row>
    <row r="58" spans="1:8" ht="13.5">
      <c r="A58" s="10"/>
      <c r="B58" s="28"/>
      <c r="C58" s="49" t="s">
        <v>17</v>
      </c>
      <c r="D58" s="45"/>
      <c r="E58" s="6"/>
      <c r="F58" s="19"/>
      <c r="G58" s="24"/>
      <c r="H58" s="24"/>
    </row>
    <row r="59" spans="1:8" ht="13.5">
      <c r="A59" s="28"/>
      <c r="B59" s="28"/>
      <c r="C59" s="49" t="s">
        <v>18</v>
      </c>
      <c r="D59" s="45"/>
      <c r="E59" s="6"/>
      <c r="F59" s="19"/>
      <c r="G59" s="24" t="s">
        <v>2</v>
      </c>
      <c r="H59" s="24" t="s">
        <v>2</v>
      </c>
    </row>
    <row r="60" spans="1:8" ht="13.5">
      <c r="A60" s="28"/>
      <c r="B60" s="28"/>
      <c r="C60" s="49"/>
      <c r="D60" s="45"/>
      <c r="E60" s="6"/>
      <c r="F60" s="19"/>
      <c r="G60" s="24"/>
      <c r="H60" s="24"/>
    </row>
    <row r="61" spans="1:8" ht="13.5">
      <c r="A61" s="28"/>
      <c r="B61" s="28"/>
      <c r="C61" s="49" t="s">
        <v>229</v>
      </c>
      <c r="D61" s="45"/>
      <c r="E61" s="6"/>
      <c r="F61" s="19"/>
      <c r="G61" s="24" t="s">
        <v>2</v>
      </c>
      <c r="H61" s="24" t="s">
        <v>2</v>
      </c>
    </row>
    <row r="62" spans="1:8" ht="13.5">
      <c r="A62" s="28"/>
      <c r="B62" s="28"/>
      <c r="C62" s="49"/>
      <c r="D62" s="45"/>
      <c r="E62" s="6"/>
      <c r="F62" s="19"/>
      <c r="G62" s="24"/>
      <c r="H62" s="24"/>
    </row>
    <row r="63" spans="1:8" ht="13.5">
      <c r="A63" s="28"/>
      <c r="B63" s="28"/>
      <c r="C63" s="49" t="s">
        <v>230</v>
      </c>
      <c r="D63" s="45"/>
      <c r="E63" s="6"/>
      <c r="F63" s="19"/>
      <c r="G63" s="24" t="s">
        <v>2</v>
      </c>
      <c r="H63" s="24" t="s">
        <v>2</v>
      </c>
    </row>
    <row r="64" spans="1:8" ht="13.5">
      <c r="A64" s="28"/>
      <c r="B64" s="28"/>
      <c r="C64" s="49"/>
      <c r="D64" s="45"/>
      <c r="E64" s="6"/>
      <c r="F64" s="19"/>
      <c r="G64" s="24"/>
      <c r="H64" s="24"/>
    </row>
    <row r="65" spans="3:8" ht="13.5">
      <c r="C65" s="50" t="s">
        <v>231</v>
      </c>
      <c r="D65" s="45"/>
      <c r="E65" s="6"/>
      <c r="F65" s="19"/>
      <c r="G65" s="24"/>
      <c r="H65" s="24"/>
    </row>
    <row r="66" spans="2:8" ht="13.5">
      <c r="B66" s="8" t="s">
        <v>121</v>
      </c>
      <c r="C66" s="48" t="s">
        <v>122</v>
      </c>
      <c r="D66" s="45"/>
      <c r="E66" s="6"/>
      <c r="F66" s="19"/>
      <c r="G66" s="24">
        <v>614.92</v>
      </c>
      <c r="H66" s="24">
        <v>19.64</v>
      </c>
    </row>
    <row r="67" spans="3:8" ht="13.5">
      <c r="C67" s="51" t="s">
        <v>100</v>
      </c>
      <c r="D67" s="45"/>
      <c r="E67" s="6"/>
      <c r="F67" s="19"/>
      <c r="G67" s="25">
        <v>614.92</v>
      </c>
      <c r="H67" s="25">
        <v>19.64</v>
      </c>
    </row>
    <row r="68" spans="3:8" ht="13.5">
      <c r="C68" s="48"/>
      <c r="D68" s="45"/>
      <c r="E68" s="6"/>
      <c r="F68" s="19"/>
      <c r="G68" s="24"/>
      <c r="H68" s="24"/>
    </row>
    <row r="69" spans="1:8" ht="13.5">
      <c r="A69" s="10"/>
      <c r="B69" s="28"/>
      <c r="C69" s="49" t="s">
        <v>19</v>
      </c>
      <c r="D69" s="45"/>
      <c r="E69" s="6"/>
      <c r="F69" s="19"/>
      <c r="G69" s="24"/>
      <c r="H69" s="24"/>
    </row>
    <row r="70" spans="2:8" ht="13.5">
      <c r="B70" s="8"/>
      <c r="C70" s="48" t="s">
        <v>123</v>
      </c>
      <c r="D70" s="45"/>
      <c r="E70" s="6"/>
      <c r="F70" s="19"/>
      <c r="G70" s="24">
        <v>-22.87</v>
      </c>
      <c r="H70" s="24">
        <v>-0.72</v>
      </c>
    </row>
    <row r="71" spans="3:8" ht="13.5">
      <c r="C71" s="51" t="s">
        <v>100</v>
      </c>
      <c r="D71" s="45"/>
      <c r="E71" s="6"/>
      <c r="F71" s="19"/>
      <c r="G71" s="25">
        <v>-22.87</v>
      </c>
      <c r="H71" s="25">
        <v>-0.72</v>
      </c>
    </row>
    <row r="72" spans="3:8" ht="13.5">
      <c r="C72" s="48"/>
      <c r="D72" s="45"/>
      <c r="E72" s="6"/>
      <c r="F72" s="19"/>
      <c r="G72" s="24"/>
      <c r="H72" s="24"/>
    </row>
    <row r="73" spans="3:8" ht="14.25" thickBot="1">
      <c r="C73" s="52" t="s">
        <v>124</v>
      </c>
      <c r="D73" s="46"/>
      <c r="E73" s="5"/>
      <c r="F73" s="20"/>
      <c r="G73" s="26">
        <v>3131.38</v>
      </c>
      <c r="H73" s="26">
        <f>_xlfn.SUMIFS(H:H,C:C,"Total")</f>
        <v>100</v>
      </c>
    </row>
    <row r="74" spans="3:8" ht="13.5">
      <c r="C74" s="53"/>
      <c r="D74" s="54"/>
      <c r="E74" s="54"/>
      <c r="F74" s="55"/>
      <c r="G74" s="56"/>
      <c r="H74" s="57"/>
    </row>
    <row r="75" spans="3:8" ht="13.5">
      <c r="C75" s="58" t="s">
        <v>232</v>
      </c>
      <c r="D75" s="59"/>
      <c r="E75" s="59"/>
      <c r="F75" s="60"/>
      <c r="G75" s="61"/>
      <c r="H75" s="62"/>
    </row>
    <row r="76" spans="3:8" ht="13.5">
      <c r="C76" s="63" t="s">
        <v>234</v>
      </c>
      <c r="D76" s="59"/>
      <c r="E76" s="59"/>
      <c r="F76" s="59"/>
      <c r="G76" s="59"/>
      <c r="H76" s="62"/>
    </row>
    <row r="77" spans="3:8" ht="13.5">
      <c r="C77" s="58" t="s">
        <v>236</v>
      </c>
      <c r="D77" s="59"/>
      <c r="E77" s="59"/>
      <c r="F77" s="59"/>
      <c r="G77" s="59"/>
      <c r="H77" s="62"/>
    </row>
    <row r="78" spans="3:8" ht="13.5">
      <c r="C78" s="64" t="s">
        <v>237</v>
      </c>
      <c r="D78" s="65"/>
      <c r="E78" s="66"/>
      <c r="F78" s="66"/>
      <c r="G78" s="65"/>
      <c r="H78" s="62"/>
    </row>
    <row r="79" spans="3:8" ht="40.5">
      <c r="C79" s="173" t="s">
        <v>238</v>
      </c>
      <c r="D79" s="174" t="s">
        <v>239</v>
      </c>
      <c r="E79" s="67" t="s">
        <v>240</v>
      </c>
      <c r="F79" s="67" t="s">
        <v>240</v>
      </c>
      <c r="G79" s="67" t="s">
        <v>241</v>
      </c>
      <c r="H79" s="62"/>
    </row>
    <row r="80" spans="3:8" ht="13.5">
      <c r="C80" s="173"/>
      <c r="D80" s="174"/>
      <c r="E80" s="67" t="s">
        <v>242</v>
      </c>
      <c r="F80" s="67" t="s">
        <v>243</v>
      </c>
      <c r="G80" s="67" t="s">
        <v>242</v>
      </c>
      <c r="H80" s="62"/>
    </row>
    <row r="81" spans="3:8" ht="13.5">
      <c r="C81" s="68" t="s">
        <v>2</v>
      </c>
      <c r="D81" s="69" t="s">
        <v>2</v>
      </c>
      <c r="E81" s="69" t="s">
        <v>2</v>
      </c>
      <c r="F81" s="69" t="s">
        <v>2</v>
      </c>
      <c r="G81" s="69" t="s">
        <v>2</v>
      </c>
      <c r="H81" s="62"/>
    </row>
    <row r="82" spans="3:8" ht="15.75">
      <c r="C82" s="70" t="s">
        <v>244</v>
      </c>
      <c r="D82" s="71"/>
      <c r="E82" s="71"/>
      <c r="F82" s="71"/>
      <c r="G82" s="71"/>
      <c r="H82" s="62"/>
    </row>
    <row r="83" spans="3:8" ht="15.75">
      <c r="C83" s="72"/>
      <c r="D83" s="59"/>
      <c r="E83" s="59"/>
      <c r="F83" s="59"/>
      <c r="G83" s="59"/>
      <c r="H83" s="62"/>
    </row>
    <row r="84" spans="3:8" ht="15.75">
      <c r="C84" s="72" t="s">
        <v>245</v>
      </c>
      <c r="D84" s="59"/>
      <c r="E84" s="59"/>
      <c r="F84" s="59"/>
      <c r="G84" s="59"/>
      <c r="H84" s="62"/>
    </row>
    <row r="85" spans="3:8" ht="13.5">
      <c r="C85" s="63"/>
      <c r="D85" s="59"/>
      <c r="E85" s="59"/>
      <c r="F85" s="59"/>
      <c r="G85" s="59"/>
      <c r="H85" s="62"/>
    </row>
    <row r="86" spans="3:8" ht="15.75">
      <c r="C86" s="72" t="s">
        <v>246</v>
      </c>
      <c r="D86" s="59"/>
      <c r="E86" s="59"/>
      <c r="F86" s="59"/>
      <c r="G86" s="59"/>
      <c r="H86" s="62"/>
    </row>
    <row r="87" spans="3:8" ht="13.5">
      <c r="C87" s="73" t="s">
        <v>247</v>
      </c>
      <c r="D87" s="74" t="s">
        <v>317</v>
      </c>
      <c r="E87" s="74" t="s">
        <v>316</v>
      </c>
      <c r="F87" s="59"/>
      <c r="G87" s="59"/>
      <c r="H87" s="62"/>
    </row>
    <row r="88" spans="3:8" ht="13.5">
      <c r="C88" s="73" t="s">
        <v>248</v>
      </c>
      <c r="D88" s="75">
        <v>10.8594</v>
      </c>
      <c r="E88" s="75">
        <v>10.5575</v>
      </c>
      <c r="F88" s="59"/>
      <c r="G88" s="59"/>
      <c r="H88" s="62"/>
    </row>
    <row r="89" spans="3:8" ht="13.5">
      <c r="C89" s="73" t="s">
        <v>249</v>
      </c>
      <c r="D89" s="75">
        <v>10.7906</v>
      </c>
      <c r="E89" s="74">
        <v>10.4813</v>
      </c>
      <c r="F89" s="59"/>
      <c r="G89" s="59"/>
      <c r="H89" s="62"/>
    </row>
    <row r="90" spans="3:8" ht="13.5">
      <c r="C90" s="63"/>
      <c r="D90" s="59"/>
      <c r="E90" s="59"/>
      <c r="F90" s="59"/>
      <c r="G90" s="59"/>
      <c r="H90" s="62"/>
    </row>
    <row r="91" spans="3:8" ht="15.75">
      <c r="C91" s="72" t="s">
        <v>319</v>
      </c>
      <c r="D91" s="76"/>
      <c r="E91" s="76"/>
      <c r="F91" s="76"/>
      <c r="G91" s="59"/>
      <c r="H91" s="62"/>
    </row>
    <row r="92" spans="3:8" ht="15.75">
      <c r="C92" s="72"/>
      <c r="D92" s="76"/>
      <c r="E92" s="76"/>
      <c r="F92" s="76"/>
      <c r="G92" s="59"/>
      <c r="H92" s="62"/>
    </row>
    <row r="93" spans="3:8" ht="15.75">
      <c r="C93" s="72" t="s">
        <v>320</v>
      </c>
      <c r="D93" s="76"/>
      <c r="E93" s="76"/>
      <c r="F93" s="76"/>
      <c r="G93" s="59"/>
      <c r="H93" s="62"/>
    </row>
    <row r="94" spans="3:8" ht="15.75">
      <c r="C94" s="72"/>
      <c r="D94" s="76"/>
      <c r="E94" s="76"/>
      <c r="F94" s="76"/>
      <c r="G94" s="59"/>
      <c r="H94" s="62"/>
    </row>
    <row r="95" spans="3:8" ht="15.75">
      <c r="C95" s="72" t="s">
        <v>328</v>
      </c>
      <c r="D95" s="76"/>
      <c r="E95" s="76"/>
      <c r="F95" s="76"/>
      <c r="G95" s="59"/>
      <c r="H95" s="62"/>
    </row>
    <row r="96" spans="3:8" ht="15.75">
      <c r="C96" s="78" t="s">
        <v>250</v>
      </c>
      <c r="D96" s="76"/>
      <c r="E96" s="76"/>
      <c r="F96" s="76"/>
      <c r="G96" s="59"/>
      <c r="H96" s="62"/>
    </row>
    <row r="97" spans="3:8" ht="15.75">
      <c r="C97" s="79"/>
      <c r="D97" s="76"/>
      <c r="E97" s="76"/>
      <c r="F97" s="76"/>
      <c r="G97" s="59"/>
      <c r="H97" s="62"/>
    </row>
    <row r="98" spans="3:8" ht="15.75">
      <c r="C98" s="72" t="s">
        <v>329</v>
      </c>
      <c r="D98" s="76"/>
      <c r="E98" s="76"/>
      <c r="F98" s="76"/>
      <c r="G98" s="59"/>
      <c r="H98" s="62"/>
    </row>
    <row r="99" spans="3:8" ht="15.75">
      <c r="C99" s="72"/>
      <c r="D99" s="76"/>
      <c r="E99" s="76"/>
      <c r="F99" s="76"/>
      <c r="G99" s="59"/>
      <c r="H99" s="62"/>
    </row>
    <row r="100" spans="3:8" ht="15.75">
      <c r="C100" s="72" t="s">
        <v>337</v>
      </c>
      <c r="D100" s="76"/>
      <c r="E100" s="76"/>
      <c r="F100" s="77"/>
      <c r="G100" s="59"/>
      <c r="H100" s="62"/>
    </row>
    <row r="101" spans="3:8" ht="15.75">
      <c r="C101" s="72"/>
      <c r="D101" s="76"/>
      <c r="E101" s="76"/>
      <c r="F101" s="76"/>
      <c r="G101" s="59"/>
      <c r="H101" s="62"/>
    </row>
    <row r="102" spans="3:8" ht="15.75">
      <c r="C102" s="72" t="s">
        <v>336</v>
      </c>
      <c r="D102" s="76"/>
      <c r="E102" s="76"/>
      <c r="F102" s="77"/>
      <c r="G102" s="59"/>
      <c r="H102" s="62"/>
    </row>
    <row r="103" spans="3:8" ht="15.75">
      <c r="C103" s="72"/>
      <c r="D103" s="76"/>
      <c r="E103" s="76"/>
      <c r="F103" s="76"/>
      <c r="G103" s="59"/>
      <c r="H103" s="62"/>
    </row>
    <row r="104" spans="3:8" ht="15.75">
      <c r="C104" s="72" t="s">
        <v>340</v>
      </c>
      <c r="D104" s="76"/>
      <c r="E104" s="76"/>
      <c r="F104" s="76"/>
      <c r="G104" s="59"/>
      <c r="H104" s="62"/>
    </row>
    <row r="105" spans="3:8" ht="15.75">
      <c r="C105" s="72"/>
      <c r="D105" s="76"/>
      <c r="E105" s="76"/>
      <c r="F105" s="76"/>
      <c r="G105" s="59"/>
      <c r="H105" s="62"/>
    </row>
    <row r="106" spans="3:8" ht="15.75">
      <c r="C106" s="72" t="s">
        <v>330</v>
      </c>
      <c r="D106" s="76"/>
      <c r="E106" s="76"/>
      <c r="F106" s="76"/>
      <c r="G106" s="59"/>
      <c r="H106" s="62"/>
    </row>
    <row r="107" spans="3:8" ht="14.25" thickBot="1">
      <c r="C107" s="161"/>
      <c r="D107" s="162"/>
      <c r="E107" s="162"/>
      <c r="F107" s="163"/>
      <c r="G107" s="164"/>
      <c r="H107" s="165"/>
    </row>
  </sheetData>
  <sheetProtection/>
  <mergeCells count="2">
    <mergeCell ref="C79:C80"/>
    <mergeCell ref="D79:D80"/>
  </mergeCells>
  <hyperlinks>
    <hyperlink ref="H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Lunar Chandrakant Sutar</cp:lastModifiedBy>
  <cp:lastPrinted>2013-11-30T11:49:41Z</cp:lastPrinted>
  <dcterms:created xsi:type="dcterms:W3CDTF">2010-04-14T16:02:20Z</dcterms:created>
  <dcterms:modified xsi:type="dcterms:W3CDTF">2020-03-09T10:39:31Z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