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codeName="ThisWorkbook" filterPrivacy="1" defaultThemeVersion="166925"/>
  <bookViews>
    <workbookView xWindow="65428" yWindow="65428" windowWidth="23256" windowHeight="12456" activeTab="0"/>
  </bookViews>
  <sheets>
    <sheet name="Index" sheetId="7" r:id="rId1"/>
    <sheet name="PPFCF" sheetId="2" r:id="rId2"/>
    <sheet name="PPLF" sheetId="5" r:id="rId3"/>
    <sheet name="PPTSF" sheetId="4" r:id="rId4"/>
    <sheet name="PPCHF" sheetId="6" r:id="rId5"/>
  </sheets>
  <definedNames>
    <definedName name="JR_PAGE_ANCHOR_0_1">#REF!</definedName>
    <definedName name="JR_PAGE_ANCHOR_0_2" localSheetId="4">#REF!</definedName>
    <definedName name="JR_PAGE_ANCHOR_0_2" localSheetId="2">#REF!</definedName>
    <definedName name="JR_PAGE_ANCHOR_0_2">'PPFCF'!$A$1</definedName>
    <definedName name="JR_PAGE_ANCHOR_0_3" localSheetId="2">'PPLF'!$A$1</definedName>
    <definedName name="JR_PAGE_ANCHOR_0_3">#REF!</definedName>
    <definedName name="JR_PAGE_ANCHOR_0_4" localSheetId="4">#REF!</definedName>
    <definedName name="JR_PAGE_ANCHOR_0_4" localSheetId="2">#REF!</definedName>
    <definedName name="JR_PAGE_ANCHOR_0_4">'PPTSF'!$A$1</definedName>
    <definedName name="JR_PAGE_ANCHOR_0_5" localSheetId="4">#REF!</definedName>
    <definedName name="JR_PAGE_ANCHOR_0_5" localSheetId="2">#REF!</definedName>
    <definedName name="JR_PAGE_ANCHOR_0_5">#REF!</definedName>
    <definedName name="JR_PAGE_ANCHOR_0_6" localSheetId="4">'PPCHF'!$A$1</definedName>
    <definedName name="JR_PAGE_ANCHOR_0_6">#REF!</definedName>
    <definedName name="JR_PAGE_ANCHOR_0_7" localSheetId="4">#REF!</definedName>
    <definedName name="JR_PAGE_ANCHOR_0_7" localSheetId="2">#REF!</definedName>
    <definedName name="JR_PAGE_ANCHOR_0_7">#REF!</definedName>
  </definedNames>
  <calcPr calcId="191029"/>
  <extLst/>
</workbook>
</file>

<file path=xl/sharedStrings.xml><?xml version="1.0" encoding="utf-8"?>
<sst xmlns="http://schemas.openxmlformats.org/spreadsheetml/2006/main" count="1748" uniqueCount="836">
  <si>
    <t>Scheme Name</t>
  </si>
  <si>
    <t>Parag Parikh Flexi Cap Fund</t>
  </si>
  <si>
    <t>Parag Parikh Tax Saver Fund</t>
  </si>
  <si>
    <t>Parag Parikh Conservative Hybrid Fund</t>
  </si>
  <si>
    <t xml:space="preserve">
  </t>
  </si>
  <si>
    <t>Monthly Portfolio Statement as on October 31, 2023</t>
  </si>
  <si>
    <t>Name of the Instrument</t>
  </si>
  <si>
    <t>ISIN</t>
  </si>
  <si>
    <t>Industry</t>
  </si>
  <si>
    <t>Quantity</t>
  </si>
  <si>
    <t>Market/Fair Value
 (Rs. in Lakhs)</t>
  </si>
  <si>
    <t>% to Net
 Assets</t>
  </si>
  <si>
    <t>YTM~</t>
  </si>
  <si>
    <t>YTC^</t>
  </si>
  <si>
    <t>null</t>
  </si>
  <si>
    <t>Equity &amp; Equity related</t>
  </si>
  <si>
    <t>(a) Listed / awaiting listing on Stock Exchanges</t>
  </si>
  <si>
    <t>HDFB03</t>
  </si>
  <si>
    <t>HDFC Bank Limited</t>
  </si>
  <si>
    <t>INE040A01034</t>
  </si>
  <si>
    <t>Banks</t>
  </si>
  <si>
    <t>BAJA01</t>
  </si>
  <si>
    <t>Bajaj Holdings &amp; Investment Limited</t>
  </si>
  <si>
    <t>INE118A01012</t>
  </si>
  <si>
    <t>Finance</t>
  </si>
  <si>
    <t>ITCL02</t>
  </si>
  <si>
    <t>ITC Limited</t>
  </si>
  <si>
    <t>INE154A01025</t>
  </si>
  <si>
    <t>Diversified FMCG</t>
  </si>
  <si>
    <t>UTIB02</t>
  </si>
  <si>
    <t>Axis Bank Limited</t>
  </si>
  <si>
    <t>INE238A01034</t>
  </si>
  <si>
    <t>HCLT02</t>
  </si>
  <si>
    <t>HCL Technologies Limited</t>
  </si>
  <si>
    <t>INE860A01027</t>
  </si>
  <si>
    <t>IT - Software</t>
  </si>
  <si>
    <t>COAL01</t>
  </si>
  <si>
    <t>Coal India Limited</t>
  </si>
  <si>
    <t>INE522F01014</t>
  </si>
  <si>
    <t>Consumable Fuels</t>
  </si>
  <si>
    <t>IBCL05</t>
  </si>
  <si>
    <t>ICICI Bank Limited</t>
  </si>
  <si>
    <t>INE090A01021</t>
  </si>
  <si>
    <t>PGCI01</t>
  </si>
  <si>
    <t>Power Grid Corporation of India Limited</t>
  </si>
  <si>
    <t>INE752E01010</t>
  </si>
  <si>
    <t>Power</t>
  </si>
  <si>
    <t>MAUD01</t>
  </si>
  <si>
    <t>Maruti Suzuki India Limited</t>
  </si>
  <si>
    <t>INE585B01010</t>
  </si>
  <si>
    <t>Automobiles</t>
  </si>
  <si>
    <t>BALI02</t>
  </si>
  <si>
    <t>Balkrishna Industries Limited</t>
  </si>
  <si>
    <t>INE787D01026</t>
  </si>
  <si>
    <t>Auto Components</t>
  </si>
  <si>
    <t>NMDC01</t>
  </si>
  <si>
    <t>NMDC Limited</t>
  </si>
  <si>
    <t>INE584A01023</t>
  </si>
  <si>
    <t>Minerals &amp; Mining</t>
  </si>
  <si>
    <t>MOFS03</t>
  </si>
  <si>
    <t>Motilal Oswal Financial Services Limited</t>
  </si>
  <si>
    <t>INE338I01027</t>
  </si>
  <si>
    <t>Capital Markets</t>
  </si>
  <si>
    <t>CDSL01</t>
  </si>
  <si>
    <t>Central Depository Services (India) Limited</t>
  </si>
  <si>
    <t>INE736A01011</t>
  </si>
  <si>
    <t>INFS02</t>
  </si>
  <si>
    <t>Infosys Limited</t>
  </si>
  <si>
    <t>INE009A01021</t>
  </si>
  <si>
    <t>MCEX01</t>
  </si>
  <si>
    <t>Multi Commodity Exchange of India Limited</t>
  </si>
  <si>
    <t>INE745G01035</t>
  </si>
  <si>
    <t>IEEL02</t>
  </si>
  <si>
    <t>Indian Energy Exchange Limited</t>
  </si>
  <si>
    <t>INE022Q01020</t>
  </si>
  <si>
    <t>DRRL02</t>
  </si>
  <si>
    <t>Dr. Reddy's Laboratories Limited</t>
  </si>
  <si>
    <t>INE089A01023</t>
  </si>
  <si>
    <t>Pharmaceuticals &amp; Biotechnology</t>
  </si>
  <si>
    <t>CIPL03</t>
  </si>
  <si>
    <t>Cipla Limited</t>
  </si>
  <si>
    <t>INE059A01026</t>
  </si>
  <si>
    <t>CHEL02</t>
  </si>
  <si>
    <t>Zydus Lifesciences Limited</t>
  </si>
  <si>
    <t>INE010B01027</t>
  </si>
  <si>
    <t>IPCA03</t>
  </si>
  <si>
    <t>IPCA Laboratories Limited</t>
  </si>
  <si>
    <t>INE571A01038</t>
  </si>
  <si>
    <t>Bajaj Finance Limited</t>
  </si>
  <si>
    <t>INE296A01024</t>
  </si>
  <si>
    <t>UTIA01</t>
  </si>
  <si>
    <t>UTI Asset Management Company Limited</t>
  </si>
  <si>
    <t>INE094J01016</t>
  </si>
  <si>
    <t>ICRA01</t>
  </si>
  <si>
    <t>ICRA Limited</t>
  </si>
  <si>
    <t>INE725G01011</t>
  </si>
  <si>
    <t>IFEL01</t>
  </si>
  <si>
    <t>Oracle Financial Services Software Limited</t>
  </si>
  <si>
    <t>INE881D01027</t>
  </si>
  <si>
    <t>IndusInd Bank Limited</t>
  </si>
  <si>
    <t>INE095A01012</t>
  </si>
  <si>
    <t>NMST01</t>
  </si>
  <si>
    <t>NMDC Steel Limited</t>
  </si>
  <si>
    <t>INE0NNS01018</t>
  </si>
  <si>
    <t>Ferrous Metals</t>
  </si>
  <si>
    <t>MASC01</t>
  </si>
  <si>
    <t>Maharashtra Scooters Limited</t>
  </si>
  <si>
    <t>INE288A01013</t>
  </si>
  <si>
    <t>Hindustan Unilever Limited</t>
  </si>
  <si>
    <t>INE030A01027</t>
  </si>
  <si>
    <t>Tech Mahindra Limited</t>
  </si>
  <si>
    <t>INE669C01036</t>
  </si>
  <si>
    <t>Tata Motors Limited</t>
  </si>
  <si>
    <t>INE155A01022</t>
  </si>
  <si>
    <t>Bank of Baroda</t>
  </si>
  <si>
    <t>INE028A01039</t>
  </si>
  <si>
    <t>TCSL01</t>
  </si>
  <si>
    <t>Tata Consultancy Services Limited</t>
  </si>
  <si>
    <t>INE467B01029</t>
  </si>
  <si>
    <t>Reliance Industries Limited</t>
  </si>
  <si>
    <t>INE002A01018</t>
  </si>
  <si>
    <t>Petroleum Products</t>
  </si>
  <si>
    <t>HDFC Life Insurance Company Limited</t>
  </si>
  <si>
    <t>INE795G01014</t>
  </si>
  <si>
    <t>Insurance</t>
  </si>
  <si>
    <t>Canara Bank</t>
  </si>
  <si>
    <t>INE476A01014</t>
  </si>
  <si>
    <t>$0.00%</t>
  </si>
  <si>
    <t>United Spirits Limited</t>
  </si>
  <si>
    <t>INE854D01024</t>
  </si>
  <si>
    <t>Beverages</t>
  </si>
  <si>
    <t>Sub Total</t>
  </si>
  <si>
    <t>(b) Unlisted</t>
  </si>
  <si>
    <t>NIL</t>
  </si>
  <si>
    <t>Total</t>
  </si>
  <si>
    <t>Equity &amp; Equity related Foreign Investments</t>
  </si>
  <si>
    <t>Microsoft Corp</t>
  </si>
  <si>
    <t>US5949181045</t>
  </si>
  <si>
    <t>Alphabet Inc A</t>
  </si>
  <si>
    <t>US02079K3059</t>
  </si>
  <si>
    <t>Amazon Com Inc</t>
  </si>
  <si>
    <t>US0231351067</t>
  </si>
  <si>
    <t>Meta Platforms Registered Shares A</t>
  </si>
  <si>
    <t>US30303M1027</t>
  </si>
  <si>
    <t>Derivatives</t>
  </si>
  <si>
    <t>Index / Stock Futures</t>
  </si>
  <si>
    <t>United Spirits Limited November 2023 Future</t>
  </si>
  <si>
    <t>Canara Bank November 2023 Future</t>
  </si>
  <si>
    <t>HDFC Life Insurance Company Limited November 2023 Future</t>
  </si>
  <si>
    <t>Reliance Industries Limited November 2023 Future</t>
  </si>
  <si>
    <t>Tata Consultancy Services Limited November 2023 Future</t>
  </si>
  <si>
    <t>Bank of Baroda November 2023 Future</t>
  </si>
  <si>
    <t>Tata Motors Limited November 2023 Future</t>
  </si>
  <si>
    <t>Tech Mahindra Limited November 2023 Future</t>
  </si>
  <si>
    <t>Hindustan Unilever Limited November 2023 Future</t>
  </si>
  <si>
    <t>IndusInd Bank Limited November 2023 Future</t>
  </si>
  <si>
    <t>Bajaj Finance Limited November 2023 Future</t>
  </si>
  <si>
    <t>Money Market Instruments</t>
  </si>
  <si>
    <t>Certificate of Deposit</t>
  </si>
  <si>
    <t>INE028A16CZ4</t>
  </si>
  <si>
    <t>NBAR698</t>
  </si>
  <si>
    <t>INE261F16686</t>
  </si>
  <si>
    <t>INE062A16499</t>
  </si>
  <si>
    <t>INE238AD6413</t>
  </si>
  <si>
    <t>INE237A167T4</t>
  </si>
  <si>
    <t>IBCL1152</t>
  </si>
  <si>
    <t>INE090A169Z3</t>
  </si>
  <si>
    <t>Commercial Paper</t>
  </si>
  <si>
    <t>HDFB848</t>
  </si>
  <si>
    <t>INE040A14284</t>
  </si>
  <si>
    <t>Treasury Bill</t>
  </si>
  <si>
    <t>364 Days Tbill (MD 06/06/2024)</t>
  </si>
  <si>
    <t>IN002023Z117</t>
  </si>
  <si>
    <t>Sovereign</t>
  </si>
  <si>
    <t>Others</t>
  </si>
  <si>
    <t>Margin Fixed Deposit</t>
  </si>
  <si>
    <t xml:space="preserve">Duration (in Days) </t>
  </si>
  <si>
    <t>5% Axis Bank Limited (14/02/2024)</t>
  </si>
  <si>
    <t>365</t>
  </si>
  <si>
    <t>4.60% Axis Bank Limited (02/11/2023)</t>
  </si>
  <si>
    <t>5% Axis Bank Limited (16/02/2024)</t>
  </si>
  <si>
    <t>4.60% Axis Bank Limited (01/11/2023)</t>
  </si>
  <si>
    <t>5% Axis Bank Limited (15/02/2024)</t>
  </si>
  <si>
    <t>4.60% Axis Bank Limited (03/11/2023)</t>
  </si>
  <si>
    <t>5% Axis Bank Limited (28/10/2024)</t>
  </si>
  <si>
    <t>364</t>
  </si>
  <si>
    <t>4.60% Axis Bank Limited (01/12/2023)</t>
  </si>
  <si>
    <t>4.60% Axis Bank Limited (05/12/2023)</t>
  </si>
  <si>
    <t>5% Axis Bank Limited (14/06/2024)</t>
  </si>
  <si>
    <t>366</t>
  </si>
  <si>
    <t>5% Axis Bank Limited (07/06/2024)</t>
  </si>
  <si>
    <t>5% Axis Bank Limited (05/07/2024)</t>
  </si>
  <si>
    <t>5% Axis Bank Limited (31/05/2024)</t>
  </si>
  <si>
    <t>5% Axis Bank Limited (29/08/2024)</t>
  </si>
  <si>
    <t>5% Axis Bank Limited (23/08/2024)</t>
  </si>
  <si>
    <t>4.60% Axis Bank Limited (04/12/2023)</t>
  </si>
  <si>
    <t>367</t>
  </si>
  <si>
    <t>5% Axis Bank Limited (22/07/2024)</t>
  </si>
  <si>
    <t>368</t>
  </si>
  <si>
    <t>5% Axis Bank Limited (08/07/2024)</t>
  </si>
  <si>
    <t>4.75% Axis Bank Limited (05/02/2024)</t>
  </si>
  <si>
    <t>369</t>
  </si>
  <si>
    <t>6.6% HDFC Bank Limited (21/10/2024)</t>
  </si>
  <si>
    <t>Reverse Repo / TREPS</t>
  </si>
  <si>
    <t>TRP_011123</t>
  </si>
  <si>
    <t>Clearing Corporation of India Ltd</t>
  </si>
  <si>
    <t>Net Receivables / (Payables)</t>
  </si>
  <si>
    <t>GRAND TOTAL</t>
  </si>
  <si>
    <t xml:space="preserve"> </t>
  </si>
  <si>
    <t>#  Unlisted Security</t>
  </si>
  <si>
    <t xml:space="preserve">$  Less Than 0.01% of Net Asset Value </t>
  </si>
  <si>
    <t>~ YTM as on October 31, 2023</t>
  </si>
  <si>
    <t>^ Pursuant to AMFI circular no. 135/BP/91/2020-21, Yield to Call (YTC) for AT-1 bonds and Tier-2 bonds as on October 31, 2023.</t>
  </si>
  <si>
    <t>WIPR02</t>
  </si>
  <si>
    <t>Wipro Limited</t>
  </si>
  <si>
    <t>INE075A01022</t>
  </si>
  <si>
    <t>VSTI01</t>
  </si>
  <si>
    <t>VST Industries Limited</t>
  </si>
  <si>
    <t>INE710A01016</t>
  </si>
  <si>
    <t>Cigarettes &amp; Tobacco Products</t>
  </si>
  <si>
    <t>CMSI01</t>
  </si>
  <si>
    <t>CMS Info System Limited</t>
  </si>
  <si>
    <t>INE925R01014</t>
  </si>
  <si>
    <t>Commercial Services &amp; Supplies</t>
  </si>
  <si>
    <t>CPIL02</t>
  </si>
  <si>
    <t>CCL Products (India) Limited</t>
  </si>
  <si>
    <t>INE421D01022</t>
  </si>
  <si>
    <t>Agricultural Food &amp; other Products</t>
  </si>
  <si>
    <t>UTIB1288</t>
  </si>
  <si>
    <t>INE238AD6454</t>
  </si>
  <si>
    <t>Currency Futures</t>
  </si>
  <si>
    <t>BSE_FUTCUR_USDINR_28/11/2023</t>
  </si>
  <si>
    <t>NSE_FUTCUR_USDINR_28/11/2023</t>
  </si>
  <si>
    <t>Notes &amp; Symbols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</si>
  <si>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</si>
  <si>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</si>
  <si>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</si>
  <si>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</si>
  <si>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</si>
  <si>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</si>
  <si>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</si>
  <si>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</si>
  <si>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</si>
  <si>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</si>
  <si>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</si>
  <si>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</si>
  <si>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</si>
  <si>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</si>
  <si>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</si>
  <si>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Sept 29, 2023(Rs.)</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</si>
  <si>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</si>
  <si>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</si>
  <si>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</si>
  <si>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</si>
  <si>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</si>
  <si>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</si>
  <si>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</si>
  <si>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Long / Short</t>
  </si>
  <si>
    <t>Futures Price when purchased 
( Rs. Per unit)</t>
  </si>
  <si>
    <t>Current price of the contract
( Rs. Per unit)</t>
  </si>
  <si>
    <t>Margin maintained in Rs. Lakhs</t>
  </si>
  <si>
    <t>a. Equity Futures</t>
  </si>
  <si>
    <t>Short</t>
  </si>
  <si>
    <t>b. Currency Future</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</si>
  <si>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</si>
  <si>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</si>
  <si>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</si>
  <si>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</si>
  <si>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</si>
  <si>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</si>
  <si>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</si>
  <si>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</si>
  <si>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</si>
  <si>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</si>
  <si>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Call/Put</t>
  </si>
  <si>
    <t>Number of Contracts</t>
  </si>
  <si>
    <t>Option Price when purchased (Rs. Per unit)</t>
  </si>
  <si>
    <t>Current Option Price ( Rs. Per unit)</t>
  </si>
  <si>
    <t>Nil</t>
  </si>
  <si>
    <t>Total exposure through options as a % of net assets : Nil</t>
  </si>
  <si>
    <t>Total Number of contracts entered into</t>
  </si>
  <si>
    <t>Gross Notional Value of contracts entered into Rs.</t>
  </si>
  <si>
    <t>Net Profit/Loss value on all contracts (treat premium paid as loss) Rs.</t>
  </si>
  <si>
    <t>12.  Deviation from the valuation prices given by valuation agencies: NIL</t>
  </si>
  <si>
    <t>Oct 31, 2023(Rs.)</t>
  </si>
  <si>
    <t>4.   Total Dividend (Net) declared during the period ended   Oct  31, 2023  - Nil</t>
  </si>
  <si>
    <t>5.   Total Bonus declared during the period ended   Oct  31, 2023  - Nil</t>
  </si>
  <si>
    <t>12.  Repo transactions in corporate debt securities during the period ending Oct  31, 2023  is Nil.</t>
  </si>
  <si>
    <t>4.   Total Dividend (Net) declared during the period ended  Oct  31, 2023 - Nil</t>
  </si>
  <si>
    <t>5.   Total Bonus declared during the period ended  Oct  31, 2023 - Nil</t>
  </si>
  <si>
    <t>6.    Total outstanding exposure in derivative instruments as on  Oct  31, 2023 - Nil</t>
  </si>
  <si>
    <t>7.    Total investment in Foreign Securities / ADRs / GDRs as on  Oct  31, 2023 - Nil</t>
  </si>
  <si>
    <t>11.  Repo transactions in corporate debt securities during the period ending  Oct  31, 2023 - Nil</t>
  </si>
  <si>
    <t>8.    Total Commission paid in the month of Oct 2023 : 6,977,402.01</t>
  </si>
  <si>
    <t>8.    Total Commission paid in the month of Oct 2023 : Rs. 95,958,937.36</t>
  </si>
  <si>
    <t>9.    Total Brokerage paid for Buying/ Selling of Investment for Oct 2023 is Rs.2,42,963.6</t>
  </si>
  <si>
    <t>9.    Total Brokerage paid for Buying/ Selling of Investment for Oct 2023 is Rs. 1,02,04,453.81</t>
  </si>
  <si>
    <t>7.    Total investment in Foreign Securities / ADRs / GDRs as on Oct  31, 2023 : Rs. 69,85,51,17,820.14</t>
  </si>
  <si>
    <t>C. Hedging Position through Put Option as on  31-Oct-2023: Nil</t>
  </si>
  <si>
    <t>D. Other than Hedging Positions through Options as on  31-Oct-2023: NIL</t>
  </si>
  <si>
    <t>E. Hedging Positions through swaps as on 31-Oct-2023: Nil</t>
  </si>
  <si>
    <t>For the period  01-Oct-2023 to 31-Oct-2023,  the following details specified for hedging transactions through options which have already been exercised/expired :</t>
  </si>
  <si>
    <t>Currency Derivatives-28-Nov-2023</t>
  </si>
  <si>
    <t>Total %age of existing assets hedged through futures: 12.72%</t>
  </si>
  <si>
    <t>Note: In addition to this, 15.86% of our Portfolio is in Foreign Securities (USD) and 0.0006% is in Foreign Currency (USD). 11.44% of total Foreign Portfolio (USD) is hedged through Currency Derivatives to avoid currency risk.</t>
  </si>
  <si>
    <t xml:space="preserve">For the period  01-Oct-2023 to 30-Oct-2023, the following details specified for hedging transactions through futures which have been squared off/expired : </t>
  </si>
  <si>
    <t>Industry / Rating</t>
  </si>
  <si>
    <t>Debt Instruments</t>
  </si>
  <si>
    <t>(a) Listed / awaiting listing on Stock Exchange</t>
  </si>
  <si>
    <t>9.39% Tamilnadu SDL (MD 20/11/2023)</t>
  </si>
  <si>
    <t>IN3120130148</t>
  </si>
  <si>
    <t>7.68% GOI (MD 15/12/2023)</t>
  </si>
  <si>
    <t>IN0020150010</t>
  </si>
  <si>
    <t>(b) Privately placed / Unlisted</t>
  </si>
  <si>
    <t>INE237A161U5</t>
  </si>
  <si>
    <t>CRISIL A1+</t>
  </si>
  <si>
    <t>INE238AD6199</t>
  </si>
  <si>
    <t>INE090A161Z0</t>
  </si>
  <si>
    <t>ICRA A1+</t>
  </si>
  <si>
    <t>INE028A16DZ2</t>
  </si>
  <si>
    <t>IND A1+</t>
  </si>
  <si>
    <t>INE261F14KD5</t>
  </si>
  <si>
    <t>INE040A14169</t>
  </si>
  <si>
    <t>91 Days Tbill (MD 09/11/2023)</t>
  </si>
  <si>
    <t>IN002023X195</t>
  </si>
  <si>
    <t>182 Days Tbill (MD 23/11/2023)</t>
  </si>
  <si>
    <t>IN002023Y086</t>
  </si>
  <si>
    <t>91 Days Tbill (MD 29/12/2023)</t>
  </si>
  <si>
    <t>IN002023X278</t>
  </si>
  <si>
    <t>91 Days Tbill (MD 02/11/2023)</t>
  </si>
  <si>
    <t>IN002023X187</t>
  </si>
  <si>
    <t>182 Days Tbill (MD 07/12/2023)</t>
  </si>
  <si>
    <t>IN002023Y102</t>
  </si>
  <si>
    <t>91 Days Tbill (MD 14/12/2023)</t>
  </si>
  <si>
    <t>IN002023X252</t>
  </si>
  <si>
    <t>182 Days Tbill (MD 21/12/2023)</t>
  </si>
  <si>
    <t>IN002023Y128</t>
  </si>
  <si>
    <t>91 Days Tbill (MD 30/11/2023)</t>
  </si>
  <si>
    <t>IN002023X237</t>
  </si>
  <si>
    <t>182 Days Tbill (MD 04/01/2024)</t>
  </si>
  <si>
    <t>IN002023Y144</t>
  </si>
  <si>
    <t>91 Days Tbill (MD 11/01/2024)</t>
  </si>
  <si>
    <t>IN002023X294</t>
  </si>
  <si>
    <t>91 Days Tbill (MD 18/01/2024)</t>
  </si>
  <si>
    <t>IN002023X302</t>
  </si>
  <si>
    <t>91 Days Tbill (MD 25/01/2024)</t>
  </si>
  <si>
    <t>IN002023X310</t>
  </si>
  <si>
    <t>91 Days Tbill (MD 17/11/2023)</t>
  </si>
  <si>
    <t>IN002023X211</t>
  </si>
  <si>
    <t>91 Days Tbill (MD 04/01/2024)</t>
  </si>
  <si>
    <t>IN002023X286</t>
  </si>
  <si>
    <t>364 Days Tbill (MD 11/01/2024)</t>
  </si>
  <si>
    <t>IN002022Z416</t>
  </si>
  <si>
    <t>91 Days Tbill (MD 07/12/2023)</t>
  </si>
  <si>
    <t>IN002023X245</t>
  </si>
  <si>
    <t>Corporate Debt Market Development Fund</t>
  </si>
  <si>
    <t>SBI Funds Management Limited #</t>
  </si>
  <si>
    <t>INF0RQ622028</t>
  </si>
  <si>
    <t>6.5% HDFC Bank Limited (19/12/2023)</t>
  </si>
  <si>
    <t>7.25% HDFC Bank Limited (18/07/2024)</t>
  </si>
  <si>
    <t>6.6% HDFC Bank Limited (09/10/2024)</t>
  </si>
  <si>
    <t>7.25% HDFC Bank Limited (04/10/2024)</t>
  </si>
  <si>
    <t>6.6% HDFC Bank Limited (10/10/2024)</t>
  </si>
  <si>
    <t>6.6% HDFC Bank Limited (22/04/2024)</t>
  </si>
  <si>
    <t>6.6% HDFC Bank Limited (08/02/2024)</t>
  </si>
  <si>
    <t>2.   Plan wise per unit Net Asset Value are as follows:</t>
  </si>
  <si>
    <t>Options</t>
  </si>
  <si>
    <t>Parag Parikh Liquid Fund- Direct Plan Growth</t>
  </si>
  <si>
    <t>Parag Parikh Liquid Fund- Direct Plan- Daily Reinvestment of IDCW*</t>
  </si>
  <si>
    <t>Parag Parikh Liquid Fund- Direct Plan- Weekly Reinvestment of IDCW*</t>
  </si>
  <si>
    <t>Parag Parikh Liquid Fund- Direct Plan- Monthly IDCW*</t>
  </si>
  <si>
    <t>Parag Parikh Liquid Fund- Regular Plan Growth</t>
  </si>
  <si>
    <t>Parag Parikh Liquid Fund- Regular Plan- Daily Reinvestment of IDCW*</t>
  </si>
  <si>
    <t>Parag Parikh Liquid Fund- Regular Plan- Weekly Reinvestment of IDCW*</t>
  </si>
  <si>
    <t>Parag Parikh Liquid Fund- Regular Plan- Monthly IDCW*</t>
  </si>
  <si>
    <t>3.   Total Dividend (Net) declared during the period ended      Oct 31, 2023:</t>
  </si>
  <si>
    <t>Record Date</t>
  </si>
  <si>
    <t>Daily IDCW* (Direct)</t>
  </si>
  <si>
    <t>Dividend Per Unit
(Huf &amp; Individuals)</t>
  </si>
  <si>
    <t>Dividend Per Unit
(Others)</t>
  </si>
  <si>
    <t>Oct-23</t>
  </si>
  <si>
    <t>Direct Plan- Daily Reinvestment of IDCW*</t>
  </si>
  <si>
    <t>Daily IDCW* (Regular)</t>
  </si>
  <si>
    <t>Dividend Per Unit 
(Others)</t>
  </si>
  <si>
    <t>Regular Plan- Daily Reinvestment of IDCW*</t>
  </si>
  <si>
    <t>Weekly IDCW* (Direct)</t>
  </si>
  <si>
    <t>Direct Plan- Weekly Reinvestment of IDCW*</t>
  </si>
  <si>
    <t>Weekly IDCW* (Regular)</t>
  </si>
  <si>
    <t>Regular Plan- Weekly Reinvestment of IDCW*</t>
  </si>
  <si>
    <t>Monthly IDCW* (Direct)</t>
  </si>
  <si>
    <t>Direct Plan- Monthly IDCW*</t>
  </si>
  <si>
    <t>Monthly IDCW* (Regular)</t>
  </si>
  <si>
    <t>Regular Plan- Monthly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</si>
  <si>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</si>
  <si>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</si>
  <si>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</si>
  <si>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Oct 31, 2023- Nil</t>
  </si>
  <si>
    <t>5.    Total outstanding exposure in derivative instruments as on   Oct 31, 2023- Nil</t>
  </si>
  <si>
    <t>6.    Total investment in Foreign Securities / ADRs / GDRs as on    Oct 31, 2023- Nil</t>
  </si>
  <si>
    <t>7.    Details of transactions of "Credit Default Swap" for the month ended   Oct 31, 2023- Nil</t>
  </si>
  <si>
    <t>8.   Average Portfolio Maturity is 41 days.</t>
  </si>
  <si>
    <t>9.  Repo transactions in corporate debt securities during the period ending  Oct 31, 2023- Nil</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</si>
  <si>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</si>
  <si>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</si>
  <si>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</si>
  <si>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</si>
  <si>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</si>
  <si>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</si>
  <si>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</si>
  <si>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</si>
  <si>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Bajaj Auto Limited</t>
  </si>
  <si>
    <t>INE917I01010</t>
  </si>
  <si>
    <t>Petronet LNG Limited</t>
  </si>
  <si>
    <t>INE347G01014</t>
  </si>
  <si>
    <t>Gas</t>
  </si>
  <si>
    <t>Ashok Leyland Limited</t>
  </si>
  <si>
    <t>INE208A01029</t>
  </si>
  <si>
    <t>Agricultural, Commercial &amp; Construction Vehicles</t>
  </si>
  <si>
    <t>(c) ReITs</t>
  </si>
  <si>
    <t>Brookfield India Real Estate Trust</t>
  </si>
  <si>
    <t>INE0FDU25010</t>
  </si>
  <si>
    <t>Realty</t>
  </si>
  <si>
    <t>Embassy Office Parks REIT</t>
  </si>
  <si>
    <t>INE041025011</t>
  </si>
  <si>
    <t>Mindspace Business Parks REIT</t>
  </si>
  <si>
    <t>INE0CCU25019</t>
  </si>
  <si>
    <t>Ashok Leyland Limited November 2023 Future</t>
  </si>
  <si>
    <t>ICICI Bank Limited November 2023 Future</t>
  </si>
  <si>
    <t>8.08% Tamilnadu SDL (MD 26/12/2028)</t>
  </si>
  <si>
    <t>IN3120180200</t>
  </si>
  <si>
    <t>7.83% Maharashtra SDL (MD 08/04/2030)</t>
  </si>
  <si>
    <t>IN2220200017</t>
  </si>
  <si>
    <t>7.76% Maharashtra SDL (MD 04/10/2030)</t>
  </si>
  <si>
    <t>IN2220220122</t>
  </si>
  <si>
    <t>7.7% Maharashtra SDL (MD 19/10/2030)</t>
  </si>
  <si>
    <t>IN2220220130</t>
  </si>
  <si>
    <t>8.37% Tamil Nadu SDL (MD 05/12/2028)</t>
  </si>
  <si>
    <t>IN3120180176</t>
  </si>
  <si>
    <t>8.36% Tamil Nadu SDL (MD 12/12/2028)</t>
  </si>
  <si>
    <t>IN3120180184</t>
  </si>
  <si>
    <t>7.78% Maharashtra SDL (MD 27/10/2030)</t>
  </si>
  <si>
    <t>IN2220220148</t>
  </si>
  <si>
    <t>7.68% Gujarat SDL (MD 15/02/2030)</t>
  </si>
  <si>
    <t>IN1520220238</t>
  </si>
  <si>
    <t>8.57% Gujarat SDL (MD 06/11/2028)</t>
  </si>
  <si>
    <t>IN1520180184</t>
  </si>
  <si>
    <t>8.18% Tamilnadu SDL (MD 19/12/2028)</t>
  </si>
  <si>
    <t>IN3120180192</t>
  </si>
  <si>
    <t>8.16% Rajasthan SDL (MD 09/05/2028)</t>
  </si>
  <si>
    <t>IN2920180030</t>
  </si>
  <si>
    <t>8% Kerala SDL (MD 11/04/2028)</t>
  </si>
  <si>
    <t>IN2020180013</t>
  </si>
  <si>
    <t>7.86% Maharashtra SDL (MD 08/06/2030)</t>
  </si>
  <si>
    <t>IN2220220080</t>
  </si>
  <si>
    <t>7.92% Uttar Pradesh SDL (MD 24/01/2028)</t>
  </si>
  <si>
    <t>IN3320170175</t>
  </si>
  <si>
    <t>7.7% Andhra Pradesh SDL (MD 23/03/2030)</t>
  </si>
  <si>
    <t>IN1020220738</t>
  </si>
  <si>
    <t>7.7% Andhra Pradesh SDL (MD 22/02/2030)</t>
  </si>
  <si>
    <t>IN1020220662</t>
  </si>
  <si>
    <t>7.33% Maharashtra SDL (MD 31/05/2031)</t>
  </si>
  <si>
    <t>IN2220230055</t>
  </si>
  <si>
    <t>8.34% Punjab SDL (MD 30/05/2028)</t>
  </si>
  <si>
    <t>IN2820180049</t>
  </si>
  <si>
    <t>7.63% Haryana SDL (MD 01/06/2028)</t>
  </si>
  <si>
    <t>IN1620220070</t>
  </si>
  <si>
    <t>7.06% GOI (MD 10/04/2028)</t>
  </si>
  <si>
    <t>IN0020230010</t>
  </si>
  <si>
    <t>8.48% Kerala SDL (MD 08/08/2030)</t>
  </si>
  <si>
    <t>IN2020180070</t>
  </si>
  <si>
    <t>8.43% Punjab SDL (MD 05/12/2028)</t>
  </si>
  <si>
    <t>IN2820180114</t>
  </si>
  <si>
    <t>8.42% Madhya Pradesh SDL (MD 08/08/2028)</t>
  </si>
  <si>
    <t>IN2120180053</t>
  </si>
  <si>
    <t>8.33% Kerala SDL (MD 30/05/2028)</t>
  </si>
  <si>
    <t>IN2020180039</t>
  </si>
  <si>
    <t>8.29% West Bengal SDL (MD 21/02/2028)</t>
  </si>
  <si>
    <t>IN3420170182</t>
  </si>
  <si>
    <t>8.15% Tamil Nadu SDL (MD 09/05/2028)</t>
  </si>
  <si>
    <t>IN3120180036</t>
  </si>
  <si>
    <t>8.08% Maharashtra SDL (MD 26/12/2028)</t>
  </si>
  <si>
    <t>IN2220180052</t>
  </si>
  <si>
    <t>6.98% Telangana SDL (MD 22/04/2028)</t>
  </si>
  <si>
    <t>IN4520200044</t>
  </si>
  <si>
    <t>6.79% West Bangal SDL (MD 30/06/2028)</t>
  </si>
  <si>
    <t>IN3420210046</t>
  </si>
  <si>
    <t>8.68% Andhra Pradesh SDL (MD 24/10/2030)</t>
  </si>
  <si>
    <t>IN1020180304</t>
  </si>
  <si>
    <t>8.5% Gujarat SDL (MD 28/11/2028)</t>
  </si>
  <si>
    <t>IN1520180200</t>
  </si>
  <si>
    <t>8.45% Uttar Pradesh SDL (MD 27/02/2029)</t>
  </si>
  <si>
    <t>IN3320180166</t>
  </si>
  <si>
    <t>8.43% Goa SDL (MD 13/03/2029)</t>
  </si>
  <si>
    <t>IN1420180151</t>
  </si>
  <si>
    <t>8.45% Uttar Pradesh SDL (MD 27/06/2028)</t>
  </si>
  <si>
    <t>IN3320180034</t>
  </si>
  <si>
    <t>8.37% Madhya Pradesh SDL (MD 05/12/2028)</t>
  </si>
  <si>
    <t>IN2120180095</t>
  </si>
  <si>
    <t>8.41% Kerala SDL (MD 06/06/2028)</t>
  </si>
  <si>
    <t>IN2020180047</t>
  </si>
  <si>
    <t>8.2% Uttarakhand SDL (MD 09/05/2028)</t>
  </si>
  <si>
    <t>IN3620180023</t>
  </si>
  <si>
    <t>8.08% Karnataka SDL (MD 26/12/2028)</t>
  </si>
  <si>
    <t>IN1920180115</t>
  </si>
  <si>
    <t>8.15% Chhattisgarh SDL (MD 27/03/2028)</t>
  </si>
  <si>
    <t>IN3520170090</t>
  </si>
  <si>
    <t>7.99% Punjab SDL (MD 11/04/2028)</t>
  </si>
  <si>
    <t>IN2820180015</t>
  </si>
  <si>
    <t>7.82% Karnataka SDL (MD 27/12/2027)</t>
  </si>
  <si>
    <t>IN1920170132</t>
  </si>
  <si>
    <t>7.63% Maharashtra SDL (MD 11/05/2030)</t>
  </si>
  <si>
    <t>IN2220220049</t>
  </si>
  <si>
    <t>7.6% Maharashtra SDL (MD 15/04/2030)</t>
  </si>
  <si>
    <t>IN2220200025</t>
  </si>
  <si>
    <t>INE261F08DX0</t>
  </si>
  <si>
    <t>CRISIL AAA</t>
  </si>
  <si>
    <t>7.5% Telangana SDL (MD 15/04/2028)</t>
  </si>
  <si>
    <t>IN4520200010</t>
  </si>
  <si>
    <t>7.41% Andhra Pradesh SDL (MD 26/04/2030)</t>
  </si>
  <si>
    <t>IN1020230042</t>
  </si>
  <si>
    <t>7.15% Karnataka SDL (MD 09/10/2028)</t>
  </si>
  <si>
    <t>IN1920190056</t>
  </si>
  <si>
    <t>6.99% Telangana SDL (MD 10/06/2028)</t>
  </si>
  <si>
    <t>IN4520200093</t>
  </si>
  <si>
    <t>6.82% Bihar SDL (MD 14/07/2028)</t>
  </si>
  <si>
    <t>IN1320210041</t>
  </si>
  <si>
    <t>8.84 % Rajasthan SDL 12/09/2028</t>
  </si>
  <si>
    <t>IN2920180196</t>
  </si>
  <si>
    <t>8.73% Uttar Pradesh SDL (MD 10/10/2028)</t>
  </si>
  <si>
    <t>IN3320180042</t>
  </si>
  <si>
    <t>8.7% Gujarat SDL (MD 19/09/2028)</t>
  </si>
  <si>
    <t>IN1520180119</t>
  </si>
  <si>
    <t>8.43% Andhra Pradesh SDL (MD 05/12/2030)</t>
  </si>
  <si>
    <t>IN1020180361</t>
  </si>
  <si>
    <t>8.65% Rajasthan SDL (MD 03/10/2028)</t>
  </si>
  <si>
    <t>IN2920180212</t>
  </si>
  <si>
    <t>8.39% Andhra Pradesh SDL (MD 06/02/2031)</t>
  </si>
  <si>
    <t>IN1020180411</t>
  </si>
  <si>
    <t>8.63% Rajasthan SDL (MD 03/09/2028)</t>
  </si>
  <si>
    <t>IN2920180188</t>
  </si>
  <si>
    <t>8.61% Punjab SDL (MD 14/11/2028)</t>
  </si>
  <si>
    <t>IN2820180106</t>
  </si>
  <si>
    <t>8.37% Andhra Pradesh SDL (MD 02/01/2031)</t>
  </si>
  <si>
    <t>IN1020180379</t>
  </si>
  <si>
    <t>8.53% Gujarat SDL (MD 20/11/2028)</t>
  </si>
  <si>
    <t>IN1520180192</t>
  </si>
  <si>
    <t>8.49% Uttarakhand SDL (MD 21/08/2028)</t>
  </si>
  <si>
    <t>IN3620180106</t>
  </si>
  <si>
    <t>8.43% Uttar Pradesh SDL (MD 06/03/2029)</t>
  </si>
  <si>
    <t>IN3320180174</t>
  </si>
  <si>
    <t>8.39% Uttar Pradesh SDL (MD 13/03/2029)</t>
  </si>
  <si>
    <t>IN3320180182</t>
  </si>
  <si>
    <t>8.44% West Bengal SDL (MD 27/06/2028)</t>
  </si>
  <si>
    <t>IN3420180017</t>
  </si>
  <si>
    <t>8.5% Andhra Pradesh SDL (MD 28/03/2029)</t>
  </si>
  <si>
    <t>IN1020140134</t>
  </si>
  <si>
    <t>8.4% Andhra Pradesh SDL (MD 20/06/2028)</t>
  </si>
  <si>
    <t>IN1020180130</t>
  </si>
  <si>
    <t>8.39% Andhra Pradesh SDL (MD 23/05/2028)</t>
  </si>
  <si>
    <t>IN1020180080</t>
  </si>
  <si>
    <t>8.4% Rajasthan SDL (MD 20/06/2028)</t>
  </si>
  <si>
    <t>IN2920180097</t>
  </si>
  <si>
    <t>8.28% Gujarat SDL (MD 20/02/2029)</t>
  </si>
  <si>
    <t>IN1520180291</t>
  </si>
  <si>
    <t>8.31% Jharkhand SDL (MD 13/02/2029)</t>
  </si>
  <si>
    <t>IN3720180063</t>
  </si>
  <si>
    <t>8.25% Tamilnadu SDL (MD 02/01/2029)</t>
  </si>
  <si>
    <t>IN3120180218</t>
  </si>
  <si>
    <t>8.21% West Bengal SDL (MD 23/01/2029)</t>
  </si>
  <si>
    <t>IN3420180124</t>
  </si>
  <si>
    <t>8.2% Jammu and Kashmir SDL (MD 30/01/2029)</t>
  </si>
  <si>
    <t>IN1820180108</t>
  </si>
  <si>
    <t>8.29% Haryana SDL (MD 14/03/2028)</t>
  </si>
  <si>
    <t>IN1620170150</t>
  </si>
  <si>
    <t>8.17% Gujarat SDL (MD 19/12/2028)</t>
  </si>
  <si>
    <t>IN1520180226</t>
  </si>
  <si>
    <t>8.19% Odisha SDL (MD 09/05/2028)</t>
  </si>
  <si>
    <t>IN2720180032</t>
  </si>
  <si>
    <t>8.08% Gujarat SDL (MD 26/12/2028)</t>
  </si>
  <si>
    <t>IN1520180234</t>
  </si>
  <si>
    <t>8.13% Rajasthan SDL (MD 27/03/2028)</t>
  </si>
  <si>
    <t>IN2920170205</t>
  </si>
  <si>
    <t>8.05% Tamilnadu SDL (MD 18/04/2028)</t>
  </si>
  <si>
    <t>IN3120180010</t>
  </si>
  <si>
    <t>8.09% West Bengal SDL (MD 27/03/2028)</t>
  </si>
  <si>
    <t>IN3420170216</t>
  </si>
  <si>
    <t>8.11% Chattisgarh SDL (MD 31/01/2028)</t>
  </si>
  <si>
    <t>IN3520170041</t>
  </si>
  <si>
    <t>7.98% Uttar Pradesh SDL (MD 11/04/2028)</t>
  </si>
  <si>
    <t>IN3320180018</t>
  </si>
  <si>
    <t>7.97% Assam SDL (MD 18/04/2028)</t>
  </si>
  <si>
    <t>IN1220180021</t>
  </si>
  <si>
    <t>8.01% Tamil Nadu SDL(MD 11/05/2026)</t>
  </si>
  <si>
    <t>IN3120160038</t>
  </si>
  <si>
    <t>7.86% Haryana SDL (MD 27/12/2027)</t>
  </si>
  <si>
    <t>IN1620170101</t>
  </si>
  <si>
    <t>7.77% Andhra Pradesh SDL (MD 10/01/2028)</t>
  </si>
  <si>
    <t>IN1020170131</t>
  </si>
  <si>
    <t>7.72% Maharashtra SDL (MD 01/03/2031)</t>
  </si>
  <si>
    <t>IN2220220171</t>
  </si>
  <si>
    <t>7.62% Karnataka SDL  (MD 01/11/2027)</t>
  </si>
  <si>
    <t>IN1920170058</t>
  </si>
  <si>
    <t>7.61% Maharashtra SDL (MD 11/05/2029)</t>
  </si>
  <si>
    <t>IN2220220031</t>
  </si>
  <si>
    <t>7.54% Andhra Pradesh SDL (MD 11/01/2029)</t>
  </si>
  <si>
    <t>IN1020220613</t>
  </si>
  <si>
    <t>7.39% Maharashtra SDL (MD 09/11/2026)</t>
  </si>
  <si>
    <t>IN2220160104</t>
  </si>
  <si>
    <t>INE219X07215</t>
  </si>
  <si>
    <t>7.32% West Bengal SDL (MD 26/06/2029)</t>
  </si>
  <si>
    <t>IN3420190016</t>
  </si>
  <si>
    <t>7.24% Haryana SDL (MD 18/03/2029)</t>
  </si>
  <si>
    <t>IN1620190190</t>
  </si>
  <si>
    <t>7.13% Kerala SDL (MD 10/07/2029)</t>
  </si>
  <si>
    <t>IN2020190103</t>
  </si>
  <si>
    <t>7.11% Tamilnadu SDL (MD 31/07/2029)</t>
  </si>
  <si>
    <t>IN3120190068</t>
  </si>
  <si>
    <t>7.09% Goa SDL (MD 28/08/2029)</t>
  </si>
  <si>
    <t>IN1420190085</t>
  </si>
  <si>
    <t>6.83% West Bengal SDL (MD 07/07/2028)</t>
  </si>
  <si>
    <t>IN3420210053</t>
  </si>
  <si>
    <t>6.53% Chattisgarh SDL (MD 15/09/2028)</t>
  </si>
  <si>
    <t>IN3520210037</t>
  </si>
  <si>
    <t>6.46% Rajasthan SDL (MD 12/08/2030)</t>
  </si>
  <si>
    <t>IN2920200317</t>
  </si>
  <si>
    <t>INE040A14276</t>
  </si>
  <si>
    <t>6% HDFC Bank Limited (28/05/2024)</t>
  </si>
  <si>
    <t>6% HDFC Bank Limited (29/05/2024)</t>
  </si>
  <si>
    <t>6.6% HDFC Bank Limited (01/06/2024)</t>
  </si>
  <si>
    <t>6.75% Axis Bank Limited (30/05/2024)</t>
  </si>
  <si>
    <t>7.1% Axis Bank Limited (14/02/2024)</t>
  </si>
  <si>
    <t>392</t>
  </si>
  <si>
    <t>Parag Parikh Conservative Hybrid Fund - Direct Plan - Growth</t>
  </si>
  <si>
    <t>Parag Parikh Conservative Hybrid Fund - Regular Plan - Growth</t>
  </si>
  <si>
    <t xml:space="preserve">3.   Total Dividend (Net) declared during the period ended   Oct 31, 2023 :- </t>
  </si>
  <si>
    <t>4.   Total Bonus declared during the period ended      Oct 31, 2023- Nil</t>
  </si>
  <si>
    <t>6.    Total investment in Foreign Securities / ADRs / GDRs as on      Oct 31, 2023- Nil</t>
  </si>
  <si>
    <t>7.    Details of transactions of "Credit Default Swap" for the month ended      Oct 31, 2023- Nil</t>
  </si>
  <si>
    <t>8.   Average Portfolio Maturity is 1399 days.</t>
  </si>
  <si>
    <t>9.  Repo transactions in corporate debt securities during the period ending      Oct 31, 2023- Nil</t>
  </si>
  <si>
    <t xml:space="preserve">        Equity &amp; Equity related</t>
  </si>
  <si>
    <t xml:space="preserve">        Debt Securities</t>
  </si>
  <si>
    <t xml:space="preserve">        CRISIL AAA</t>
  </si>
  <si>
    <t xml:space="preserve">        Others</t>
  </si>
  <si>
    <t>13.  Disclosure for investments in derivative instruments</t>
  </si>
  <si>
    <t>A. Hedging Positions through Futures as on      31-Oct-2023:</t>
  </si>
  <si>
    <t>Total exposure through futures as  % of net assets : 1.30%</t>
  </si>
  <si>
    <t>B. Other than Hedging Positions through Futures as on  31-Oct-2023 : Nil</t>
  </si>
  <si>
    <t>C. Hedging Position through Put Option as on  31-Oct-2023 : Nil</t>
  </si>
  <si>
    <t>D. Other than Hedging Positions through Options as on 31-Oct-2023 :- Nil</t>
  </si>
  <si>
    <t>Call</t>
  </si>
  <si>
    <t>Total exposure through options as a % of net assets : $0.00%</t>
  </si>
  <si>
    <t>CARE A1+</t>
  </si>
  <si>
    <t>For the period  01-Oct-2023 to 31-Oct- 2023, the following details specified for hedging transactions through futures which have been squared off/expired :</t>
  </si>
  <si>
    <t xml:space="preserve">B. Other than Hedging Positions through Futures as on  31-Oct-2023: </t>
  </si>
  <si>
    <t>PPFCF</t>
  </si>
  <si>
    <t>PPLF</t>
  </si>
  <si>
    <t>PPTSF</t>
  </si>
  <si>
    <t>PPCHF</t>
  </si>
  <si>
    <t>Parag Parikh Flexi Cap Fund (An open-ended dynamic equity scheme investing across large cap, mid-cap, small-cap stocks)</t>
  </si>
  <si>
    <t>Parag Parikh Liquid Fund (An Open Ended Liquid Scheme. A Relatively Low Interest Rate Risk and Relatively low Credit Risk)</t>
  </si>
  <si>
    <t>Parag Parikh Tax Saver Fund (An open ended equity linked saving scheme with a statutory lock in of 3 years and tax benefit)</t>
  </si>
  <si>
    <t>Parag Parikh Conservative Hybrid Fund (An open-ended hybrid scheme investing predominantly in debt instruments)</t>
  </si>
  <si>
    <t>Arbitrage</t>
  </si>
  <si>
    <t>Internet and Technology #</t>
  </si>
  <si>
    <t>Consumer Services #</t>
  </si>
  <si>
    <t>Market value 
(Rs. in Lakhs)</t>
  </si>
  <si>
    <t>% to AUM</t>
  </si>
  <si>
    <t>Notes &amp; Symbols</t>
  </si>
  <si>
    <t xml:space="preserve">Kotak Mahindra Bank Limited (30/11/2023) </t>
  </si>
  <si>
    <t xml:space="preserve">Axis Bank Limited (01/12/2023) </t>
  </si>
  <si>
    <t xml:space="preserve">ICICI Bank Limited (12/12/2023) </t>
  </si>
  <si>
    <t xml:space="preserve">Bank of Baroda (02/01/2024) </t>
  </si>
  <si>
    <t xml:space="preserve">National Bank For Agriculture and Rural Development (08/12/2023) </t>
  </si>
  <si>
    <t xml:space="preserve">HDFC Bank Limited (26/12/2023) </t>
  </si>
  <si>
    <t xml:space="preserve">National Bank For Agriculture and Rural Development (23/01/2024) </t>
  </si>
  <si>
    <t xml:space="preserve">ICICI Bank Limited (13/06/2024) </t>
  </si>
  <si>
    <t xml:space="preserve">Axis Bank Limited (19/06/2024) </t>
  </si>
  <si>
    <t xml:space="preserve">HDFC Bank Limited (22/04/2024) </t>
  </si>
  <si>
    <t>7.7% India Grid Trust InvIT Fund (06/05/2028)</t>
  </si>
  <si>
    <t xml:space="preserve">HDFC Bank Limited (16/04/2024) </t>
  </si>
  <si>
    <t>7.58% National Bank For Agriculture and Rural Development (31/07/2026)</t>
  </si>
  <si>
    <t>Lumpsum Investment Performance (Compounded annual returns)</t>
  </si>
  <si>
    <t>Date</t>
  </si>
  <si>
    <t>Scheme</t>
  </si>
  <si>
    <t>Benchmark</t>
  </si>
  <si>
    <t>Index</t>
  </si>
  <si>
    <t>Value of Investment of Rs. 10,000/-</t>
  </si>
  <si>
    <t>Nifty 500 (TRI)</t>
  </si>
  <si>
    <t xml:space="preserve">Nifty 50 (TRI) </t>
  </si>
  <si>
    <t>Since Inception (24 May, 2013)</t>
  </si>
  <si>
    <t>October 31, 2022 to October 31, 2023 (Last 1 year)</t>
  </si>
  <si>
    <t>October 30, 2020 to October 31, 2023 (Last 3 year)</t>
  </si>
  <si>
    <t>October 31, 2018 to October 31, 2023 (Last 5 year)</t>
  </si>
  <si>
    <t>October 31, 2013 to October 31, 2023 (Last 10 year)</t>
  </si>
  <si>
    <t>SIP Investment Performance - Parag Parikh Flexi Cap Fund - Regular Plan</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</si>
  <si>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</si>
  <si>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</si>
  <si>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</si>
  <si>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</si>
  <si>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</si>
  <si>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</si>
  <si>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</si>
  <si>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</si>
  <si>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</si>
  <si>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</si>
  <si>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</si>
  <si>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</si>
  <si>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</si>
  <si>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</si>
  <si>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</si>
  <si>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October 31, 2023</t>
  </si>
  <si>
    <t>Macaulay Duration (years)</t>
  </si>
  <si>
    <t>Since Inception (24 July, 2019)</t>
  </si>
  <si>
    <t>NA</t>
  </si>
  <si>
    <t>SIP Investment Performance - Parag Parikh Tax Saver Fund - Regular Plan - Growth</t>
  </si>
  <si>
    <t>SIP Investment Performance - Parag Parikh Tax Saver Fund - Direct Plan - Growth</t>
  </si>
  <si>
    <t>CRISIL Liquid Debt A-I Index</t>
  </si>
  <si>
    <t>CRISIL 1 Year T-Bill Index</t>
  </si>
  <si>
    <t>Since Inception (11 May, 2018)</t>
  </si>
  <si>
    <t>October 24, 2023 to October 31, 2023 (Last 7 Days)</t>
  </si>
  <si>
    <t>October 16, 2023 to October 31, 2023 (Last 15 days)</t>
  </si>
  <si>
    <t>September 29, 2023 to October 31, 2023 (Last 1 Month)</t>
  </si>
  <si>
    <t>October 29, 2020 to October 31, 2023 (Last 3 year)</t>
  </si>
  <si>
    <t>Avg maturity of the fund (days)</t>
  </si>
  <si>
    <t>Modified duration (years)</t>
  </si>
  <si>
    <t>YTM</t>
  </si>
  <si>
    <t xml:space="preserve">Lumpsum Investment Performance </t>
  </si>
  <si>
    <t>CRISIL Hybrid 85+15 Conservative Index</t>
  </si>
  <si>
    <t>Crisil 10 year Gilt Index</t>
  </si>
  <si>
    <t>Since Inception (26 May, 2021)</t>
  </si>
  <si>
    <t>SIP Investment Performance - Parag Parikh Conservative Hybrid Fund - Regular Plan - Growth</t>
  </si>
  <si>
    <t>October 31, 2020 to October 31, 2023 (Last 3 year)</t>
  </si>
  <si>
    <t>CRISIL Hybrid 85+15 - Conservative Index Returns (Annualised) (%)</t>
  </si>
  <si>
    <t>Crisil 10 year Gilt Index Returns (Annualised) (%)</t>
  </si>
  <si>
    <t>SIP Investment Performance - Parag Parikh Conservative Hybrid Fund - Direct Plan - Growth</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</si>
  <si>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</si>
  <si>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</si>
  <si>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</si>
  <si>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</si>
  <si>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</si>
  <si>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Benchmark's Riskometer</t>
  </si>
  <si>
    <t>NIFTY 500 TRI</t>
  </si>
  <si>
    <t xml:space="preserve">  Riskometer</t>
  </si>
  <si>
    <t>1.Income over short term.</t>
  </si>
  <si>
    <t>2.Investments in Debt/Money Market instruments.</t>
  </si>
  <si>
    <t xml:space="preserve">                                Riskometer</t>
  </si>
  <si>
    <t>1.Long Term Capital Appreciation.     </t>
  </si>
  <si>
    <t xml:space="preserve">2.Investment predominantly in equity and equity related securities.          </t>
  </si>
  <si>
    <t>Riskometer</t>
  </si>
  <si>
    <t>• To generate regular income through investments predominantly in debt and money market instruments</t>
  </si>
  <si>
    <t>• Long term capital appreciation from the portion of equity investments under the scheme</t>
  </si>
  <si>
    <t xml:space="preserve">*Investors should consult their financial advisers if in doubt about whether this product is suitable for them.    </t>
  </si>
  <si>
    <t>CRISIL Hybrid 85+15 - Conservative Index TRI</t>
  </si>
  <si>
    <t>Bank of Baroda (30/11/2023)</t>
  </si>
  <si>
    <t xml:space="preserve">State Bank of India (17/05/2024) </t>
  </si>
  <si>
    <t xml:space="preserve">Axis Bank Limited (17/05/2024) </t>
  </si>
  <si>
    <t xml:space="preserve">Kotak Mahindra Bank Limited (22/05/2024) </t>
  </si>
  <si>
    <t>6.    Total outstanding exposure in derivative instruments as on Oct  31, 2023 : Rs. (56,01,77,98,403.75)</t>
  </si>
  <si>
    <t>A. Hedging Positions through Futures as on  October 31, 2023</t>
  </si>
  <si>
    <t>Parag Parikh Conservative Hybrid Fund - Direct Plan - Monthly IDCW*</t>
  </si>
  <si>
    <t>Parag Parikh Conservative Hybrid Fund - Regular Plan - Monthly IDCW*</t>
  </si>
  <si>
    <t>5.    Total outstanding exposure in derivative instruments as on  Oct 31, 2023: Rs (20,92,76,962.5)</t>
  </si>
  <si>
    <t>10.  Portfolio Turnover Ratio (Including Equity Arbitrage): 43.06</t>
  </si>
  <si>
    <t>11.  Portfolio Turnover Ratio (Excluding Equity Arbitrage): 4.79</t>
  </si>
  <si>
    <t>10.  Portfolio Turnover Ratio : 2.73</t>
  </si>
  <si>
    <t>National Bank For Agriculture and Rural Development (23/01/2024)</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</si>
  <si>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</si>
  <si>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</si>
  <si>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</si>
  <si>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</si>
  <si>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</si>
  <si>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</si>
  <si>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</si>
  <si>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</si>
  <si>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</si>
  <si>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</si>
  <si>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</si>
  <si>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</si>
  <si>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</si>
  <si>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</si>
  <si>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</si>
  <si>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</si>
  <si>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</si>
  <si>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</si>
  <si>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</si>
  <si>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</si>
  <si>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</si>
  <si>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</si>
  <si>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</si>
  <si>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</si>
  <si>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</si>
  <si>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</si>
  <si>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Scheme Performance</t>
  </si>
  <si>
    <t>Direct Plan
(Growth Option)</t>
  </si>
  <si>
    <t>Regular Plan
(Growth Option)</t>
  </si>
  <si>
    <t>Tier 1 Benchmark: 
NIFTY 500 (TRI)</t>
  </si>
  <si>
    <t>Additional Benchmark: NIFTY 50 (TRI)</t>
  </si>
  <si>
    <t>Tier 1 Benchmark: 
CRISIL Liquid Debt A-I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</si>
  <si>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</si>
  <si>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</si>
  <si>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</si>
  <si>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</si>
  <si>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</si>
  <si>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</si>
  <si>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</si>
  <si>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</si>
  <si>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</si>
  <si>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 xml:space="preserve">  Last 15 Days</t>
  </si>
  <si>
    <t>Last 5 Years</t>
  </si>
  <si>
    <t xml:space="preserve">  Last 1 Month</t>
  </si>
  <si>
    <t>Last 10 Years</t>
  </si>
  <si>
    <t>Last 3 year</t>
  </si>
  <si>
    <t>Growth</t>
  </si>
  <si>
    <t>Expense Ratio</t>
  </si>
  <si>
    <t>*Including additional expenses and GST on management fees</t>
  </si>
  <si>
    <t>Last 5 year</t>
  </si>
  <si>
    <t xml:space="preserve">Monthly Income Distribution cum Capital Withdrawal (IDCW) option </t>
  </si>
  <si>
    <t>TER at Scheme level</t>
  </si>
  <si>
    <t xml:space="preserve"> 0.33%*</t>
  </si>
  <si>
    <t xml:space="preserve">Daily Reinvestment of Income Distribution cum Capital Withdrawal option </t>
  </si>
  <si>
    <t xml:space="preserve"> 0.63%*</t>
  </si>
  <si>
    <t xml:space="preserve">Weekly Reinvestment of Income Distribution cum Capital Withdrawal option </t>
  </si>
  <si>
    <t xml:space="preserve">Monthly Income Distribution cum Capital Withdrawal option </t>
  </si>
  <si>
    <t>#Since inception returns are calculated on allotment price.</t>
  </si>
  <si>
    <t>Note : 1. Past performance may or may not be sustained in future.</t>
  </si>
  <si>
    <t>0.16%*</t>
  </si>
  <si>
    <t xml:space="preserve">          2. Different plans have a diiferent expense structure</t>
  </si>
  <si>
    <t>0.26%*</t>
  </si>
  <si>
    <t>Mutual Fund investments are subject to market risks, read all scheme related documents carefully.</t>
  </si>
  <si>
    <t>Scheme Dashboard as on October 31, 2023</t>
  </si>
  <si>
    <t>Net Asset Value (NAV) as on 31/10/2023</t>
  </si>
  <si>
    <t>1.40%*</t>
  </si>
  <si>
    <t>0.65%*</t>
  </si>
  <si>
    <t>0.77%*</t>
  </si>
  <si>
    <t>1.87%*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</si>
</sst>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 #,##0.00_ ;_ * \-#,##0.00_ ;_ * &quot;-&quot;??_ ;_ @_ "/>
    <numFmt numFmtId="164" formatCode="_(* #,##0.00_);_(* \(#,##0.00\);_(* &quot;-&quot;??_);_(@_)"/>
    <numFmt numFmtId="165" formatCode="#,##0.00;\(#,##0.00\)"/>
    <numFmt numFmtId="166" formatCode="#,##0.00%;\(#,##0.00\)%"/>
    <numFmt numFmtId="167" formatCode="#,##0.00%"/>
    <numFmt numFmtId="168" formatCode="_-* #,##0.00_-;\-* #,##0.00_-;_-* &quot;-&quot;??_-;_-@_-"/>
    <numFmt numFmtId="169" formatCode="_(* #,##0_);_(* \(#,##0\);_(* &quot;-&quot;??_);_(@_)"/>
    <numFmt numFmtId="170" formatCode="dd/mm/yyyy;@"/>
    <numFmt numFmtId="171" formatCode="0.0000"/>
    <numFmt numFmtId="172" formatCode="#,##0.0000"/>
    <numFmt numFmtId="173" formatCode="[$-409]mmmm/yy;@"/>
    <numFmt numFmtId="174" formatCode="_(* #,##0.0000_);_(* \(#,##0.0000\);_(* &quot;-&quot;??_);_(@_)"/>
    <numFmt numFmtId="175" formatCode="0.0000%"/>
    <numFmt numFmtId="176" formatCode="_(* #,##0_);_(* \(#,##0\);_(* &quot;-&quot;_);_(* @_)"/>
    <numFmt numFmtId="177" formatCode="_(* #,##0.00_);_(* \(#,##0.00\);_(* &quot;-&quot;_);_(* @_)"/>
    <numFmt numFmtId="178" formatCode="[$-409]d/mmm/yy;@"/>
    <numFmt numFmtId="179" formatCode="0.00000000"/>
    <numFmt numFmtId="180" formatCode="#,##0.000"/>
    <numFmt numFmtId="181" formatCode="_(* #,##0_);_(* \(#,##0\);_(* \-??_);_(@_)"/>
    <numFmt numFmtId="182" formatCode="[$-409]mmmm\ d\,\ yyyy;@"/>
  </numFmts>
  <fonts count="22">
    <font>
      <sz val="11"/>
      <color theme="1"/>
      <name val="Calibri"/>
      <family val="2"/>
      <scheme val="minor"/>
    </font>
    <font>
      <sz val="10"/>
      <name val="Arial"/>
      <family val="2"/>
    </font>
    <font>
      <b/>
      <sz val="10"/>
      <color rgb="FF000000"/>
      <name val="Arial"/>
      <family val="2"/>
    </font>
    <font>
      <b/>
      <sz val="10"/>
      <name val="Arial"/>
      <family val="2"/>
    </font>
    <font>
      <sz val="10"/>
      <color theme="1"/>
      <name val="Arial"/>
      <family val="2"/>
    </font>
    <font>
      <b/>
      <sz val="10"/>
      <color theme="1"/>
      <name val="Arial"/>
      <family val="2"/>
    </font>
    <font>
      <b/>
      <sz val="10"/>
      <color rgb="FF333333"/>
      <name val="Arial"/>
      <family val="2"/>
    </font>
    <font>
      <sz val="10"/>
      <color rgb="FF333333"/>
      <name val="Arial"/>
      <family val="2"/>
    </font>
    <font>
      <sz val="10"/>
      <color indexed="8"/>
      <name val="Arial"/>
      <family val="2"/>
    </font>
    <font>
      <b/>
      <sz val="10"/>
      <color indexed="8"/>
      <name val="Arial"/>
      <family val="2"/>
    </font>
    <font>
      <b/>
      <sz val="10"/>
      <color indexed="63"/>
      <name val="Arial"/>
      <family val="2"/>
    </font>
    <font>
      <sz val="10"/>
      <color rgb="FF000000"/>
      <name val="Arial"/>
      <family val="2"/>
    </font>
    <font>
      <sz val="10"/>
      <color rgb="FFFFFFFF"/>
      <name val="Arial"/>
      <family val="2"/>
    </font>
    <font>
      <sz val="10"/>
      <color theme="0"/>
      <name val="Arial"/>
      <family val="2"/>
    </font>
    <font>
      <sz val="10"/>
      <color rgb="FFFF0000"/>
      <name val="Arial"/>
      <family val="2"/>
    </font>
    <font>
      <u val="single"/>
      <sz val="11"/>
      <color theme="10"/>
      <name val="Calibri"/>
      <family val="2"/>
      <scheme val="minor"/>
    </font>
    <font>
      <vertAlign val="superscript"/>
      <sz val="10"/>
      <name val="Arial"/>
      <family val="2"/>
    </font>
    <font>
      <u val="single"/>
      <sz val="10"/>
      <color theme="10"/>
      <name val="Arial"/>
      <family val="2"/>
    </font>
    <font>
      <sz val="10"/>
      <color theme="1"/>
      <name val="Arai"/>
      <family val="2"/>
    </font>
    <font>
      <b/>
      <sz val="11"/>
      <name val="Calibri"/>
      <family val="2"/>
      <scheme val="minor"/>
    </font>
    <font>
      <sz val="8.25"/>
      <name val="Microsoft Sans Serif"/>
      <family val="2"/>
    </font>
    <font>
      <sz val="9"/>
      <color theme="1"/>
      <name val="Arial"/>
      <family val="2"/>
    </font>
  </fonts>
  <fills count="2">
    <fill>
      <patternFill/>
    </fill>
    <fill>
      <patternFill patternType="gray125"/>
    </fill>
  </fills>
  <borders count="89">
    <border>
      <left/>
      <right/>
      <top/>
      <bottom/>
      <diagonal/>
    </border>
    <border>
      <left style="medium">
        <color rgb="FF000000"/>
      </left>
      <right style="thin">
        <color rgb="FF000000"/>
      </right>
      <top/>
      <bottom/>
    </border>
    <border>
      <left style="medium"/>
      <right/>
      <top style="medium"/>
      <bottom style="thin"/>
    </border>
    <border>
      <left style="thin"/>
      <right/>
      <top style="medium"/>
      <bottom style="thin"/>
    </border>
    <border>
      <left style="thin"/>
      <right style="medium"/>
      <top style="medium"/>
      <bottom style="thin"/>
    </border>
    <border>
      <left/>
      <right/>
      <top/>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style="medium"/>
      <top style="medium"/>
      <bottom/>
    </border>
    <border>
      <left style="thin">
        <color rgb="FF000000"/>
      </left>
      <right style="thin">
        <color rgb="FF000000"/>
      </right>
      <top/>
      <bottom/>
    </border>
    <border>
      <left style="thin">
        <color rgb="FF000000"/>
      </left>
      <right style="medium">
        <color rgb="FF000000"/>
      </right>
      <top/>
      <bottom/>
    </border>
    <border>
      <left style="medium"/>
      <right style="thin"/>
      <top style="thin"/>
      <bottom style="thin"/>
    </border>
    <border>
      <left style="medium">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thin">
        <color rgb="FF000000"/>
      </right>
      <top/>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right style="medium"/>
      <top style="thin"/>
      <bottom style="thin"/>
    </border>
    <border>
      <left style="medium"/>
      <right/>
      <top style="thin"/>
      <bottom/>
    </border>
    <border>
      <left/>
      <right/>
      <top style="thin"/>
      <bottom/>
    </border>
    <border>
      <left style="medium"/>
      <right/>
      <top style="thin"/>
      <bottom style="thin"/>
    </border>
    <border>
      <left/>
      <right/>
      <top style="thin"/>
      <bottom style="thin"/>
    </border>
    <border>
      <left style="medium"/>
      <right/>
      <top/>
      <bottom style="thin"/>
    </border>
    <border>
      <left/>
      <right/>
      <top/>
      <bottom style="thin"/>
    </border>
    <border>
      <left/>
      <right/>
      <top style="thin">
        <color indexed="8"/>
      </top>
      <bottom style="thin">
        <color indexed="8"/>
      </bottom>
    </border>
    <border>
      <left/>
      <right/>
      <top/>
      <bottom style="thin">
        <color indexed="8"/>
      </bottom>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right style="thin"/>
      <top/>
      <bottom/>
    </border>
    <border>
      <left style="medium"/>
      <right style="thin">
        <color rgb="FF000000"/>
      </right>
      <top style="medium"/>
      <bottom/>
    </border>
    <border>
      <left/>
      <right style="thin">
        <color rgb="FF000000"/>
      </right>
      <top style="medium"/>
      <bottom/>
    </border>
    <border>
      <left style="thin">
        <color rgb="FF000000"/>
      </left>
      <right style="medium"/>
      <top style="medium"/>
      <bottom/>
    </border>
    <border>
      <left style="medium"/>
      <right style="thin">
        <color rgb="FF000000"/>
      </right>
      <top/>
      <bottom/>
    </border>
    <border>
      <left style="thin">
        <color rgb="FF000000"/>
      </left>
      <right style="medium"/>
      <top/>
      <bottom/>
    </border>
    <border>
      <left style="thin">
        <color rgb="FF000000"/>
      </left>
      <right style="medium"/>
      <top style="thin">
        <color rgb="FF000000"/>
      </top>
      <bottom style="thin">
        <color rgb="FF000000"/>
      </bottom>
    </border>
    <border>
      <left style="medium"/>
      <right style="thin">
        <color rgb="FF000000"/>
      </right>
      <top style="thin">
        <color rgb="FF000000"/>
      </top>
      <bottom style="medium"/>
    </border>
    <border>
      <left/>
      <right style="thin">
        <color rgb="FF000000"/>
      </right>
      <top style="thin">
        <color rgb="FF000000"/>
      </top>
      <bottom style="medium"/>
    </border>
    <border>
      <left style="thin">
        <color rgb="FF000000"/>
      </left>
      <right style="thin">
        <color rgb="FF000000"/>
      </right>
      <top style="thin">
        <color rgb="FF000000"/>
      </top>
      <bottom style="medium"/>
    </border>
    <border>
      <left/>
      <right/>
      <top style="thin">
        <color rgb="FF000000"/>
      </top>
      <bottom style="medium"/>
    </border>
    <border>
      <left style="thin">
        <color rgb="FF000000"/>
      </left>
      <right style="medium"/>
      <top style="thin">
        <color rgb="FF000000"/>
      </top>
      <bottom style="medium"/>
    </border>
    <border>
      <left style="thin"/>
      <right style="medium"/>
      <top/>
      <bottom/>
    </border>
    <border>
      <left/>
      <right style="hair"/>
      <top style="hair"/>
      <bottom style="hair"/>
    </border>
    <border>
      <left style="hair"/>
      <right style="hair"/>
      <top style="hair"/>
      <bottom style="hair"/>
    </border>
    <border>
      <left/>
      <right style="thin"/>
      <top style="thin"/>
      <bottom style="thin"/>
    </border>
    <border>
      <left/>
      <right style="medium"/>
      <top/>
      <bottom style="thin"/>
    </border>
    <border>
      <left/>
      <right/>
      <top style="medium"/>
      <bottom style="thin"/>
    </border>
    <border>
      <left/>
      <right style="medium"/>
      <top style="medium"/>
      <bottom style="thin"/>
    </border>
    <border>
      <left/>
      <right style="medium"/>
      <top style="thin"/>
      <bottom style="thin"/>
    </border>
    <border>
      <left style="thin"/>
      <right/>
      <top style="thin"/>
      <bottom style="thin"/>
    </border>
    <border>
      <left style="thin"/>
      <right/>
      <top style="thin"/>
      <bottom/>
    </border>
    <border>
      <left/>
      <right style="medium"/>
      <top style="thin"/>
      <bottom/>
    </border>
    <border>
      <left style="thin"/>
      <right/>
      <top/>
      <bottom/>
    </border>
    <border>
      <left style="thin"/>
      <right/>
      <top/>
      <bottom style="medium"/>
    </border>
    <border>
      <left style="thin"/>
      <right style="medium"/>
      <top style="thin"/>
      <bottom/>
    </border>
    <border>
      <left style="thin"/>
      <right style="medium"/>
      <top/>
      <bottom style="thin"/>
    </border>
    <border>
      <left/>
      <right style="medium">
        <color indexed="8"/>
      </right>
      <top style="medium">
        <color indexed="8"/>
      </top>
      <bottom/>
    </border>
    <border>
      <left style="medium"/>
      <right style="thin"/>
      <top style="medium"/>
      <bottom/>
    </border>
    <border>
      <left style="medium"/>
      <right style="thin"/>
      <top/>
      <bottom style="thin"/>
    </border>
    <border>
      <left style="thin"/>
      <right style="thin"/>
      <top style="medium"/>
      <bottom/>
    </border>
    <border>
      <left style="thin"/>
      <right style="thin"/>
      <top/>
      <bottom style="thin"/>
    </border>
    <border>
      <left style="thin"/>
      <right style="thin"/>
      <top style="thin"/>
      <bottom/>
    </border>
    <border>
      <left style="thin"/>
      <right style="thin"/>
      <top/>
      <bottom/>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0" fillId="0" borderId="0">
      <alignment/>
      <protection/>
    </xf>
    <xf numFmtId="168" fontId="0" fillId="0" borderId="0" applyFont="0" applyFill="0" applyBorder="0" applyAlignment="0" applyProtection="0"/>
    <xf numFmtId="164" fontId="1" fillId="0" borderId="0" applyFont="0" applyFill="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43" fontId="1" fillId="0" borderId="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0" fillId="0" borderId="0">
      <alignment/>
      <protection/>
    </xf>
  </cellStyleXfs>
  <cellXfs count="691">
    <xf numFmtId="0" fontId="0" fillId="0" borderId="0" xfId="0"/>
    <xf numFmtId="4" fontId="1" fillId="0" borderId="0" xfId="0" applyNumberFormat="1" applyFont="1" applyFill="1"/>
    <xf numFmtId="0" fontId="1" fillId="0" borderId="0" xfId="0" applyFont="1" applyFill="1"/>
    <xf numFmtId="0" fontId="2" fillId="0" borderId="1" xfId="0" applyFont="1" applyBorder="1" applyAlignment="1">
      <alignment horizontal="left" vertical="top" wrapText="1"/>
    </xf>
    <xf numFmtId="0" fontId="4" fillId="0" borderId="0" xfId="0" applyFont="1" applyAlignment="1" applyProtection="1">
      <alignment wrapText="1"/>
      <protection locked="0"/>
    </xf>
    <xf numFmtId="0" fontId="5" fillId="0" borderId="2" xfId="0" applyFont="1" applyBorder="1" applyAlignment="1">
      <alignment vertical="center"/>
    </xf>
    <xf numFmtId="0" fontId="5" fillId="0" borderId="3" xfId="0" applyFont="1" applyBorder="1" applyAlignment="1">
      <alignment vertical="center"/>
    </xf>
    <xf numFmtId="168" fontId="5" fillId="0" borderId="3" xfId="21" applyFont="1" applyFill="1" applyBorder="1" applyAlignment="1">
      <alignment vertical="center"/>
    </xf>
    <xf numFmtId="168" fontId="5" fillId="0" borderId="3" xfId="21" applyFont="1" applyFill="1" applyBorder="1" applyAlignment="1">
      <alignment vertical="center" wrapText="1"/>
    </xf>
    <xf numFmtId="0" fontId="5" fillId="0" borderId="4" xfId="0" applyFont="1" applyBorder="1" applyAlignment="1">
      <alignment vertical="center" wrapText="1"/>
    </xf>
    <xf numFmtId="0" fontId="4" fillId="0" borderId="0" xfId="0" applyFont="1"/>
    <xf numFmtId="0" fontId="2" fillId="0" borderId="5" xfId="0" applyFont="1" applyBorder="1" applyAlignment="1">
      <alignment horizontal="left" vertical="top" wrapText="1"/>
    </xf>
    <xf numFmtId="0" fontId="4" fillId="0" borderId="6" xfId="27" applyFont="1" applyFill="1" applyBorder="1">
      <alignment/>
      <protection/>
    </xf>
    <xf numFmtId="0" fontId="4" fillId="0" borderId="7" xfId="27" applyFont="1" applyFill="1" applyBorder="1">
      <alignment/>
      <protection/>
    </xf>
    <xf numFmtId="0" fontId="5" fillId="0" borderId="8" xfId="27" applyFont="1" applyFill="1" applyBorder="1">
      <alignment/>
      <protection/>
    </xf>
    <xf numFmtId="0" fontId="4" fillId="0" borderId="0" xfId="27" applyFont="1" applyFill="1">
      <alignment/>
      <protection/>
    </xf>
    <xf numFmtId="169" fontId="4" fillId="0" borderId="0" xfId="21" applyNumberFormat="1" applyFont="1" applyFill="1" applyBorder="1"/>
    <xf numFmtId="168" fontId="4" fillId="0" borderId="9" xfId="21" applyFont="1" applyFill="1" applyBorder="1"/>
    <xf numFmtId="0" fontId="4" fillId="0" borderId="8" xfId="27" applyFont="1" applyFill="1" applyBorder="1">
      <alignment/>
      <protection/>
    </xf>
    <xf numFmtId="0" fontId="6" fillId="0" borderId="8" xfId="27" applyFont="1" applyFill="1" applyBorder="1">
      <alignment/>
      <protection/>
    </xf>
    <xf numFmtId="0" fontId="4" fillId="0" borderId="10" xfId="27" applyFont="1" applyFill="1" applyBorder="1">
      <alignment/>
      <protection/>
    </xf>
    <xf numFmtId="0" fontId="4" fillId="0" borderId="5" xfId="27" applyFont="1" applyFill="1" applyBorder="1">
      <alignment/>
      <protection/>
    </xf>
    <xf numFmtId="169" fontId="4" fillId="0" borderId="5" xfId="21" applyNumberFormat="1" applyFont="1" applyFill="1" applyBorder="1"/>
    <xf numFmtId="168" fontId="4" fillId="0" borderId="11" xfId="21" applyFont="1" applyFill="1" applyBorder="1"/>
    <xf numFmtId="0" fontId="5" fillId="0" borderId="12" xfId="28" applyFont="1" applyFill="1" applyBorder="1" applyAlignment="1">
      <alignment horizontal="center"/>
      <protection/>
    </xf>
    <xf numFmtId="0" fontId="1" fillId="0" borderId="0" xfId="0" applyFont="1"/>
    <xf numFmtId="0" fontId="5" fillId="0" borderId="13" xfId="28" applyFont="1" applyFill="1" applyBorder="1" applyAlignment="1">
      <alignment horizontal="center"/>
      <protection/>
    </xf>
    <xf numFmtId="0" fontId="4" fillId="0" borderId="13" xfId="28" applyFont="1" applyFill="1" applyBorder="1">
      <alignment/>
      <protection/>
    </xf>
    <xf numFmtId="0" fontId="4" fillId="0" borderId="14" xfId="28" applyFont="1" applyFill="1" applyBorder="1">
      <alignment/>
      <protection/>
    </xf>
    <xf numFmtId="0" fontId="3" fillId="0" borderId="15" xfId="0" applyFont="1" applyBorder="1" applyAlignment="1">
      <alignment wrapText="1"/>
    </xf>
    <xf numFmtId="0" fontId="8" fillId="0" borderId="16" xfId="29" applyFont="1" applyBorder="1">
      <alignment/>
      <protection/>
    </xf>
    <xf numFmtId="0" fontId="8" fillId="0" borderId="17" xfId="29" applyFont="1" applyBorder="1">
      <alignment/>
      <protection/>
    </xf>
    <xf numFmtId="0" fontId="9" fillId="0" borderId="18" xfId="29" applyFont="1" applyBorder="1">
      <alignment/>
      <protection/>
    </xf>
    <xf numFmtId="0" fontId="8" fillId="0" borderId="0" xfId="29" applyFont="1">
      <alignment/>
      <protection/>
    </xf>
    <xf numFmtId="181" fontId="8" fillId="0" borderId="0" xfId="22" applyNumberFormat="1" applyFont="1" applyFill="1" applyBorder="1" applyAlignment="1" applyProtection="1">
      <alignment/>
      <protection/>
    </xf>
    <xf numFmtId="164" fontId="8" fillId="0" borderId="19" xfId="22" applyFont="1" applyFill="1" applyBorder="1" applyAlignment="1" applyProtection="1">
      <alignment/>
      <protection/>
    </xf>
    <xf numFmtId="0" fontId="10" fillId="0" borderId="18" xfId="29" applyFont="1" applyBorder="1">
      <alignment/>
      <protection/>
    </xf>
    <xf numFmtId="0" fontId="8" fillId="0" borderId="18" xfId="29" applyFont="1" applyBorder="1" applyAlignment="1">
      <alignment horizontal="left" vertical="top" indent="1"/>
      <protection/>
    </xf>
    <xf numFmtId="0" fontId="4" fillId="0" borderId="0" xfId="29" applyFont="1">
      <alignment/>
      <protection/>
    </xf>
    <xf numFmtId="0" fontId="8" fillId="0" borderId="18" xfId="29" applyFont="1" applyBorder="1">
      <alignment/>
      <protection/>
    </xf>
    <xf numFmtId="0" fontId="8" fillId="0" borderId="20" xfId="29" applyFont="1" applyBorder="1">
      <alignment/>
      <protection/>
    </xf>
    <xf numFmtId="0" fontId="8" fillId="0" borderId="21" xfId="29" applyFont="1" applyBorder="1">
      <alignment/>
      <protection/>
    </xf>
    <xf numFmtId="181" fontId="8" fillId="0" borderId="21" xfId="22" applyNumberFormat="1" applyFont="1" applyFill="1" applyBorder="1" applyAlignment="1" applyProtection="1">
      <alignment/>
      <protection/>
    </xf>
    <xf numFmtId="164" fontId="8" fillId="0" borderId="22" xfId="22" applyFont="1" applyFill="1" applyBorder="1" applyAlignment="1" applyProtection="1">
      <alignment/>
      <protection/>
    </xf>
    <xf numFmtId="0" fontId="4" fillId="0" borderId="0" xfId="23" applyFont="1">
      <alignment/>
      <protection/>
    </xf>
    <xf numFmtId="0" fontId="5" fillId="0" borderId="12" xfId="30" applyFont="1" applyBorder="1" applyAlignment="1">
      <alignment horizontal="center"/>
      <protection/>
    </xf>
    <xf numFmtId="0" fontId="5" fillId="0" borderId="13" xfId="30" applyFont="1" applyBorder="1" applyAlignment="1">
      <alignment horizontal="center"/>
      <protection/>
    </xf>
    <xf numFmtId="0" fontId="4" fillId="0" borderId="13" xfId="30" applyFont="1" applyBorder="1">
      <alignment/>
      <protection/>
    </xf>
    <xf numFmtId="0" fontId="4" fillId="0" borderId="14" xfId="30" applyFont="1" applyBorder="1">
      <alignment/>
      <protection/>
    </xf>
    <xf numFmtId="0" fontId="4" fillId="0" borderId="6" xfId="31" applyFont="1" applyBorder="1">
      <alignment/>
      <protection/>
    </xf>
    <xf numFmtId="0" fontId="4" fillId="0" borderId="7" xfId="31" applyFont="1" applyBorder="1">
      <alignment/>
      <protection/>
    </xf>
    <xf numFmtId="169" fontId="5" fillId="0" borderId="7" xfId="21" applyNumberFormat="1" applyFont="1" applyFill="1" applyBorder="1" applyAlignment="1">
      <alignment horizontal="center" vertical="top"/>
    </xf>
    <xf numFmtId="168" fontId="4" fillId="0" borderId="23" xfId="21" applyFont="1" applyFill="1" applyBorder="1"/>
    <xf numFmtId="0" fontId="5" fillId="0" borderId="8" xfId="31" applyFont="1" applyBorder="1">
      <alignment/>
      <protection/>
    </xf>
    <xf numFmtId="0" fontId="4" fillId="0" borderId="0" xfId="31" applyFont="1">
      <alignment/>
      <protection/>
    </xf>
    <xf numFmtId="169" fontId="4" fillId="0" borderId="0" xfId="21" applyNumberFormat="1" applyFont="1" applyFill="1" applyBorder="1"/>
    <xf numFmtId="168" fontId="4" fillId="0" borderId="9" xfId="21" applyFont="1" applyFill="1" applyBorder="1"/>
    <xf numFmtId="0" fontId="6" fillId="0" borderId="8" xfId="31" applyFont="1" applyBorder="1">
      <alignment/>
      <protection/>
    </xf>
    <xf numFmtId="0" fontId="11" fillId="0" borderId="8" xfId="31" applyFont="1" applyBorder="1" applyAlignment="1">
      <alignment horizontal="left" vertical="center" indent="1"/>
      <protection/>
    </xf>
    <xf numFmtId="0" fontId="4" fillId="0" borderId="8" xfId="31" applyFont="1" applyBorder="1">
      <alignment/>
      <protection/>
    </xf>
    <xf numFmtId="0" fontId="6" fillId="0" borderId="10" xfId="31" applyFont="1" applyBorder="1">
      <alignment/>
      <protection/>
    </xf>
    <xf numFmtId="0" fontId="4" fillId="0" borderId="5" xfId="31" applyFont="1" applyBorder="1">
      <alignment/>
      <protection/>
    </xf>
    <xf numFmtId="169" fontId="4" fillId="0" borderId="5" xfId="21" applyNumberFormat="1" applyFont="1" applyFill="1" applyBorder="1"/>
    <xf numFmtId="168" fontId="4" fillId="0" borderId="11" xfId="21" applyFont="1" applyFill="1" applyBorder="1"/>
    <xf numFmtId="0" fontId="5" fillId="0" borderId="12" xfId="32" applyFont="1" applyBorder="1" applyAlignment="1">
      <alignment horizontal="center"/>
      <protection/>
    </xf>
    <xf numFmtId="0" fontId="5" fillId="0" borderId="13" xfId="32" applyFont="1" applyBorder="1" applyAlignment="1">
      <alignment horizontal="center"/>
      <protection/>
    </xf>
    <xf numFmtId="0" fontId="4" fillId="0" borderId="13" xfId="32" applyFont="1" applyBorder="1">
      <alignment/>
      <protection/>
    </xf>
    <xf numFmtId="0" fontId="4" fillId="0" borderId="14" xfId="32" applyFont="1" applyBorder="1">
      <alignment/>
      <protection/>
    </xf>
    <xf numFmtId="0" fontId="3" fillId="0" borderId="15" xfId="0" applyFont="1" applyBorder="1" applyAlignment="1">
      <alignment horizontal="center" vertical="center" wrapText="1"/>
    </xf>
    <xf numFmtId="0" fontId="4" fillId="0" borderId="6" xfId="33" applyFont="1" applyBorder="1">
      <alignment/>
      <protection/>
    </xf>
    <xf numFmtId="0" fontId="4" fillId="0" borderId="7" xfId="33" applyFont="1" applyBorder="1">
      <alignment/>
      <protection/>
    </xf>
    <xf numFmtId="0" fontId="5" fillId="0" borderId="7" xfId="33" applyFont="1" applyBorder="1">
      <alignment/>
      <protection/>
    </xf>
    <xf numFmtId="0" fontId="5" fillId="0" borderId="8" xfId="33" applyFont="1" applyBorder="1">
      <alignment/>
      <protection/>
    </xf>
    <xf numFmtId="0" fontId="4" fillId="0" borderId="0" xfId="33" applyFont="1">
      <alignment/>
      <protection/>
    </xf>
    <xf numFmtId="0" fontId="6" fillId="0" borderId="8" xfId="33" applyFont="1" applyBorder="1">
      <alignment/>
      <protection/>
    </xf>
    <xf numFmtId="0" fontId="11" fillId="0" borderId="8" xfId="33" applyFont="1" applyBorder="1" applyAlignment="1">
      <alignment horizontal="left" vertical="center" indent="1"/>
      <protection/>
    </xf>
    <xf numFmtId="0" fontId="4" fillId="0" borderId="8" xfId="33" applyFont="1" applyBorder="1">
      <alignment/>
      <protection/>
    </xf>
    <xf numFmtId="0" fontId="4" fillId="0" borderId="10" xfId="33" applyFont="1" applyBorder="1">
      <alignment/>
      <protection/>
    </xf>
    <xf numFmtId="0" fontId="4" fillId="0" borderId="5" xfId="33" applyFont="1" applyBorder="1">
      <alignment/>
      <protection/>
    </xf>
    <xf numFmtId="0" fontId="5" fillId="0" borderId="12" xfId="34" applyFont="1" applyBorder="1" applyAlignment="1">
      <alignment horizontal="center"/>
      <protection/>
    </xf>
    <xf numFmtId="0" fontId="5" fillId="0" borderId="13" xfId="34" applyFont="1" applyBorder="1" applyAlignment="1">
      <alignment horizontal="center"/>
      <protection/>
    </xf>
    <xf numFmtId="0" fontId="4" fillId="0" borderId="13" xfId="34" applyFont="1" applyBorder="1">
      <alignment/>
      <protection/>
    </xf>
    <xf numFmtId="0" fontId="4" fillId="0" borderId="14" xfId="34" applyFont="1" applyBorder="1">
      <alignment/>
      <protection/>
    </xf>
    <xf numFmtId="0" fontId="2" fillId="0" borderId="0" xfId="23" applyFont="1" applyAlignment="1">
      <alignment horizontal="left" vertical="top" wrapText="1"/>
      <protection/>
    </xf>
    <xf numFmtId="0" fontId="2" fillId="0" borderId="0" xfId="0" applyFont="1" applyFill="1" applyBorder="1" applyAlignment="1">
      <alignment horizontal="left" vertical="top" wrapText="1"/>
    </xf>
    <xf numFmtId="0" fontId="12" fillId="0" borderId="0" xfId="0" applyFont="1" applyFill="1" applyBorder="1" applyAlignment="1">
      <alignment horizontal="justify" vertical="top" wrapText="1"/>
    </xf>
    <xf numFmtId="0" fontId="11" fillId="0" borderId="24" xfId="0" applyFont="1" applyFill="1" applyBorder="1" applyAlignment="1">
      <alignment horizontal="right" vertical="top" wrapText="1"/>
    </xf>
    <xf numFmtId="0" fontId="11" fillId="0" borderId="25" xfId="0" applyFont="1" applyFill="1" applyBorder="1" applyAlignment="1">
      <alignment horizontal="right" vertical="top" wrapText="1"/>
    </xf>
    <xf numFmtId="0" fontId="3" fillId="0" borderId="6" xfId="0" applyFont="1" applyFill="1" applyBorder="1"/>
    <xf numFmtId="0" fontId="1" fillId="0" borderId="7" xfId="0" applyFont="1" applyFill="1" applyBorder="1"/>
    <xf numFmtId="169" fontId="1" fillId="0" borderId="7" xfId="21" applyNumberFormat="1" applyFont="1" applyFill="1" applyBorder="1"/>
    <xf numFmtId="168" fontId="1" fillId="0" borderId="7" xfId="21" applyFont="1" applyFill="1" applyBorder="1"/>
    <xf numFmtId="170" fontId="1" fillId="0" borderId="9" xfId="0" applyNumberFormat="1" applyFont="1" applyFill="1" applyBorder="1"/>
    <xf numFmtId="0" fontId="1" fillId="0" borderId="8" xfId="0" applyFont="1" applyFill="1" applyBorder="1"/>
    <xf numFmtId="168" fontId="1" fillId="0" borderId="0" xfId="21" applyFont="1" applyFill="1" applyBorder="1"/>
    <xf numFmtId="164" fontId="1" fillId="0" borderId="0" xfId="22" applyFont="1" applyFill="1" applyBorder="1" applyAlignment="1">
      <alignment horizontal="right"/>
    </xf>
    <xf numFmtId="0" fontId="1" fillId="0" borderId="15" xfId="0" applyFont="1" applyFill="1" applyBorder="1" applyAlignment="1">
      <alignment vertical="center" wrapText="1"/>
    </xf>
    <xf numFmtId="0" fontId="1" fillId="0" borderId="2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0" xfId="0" applyFont="1" applyFill="1" applyAlignment="1">
      <alignment vertical="center"/>
    </xf>
    <xf numFmtId="0" fontId="1" fillId="0" borderId="26" xfId="0" applyFont="1" applyFill="1" applyBorder="1" applyAlignment="1">
      <alignment horizontal="left" indent="5"/>
    </xf>
    <xf numFmtId="0" fontId="1" fillId="0" borderId="15" xfId="0" applyFont="1" applyBorder="1" applyAlignment="1">
      <alignment wrapText="1"/>
    </xf>
    <xf numFmtId="0" fontId="4" fillId="0" borderId="15" xfId="0" applyFont="1" applyBorder="1" applyAlignment="1">
      <alignment wrapText="1"/>
    </xf>
    <xf numFmtId="0" fontId="1" fillId="0" borderId="0" xfId="0" applyFont="1" applyAlignment="1">
      <alignment wrapText="1"/>
    </xf>
    <xf numFmtId="10" fontId="1" fillId="0" borderId="0" xfId="0" applyNumberFormat="1" applyFont="1" applyAlignment="1">
      <alignment wrapText="1"/>
    </xf>
    <xf numFmtId="1" fontId="1" fillId="0" borderId="0" xfId="0" applyNumberFormat="1" applyFont="1" applyAlignment="1">
      <alignment wrapText="1"/>
    </xf>
    <xf numFmtId="0" fontId="3" fillId="0" borderId="15" xfId="0" applyFont="1" applyBorder="1"/>
    <xf numFmtId="0" fontId="5" fillId="0" borderId="15" xfId="0" applyFont="1" applyBorder="1" applyAlignment="1">
      <alignment wrapText="1"/>
    </xf>
    <xf numFmtId="169" fontId="1" fillId="0" borderId="15" xfId="18" applyNumberFormat="1" applyFont="1" applyFill="1" applyBorder="1" applyAlignment="1">
      <alignment horizontal="right" vertical="center" wrapText="1"/>
    </xf>
    <xf numFmtId="10" fontId="1" fillId="0" borderId="15" xfId="0" applyNumberFormat="1" applyFont="1" applyBorder="1" applyAlignment="1">
      <alignment horizontal="right" vertical="center" wrapText="1"/>
    </xf>
    <xf numFmtId="0" fontId="1" fillId="0" borderId="15" xfId="0" applyFont="1" applyBorder="1"/>
    <xf numFmtId="10" fontId="1" fillId="0" borderId="0" xfId="0" applyNumberFormat="1" applyFont="1" applyAlignment="1">
      <alignment horizontal="right" vertical="center"/>
    </xf>
    <xf numFmtId="10" fontId="1" fillId="0" borderId="15" xfId="15" applyNumberFormat="1" applyFont="1" applyFill="1" applyBorder="1" applyAlignment="1">
      <alignment horizontal="right" vertical="center"/>
    </xf>
    <xf numFmtId="0" fontId="4" fillId="0" borderId="15" xfId="0" applyFont="1" applyBorder="1"/>
    <xf numFmtId="10" fontId="1" fillId="0" borderId="15" xfId="0" applyNumberFormat="1" applyFont="1" applyBorder="1" applyAlignment="1">
      <alignment horizontal="right" vertical="center"/>
    </xf>
    <xf numFmtId="171" fontId="1" fillId="0" borderId="15" xfId="0" applyNumberFormat="1" applyFont="1" applyBorder="1"/>
    <xf numFmtId="0" fontId="4" fillId="0" borderId="0" xfId="0" applyFont="1" applyFill="1" applyAlignment="1" applyProtection="1">
      <alignment wrapText="1"/>
      <protection locked="0"/>
    </xf>
    <xf numFmtId="0" fontId="2" fillId="0" borderId="0" xfId="0" applyFont="1" applyFill="1" applyBorder="1" applyAlignment="1">
      <alignment horizontal="center" vertical="top" wrapText="1"/>
    </xf>
    <xf numFmtId="0" fontId="11" fillId="0" borderId="0" xfId="0" applyFont="1" applyFill="1" applyBorder="1" applyAlignment="1">
      <alignment horizontal="left" vertical="top"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 xfId="0" applyFont="1" applyFill="1" applyBorder="1" applyAlignment="1">
      <alignment horizontal="left" vertical="top" wrapText="1"/>
    </xf>
    <xf numFmtId="0" fontId="11" fillId="0" borderId="3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1" xfId="0" applyFont="1" applyFill="1" applyBorder="1" applyAlignment="1">
      <alignment horizontal="left" vertical="top" wrapText="1"/>
    </xf>
    <xf numFmtId="3" fontId="11" fillId="0" borderId="30" xfId="0" applyNumberFormat="1" applyFont="1" applyFill="1" applyBorder="1" applyAlignment="1">
      <alignment horizontal="right" vertical="top" wrapText="1"/>
    </xf>
    <xf numFmtId="165" fontId="11" fillId="0" borderId="24" xfId="0" applyNumberFormat="1" applyFont="1" applyFill="1" applyBorder="1" applyAlignment="1">
      <alignment horizontal="right" vertical="top" wrapText="1"/>
    </xf>
    <xf numFmtId="166" fontId="11" fillId="0" borderId="30" xfId="0" applyNumberFormat="1" applyFont="1" applyFill="1" applyBorder="1" applyAlignment="1">
      <alignment horizontal="right" vertical="top" wrapText="1"/>
    </xf>
    <xf numFmtId="0" fontId="11" fillId="0" borderId="24" xfId="0" applyFont="1" applyFill="1" applyBorder="1" applyAlignment="1">
      <alignment horizontal="right" vertical="top" wrapText="1"/>
    </xf>
    <xf numFmtId="0" fontId="11" fillId="0" borderId="25" xfId="0" applyFont="1" applyFill="1" applyBorder="1" applyAlignment="1">
      <alignment horizontal="right" vertical="top" wrapText="1"/>
    </xf>
    <xf numFmtId="165" fontId="2" fillId="0" borderId="31" xfId="0" applyNumberFormat="1" applyFont="1" applyFill="1" applyBorder="1" applyAlignment="1">
      <alignment horizontal="right" vertical="top" wrapText="1"/>
    </xf>
    <xf numFmtId="166" fontId="2" fillId="0" borderId="32" xfId="0" applyNumberFormat="1" applyFont="1" applyFill="1" applyBorder="1" applyAlignment="1">
      <alignment horizontal="right" vertical="top" wrapText="1"/>
    </xf>
    <xf numFmtId="0" fontId="2" fillId="0" borderId="32" xfId="0" applyFont="1" applyFill="1" applyBorder="1" applyAlignment="1">
      <alignment horizontal="right" vertical="top" wrapText="1"/>
    </xf>
    <xf numFmtId="0" fontId="2" fillId="0" borderId="33" xfId="0" applyFont="1" applyFill="1" applyBorder="1" applyAlignment="1">
      <alignment horizontal="right" vertical="top" wrapText="1"/>
    </xf>
    <xf numFmtId="0" fontId="2" fillId="0" borderId="34" xfId="0" applyFont="1" applyFill="1" applyBorder="1" applyAlignment="1">
      <alignment horizontal="left" vertical="top" wrapText="1"/>
    </xf>
    <xf numFmtId="0" fontId="11" fillId="0" borderId="32" xfId="0" applyFont="1" applyFill="1" applyBorder="1" applyAlignment="1">
      <alignment horizontal="left" vertical="top" wrapText="1"/>
    </xf>
    <xf numFmtId="0" fontId="11" fillId="0" borderId="35" xfId="0" applyFont="1" applyFill="1" applyBorder="1" applyAlignment="1">
      <alignment horizontal="left" vertical="top" wrapText="1"/>
    </xf>
    <xf numFmtId="167" fontId="11" fillId="0" borderId="24" xfId="0" applyNumberFormat="1" applyFont="1" applyFill="1" applyBorder="1" applyAlignment="1">
      <alignment horizontal="right" vertical="top" wrapText="1"/>
    </xf>
    <xf numFmtId="165" fontId="2" fillId="0" borderId="32" xfId="0" applyNumberFormat="1" applyFont="1" applyFill="1" applyBorder="1" applyAlignment="1">
      <alignment horizontal="right" vertical="top" wrapText="1"/>
    </xf>
    <xf numFmtId="0" fontId="2" fillId="0" borderId="36" xfId="0" applyFont="1" applyFill="1" applyBorder="1" applyAlignment="1">
      <alignment horizontal="left" vertical="top" wrapText="1"/>
    </xf>
    <xf numFmtId="0" fontId="11" fillId="0" borderId="37" xfId="0" applyFont="1" applyFill="1" applyBorder="1" applyAlignment="1">
      <alignment horizontal="left" vertical="top" wrapText="1"/>
    </xf>
    <xf numFmtId="165" fontId="2" fillId="0" borderId="38" xfId="0" applyNumberFormat="1" applyFont="1" applyFill="1" applyBorder="1" applyAlignment="1">
      <alignment horizontal="right" vertical="top" wrapText="1"/>
    </xf>
    <xf numFmtId="167" fontId="2" fillId="0" borderId="38" xfId="0" applyNumberFormat="1" applyFont="1" applyFill="1" applyBorder="1" applyAlignment="1">
      <alignment horizontal="right" vertical="top" wrapText="1"/>
    </xf>
    <xf numFmtId="0" fontId="2" fillId="0" borderId="39" xfId="0" applyFont="1" applyFill="1" applyBorder="1" applyAlignment="1">
      <alignment horizontal="right" vertical="top" wrapText="1"/>
    </xf>
    <xf numFmtId="0" fontId="2" fillId="0" borderId="40" xfId="0" applyFont="1" applyFill="1" applyBorder="1" applyAlignment="1">
      <alignment horizontal="right" vertical="top" wrapText="1"/>
    </xf>
    <xf numFmtId="0" fontId="2" fillId="0" borderId="0" xfId="0" applyFont="1" applyFill="1" applyBorder="1" applyAlignment="1">
      <alignment horizontal="left" vertical="top" wrapText="1"/>
    </xf>
    <xf numFmtId="0" fontId="4" fillId="0" borderId="0" xfId="0" applyFont="1" applyFill="1" applyBorder="1" applyAlignment="1" applyProtection="1">
      <alignment wrapText="1"/>
      <protection locked="0"/>
    </xf>
    <xf numFmtId="0" fontId="2" fillId="0" borderId="0" xfId="0" applyFont="1" applyFill="1" applyBorder="1" applyAlignment="1">
      <alignment horizontal="left" vertical="top" wrapText="1"/>
    </xf>
    <xf numFmtId="0" fontId="1" fillId="0" borderId="0" xfId="20" applyFont="1">
      <alignment/>
      <protection/>
    </xf>
    <xf numFmtId="0" fontId="1" fillId="0" borderId="8" xfId="0" applyFont="1" applyFill="1" applyBorder="1" applyAlignment="1">
      <alignment horizontal="left" vertical="top"/>
    </xf>
    <xf numFmtId="0" fontId="1" fillId="0" borderId="8" xfId="0" applyFont="1" applyFill="1" applyBorder="1" applyAlignment="1">
      <alignment vertical="top"/>
    </xf>
    <xf numFmtId="0" fontId="1" fillId="0" borderId="15" xfId="23" applyFont="1" applyBorder="1" applyAlignment="1">
      <alignment horizontal="center"/>
      <protection/>
    </xf>
    <xf numFmtId="0" fontId="1" fillId="0" borderId="0" xfId="23" applyFont="1">
      <alignment/>
      <protection/>
    </xf>
    <xf numFmtId="0" fontId="1" fillId="0" borderId="0" xfId="0" applyFont="1" applyFill="1" applyAlignment="1">
      <alignment vertical="top"/>
    </xf>
    <xf numFmtId="0" fontId="1" fillId="0" borderId="8" xfId="24" applyBorder="1" applyAlignment="1">
      <alignment vertical="top"/>
      <protection/>
    </xf>
    <xf numFmtId="4" fontId="1" fillId="0" borderId="0" xfId="0" applyNumberFormat="1" applyFont="1" applyFill="1" applyAlignment="1">
      <alignment vertical="top"/>
    </xf>
    <xf numFmtId="0" fontId="1" fillId="0" borderId="8" xfId="0" applyFont="1" applyFill="1" applyBorder="1" applyAlignment="1">
      <alignment horizontal="left" vertical="top" indent="3"/>
    </xf>
    <xf numFmtId="168" fontId="1" fillId="0" borderId="0" xfId="21" applyFont="1" applyFill="1"/>
    <xf numFmtId="0" fontId="1" fillId="0" borderId="0" xfId="24" applyAlignment="1">
      <alignment vertical="top"/>
      <protection/>
    </xf>
    <xf numFmtId="172" fontId="3" fillId="0" borderId="0" xfId="24" applyNumberFormat="1" applyFont="1">
      <alignment/>
      <protection/>
    </xf>
    <xf numFmtId="0" fontId="3" fillId="0" borderId="8" xfId="24" applyFont="1" applyBorder="1" applyAlignment="1">
      <alignment vertical="top"/>
      <protection/>
    </xf>
    <xf numFmtId="168" fontId="1" fillId="0" borderId="15" xfId="21" applyFont="1" applyFill="1" applyBorder="1"/>
    <xf numFmtId="168" fontId="1" fillId="0" borderId="41" xfId="21" applyFont="1" applyFill="1" applyBorder="1"/>
    <xf numFmtId="173" fontId="1" fillId="0" borderId="15" xfId="23" applyNumberFormat="1" applyFont="1" applyBorder="1">
      <alignment/>
      <protection/>
    </xf>
    <xf numFmtId="0" fontId="1" fillId="0" borderId="15" xfId="24" applyBorder="1" applyAlignment="1">
      <alignment vertical="top"/>
      <protection/>
    </xf>
    <xf numFmtId="10" fontId="1" fillId="0" borderId="0" xfId="25" applyNumberFormat="1" applyFont="1" applyFill="1" applyBorder="1"/>
    <xf numFmtId="0" fontId="3" fillId="0" borderId="0" xfId="0" applyFont="1" applyFill="1" applyBorder="1"/>
    <xf numFmtId="0" fontId="1" fillId="0" borderId="0" xfId="0" applyFont="1" applyFill="1" applyBorder="1"/>
    <xf numFmtId="0" fontId="3" fillId="0" borderId="8" xfId="0" applyFont="1" applyFill="1" applyBorder="1"/>
    <xf numFmtId="169" fontId="1" fillId="0" borderId="15" xfId="21" applyNumberFormat="1" applyFont="1" applyFill="1" applyBorder="1"/>
    <xf numFmtId="169" fontId="1" fillId="0" borderId="0" xfId="22" applyNumberFormat="1" applyFont="1" applyFill="1" applyBorder="1"/>
    <xf numFmtId="4" fontId="1" fillId="0" borderId="0" xfId="22" applyNumberFormat="1" applyFont="1" applyFill="1" applyBorder="1"/>
    <xf numFmtId="164" fontId="1" fillId="0" borderId="0" xfId="22" applyFont="1" applyFill="1" applyBorder="1"/>
    <xf numFmtId="0" fontId="1" fillId="0" borderId="8" xfId="22" applyNumberFormat="1" applyFont="1" applyFill="1" applyBorder="1" applyAlignment="1">
      <alignment horizontal="left"/>
    </xf>
    <xf numFmtId="0" fontId="1" fillId="0" borderId="0" xfId="22" applyNumberFormat="1" applyFont="1" applyFill="1" applyBorder="1" applyAlignment="1">
      <alignment horizontal="left"/>
    </xf>
    <xf numFmtId="176" fontId="1" fillId="0" borderId="0" xfId="22" applyNumberFormat="1" applyFont="1" applyFill="1" applyBorder="1"/>
    <xf numFmtId="10" fontId="1" fillId="0" borderId="15" xfId="15" applyNumberFormat="1" applyFont="1" applyFill="1" applyBorder="1" applyAlignment="1" applyProtection="1">
      <alignment vertical="top"/>
      <protection locked="0"/>
    </xf>
    <xf numFmtId="1" fontId="1" fillId="0" borderId="15" xfId="0" applyNumberFormat="1" applyFont="1" applyBorder="1" applyAlignment="1" applyProtection="1">
      <alignment vertical="top"/>
      <protection locked="0"/>
    </xf>
    <xf numFmtId="0" fontId="12" fillId="0" borderId="0" xfId="23" applyFont="1" applyAlignment="1">
      <alignment horizontal="justify" vertical="top" wrapText="1"/>
      <protection/>
    </xf>
    <xf numFmtId="0" fontId="11" fillId="0" borderId="24" xfId="23" applyFont="1" applyBorder="1" applyAlignment="1">
      <alignment horizontal="right" vertical="top" wrapText="1"/>
      <protection/>
    </xf>
    <xf numFmtId="0" fontId="11" fillId="0" borderId="25" xfId="23" applyFont="1" applyBorder="1" applyAlignment="1">
      <alignment horizontal="right" vertical="top" wrapText="1"/>
      <protection/>
    </xf>
    <xf numFmtId="0" fontId="11" fillId="0" borderId="24" xfId="23" applyFont="1" applyBorder="1" applyAlignment="1">
      <alignment horizontal="left" vertical="top" wrapText="1"/>
      <protection/>
    </xf>
    <xf numFmtId="0" fontId="4" fillId="0" borderId="15" xfId="0" applyFont="1" applyBorder="1" applyAlignment="1">
      <alignment horizontal="left" vertical="center" wrapText="1"/>
    </xf>
    <xf numFmtId="0" fontId="1" fillId="0" borderId="15" xfId="0" applyFont="1" applyBorder="1" applyAlignment="1">
      <alignment horizontal="left" vertical="center" wrapText="1"/>
    </xf>
    <xf numFmtId="0" fontId="14" fillId="0" borderId="0" xfId="0" applyFont="1"/>
    <xf numFmtId="10" fontId="1" fillId="0" borderId="0" xfId="15" applyNumberFormat="1" applyFont="1" applyFill="1"/>
    <xf numFmtId="2" fontId="1" fillId="0" borderId="15" xfId="0" applyNumberFormat="1" applyFont="1" applyBorder="1"/>
    <xf numFmtId="2" fontId="1" fillId="0" borderId="0" xfId="0" applyNumberFormat="1" applyFont="1"/>
    <xf numFmtId="10" fontId="1" fillId="0" borderId="15" xfId="15" applyNumberFormat="1" applyFont="1" applyFill="1" applyBorder="1"/>
    <xf numFmtId="0" fontId="4" fillId="0" borderId="0" xfId="23" applyFont="1" applyAlignment="1" applyProtection="1">
      <alignment wrapText="1"/>
      <protection locked="0"/>
    </xf>
    <xf numFmtId="0" fontId="2" fillId="0" borderId="0" xfId="23" applyFont="1" applyAlignment="1">
      <alignment horizontal="center" vertical="top" wrapText="1"/>
      <protection/>
    </xf>
    <xf numFmtId="0" fontId="11" fillId="0" borderId="0" xfId="23" applyFont="1" applyAlignment="1">
      <alignment horizontal="left" vertical="top" wrapText="1"/>
      <protection/>
    </xf>
    <xf numFmtId="0" fontId="2" fillId="0" borderId="27" xfId="23" applyFont="1" applyBorder="1" applyAlignment="1">
      <alignment horizontal="left" vertical="center" wrapText="1"/>
      <protection/>
    </xf>
    <xf numFmtId="0" fontId="2" fillId="0" borderId="28" xfId="23" applyFont="1" applyBorder="1" applyAlignment="1">
      <alignment horizontal="left" vertical="center" wrapText="1"/>
      <protection/>
    </xf>
    <xf numFmtId="0" fontId="2" fillId="0" borderId="28" xfId="23" applyFont="1" applyBorder="1" applyAlignment="1">
      <alignment horizontal="center" vertical="center" wrapText="1"/>
      <protection/>
    </xf>
    <xf numFmtId="0" fontId="2" fillId="0" borderId="29" xfId="23" applyFont="1" applyBorder="1" applyAlignment="1">
      <alignment horizontal="center" vertical="center" wrapText="1"/>
      <protection/>
    </xf>
    <xf numFmtId="0" fontId="2" fillId="0" borderId="1" xfId="23" applyFont="1" applyBorder="1" applyAlignment="1">
      <alignment horizontal="left" vertical="top" wrapText="1"/>
      <protection/>
    </xf>
    <xf numFmtId="0" fontId="11" fillId="0" borderId="30" xfId="23" applyFont="1" applyBorder="1" applyAlignment="1">
      <alignment horizontal="left" vertical="top" wrapText="1"/>
      <protection/>
    </xf>
    <xf numFmtId="0" fontId="12" fillId="0" borderId="0" xfId="23" applyFont="1" applyAlignment="1">
      <alignment horizontal="left" vertical="top" wrapText="1"/>
      <protection/>
    </xf>
    <xf numFmtId="0" fontId="11" fillId="0" borderId="1" xfId="23" applyFont="1" applyBorder="1" applyAlignment="1">
      <alignment horizontal="left" vertical="top" wrapText="1"/>
      <protection/>
    </xf>
    <xf numFmtId="3" fontId="11" fillId="0" borderId="30" xfId="23" applyNumberFormat="1" applyFont="1" applyBorder="1" applyAlignment="1">
      <alignment horizontal="right" vertical="top" wrapText="1"/>
      <protection/>
    </xf>
    <xf numFmtId="165" fontId="11" fillId="0" borderId="24" xfId="23" applyNumberFormat="1" applyFont="1" applyBorder="1" applyAlignment="1">
      <alignment horizontal="right" vertical="top" wrapText="1"/>
      <protection/>
    </xf>
    <xf numFmtId="166" fontId="11" fillId="0" borderId="30" xfId="23" applyNumberFormat="1" applyFont="1" applyBorder="1" applyAlignment="1">
      <alignment horizontal="right" vertical="top" wrapText="1"/>
      <protection/>
    </xf>
    <xf numFmtId="167" fontId="11" fillId="0" borderId="24" xfId="23" applyNumberFormat="1" applyFont="1" applyBorder="1" applyAlignment="1">
      <alignment horizontal="right" vertical="top" wrapText="1"/>
      <protection/>
    </xf>
    <xf numFmtId="165" fontId="2" fillId="0" borderId="31" xfId="23" applyNumberFormat="1" applyFont="1" applyBorder="1" applyAlignment="1">
      <alignment horizontal="right" vertical="top" wrapText="1"/>
      <protection/>
    </xf>
    <xf numFmtId="166" fontId="2" fillId="0" borderId="32" xfId="23" applyNumberFormat="1" applyFont="1" applyBorder="1" applyAlignment="1">
      <alignment horizontal="right" vertical="top" wrapText="1"/>
      <protection/>
    </xf>
    <xf numFmtId="0" fontId="2" fillId="0" borderId="32" xfId="23" applyFont="1" applyBorder="1" applyAlignment="1">
      <alignment horizontal="right" vertical="top" wrapText="1"/>
      <protection/>
    </xf>
    <xf numFmtId="0" fontId="2" fillId="0" borderId="33" xfId="23" applyFont="1" applyBorder="1" applyAlignment="1">
      <alignment horizontal="right" vertical="top" wrapText="1"/>
      <protection/>
    </xf>
    <xf numFmtId="0" fontId="2" fillId="0" borderId="34" xfId="23" applyFont="1" applyBorder="1" applyAlignment="1">
      <alignment horizontal="left" vertical="top" wrapText="1"/>
      <protection/>
    </xf>
    <xf numFmtId="0" fontId="11" fillId="0" borderId="32" xfId="23" applyFont="1" applyBorder="1" applyAlignment="1">
      <alignment horizontal="left" vertical="top" wrapText="1"/>
      <protection/>
    </xf>
    <xf numFmtId="0" fontId="11" fillId="0" borderId="35" xfId="23" applyFont="1" applyBorder="1" applyAlignment="1">
      <alignment horizontal="left" vertical="top" wrapText="1"/>
      <protection/>
    </xf>
    <xf numFmtId="0" fontId="2" fillId="0" borderId="24" xfId="23" applyFont="1" applyBorder="1" applyAlignment="1">
      <alignment horizontal="left" vertical="top" wrapText="1"/>
      <protection/>
    </xf>
    <xf numFmtId="165" fontId="2" fillId="0" borderId="32" xfId="23" applyNumberFormat="1" applyFont="1" applyBorder="1" applyAlignment="1">
      <alignment horizontal="right" vertical="top" wrapText="1"/>
      <protection/>
    </xf>
    <xf numFmtId="0" fontId="2" fillId="0" borderId="36" xfId="23" applyFont="1" applyBorder="1" applyAlignment="1">
      <alignment horizontal="left" vertical="top" wrapText="1"/>
      <protection/>
    </xf>
    <xf numFmtId="0" fontId="11" fillId="0" borderId="37" xfId="23" applyFont="1" applyBorder="1" applyAlignment="1">
      <alignment horizontal="left" vertical="top" wrapText="1"/>
      <protection/>
    </xf>
    <xf numFmtId="165" fontId="2" fillId="0" borderId="38" xfId="23" applyNumberFormat="1" applyFont="1" applyBorder="1" applyAlignment="1">
      <alignment horizontal="right" vertical="top" wrapText="1"/>
      <protection/>
    </xf>
    <xf numFmtId="167" fontId="2" fillId="0" borderId="38" xfId="23" applyNumberFormat="1" applyFont="1" applyBorder="1" applyAlignment="1">
      <alignment horizontal="right" vertical="top" wrapText="1"/>
      <protection/>
    </xf>
    <xf numFmtId="0" fontId="2" fillId="0" borderId="39" xfId="23" applyFont="1" applyBorder="1" applyAlignment="1">
      <alignment horizontal="right" vertical="top" wrapText="1"/>
      <protection/>
    </xf>
    <xf numFmtId="0" fontId="2" fillId="0" borderId="40" xfId="23" applyFont="1" applyBorder="1" applyAlignment="1">
      <alignment horizontal="right" vertical="top" wrapText="1"/>
      <protection/>
    </xf>
    <xf numFmtId="0" fontId="2" fillId="0" borderId="6" xfId="23" applyFont="1" applyBorder="1" applyAlignment="1">
      <alignment horizontal="left" vertical="top" wrapText="1"/>
      <protection/>
    </xf>
    <xf numFmtId="0" fontId="4" fillId="0" borderId="7" xfId="23" applyFont="1" applyBorder="1" applyAlignment="1" applyProtection="1">
      <alignment wrapText="1"/>
      <protection locked="0"/>
    </xf>
    <xf numFmtId="0" fontId="4" fillId="0" borderId="23" xfId="23" applyFont="1" applyBorder="1" applyAlignment="1" applyProtection="1">
      <alignment wrapText="1"/>
      <protection locked="0"/>
    </xf>
    <xf numFmtId="0" fontId="2" fillId="0" borderId="8" xfId="23" applyFont="1" applyBorder="1" applyAlignment="1">
      <alignment horizontal="left" vertical="top" wrapText="1"/>
      <protection/>
    </xf>
    <xf numFmtId="0" fontId="4" fillId="0" borderId="9" xfId="23" applyFont="1" applyBorder="1" applyAlignment="1" applyProtection="1">
      <alignment wrapText="1"/>
      <protection locked="0"/>
    </xf>
    <xf numFmtId="0" fontId="2" fillId="0" borderId="10" xfId="23" applyFont="1" applyBorder="1" applyAlignment="1">
      <alignment horizontal="left" vertical="top" wrapText="1"/>
      <protection/>
    </xf>
    <xf numFmtId="0" fontId="4" fillId="0" borderId="5" xfId="23" applyFont="1" applyBorder="1" applyAlignment="1" applyProtection="1">
      <alignment wrapText="1"/>
      <protection locked="0"/>
    </xf>
    <xf numFmtId="0" fontId="4" fillId="0" borderId="11" xfId="23" applyFont="1" applyBorder="1" applyAlignment="1" applyProtection="1">
      <alignment wrapText="1"/>
      <protection locked="0"/>
    </xf>
    <xf numFmtId="0" fontId="13" fillId="0" borderId="0" xfId="23" applyFont="1">
      <alignment/>
      <protection/>
    </xf>
    <xf numFmtId="0" fontId="3" fillId="0" borderId="6" xfId="23" applyFont="1" applyBorder="1">
      <alignment/>
      <protection/>
    </xf>
    <xf numFmtId="0" fontId="3" fillId="0" borderId="7" xfId="23" applyFont="1" applyBorder="1">
      <alignment/>
      <protection/>
    </xf>
    <xf numFmtId="169" fontId="3" fillId="0" borderId="7" xfId="22" applyNumberFormat="1" applyFont="1" applyFill="1" applyBorder="1"/>
    <xf numFmtId="168" fontId="3" fillId="0" borderId="7" xfId="21" applyFont="1" applyFill="1" applyBorder="1" applyAlignment="1">
      <alignment horizontal="right"/>
    </xf>
    <xf numFmtId="170" fontId="1" fillId="0" borderId="23" xfId="23" applyNumberFormat="1" applyFont="1" applyBorder="1">
      <alignment/>
      <protection/>
    </xf>
    <xf numFmtId="171" fontId="1" fillId="0" borderId="0" xfId="23" applyNumberFormat="1" applyFont="1">
      <alignment/>
      <protection/>
    </xf>
    <xf numFmtId="0" fontId="1" fillId="0" borderId="8" xfId="23" applyFont="1" applyBorder="1">
      <alignment/>
      <protection/>
    </xf>
    <xf numFmtId="170" fontId="1" fillId="0" borderId="9" xfId="23" applyNumberFormat="1" applyFont="1" applyBorder="1">
      <alignment/>
      <protection/>
    </xf>
    <xf numFmtId="0" fontId="1" fillId="0" borderId="15" xfId="23" applyFont="1" applyBorder="1" applyAlignment="1">
      <alignment horizontal="center" vertical="center"/>
      <protection/>
    </xf>
    <xf numFmtId="0" fontId="1" fillId="0" borderId="15" xfId="23" applyFont="1" applyBorder="1" applyAlignment="1">
      <alignment horizontal="center" vertical="center" wrapText="1"/>
      <protection/>
    </xf>
    <xf numFmtId="0" fontId="1" fillId="0" borderId="26" xfId="23" applyFont="1" applyBorder="1" applyAlignment="1">
      <alignment horizontal="center" vertical="center"/>
      <protection/>
    </xf>
    <xf numFmtId="0" fontId="1" fillId="0" borderId="8" xfId="23" applyFont="1" applyBorder="1" applyAlignment="1">
      <alignment horizontal="left" vertical="top"/>
      <protection/>
    </xf>
    <xf numFmtId="0" fontId="1" fillId="0" borderId="0" xfId="23" applyFont="1" applyAlignment="1">
      <alignment vertical="center"/>
      <protection/>
    </xf>
    <xf numFmtId="0" fontId="1" fillId="0" borderId="8" xfId="23" applyFont="1" applyBorder="1" applyAlignment="1">
      <alignment vertical="top"/>
      <protection/>
    </xf>
    <xf numFmtId="0" fontId="1" fillId="0" borderId="26" xfId="23" applyFont="1" applyBorder="1">
      <alignment/>
      <protection/>
    </xf>
    <xf numFmtId="0" fontId="1" fillId="0" borderId="15" xfId="23" applyFont="1" applyBorder="1">
      <alignment/>
      <protection/>
    </xf>
    <xf numFmtId="171" fontId="1" fillId="0" borderId="15" xfId="23" applyNumberFormat="1" applyFont="1" applyBorder="1">
      <alignment/>
      <protection/>
    </xf>
    <xf numFmtId="0" fontId="1" fillId="0" borderId="0" xfId="23" applyFont="1" applyAlignment="1">
      <alignment vertical="top"/>
      <protection/>
    </xf>
    <xf numFmtId="0" fontId="1" fillId="0" borderId="26" xfId="23" applyFont="1" applyBorder="1" applyAlignment="1">
      <alignment horizontal="center" vertical="top"/>
      <protection/>
    </xf>
    <xf numFmtId="0" fontId="1" fillId="0" borderId="15" xfId="23" applyFont="1" applyBorder="1" applyAlignment="1">
      <alignment horizontal="center" vertical="top" wrapText="1"/>
      <protection/>
    </xf>
    <xf numFmtId="0" fontId="1" fillId="0" borderId="0" xfId="23" applyFont="1" applyAlignment="1">
      <alignment horizontal="center"/>
      <protection/>
    </xf>
    <xf numFmtId="170" fontId="1" fillId="0" borderId="9" xfId="23" applyNumberFormat="1" applyFont="1" applyBorder="1" applyAlignment="1">
      <alignment horizontal="center"/>
      <protection/>
    </xf>
    <xf numFmtId="178" fontId="1" fillId="0" borderId="26" xfId="23" applyNumberFormat="1" applyFont="1" applyBorder="1" applyAlignment="1" quotePrefix="1">
      <alignment horizontal="center" vertical="top"/>
      <protection/>
    </xf>
    <xf numFmtId="0" fontId="1" fillId="0" borderId="15" xfId="23" applyFont="1" applyBorder="1" applyAlignment="1">
      <alignment vertical="top" wrapText="1"/>
      <protection/>
    </xf>
    <xf numFmtId="179" fontId="1" fillId="0" borderId="15" xfId="23" applyNumberFormat="1" applyFont="1" applyBorder="1">
      <alignment/>
      <protection/>
    </xf>
    <xf numFmtId="15" fontId="1" fillId="0" borderId="8" xfId="23" applyNumberFormat="1" applyFont="1" applyBorder="1" applyAlignment="1">
      <alignment horizontal="center" vertical="top"/>
      <protection/>
    </xf>
    <xf numFmtId="15" fontId="1" fillId="0" borderId="26" xfId="23" applyNumberFormat="1" applyFont="1" applyBorder="1" applyAlignment="1">
      <alignment horizontal="center" vertical="top"/>
      <protection/>
    </xf>
    <xf numFmtId="168" fontId="1" fillId="0" borderId="0" xfId="21" applyFont="1" applyFill="1" applyBorder="1" applyAlignment="1">
      <alignment horizontal="center"/>
    </xf>
    <xf numFmtId="178" fontId="1" fillId="0" borderId="8" xfId="23" applyNumberFormat="1" applyFont="1" applyBorder="1" applyAlignment="1" quotePrefix="1">
      <alignment horizontal="center" vertical="top"/>
      <protection/>
    </xf>
    <xf numFmtId="178" fontId="1" fillId="0" borderId="26" xfId="23" applyNumberFormat="1" applyFont="1" applyBorder="1" applyAlignment="1">
      <alignment horizontal="center" vertical="top"/>
      <protection/>
    </xf>
    <xf numFmtId="178" fontId="1" fillId="0" borderId="8" xfId="23" applyNumberFormat="1" applyFont="1" applyBorder="1" applyAlignment="1">
      <alignment horizontal="center" vertical="top"/>
      <protection/>
    </xf>
    <xf numFmtId="0" fontId="1" fillId="0" borderId="0" xfId="23" applyFont="1" applyAlignment="1">
      <alignment vertical="top" wrapText="1"/>
      <protection/>
    </xf>
    <xf numFmtId="178" fontId="1" fillId="0" borderId="42" xfId="23" applyNumberFormat="1" applyFont="1" applyBorder="1" applyAlignment="1">
      <alignment horizontal="center" vertical="top"/>
      <protection/>
    </xf>
    <xf numFmtId="0" fontId="1" fillId="0" borderId="43" xfId="23" applyFont="1" applyBorder="1" applyAlignment="1">
      <alignment vertical="top" wrapText="1"/>
      <protection/>
    </xf>
    <xf numFmtId="179" fontId="1" fillId="0" borderId="43" xfId="23" applyNumberFormat="1" applyFont="1" applyBorder="1">
      <alignment/>
      <protection/>
    </xf>
    <xf numFmtId="0" fontId="1" fillId="0" borderId="8" xfId="23" applyFont="1" applyBorder="1" applyAlignment="1">
      <alignment horizontal="left" vertical="top" indent="3"/>
      <protection/>
    </xf>
    <xf numFmtId="0" fontId="1" fillId="0" borderId="44" xfId="23" applyFont="1" applyBorder="1" applyAlignment="1">
      <alignment vertical="top"/>
      <protection/>
    </xf>
    <xf numFmtId="0" fontId="1" fillId="0" borderId="45" xfId="23" applyFont="1" applyBorder="1" applyAlignment="1">
      <alignment vertical="top"/>
      <protection/>
    </xf>
    <xf numFmtId="4" fontId="1" fillId="0" borderId="15" xfId="25" applyNumberFormat="1" applyFont="1" applyFill="1" applyBorder="1"/>
    <xf numFmtId="164" fontId="1" fillId="0" borderId="15" xfId="26" applyFont="1" applyFill="1" applyBorder="1"/>
    <xf numFmtId="164" fontId="1" fillId="0" borderId="15" xfId="25" applyNumberFormat="1" applyFont="1" applyFill="1" applyBorder="1"/>
    <xf numFmtId="0" fontId="1" fillId="0" borderId="46" xfId="23" applyFont="1" applyBorder="1" applyAlignment="1">
      <alignment vertical="top"/>
      <protection/>
    </xf>
    <xf numFmtId="0" fontId="1" fillId="0" borderId="47" xfId="23" applyFont="1" applyBorder="1" applyAlignment="1">
      <alignment vertical="top"/>
      <protection/>
    </xf>
    <xf numFmtId="0" fontId="1" fillId="0" borderId="48" xfId="24" applyBorder="1">
      <alignment/>
      <protection/>
    </xf>
    <xf numFmtId="0" fontId="1" fillId="0" borderId="49" xfId="24" applyBorder="1">
      <alignment/>
      <protection/>
    </xf>
    <xf numFmtId="0" fontId="1" fillId="0" borderId="0" xfId="24">
      <alignment/>
      <protection/>
    </xf>
    <xf numFmtId="170" fontId="1" fillId="0" borderId="0" xfId="23" applyNumberFormat="1" applyFont="1">
      <alignment/>
      <protection/>
    </xf>
    <xf numFmtId="170" fontId="1" fillId="0" borderId="23" xfId="0" applyNumberFormat="1" applyFont="1" applyFill="1" applyBorder="1"/>
    <xf numFmtId="172" fontId="1" fillId="0" borderId="15" xfId="0" applyNumberFormat="1" applyFont="1" applyFill="1" applyBorder="1"/>
    <xf numFmtId="0" fontId="1" fillId="0" borderId="10" xfId="24" applyBorder="1">
      <alignment/>
      <protection/>
    </xf>
    <xf numFmtId="0" fontId="1" fillId="0" borderId="5" xfId="24" applyBorder="1">
      <alignment/>
      <protection/>
    </xf>
    <xf numFmtId="4" fontId="1" fillId="0" borderId="5" xfId="24" applyNumberFormat="1" applyBorder="1">
      <alignment/>
      <protection/>
    </xf>
    <xf numFmtId="0" fontId="3" fillId="0" borderId="5" xfId="24" applyFont="1" applyBorder="1">
      <alignment/>
      <protection/>
    </xf>
    <xf numFmtId="170" fontId="1" fillId="0" borderId="11" xfId="0" applyNumberFormat="1" applyFont="1" applyFill="1" applyBorder="1"/>
    <xf numFmtId="10" fontId="1" fillId="0" borderId="0" xfId="0" applyNumberFormat="1" applyFont="1" applyAlignment="1">
      <alignment horizontal="right" vertical="center" wrapText="1"/>
    </xf>
    <xf numFmtId="4" fontId="1" fillId="0" borderId="15" xfId="0" applyNumberFormat="1" applyFont="1" applyBorder="1" applyAlignment="1">
      <alignment horizontal="right" vertical="center"/>
    </xf>
    <xf numFmtId="180" fontId="1" fillId="0" borderId="15" xfId="0" applyNumberFormat="1" applyFont="1" applyBorder="1" applyAlignment="1">
      <alignment horizontal="right" vertical="center"/>
    </xf>
    <xf numFmtId="0" fontId="3" fillId="0" borderId="34" xfId="23" applyFont="1" applyBorder="1" applyAlignment="1">
      <alignment horizontal="left" vertical="top" wrapText="1"/>
      <protection/>
    </xf>
    <xf numFmtId="0" fontId="1" fillId="0" borderId="35" xfId="23" applyFont="1" applyBorder="1" applyAlignment="1">
      <alignment horizontal="left" vertical="top" wrapText="1"/>
      <protection/>
    </xf>
    <xf numFmtId="0" fontId="1" fillId="0" borderId="32" xfId="23" applyFont="1" applyBorder="1" applyAlignment="1">
      <alignment horizontal="left" vertical="top" wrapText="1"/>
      <protection/>
    </xf>
    <xf numFmtId="0" fontId="2" fillId="0" borderId="31" xfId="23" applyFont="1" applyBorder="1" applyAlignment="1">
      <alignment horizontal="right" vertical="top" wrapText="1"/>
      <protection/>
    </xf>
    <xf numFmtId="0" fontId="1" fillId="0" borderId="34" xfId="23" applyFont="1" applyBorder="1" applyAlignment="1">
      <alignment horizontal="left" vertical="top" wrapText="1"/>
      <protection/>
    </xf>
    <xf numFmtId="0" fontId="1" fillId="0" borderId="50" xfId="23" applyFont="1" applyBorder="1" applyAlignment="1">
      <alignment horizontal="center" vertical="center" wrapText="1"/>
      <protection/>
    </xf>
    <xf numFmtId="0" fontId="1" fillId="0" borderId="4" xfId="23" applyFont="1" applyBorder="1" applyAlignment="1">
      <alignment horizontal="center" vertical="center" wrapText="1"/>
      <protection/>
    </xf>
    <xf numFmtId="0" fontId="1" fillId="0" borderId="41" xfId="23" applyFont="1" applyBorder="1" applyAlignment="1">
      <alignment horizontal="center" vertical="center" wrapText="1"/>
      <protection/>
    </xf>
    <xf numFmtId="0" fontId="1" fillId="0" borderId="51" xfId="23" applyFont="1" applyBorder="1" applyAlignment="1">
      <alignment vertical="center"/>
      <protection/>
    </xf>
    <xf numFmtId="0" fontId="1" fillId="0" borderId="52" xfId="23" applyFont="1" applyBorder="1" applyAlignment="1">
      <alignment horizontal="center" vertical="center"/>
      <protection/>
    </xf>
    <xf numFmtId="0" fontId="1" fillId="0" borderId="53" xfId="23" applyFont="1" applyBorder="1" applyAlignment="1">
      <alignment horizontal="center" vertical="center"/>
      <protection/>
    </xf>
    <xf numFmtId="0" fontId="1" fillId="0" borderId="54" xfId="23" applyFont="1" applyBorder="1">
      <alignment/>
      <protection/>
    </xf>
    <xf numFmtId="0" fontId="1" fillId="0" borderId="50" xfId="23" applyFont="1" applyBorder="1" applyAlignment="1">
      <alignment horizontal="center"/>
      <protection/>
    </xf>
    <xf numFmtId="0" fontId="1" fillId="0" borderId="4" xfId="23" applyFont="1" applyBorder="1" applyAlignment="1">
      <alignment horizontal="center"/>
      <protection/>
    </xf>
    <xf numFmtId="0" fontId="1" fillId="0" borderId="41" xfId="23" applyFont="1" applyBorder="1">
      <alignment/>
      <protection/>
    </xf>
    <xf numFmtId="171" fontId="1" fillId="0" borderId="41" xfId="23" applyNumberFormat="1" applyFont="1" applyBorder="1">
      <alignment/>
      <protection/>
    </xf>
    <xf numFmtId="174" fontId="1" fillId="0" borderId="0" xfId="21" applyNumberFormat="1" applyFont="1" applyFill="1" applyBorder="1"/>
    <xf numFmtId="0" fontId="1" fillId="0" borderId="51" xfId="23" applyFont="1" applyBorder="1">
      <alignment/>
      <protection/>
    </xf>
    <xf numFmtId="171" fontId="1" fillId="0" borderId="53" xfId="23" applyNumberFormat="1" applyFont="1" applyBorder="1">
      <alignment/>
      <protection/>
    </xf>
    <xf numFmtId="179" fontId="1" fillId="0" borderId="0" xfId="23" applyNumberFormat="1" applyFont="1">
      <alignment/>
      <protection/>
    </xf>
    <xf numFmtId="0" fontId="1" fillId="0" borderId="54" xfId="23" applyFont="1" applyBorder="1" applyAlignment="1">
      <alignment vertical="top"/>
      <protection/>
    </xf>
    <xf numFmtId="0" fontId="1" fillId="0" borderId="50" xfId="23" applyFont="1" applyBorder="1" applyAlignment="1">
      <alignment vertical="top"/>
      <protection/>
    </xf>
    <xf numFmtId="168" fontId="1" fillId="0" borderId="4" xfId="21" applyFont="1" applyFill="1" applyBorder="1"/>
    <xf numFmtId="0" fontId="1" fillId="0" borderId="26" xfId="23" applyFont="1" applyBorder="1" applyAlignment="1">
      <alignment vertical="top"/>
      <protection/>
    </xf>
    <xf numFmtId="0" fontId="1" fillId="0" borderId="15" xfId="23" applyFont="1" applyBorder="1" applyAlignment="1">
      <alignment vertical="top"/>
      <protection/>
    </xf>
    <xf numFmtId="2" fontId="1" fillId="0" borderId="0" xfId="21" applyNumberFormat="1" applyFont="1" applyFill="1" applyBorder="1"/>
    <xf numFmtId="2" fontId="1" fillId="0" borderId="0" xfId="25" applyNumberFormat="1" applyFont="1" applyFill="1" applyBorder="1"/>
    <xf numFmtId="0" fontId="1" fillId="0" borderId="51" xfId="23" applyFont="1" applyBorder="1" applyAlignment="1">
      <alignment vertical="top"/>
      <protection/>
    </xf>
    <xf numFmtId="0" fontId="1" fillId="0" borderId="52" xfId="23" applyFont="1" applyBorder="1" applyAlignment="1">
      <alignment vertical="top"/>
      <protection/>
    </xf>
    <xf numFmtId="168" fontId="1" fillId="0" borderId="53" xfId="21" applyFont="1" applyFill="1" applyBorder="1"/>
    <xf numFmtId="164" fontId="1" fillId="0" borderId="0" xfId="25" applyNumberFormat="1" applyFont="1" applyFill="1" applyBorder="1"/>
    <xf numFmtId="0" fontId="1" fillId="0" borderId="15" xfId="24" applyBorder="1">
      <alignment/>
      <protection/>
    </xf>
    <xf numFmtId="10" fontId="1" fillId="0" borderId="0" xfId="21" applyNumberFormat="1" applyFont="1" applyFill="1" applyBorder="1"/>
    <xf numFmtId="166" fontId="1" fillId="0" borderId="0" xfId="21" applyNumberFormat="1" applyFont="1" applyFill="1" applyBorder="1"/>
    <xf numFmtId="170" fontId="1" fillId="0" borderId="55" xfId="23" applyNumberFormat="1" applyFont="1" applyBorder="1">
      <alignment/>
      <protection/>
    </xf>
    <xf numFmtId="164" fontId="4" fillId="0" borderId="55" xfId="23" applyNumberFormat="1" applyFont="1" applyBorder="1">
      <alignment/>
      <protection/>
    </xf>
    <xf numFmtId="170" fontId="1" fillId="0" borderId="11" xfId="23" applyNumberFormat="1" applyFont="1" applyBorder="1">
      <alignment/>
      <protection/>
    </xf>
    <xf numFmtId="0" fontId="1" fillId="0" borderId="6" xfId="23" applyFont="1" applyBorder="1" applyAlignment="1">
      <alignment vertical="top"/>
      <protection/>
    </xf>
    <xf numFmtId="0" fontId="1" fillId="0" borderId="7" xfId="24" applyBorder="1">
      <alignment/>
      <protection/>
    </xf>
    <xf numFmtId="10" fontId="1" fillId="0" borderId="7" xfId="25" applyNumberFormat="1" applyFont="1" applyFill="1" applyBorder="1"/>
    <xf numFmtId="0" fontId="3" fillId="0" borderId="26" xfId="23" applyFont="1" applyBorder="1" applyAlignment="1">
      <alignment vertical="top" wrapText="1"/>
      <protection/>
    </xf>
    <xf numFmtId="0" fontId="3" fillId="0" borderId="15" xfId="23" applyFont="1" applyBorder="1" applyAlignment="1">
      <alignment vertical="top" wrapText="1"/>
      <protection/>
    </xf>
    <xf numFmtId="0" fontId="1" fillId="0" borderId="26" xfId="24" applyBorder="1" applyAlignment="1">
      <alignment vertical="top"/>
      <protection/>
    </xf>
    <xf numFmtId="176" fontId="1" fillId="0" borderId="15" xfId="22" applyNumberFormat="1" applyFont="1" applyFill="1" applyBorder="1"/>
    <xf numFmtId="169" fontId="1" fillId="0" borderId="15" xfId="22" applyNumberFormat="1" applyFont="1" applyFill="1" applyBorder="1"/>
    <xf numFmtId="0" fontId="4" fillId="0" borderId="0" xfId="20" applyFont="1">
      <alignment/>
      <protection/>
    </xf>
    <xf numFmtId="0" fontId="3" fillId="0" borderId="8" xfId="23" applyFont="1" applyBorder="1">
      <alignment/>
      <protection/>
    </xf>
    <xf numFmtId="0" fontId="3" fillId="0" borderId="0" xfId="23" applyFont="1">
      <alignment/>
      <protection/>
    </xf>
    <xf numFmtId="0" fontId="5" fillId="0" borderId="0" xfId="23" applyFont="1">
      <alignment/>
      <protection/>
    </xf>
    <xf numFmtId="169" fontId="4" fillId="0" borderId="0" xfId="20" applyNumberFormat="1" applyFont="1">
      <alignment/>
      <protection/>
    </xf>
    <xf numFmtId="168" fontId="4" fillId="0" borderId="0" xfId="20" applyNumberFormat="1" applyFont="1">
      <alignment/>
      <protection/>
    </xf>
    <xf numFmtId="4" fontId="1" fillId="0" borderId="0" xfId="23" applyNumberFormat="1" applyFont="1">
      <alignment/>
      <protection/>
    </xf>
    <xf numFmtId="177" fontId="1" fillId="0" borderId="0" xfId="23" applyNumberFormat="1" applyFont="1">
      <alignment/>
      <protection/>
    </xf>
    <xf numFmtId="0" fontId="3" fillId="0" borderId="15" xfId="23" applyFont="1" applyBorder="1" applyAlignment="1">
      <alignment horizontal="center" vertical="top" wrapText="1"/>
      <protection/>
    </xf>
    <xf numFmtId="0" fontId="1" fillId="0" borderId="8" xfId="23" applyFont="1" applyBorder="1" applyAlignment="1">
      <alignment horizontal="left"/>
      <protection/>
    </xf>
    <xf numFmtId="0" fontId="1" fillId="0" borderId="0" xfId="23" applyFont="1" applyAlignment="1">
      <alignment horizontal="left"/>
      <protection/>
    </xf>
    <xf numFmtId="0" fontId="3" fillId="0" borderId="26" xfId="23" applyFont="1" applyBorder="1">
      <alignment/>
      <protection/>
    </xf>
    <xf numFmtId="0" fontId="3" fillId="0" borderId="15" xfId="23" applyFont="1" applyBorder="1">
      <alignment/>
      <protection/>
    </xf>
    <xf numFmtId="3" fontId="1" fillId="0" borderId="15" xfId="23" applyNumberFormat="1" applyFont="1" applyBorder="1">
      <alignment/>
      <protection/>
    </xf>
    <xf numFmtId="0" fontId="3" fillId="0" borderId="10" xfId="23" applyFont="1" applyBorder="1">
      <alignment/>
      <protection/>
    </xf>
    <xf numFmtId="0" fontId="1" fillId="0" borderId="5" xfId="23" applyFont="1" applyBorder="1">
      <alignment/>
      <protection/>
    </xf>
    <xf numFmtId="1" fontId="4" fillId="0" borderId="15" xfId="0" applyNumberFormat="1" applyFont="1" applyBorder="1" applyAlignment="1" applyProtection="1">
      <alignment vertical="top"/>
      <protection locked="0"/>
    </xf>
    <xf numFmtId="10" fontId="4" fillId="0" borderId="15" xfId="15" applyNumberFormat="1" applyFont="1" applyFill="1" applyBorder="1"/>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11"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12" fillId="0" borderId="0" xfId="0" applyFont="1" applyBorder="1" applyAlignment="1">
      <alignment horizontal="justify" vertical="top" wrapText="1"/>
    </xf>
    <xf numFmtId="0" fontId="11" fillId="0" borderId="30" xfId="0" applyFont="1" applyBorder="1" applyAlignment="1">
      <alignment horizontal="left" vertical="top" wrapText="1"/>
    </xf>
    <xf numFmtId="0" fontId="11" fillId="0" borderId="24" xfId="0" applyFont="1" applyBorder="1" applyAlignment="1">
      <alignment horizontal="right" vertical="top" wrapText="1"/>
    </xf>
    <xf numFmtId="0" fontId="11" fillId="0" borderId="25" xfId="0" applyFont="1" applyBorder="1" applyAlignment="1">
      <alignment horizontal="right" vertical="top" wrapText="1"/>
    </xf>
    <xf numFmtId="0" fontId="12" fillId="0" borderId="0" xfId="0" applyFont="1" applyBorder="1" applyAlignment="1">
      <alignment horizontal="left" vertical="top" wrapText="1"/>
    </xf>
    <xf numFmtId="0" fontId="11" fillId="0" borderId="1" xfId="0" applyFont="1" applyBorder="1" applyAlignment="1">
      <alignment horizontal="left" vertical="top" wrapText="1"/>
    </xf>
    <xf numFmtId="3" fontId="11" fillId="0" borderId="30" xfId="0" applyNumberFormat="1" applyFont="1" applyBorder="1" applyAlignment="1">
      <alignment horizontal="right" vertical="top" wrapText="1"/>
    </xf>
    <xf numFmtId="165" fontId="11" fillId="0" borderId="24" xfId="0" applyNumberFormat="1" applyFont="1" applyBorder="1" applyAlignment="1">
      <alignment horizontal="right" vertical="top" wrapText="1"/>
    </xf>
    <xf numFmtId="166" fontId="11" fillId="0" borderId="30" xfId="0" applyNumberFormat="1" applyFont="1" applyBorder="1" applyAlignment="1">
      <alignment horizontal="right" vertical="top" wrapText="1"/>
    </xf>
    <xf numFmtId="165" fontId="2" fillId="0" borderId="31" xfId="0" applyNumberFormat="1" applyFont="1" applyBorder="1" applyAlignment="1">
      <alignment horizontal="right" vertical="top" wrapText="1"/>
    </xf>
    <xf numFmtId="166" fontId="2" fillId="0" borderId="32" xfId="0" applyNumberFormat="1" applyFont="1" applyBorder="1" applyAlignment="1">
      <alignment horizontal="right" vertical="top" wrapText="1"/>
    </xf>
    <xf numFmtId="0" fontId="2" fillId="0" borderId="32" xfId="0" applyFont="1" applyBorder="1" applyAlignment="1">
      <alignment horizontal="right" vertical="top" wrapText="1"/>
    </xf>
    <xf numFmtId="0" fontId="2" fillId="0" borderId="33" xfId="0" applyFont="1" applyBorder="1" applyAlignment="1">
      <alignment horizontal="right" vertical="top" wrapText="1"/>
    </xf>
    <xf numFmtId="0" fontId="2" fillId="0" borderId="34" xfId="0" applyFont="1" applyBorder="1" applyAlignment="1">
      <alignment horizontal="left" vertical="top" wrapText="1"/>
    </xf>
    <xf numFmtId="0" fontId="11" fillId="0" borderId="32" xfId="0" applyFont="1" applyBorder="1" applyAlignment="1">
      <alignment horizontal="left" vertical="top" wrapText="1"/>
    </xf>
    <xf numFmtId="0" fontId="11" fillId="0" borderId="35" xfId="0" applyFont="1" applyBorder="1" applyAlignment="1">
      <alignment horizontal="left" vertical="top" wrapText="1"/>
    </xf>
    <xf numFmtId="167" fontId="11" fillId="0" borderId="24" xfId="0" applyNumberFormat="1" applyFont="1" applyBorder="1" applyAlignment="1">
      <alignment horizontal="right" vertical="top" wrapText="1"/>
    </xf>
    <xf numFmtId="0" fontId="2" fillId="0" borderId="24" xfId="0" applyFont="1" applyBorder="1" applyAlignment="1">
      <alignment horizontal="left" vertical="top" wrapText="1"/>
    </xf>
    <xf numFmtId="0" fontId="11" fillId="0" borderId="24" xfId="0" applyFont="1" applyBorder="1" applyAlignment="1">
      <alignment horizontal="left" vertical="top" wrapText="1"/>
    </xf>
    <xf numFmtId="165" fontId="2" fillId="0" borderId="32" xfId="0" applyNumberFormat="1" applyFont="1" applyBorder="1" applyAlignment="1">
      <alignment horizontal="right" vertical="top" wrapText="1"/>
    </xf>
    <xf numFmtId="0" fontId="2" fillId="0" borderId="36" xfId="0" applyFont="1" applyBorder="1" applyAlignment="1">
      <alignment horizontal="left" vertical="top" wrapText="1"/>
    </xf>
    <xf numFmtId="0" fontId="11" fillId="0" borderId="37" xfId="0" applyFont="1" applyBorder="1" applyAlignment="1">
      <alignment horizontal="left" vertical="top" wrapText="1"/>
    </xf>
    <xf numFmtId="165" fontId="2" fillId="0" borderId="38" xfId="0" applyNumberFormat="1" applyFont="1" applyBorder="1" applyAlignment="1">
      <alignment horizontal="right" vertical="top" wrapText="1"/>
    </xf>
    <xf numFmtId="167" fontId="2" fillId="0" borderId="38" xfId="0" applyNumberFormat="1" applyFont="1" applyBorder="1" applyAlignment="1">
      <alignment horizontal="right" vertical="top" wrapText="1"/>
    </xf>
    <xf numFmtId="0" fontId="2" fillId="0" borderId="39" xfId="0" applyFont="1" applyBorder="1" applyAlignment="1">
      <alignment horizontal="right" vertical="top" wrapText="1"/>
    </xf>
    <xf numFmtId="0" fontId="2" fillId="0" borderId="40" xfId="0" applyFont="1" applyBorder="1" applyAlignment="1">
      <alignment horizontal="right" vertical="top" wrapText="1"/>
    </xf>
    <xf numFmtId="0" fontId="5" fillId="0" borderId="0" xfId="0" applyFont="1" applyAlignment="1" applyProtection="1">
      <alignment wrapText="1"/>
      <protection locked="0"/>
    </xf>
    <xf numFmtId="0" fontId="2" fillId="0" borderId="56" xfId="0" applyFont="1" applyBorder="1" applyAlignment="1">
      <alignment horizontal="left" vertical="top" wrapText="1"/>
    </xf>
    <xf numFmtId="0" fontId="2" fillId="0" borderId="57" xfId="0" applyFont="1" applyBorder="1" applyAlignment="1">
      <alignment horizontal="left" vertical="top" wrapText="1"/>
    </xf>
    <xf numFmtId="0" fontId="2" fillId="0" borderId="7" xfId="0" applyFont="1" applyBorder="1" applyAlignment="1">
      <alignment horizontal="left" vertical="top" wrapText="1"/>
    </xf>
    <xf numFmtId="0" fontId="2" fillId="0" borderId="58" xfId="0" applyFont="1" applyBorder="1" applyAlignment="1">
      <alignment horizontal="right" vertical="top" wrapText="1"/>
    </xf>
    <xf numFmtId="0" fontId="5" fillId="0" borderId="0" xfId="0" applyFont="1"/>
    <xf numFmtId="0" fontId="2" fillId="0" borderId="59" xfId="0" applyFont="1" applyBorder="1" applyAlignment="1">
      <alignment horizontal="left" vertical="top" wrapText="1"/>
    </xf>
    <xf numFmtId="0" fontId="4" fillId="0" borderId="0" xfId="0" applyFont="1" applyBorder="1" applyAlignment="1" applyProtection="1">
      <alignment wrapText="1"/>
      <protection locked="0"/>
    </xf>
    <xf numFmtId="0" fontId="11" fillId="0" borderId="60" xfId="0" applyFont="1" applyBorder="1" applyAlignment="1">
      <alignment horizontal="right" vertical="top" wrapText="1"/>
    </xf>
    <xf numFmtId="0" fontId="11" fillId="0" borderId="59" xfId="0" applyFont="1" applyBorder="1" applyAlignment="1">
      <alignment horizontal="left" vertical="top" wrapText="1"/>
    </xf>
    <xf numFmtId="0" fontId="1" fillId="0" borderId="15" xfId="24" applyFill="1" applyBorder="1" applyAlignment="1">
      <alignment vertical="top"/>
      <protection/>
    </xf>
    <xf numFmtId="166" fontId="11" fillId="0" borderId="24" xfId="0" applyNumberFormat="1" applyFont="1" applyBorder="1" applyAlignment="1">
      <alignment horizontal="right" vertical="top" wrapText="1"/>
    </xf>
    <xf numFmtId="0" fontId="11" fillId="0" borderId="30" xfId="0" applyFont="1" applyBorder="1" applyAlignment="1">
      <alignment horizontal="right" vertical="top" wrapText="1"/>
    </xf>
    <xf numFmtId="0" fontId="2" fillId="0" borderId="61" xfId="0" applyFont="1" applyBorder="1" applyAlignment="1">
      <alignment horizontal="right" vertical="top" wrapText="1"/>
    </xf>
    <xf numFmtId="0" fontId="13" fillId="0" borderId="0" xfId="0" applyFont="1" applyBorder="1" applyAlignment="1" applyProtection="1">
      <alignment wrapText="1"/>
      <protection locked="0"/>
    </xf>
    <xf numFmtId="0" fontId="3" fillId="0" borderId="59" xfId="20" applyFont="1" applyFill="1" applyBorder="1" applyAlignment="1">
      <alignment horizontal="left" vertical="top" wrapText="1"/>
      <protection/>
    </xf>
    <xf numFmtId="0" fontId="1" fillId="0" borderId="30" xfId="0" applyFont="1" applyBorder="1" applyAlignment="1">
      <alignment horizontal="left" vertical="top" wrapText="1"/>
    </xf>
    <xf numFmtId="165" fontId="3" fillId="0" borderId="31" xfId="0" applyNumberFormat="1" applyFont="1" applyBorder="1" applyAlignment="1">
      <alignment horizontal="right" vertical="top" wrapText="1"/>
    </xf>
    <xf numFmtId="166" fontId="3" fillId="0" borderId="32" xfId="0" applyNumberFormat="1" applyFont="1" applyBorder="1" applyAlignment="1">
      <alignment horizontal="right" vertical="top" wrapText="1"/>
    </xf>
    <xf numFmtId="0" fontId="3" fillId="0" borderId="61" xfId="0" applyFont="1" applyBorder="1" applyAlignment="1">
      <alignment horizontal="right" vertical="top" wrapText="1"/>
    </xf>
    <xf numFmtId="0" fontId="1" fillId="0" borderId="0" xfId="0" applyFont="1" applyBorder="1" applyAlignment="1" applyProtection="1">
      <alignment wrapText="1"/>
      <protection locked="0"/>
    </xf>
    <xf numFmtId="0" fontId="1" fillId="0" borderId="59" xfId="20" applyFont="1" applyFill="1" applyBorder="1" applyAlignment="1">
      <alignment horizontal="left" vertical="top" wrapText="1"/>
      <protection/>
    </xf>
    <xf numFmtId="3" fontId="1" fillId="0" borderId="30" xfId="0" applyNumberFormat="1" applyFont="1" applyBorder="1" applyAlignment="1">
      <alignment horizontal="right" vertical="top" wrapText="1"/>
    </xf>
    <xf numFmtId="165" fontId="1" fillId="0" borderId="24" xfId="0" applyNumberFormat="1" applyFont="1" applyBorder="1" applyAlignment="1">
      <alignment horizontal="right" vertical="top" wrapText="1"/>
    </xf>
    <xf numFmtId="166" fontId="1" fillId="0" borderId="30" xfId="0" applyNumberFormat="1" applyFont="1" applyBorder="1" applyAlignment="1">
      <alignment horizontal="right" vertical="top" wrapText="1"/>
    </xf>
    <xf numFmtId="0" fontId="1" fillId="0" borderId="59" xfId="0" applyFont="1" applyBorder="1" applyAlignment="1">
      <alignment horizontal="left" vertical="top" wrapText="1"/>
    </xf>
    <xf numFmtId="0" fontId="3" fillId="0" borderId="59" xfId="0" applyFont="1" applyBorder="1" applyAlignment="1">
      <alignment horizontal="left" vertical="top" wrapText="1"/>
    </xf>
    <xf numFmtId="0" fontId="2" fillId="0" borderId="62" xfId="0" applyFont="1" applyBorder="1" applyAlignment="1">
      <alignment horizontal="left" vertical="top" wrapText="1"/>
    </xf>
    <xf numFmtId="0" fontId="11" fillId="0" borderId="63" xfId="0" applyFont="1" applyBorder="1" applyAlignment="1">
      <alignment horizontal="left" vertical="top" wrapText="1"/>
    </xf>
    <xf numFmtId="0" fontId="11" fillId="0" borderId="64" xfId="0" applyFont="1" applyBorder="1" applyAlignment="1">
      <alignment horizontal="left" vertical="top" wrapText="1"/>
    </xf>
    <xf numFmtId="165" fontId="2" fillId="0" borderId="65" xfId="0" applyNumberFormat="1" applyFont="1" applyBorder="1" applyAlignment="1">
      <alignment horizontal="right" vertical="top" wrapText="1"/>
    </xf>
    <xf numFmtId="166" fontId="2" fillId="0" borderId="64" xfId="0" applyNumberFormat="1" applyFont="1" applyBorder="1" applyAlignment="1">
      <alignment horizontal="right" vertical="top" wrapText="1"/>
    </xf>
    <xf numFmtId="0" fontId="2" fillId="0" borderId="66" xfId="0" applyFont="1" applyBorder="1" applyAlignment="1">
      <alignment horizontal="right" vertical="top" wrapText="1"/>
    </xf>
    <xf numFmtId="0" fontId="11" fillId="0" borderId="0" xfId="0" applyFont="1" applyBorder="1" applyAlignment="1">
      <alignment horizontal="left" vertical="top" wrapText="1"/>
    </xf>
    <xf numFmtId="0" fontId="2" fillId="0" borderId="6" xfId="0" applyFont="1" applyBorder="1" applyAlignment="1">
      <alignment horizontal="left" vertical="top" wrapText="1"/>
    </xf>
    <xf numFmtId="0" fontId="4" fillId="0" borderId="7" xfId="0" applyFont="1" applyBorder="1" applyAlignment="1" applyProtection="1">
      <alignment wrapText="1"/>
      <protection locked="0"/>
    </xf>
    <xf numFmtId="0" fontId="4" fillId="0" borderId="23" xfId="0" applyFont="1" applyBorder="1" applyAlignment="1" applyProtection="1">
      <alignment wrapText="1"/>
      <protection locked="0"/>
    </xf>
    <xf numFmtId="0" fontId="2" fillId="0" borderId="8" xfId="0" applyFont="1" applyBorder="1" applyAlignment="1">
      <alignment horizontal="left" vertical="top" wrapText="1"/>
    </xf>
    <xf numFmtId="0" fontId="4" fillId="0" borderId="9" xfId="0" applyFont="1" applyBorder="1" applyAlignment="1" applyProtection="1">
      <alignment wrapText="1"/>
      <protection locked="0"/>
    </xf>
    <xf numFmtId="0" fontId="4" fillId="0" borderId="5" xfId="0" applyFont="1" applyBorder="1" applyAlignment="1" applyProtection="1">
      <alignment wrapText="1"/>
      <protection locked="0"/>
    </xf>
    <xf numFmtId="0" fontId="4" fillId="0" borderId="11" xfId="0" applyFont="1" applyBorder="1" applyAlignment="1" applyProtection="1">
      <alignment wrapText="1"/>
      <protection locked="0"/>
    </xf>
    <xf numFmtId="0" fontId="13" fillId="0" borderId="0" xfId="20" applyFont="1" applyFill="1">
      <alignment/>
      <protection/>
    </xf>
    <xf numFmtId="0" fontId="3" fillId="0" borderId="6" xfId="0" applyFont="1" applyBorder="1"/>
    <xf numFmtId="0" fontId="1" fillId="0" borderId="7" xfId="0" applyFont="1" applyBorder="1"/>
    <xf numFmtId="169" fontId="1" fillId="0" borderId="7" xfId="21" applyNumberFormat="1" applyFont="1" applyFill="1" applyBorder="1"/>
    <xf numFmtId="168" fontId="1" fillId="0" borderId="7" xfId="21" applyFont="1" applyFill="1" applyBorder="1"/>
    <xf numFmtId="168" fontId="1" fillId="0" borderId="23" xfId="21" applyFont="1" applyFill="1" applyBorder="1"/>
    <xf numFmtId="0" fontId="1" fillId="0" borderId="0" xfId="20" applyFont="1" applyFill="1">
      <alignment/>
      <protection/>
    </xf>
    <xf numFmtId="170" fontId="1" fillId="0" borderId="9" xfId="0" applyNumberFormat="1" applyFont="1" applyBorder="1"/>
    <xf numFmtId="0" fontId="1" fillId="0" borderId="8" xfId="0" applyFont="1" applyBorder="1"/>
    <xf numFmtId="168" fontId="1" fillId="0" borderId="0" xfId="21" applyFont="1" applyFill="1" applyBorder="1"/>
    <xf numFmtId="168" fontId="1" fillId="0" borderId="9" xfId="21" applyFont="1" applyFill="1" applyBorder="1"/>
    <xf numFmtId="0" fontId="1" fillId="0" borderId="10" xfId="0" applyFont="1" applyBorder="1"/>
    <xf numFmtId="0" fontId="1" fillId="0" borderId="5" xfId="0" applyFont="1" applyBorder="1"/>
    <xf numFmtId="169" fontId="1" fillId="0" borderId="5" xfId="21" applyNumberFormat="1" applyFont="1" applyFill="1" applyBorder="1"/>
    <xf numFmtId="168" fontId="1" fillId="0" borderId="5" xfId="21" applyFont="1" applyFill="1" applyBorder="1"/>
    <xf numFmtId="168" fontId="1" fillId="0" borderId="11" xfId="21" applyFont="1" applyFill="1" applyBorder="1"/>
    <xf numFmtId="169" fontId="1" fillId="0" borderId="0" xfId="21" applyNumberFormat="1" applyFont="1" applyFill="1" applyBorder="1"/>
    <xf numFmtId="164" fontId="1" fillId="0" borderId="0" xfId="22" applyFont="1" applyFill="1" applyBorder="1" applyAlignment="1">
      <alignment horizontal="right"/>
    </xf>
    <xf numFmtId="0" fontId="1" fillId="0" borderId="15" xfId="0" applyFont="1" applyBorder="1" applyAlignment="1">
      <alignment vertical="center" wrapText="1"/>
    </xf>
    <xf numFmtId="0" fontId="1" fillId="0" borderId="26"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left" vertical="top"/>
    </xf>
    <xf numFmtId="0" fontId="1" fillId="0" borderId="0" xfId="0" applyFont="1" applyAlignment="1">
      <alignment vertical="center"/>
    </xf>
    <xf numFmtId="0" fontId="1" fillId="0" borderId="8" xfId="0" applyFont="1" applyBorder="1" applyAlignment="1">
      <alignment vertical="top"/>
    </xf>
    <xf numFmtId="0" fontId="1" fillId="0" borderId="26" xfId="0" applyFont="1" applyBorder="1" applyAlignment="1">
      <alignment horizontal="left" indent="5"/>
    </xf>
    <xf numFmtId="0" fontId="1" fillId="0" borderId="15" xfId="23" applyFont="1" applyFill="1" applyBorder="1" applyAlignment="1">
      <alignment horizontal="center"/>
      <protection/>
    </xf>
    <xf numFmtId="0" fontId="1" fillId="0" borderId="0" xfId="23" applyFont="1" applyFill="1">
      <alignment/>
      <protection/>
    </xf>
    <xf numFmtId="0" fontId="1" fillId="0" borderId="0" xfId="0" applyFont="1" applyAlignment="1">
      <alignment vertical="top"/>
    </xf>
    <xf numFmtId="169" fontId="1" fillId="0" borderId="9" xfId="21" applyNumberFormat="1" applyFont="1" applyFill="1" applyBorder="1"/>
    <xf numFmtId="4" fontId="1" fillId="0" borderId="0" xfId="21" applyNumberFormat="1" applyFont="1" applyFill="1" applyBorder="1" applyAlignment="1">
      <alignment vertical="top"/>
    </xf>
    <xf numFmtId="2" fontId="1" fillId="0" borderId="0" xfId="0" applyNumberFormat="1" applyFont="1" applyAlignment="1">
      <alignment horizontal="right"/>
    </xf>
    <xf numFmtId="4" fontId="1" fillId="0" borderId="0" xfId="20" applyNumberFormat="1" applyFont="1" applyFill="1">
      <alignment/>
      <protection/>
    </xf>
    <xf numFmtId="0" fontId="1" fillId="0" borderId="8" xfId="24" applyFill="1" applyBorder="1" applyAlignment="1">
      <alignment vertical="top"/>
      <protection/>
    </xf>
    <xf numFmtId="4" fontId="1" fillId="0" borderId="0" xfId="0" applyNumberFormat="1" applyFont="1" applyAlignment="1">
      <alignment vertical="top"/>
    </xf>
    <xf numFmtId="0" fontId="1" fillId="0" borderId="8" xfId="0" applyFont="1" applyBorder="1" applyAlignment="1">
      <alignment horizontal="left" vertical="top" indent="3"/>
    </xf>
    <xf numFmtId="168" fontId="1" fillId="0" borderId="8" xfId="21" applyFont="1" applyFill="1" applyBorder="1" applyAlignment="1">
      <alignment vertical="top"/>
    </xf>
    <xf numFmtId="168" fontId="1" fillId="0" borderId="0" xfId="21" applyFont="1" applyFill="1" applyAlignment="1">
      <alignment horizontal="right"/>
    </xf>
    <xf numFmtId="4" fontId="1" fillId="0" borderId="0" xfId="0" applyNumberFormat="1" applyFont="1"/>
    <xf numFmtId="168" fontId="1" fillId="0" borderId="0" xfId="21" applyFont="1" applyFill="1"/>
    <xf numFmtId="2" fontId="1" fillId="0" borderId="0" xfId="0" applyNumberFormat="1" applyFont="1" applyAlignment="1">
      <alignment vertical="top"/>
    </xf>
    <xf numFmtId="2" fontId="1" fillId="0" borderId="8" xfId="0" applyNumberFormat="1" applyFont="1" applyBorder="1" applyAlignment="1">
      <alignment vertical="top"/>
    </xf>
    <xf numFmtId="0" fontId="1" fillId="0" borderId="0" xfId="24" applyFill="1" applyAlignment="1">
      <alignment vertical="top"/>
      <protection/>
    </xf>
    <xf numFmtId="172" fontId="3" fillId="0" borderId="0" xfId="24" applyNumberFormat="1" applyFont="1" applyFill="1">
      <alignment/>
      <protection/>
    </xf>
    <xf numFmtId="0" fontId="1" fillId="0" borderId="6" xfId="0" applyFont="1" applyBorder="1" applyAlignment="1">
      <alignment vertical="top"/>
    </xf>
    <xf numFmtId="0" fontId="1" fillId="0" borderId="7" xfId="24" applyFill="1" applyBorder="1" applyAlignment="1">
      <alignment vertical="top"/>
      <protection/>
    </xf>
    <xf numFmtId="0" fontId="1" fillId="0" borderId="0" xfId="0" applyFont="1" applyBorder="1"/>
    <xf numFmtId="0" fontId="3" fillId="0" borderId="8" xfId="24" applyFont="1" applyFill="1" applyBorder="1" applyAlignment="1">
      <alignment vertical="top"/>
      <protection/>
    </xf>
    <xf numFmtId="0" fontId="3" fillId="0" borderId="26" xfId="0" applyFont="1" applyBorder="1" applyAlignment="1">
      <alignment vertical="top" wrapText="1"/>
    </xf>
    <xf numFmtId="0" fontId="3" fillId="0" borderId="15" xfId="0" applyFont="1" applyBorder="1" applyAlignment="1">
      <alignment vertical="top" wrapText="1"/>
    </xf>
    <xf numFmtId="0" fontId="3" fillId="0" borderId="41" xfId="0" applyFont="1" applyBorder="1" applyAlignment="1">
      <alignment vertical="top" wrapText="1"/>
    </xf>
    <xf numFmtId="0" fontId="3" fillId="0" borderId="26" xfId="0" applyFont="1" applyBorder="1"/>
    <xf numFmtId="173" fontId="1" fillId="0" borderId="15" xfId="0" applyNumberFormat="1" applyFont="1" applyBorder="1"/>
    <xf numFmtId="0" fontId="1" fillId="0" borderId="15" xfId="0" applyFont="1" applyBorder="1" applyAlignment="1">
      <alignment horizontal="center"/>
    </xf>
    <xf numFmtId="168" fontId="1" fillId="0" borderId="15" xfId="21" applyFont="1" applyFill="1" applyBorder="1"/>
    <xf numFmtId="168" fontId="1" fillId="0" borderId="41" xfId="21" applyFont="1" applyFill="1" applyBorder="1"/>
    <xf numFmtId="0" fontId="1" fillId="0" borderId="26" xfId="0" applyFont="1" applyBorder="1"/>
    <xf numFmtId="173" fontId="1" fillId="0" borderId="15" xfId="23" applyNumberFormat="1" applyFont="1" applyFill="1" applyBorder="1">
      <alignment/>
      <protection/>
    </xf>
    <xf numFmtId="168" fontId="1" fillId="0" borderId="67" xfId="21" applyFont="1" applyFill="1" applyBorder="1" applyAlignment="1">
      <alignment horizontal="center" vertical="center"/>
    </xf>
    <xf numFmtId="164" fontId="1" fillId="0" borderId="0" xfId="20" applyNumberFormat="1" applyFont="1" applyFill="1">
      <alignment/>
      <protection/>
    </xf>
    <xf numFmtId="174" fontId="1" fillId="0" borderId="15" xfId="21" applyNumberFormat="1" applyFont="1" applyFill="1" applyBorder="1"/>
    <xf numFmtId="175" fontId="1" fillId="0" borderId="0" xfId="25" applyNumberFormat="1" applyFont="1" applyFill="1" applyBorder="1"/>
    <xf numFmtId="10" fontId="1" fillId="0" borderId="0" xfId="25" applyNumberFormat="1" applyFont="1" applyFill="1" applyBorder="1"/>
    <xf numFmtId="0" fontId="3" fillId="0" borderId="42" xfId="0" applyFont="1" applyBorder="1"/>
    <xf numFmtId="0" fontId="3" fillId="0" borderId="0" xfId="0" applyFont="1" applyBorder="1"/>
    <xf numFmtId="0" fontId="3" fillId="0" borderId="8" xfId="0" applyFont="1" applyBorder="1"/>
    <xf numFmtId="169" fontId="1" fillId="0" borderId="15" xfId="21" applyNumberFormat="1" applyFont="1" applyFill="1" applyBorder="1"/>
    <xf numFmtId="169" fontId="1" fillId="0" borderId="0" xfId="22" applyNumberFormat="1" applyFont="1" applyFill="1" applyBorder="1"/>
    <xf numFmtId="169" fontId="1" fillId="0" borderId="0" xfId="20" applyNumberFormat="1" applyFont="1" applyFill="1">
      <alignment/>
      <protection/>
    </xf>
    <xf numFmtId="4" fontId="1" fillId="0" borderId="0" xfId="22" applyNumberFormat="1" applyFont="1" applyFill="1" applyBorder="1"/>
    <xf numFmtId="168" fontId="1" fillId="0" borderId="0" xfId="20" applyNumberFormat="1" applyFont="1" applyFill="1">
      <alignment/>
      <protection/>
    </xf>
    <xf numFmtId="164" fontId="1" fillId="0" borderId="0" xfId="22" applyFont="1" applyFill="1" applyBorder="1"/>
    <xf numFmtId="0" fontId="1" fillId="0" borderId="8" xfId="22" applyNumberFormat="1" applyFont="1" applyFill="1" applyBorder="1" applyAlignment="1">
      <alignment horizontal="left"/>
    </xf>
    <xf numFmtId="0" fontId="1" fillId="0" borderId="0" xfId="22" applyNumberFormat="1" applyFont="1" applyFill="1" applyBorder="1" applyAlignment="1">
      <alignment horizontal="left"/>
    </xf>
    <xf numFmtId="176" fontId="1" fillId="0" borderId="0" xfId="22" applyNumberFormat="1" applyFont="1" applyFill="1" applyBorder="1"/>
    <xf numFmtId="4" fontId="1" fillId="0" borderId="0" xfId="0" applyNumberFormat="1" applyFont="1" applyBorder="1"/>
    <xf numFmtId="177" fontId="1" fillId="0" borderId="0" xfId="0" applyNumberFormat="1" applyFont="1" applyBorder="1"/>
    <xf numFmtId="164" fontId="1" fillId="0" borderId="0" xfId="0" applyNumberFormat="1" applyFont="1" applyBorder="1"/>
    <xf numFmtId="169" fontId="1" fillId="0" borderId="0" xfId="0" applyNumberFormat="1" applyFont="1" applyBorder="1"/>
    <xf numFmtId="0" fontId="3" fillId="0" borderId="10" xfId="0" applyFont="1" applyBorder="1"/>
    <xf numFmtId="10" fontId="1" fillId="0" borderId="68" xfId="0" applyNumberFormat="1" applyFont="1" applyBorder="1" applyAlignment="1">
      <alignment horizontal="right" vertical="center" wrapText="1"/>
    </xf>
    <xf numFmtId="10" fontId="1" fillId="0" borderId="69" xfId="0" applyNumberFormat="1" applyFont="1" applyBorder="1" applyAlignment="1">
      <alignment horizontal="right" vertical="center" wrapText="1"/>
    </xf>
    <xf numFmtId="10" fontId="4" fillId="0" borderId="15" xfId="0" applyNumberFormat="1" applyFont="1" applyBorder="1" applyAlignment="1">
      <alignment horizontal="right" vertical="center"/>
    </xf>
    <xf numFmtId="4" fontId="4" fillId="0" borderId="15" xfId="0" applyNumberFormat="1" applyFont="1" applyBorder="1" applyAlignment="1">
      <alignment horizontal="right" vertical="center"/>
    </xf>
    <xf numFmtId="4" fontId="1" fillId="0" borderId="0" xfId="0" applyNumberFormat="1" applyFont="1" applyAlignment="1">
      <alignment horizontal="right" vertical="center"/>
    </xf>
    <xf numFmtId="180" fontId="4" fillId="0" borderId="15" xfId="0" applyNumberFormat="1" applyFont="1" applyBorder="1" applyAlignment="1">
      <alignment horizontal="right" vertical="center"/>
    </xf>
    <xf numFmtId="180" fontId="1" fillId="0" borderId="0" xfId="0" applyNumberFormat="1" applyFont="1" applyAlignment="1">
      <alignment horizontal="right" vertical="center"/>
    </xf>
    <xf numFmtId="0" fontId="4" fillId="0" borderId="0" xfId="0" applyFont="1" applyAlignment="1">
      <alignment horizontal="center"/>
    </xf>
    <xf numFmtId="0" fontId="1" fillId="0" borderId="26" xfId="0" applyFont="1" applyBorder="1" applyAlignment="1">
      <alignment horizontal="left" vertical="top"/>
    </xf>
    <xf numFmtId="0" fontId="1" fillId="0" borderId="41" xfId="0" applyFont="1" applyBorder="1" applyAlignment="1">
      <alignment horizontal="left" vertical="top" wrapText="1"/>
    </xf>
    <xf numFmtId="0" fontId="1" fillId="0" borderId="26" xfId="0" applyFont="1" applyBorder="1" applyAlignment="1">
      <alignment horizontal="left" vertical="top" wrapText="1"/>
    </xf>
    <xf numFmtId="0" fontId="13" fillId="0" borderId="26" xfId="0" applyFont="1" applyBorder="1"/>
    <xf numFmtId="0" fontId="13" fillId="0" borderId="15" xfId="0" applyFont="1" applyBorder="1" applyAlignment="1">
      <alignment wrapText="1"/>
    </xf>
    <xf numFmtId="0" fontId="4" fillId="0" borderId="41" xfId="0" applyFont="1" applyBorder="1"/>
    <xf numFmtId="0" fontId="5" fillId="0" borderId="26" xfId="0" applyFont="1" applyBorder="1" applyAlignment="1">
      <alignment horizontal="center" vertical="top" wrapText="1"/>
    </xf>
    <xf numFmtId="0" fontId="5" fillId="0" borderId="15" xfId="0" applyFont="1" applyBorder="1" applyAlignment="1">
      <alignment horizontal="center" vertical="top" wrapText="1"/>
    </xf>
    <xf numFmtId="0" fontId="5" fillId="0" borderId="41" xfId="0" applyFont="1" applyBorder="1" applyAlignment="1">
      <alignment horizontal="center" vertical="top" wrapText="1"/>
    </xf>
    <xf numFmtId="0" fontId="5" fillId="0" borderId="15" xfId="0" applyFont="1" applyFill="1" applyBorder="1" applyAlignment="1">
      <alignment horizontal="center" vertical="top" wrapText="1"/>
    </xf>
    <xf numFmtId="0" fontId="4" fillId="0" borderId="26" xfId="0" applyFont="1" applyBorder="1" applyAlignment="1">
      <alignment horizontal="center" vertical="top" wrapText="1"/>
    </xf>
    <xf numFmtId="10" fontId="1" fillId="0" borderId="15" xfId="25" applyNumberFormat="1" applyFont="1" applyFill="1" applyBorder="1" applyAlignment="1" applyProtection="1">
      <alignment horizontal="center" vertical="top"/>
      <protection locked="0"/>
    </xf>
    <xf numFmtId="0" fontId="4" fillId="0" borderId="26" xfId="0" applyFont="1" applyBorder="1" applyAlignment="1">
      <alignment horizontal="center" vertical="top"/>
    </xf>
    <xf numFmtId="0" fontId="5" fillId="0" borderId="44" xfId="0" applyFont="1" applyBorder="1" applyAlignment="1">
      <alignment horizontal="center" vertical="top" wrapText="1"/>
    </xf>
    <xf numFmtId="0" fontId="5" fillId="0" borderId="0" xfId="0" applyFont="1" applyBorder="1" applyAlignment="1">
      <alignment horizontal="center" vertical="top" wrapText="1"/>
    </xf>
    <xf numFmtId="0" fontId="4" fillId="0" borderId="15" xfId="0" applyFont="1" applyBorder="1" applyAlignment="1">
      <alignment horizontal="center"/>
    </xf>
    <xf numFmtId="0" fontId="4" fillId="0" borderId="41" xfId="0" applyFont="1" applyBorder="1" applyAlignment="1">
      <alignment horizontal="center"/>
    </xf>
    <xf numFmtId="171" fontId="18" fillId="0" borderId="15" xfId="0" applyNumberFormat="1" applyFont="1" applyBorder="1" applyAlignment="1">
      <alignment horizontal="center"/>
    </xf>
    <xf numFmtId="182" fontId="4" fillId="0" borderId="15" xfId="0" applyNumberFormat="1" applyFont="1" applyBorder="1" applyAlignment="1">
      <alignment horizontal="center" wrapText="1"/>
    </xf>
    <xf numFmtId="0" fontId="4" fillId="0" borderId="26" xfId="0" applyFont="1" applyBorder="1" applyAlignment="1">
      <alignment horizontal="center"/>
    </xf>
    <xf numFmtId="0" fontId="5" fillId="0" borderId="26" xfId="0" applyFont="1" applyBorder="1" applyAlignment="1">
      <alignment horizontal="center" wrapText="1"/>
    </xf>
    <xf numFmtId="0" fontId="5" fillId="0" borderId="44" xfId="0" applyFont="1" applyBorder="1" applyAlignment="1">
      <alignment horizontal="center"/>
    </xf>
    <xf numFmtId="0" fontId="5" fillId="0" borderId="70" xfId="0" applyFont="1" applyBorder="1" applyAlignment="1">
      <alignment horizontal="center"/>
    </xf>
    <xf numFmtId="0" fontId="4" fillId="0" borderId="26" xfId="0" applyFont="1" applyBorder="1"/>
    <xf numFmtId="10" fontId="4" fillId="0" borderId="15" xfId="0" applyNumberFormat="1" applyFont="1" applyBorder="1" applyAlignment="1">
      <alignment horizontal="center" wrapText="1"/>
    </xf>
    <xf numFmtId="0" fontId="4" fillId="0" borderId="51" xfId="0" applyFont="1" applyBorder="1" applyAlignment="1">
      <alignment horizontal="left" vertical="top" wrapText="1"/>
    </xf>
    <xf numFmtId="10" fontId="4" fillId="0" borderId="15" xfId="0" applyNumberFormat="1" applyFont="1" applyBorder="1" applyAlignment="1">
      <alignment horizontal="center" vertical="center"/>
    </xf>
    <xf numFmtId="0" fontId="4" fillId="0" borderId="26" xfId="0" applyFont="1" applyBorder="1" applyAlignment="1">
      <alignment vertical="top"/>
    </xf>
    <xf numFmtId="0" fontId="4" fillId="0" borderId="0" xfId="0" applyFont="1" applyAlignment="1">
      <alignment wrapText="1"/>
    </xf>
    <xf numFmtId="0" fontId="1" fillId="0" borderId="26" xfId="0" applyFont="1" applyBorder="1" applyAlignment="1">
      <alignment horizontal="center" vertical="top" wrapText="1"/>
    </xf>
    <xf numFmtId="0" fontId="1" fillId="0" borderId="41" xfId="0" applyFont="1" applyBorder="1" applyAlignment="1">
      <alignment horizontal="center"/>
    </xf>
    <xf numFmtId="0" fontId="1" fillId="0" borderId="15" xfId="0" applyFont="1" applyBorder="1" applyAlignment="1">
      <alignment horizontal="center" wrapText="1"/>
    </xf>
    <xf numFmtId="10" fontId="1" fillId="0" borderId="15" xfId="0" applyNumberFormat="1" applyFont="1" applyBorder="1" applyAlignment="1">
      <alignment horizontal="center" wrapText="1"/>
    </xf>
    <xf numFmtId="0" fontId="1" fillId="0" borderId="51" xfId="0" applyFont="1" applyBorder="1" applyAlignment="1">
      <alignment horizontal="left" vertical="top" wrapText="1"/>
    </xf>
    <xf numFmtId="0" fontId="5" fillId="0" borderId="47" xfId="0" applyFont="1" applyBorder="1" applyAlignment="1">
      <alignment horizontal="center" vertical="top" wrapText="1"/>
    </xf>
    <xf numFmtId="0" fontId="5" fillId="0" borderId="71" xfId="0" applyFont="1" applyBorder="1" applyAlignment="1">
      <alignment horizontal="center" vertical="top" wrapText="1"/>
    </xf>
    <xf numFmtId="10" fontId="20" fillId="0" borderId="15" xfId="37" applyNumberFormat="1" applyFont="1" applyFill="1" applyBorder="1" applyAlignment="1" applyProtection="1">
      <alignment vertical="top"/>
      <protection locked="0"/>
    </xf>
    <xf numFmtId="171" fontId="4" fillId="0" borderId="15" xfId="0" applyNumberFormat="1" applyFont="1" applyBorder="1" applyAlignment="1">
      <alignment horizontal="center"/>
    </xf>
    <xf numFmtId="171" fontId="4" fillId="0" borderId="15" xfId="0" applyNumberFormat="1" applyFont="1" applyBorder="1" applyAlignment="1" quotePrefix="1">
      <alignment horizontal="center"/>
    </xf>
    <xf numFmtId="0" fontId="4" fillId="0" borderId="15" xfId="0" applyFont="1" applyBorder="1" applyAlignment="1" quotePrefix="1">
      <alignment horizontal="center"/>
    </xf>
    <xf numFmtId="0" fontId="1" fillId="0" borderId="26" xfId="0" applyFont="1" applyBorder="1" applyAlignment="1">
      <alignment horizontal="left" wrapText="1"/>
    </xf>
    <xf numFmtId="10" fontId="4" fillId="0" borderId="0" xfId="0" applyNumberFormat="1" applyFont="1"/>
    <xf numFmtId="10" fontId="4" fillId="0" borderId="52" xfId="0" applyNumberFormat="1" applyFont="1" applyBorder="1" applyAlignment="1">
      <alignment horizontal="center"/>
    </xf>
    <xf numFmtId="4" fontId="21" fillId="0" borderId="0" xfId="25" applyNumberFormat="1" applyFont="1" applyBorder="1" applyAlignment="1">
      <alignment horizontal="center"/>
    </xf>
    <xf numFmtId="10" fontId="4" fillId="0" borderId="52" xfId="0" applyNumberFormat="1" applyFont="1" applyBorder="1" applyAlignment="1">
      <alignment horizontal="center" vertical="center"/>
    </xf>
    <xf numFmtId="0" fontId="3" fillId="0" borderId="54" xfId="24" applyFont="1" applyBorder="1" applyAlignment="1">
      <alignment horizontal="center" vertical="center" wrapText="1"/>
      <protection/>
    </xf>
    <xf numFmtId="0" fontId="3" fillId="0" borderId="50" xfId="24" applyFont="1" applyBorder="1" applyAlignment="1">
      <alignment horizontal="center" vertical="center" wrapText="1"/>
      <protection/>
    </xf>
    <xf numFmtId="0" fontId="3" fillId="0" borderId="4" xfId="24" applyFont="1" applyBorder="1" applyAlignment="1">
      <alignment horizontal="center" vertical="center" wrapText="1"/>
      <protection/>
    </xf>
    <xf numFmtId="0" fontId="3" fillId="0" borderId="26" xfId="24" applyFont="1" applyBorder="1" applyAlignment="1">
      <alignment horizontal="center" vertical="center" wrapText="1"/>
      <protection/>
    </xf>
    <xf numFmtId="0" fontId="3" fillId="0" borderId="15" xfId="24" applyFont="1" applyBorder="1" applyAlignment="1">
      <alignment horizontal="center" vertical="center" wrapText="1"/>
      <protection/>
    </xf>
    <xf numFmtId="0" fontId="3" fillId="0" borderId="41" xfId="24" applyFont="1" applyBorder="1" applyAlignment="1">
      <alignment horizontal="center" vertical="center" wrapText="1"/>
      <protection/>
    </xf>
    <xf numFmtId="0" fontId="8" fillId="0" borderId="51" xfId="20" applyFont="1" applyBorder="1" applyAlignment="1">
      <alignment horizontal="center" vertical="center" wrapText="1"/>
      <protection/>
    </xf>
    <xf numFmtId="0" fontId="8" fillId="0" borderId="52" xfId="20" applyFont="1" applyBorder="1" applyAlignment="1">
      <alignment horizontal="center" vertical="center" wrapText="1"/>
      <protection/>
    </xf>
    <xf numFmtId="0" fontId="8" fillId="0" borderId="53" xfId="20" applyFont="1" applyBorder="1" applyAlignment="1">
      <alignment horizontal="center" vertical="center" wrapText="1"/>
      <protection/>
    </xf>
    <xf numFmtId="0" fontId="4" fillId="0" borderId="0" xfId="0" applyFont="1" applyAlignment="1">
      <alignment horizontal="center"/>
    </xf>
    <xf numFmtId="0" fontId="5" fillId="0" borderId="54" xfId="0" applyFont="1" applyBorder="1" applyAlignment="1">
      <alignment horizontal="center"/>
    </xf>
    <xf numFmtId="0" fontId="5" fillId="0" borderId="50"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xf>
    <xf numFmtId="0" fontId="3" fillId="0" borderId="44" xfId="0" applyFont="1" applyBorder="1" applyAlignment="1">
      <alignment horizontal="center"/>
    </xf>
    <xf numFmtId="0" fontId="3" fillId="0" borderId="45" xfId="0" applyFont="1" applyBorder="1" applyAlignment="1">
      <alignment horizontal="center"/>
    </xf>
    <xf numFmtId="0" fontId="3" fillId="0" borderId="74" xfId="0" applyFont="1" applyBorder="1" applyAlignment="1">
      <alignment horizontal="center"/>
    </xf>
    <xf numFmtId="0" fontId="1" fillId="0" borderId="75" xfId="0" applyFont="1" applyBorder="1" applyAlignment="1">
      <alignment horizontal="left" vertical="top" wrapText="1"/>
    </xf>
    <xf numFmtId="0" fontId="1" fillId="0" borderId="45" xfId="0" applyFont="1" applyBorder="1" applyAlignment="1">
      <alignment horizontal="left" vertical="top" wrapText="1"/>
    </xf>
    <xf numFmtId="0" fontId="1" fillId="0" borderId="74" xfId="0" applyFont="1" applyBorder="1" applyAlignment="1">
      <alignment horizontal="left" vertical="top" wrapText="1"/>
    </xf>
    <xf numFmtId="0" fontId="1" fillId="0" borderId="15" xfId="0" applyFont="1" applyBorder="1" applyAlignment="1">
      <alignment horizontal="left" vertical="top" wrapText="1"/>
    </xf>
    <xf numFmtId="0" fontId="1" fillId="0" borderId="41" xfId="0" applyFont="1" applyBorder="1" applyAlignment="1">
      <alignment horizontal="left" vertical="top" wrapText="1"/>
    </xf>
    <xf numFmtId="0" fontId="8" fillId="0" borderId="75" xfId="0" applyFont="1" applyBorder="1" applyAlignment="1">
      <alignment horizontal="left" vertical="top" wrapText="1"/>
    </xf>
    <xf numFmtId="0" fontId="8" fillId="0" borderId="45" xfId="0" applyFont="1" applyBorder="1" applyAlignment="1">
      <alignment horizontal="left" vertical="top" wrapText="1"/>
    </xf>
    <xf numFmtId="0" fontId="8" fillId="0" borderId="74" xfId="0" applyFont="1" applyBorder="1" applyAlignment="1">
      <alignment horizontal="left" vertical="top" wrapText="1"/>
    </xf>
    <xf numFmtId="0" fontId="4" fillId="0" borderId="15" xfId="0" applyFont="1" applyBorder="1" applyAlignment="1">
      <alignment horizontal="left" vertical="top" wrapText="1"/>
    </xf>
    <xf numFmtId="0" fontId="4" fillId="0" borderId="41" xfId="0" applyFont="1" applyBorder="1" applyAlignment="1">
      <alignment horizontal="left" vertical="top" wrapText="1"/>
    </xf>
    <xf numFmtId="0" fontId="4" fillId="0" borderId="75" xfId="0" applyFont="1" applyBorder="1" applyAlignment="1">
      <alignment horizontal="left" vertical="top" wrapText="1"/>
    </xf>
    <xf numFmtId="0" fontId="4" fillId="0" borderId="45" xfId="0" applyFont="1" applyBorder="1" applyAlignment="1">
      <alignment horizontal="left" vertical="top" wrapText="1"/>
    </xf>
    <xf numFmtId="0" fontId="4" fillId="0" borderId="74" xfId="0" applyFont="1" applyBorder="1" applyAlignment="1">
      <alignment horizontal="left" vertical="top" wrapText="1"/>
    </xf>
    <xf numFmtId="0" fontId="1" fillId="0" borderId="44" xfId="0" applyFont="1" applyBorder="1" applyAlignment="1">
      <alignment horizontal="left" vertical="top" wrapText="1"/>
    </xf>
    <xf numFmtId="182" fontId="1" fillId="0" borderId="75" xfId="0" applyNumberFormat="1" applyFont="1" applyBorder="1" applyAlignment="1">
      <alignment horizontal="left" wrapText="1"/>
    </xf>
    <xf numFmtId="182" fontId="1" fillId="0" borderId="45" xfId="0" applyNumberFormat="1" applyFont="1" applyBorder="1" applyAlignment="1">
      <alignment horizontal="left" wrapText="1"/>
    </xf>
    <xf numFmtId="182" fontId="1" fillId="0" borderId="74" xfId="0" applyNumberFormat="1" applyFont="1" applyBorder="1" applyAlignment="1">
      <alignment horizontal="left" wrapText="1"/>
    </xf>
    <xf numFmtId="182" fontId="1" fillId="0" borderId="15" xfId="0" applyNumberFormat="1" applyFont="1" applyBorder="1" applyAlignment="1">
      <alignment horizontal="left" wrapText="1"/>
    </xf>
    <xf numFmtId="182" fontId="1" fillId="0" borderId="41" xfId="0" applyNumberFormat="1" applyFont="1" applyBorder="1" applyAlignment="1">
      <alignment horizontal="left" wrapText="1"/>
    </xf>
    <xf numFmtId="4" fontId="1" fillId="0" borderId="75" xfId="0" applyNumberFormat="1" applyFont="1" applyBorder="1" applyAlignment="1">
      <alignment horizontal="left" vertical="top" wrapText="1"/>
    </xf>
    <xf numFmtId="4" fontId="1" fillId="0" borderId="15" xfId="0" applyNumberFormat="1" applyFont="1" applyBorder="1" applyAlignment="1">
      <alignment horizontal="left" wrapText="1"/>
    </xf>
    <xf numFmtId="4" fontId="1" fillId="0" borderId="41" xfId="0" applyNumberFormat="1" applyFont="1" applyBorder="1" applyAlignment="1">
      <alignment horizontal="left" wrapText="1"/>
    </xf>
    <xf numFmtId="4" fontId="1" fillId="0" borderId="45" xfId="0" applyNumberFormat="1" applyFont="1" applyBorder="1" applyAlignment="1">
      <alignment horizontal="left" vertical="top" wrapText="1"/>
    </xf>
    <xf numFmtId="4" fontId="1" fillId="0" borderId="74" xfId="0" applyNumberFormat="1" applyFont="1" applyBorder="1" applyAlignment="1">
      <alignment horizontal="left" vertical="top" wrapText="1"/>
    </xf>
    <xf numFmtId="4" fontId="17" fillId="0" borderId="75" xfId="35" applyNumberFormat="1" applyFont="1" applyFill="1" applyBorder="1" applyAlignment="1" applyProtection="1">
      <alignment horizontal="left" vertical="top" wrapText="1"/>
      <protection/>
    </xf>
    <xf numFmtId="4" fontId="17" fillId="0" borderId="45" xfId="35" applyNumberFormat="1" applyFont="1" applyFill="1" applyBorder="1" applyAlignment="1" applyProtection="1">
      <alignment horizontal="left" vertical="top" wrapText="1"/>
      <protection/>
    </xf>
    <xf numFmtId="4" fontId="17" fillId="0" borderId="74" xfId="35" applyNumberFormat="1" applyFont="1" applyFill="1" applyBorder="1" applyAlignment="1" applyProtection="1">
      <alignment horizontal="left" vertical="top" wrapText="1"/>
      <protection/>
    </xf>
    <xf numFmtId="4" fontId="17" fillId="0" borderId="15" xfId="35" applyNumberFormat="1" applyFont="1" applyFill="1" applyBorder="1" applyAlignment="1" applyProtection="1">
      <alignment horizontal="left" vertical="top" wrapText="1"/>
      <protection/>
    </xf>
    <xf numFmtId="4" fontId="17" fillId="0" borderId="41" xfId="35" applyNumberFormat="1" applyFont="1" applyFill="1" applyBorder="1" applyAlignment="1" applyProtection="1">
      <alignment horizontal="left" vertical="top" wrapText="1"/>
      <protection/>
    </xf>
    <xf numFmtId="0" fontId="4" fillId="0" borderId="26" xfId="0" applyFont="1" applyBorder="1" applyAlignment="1">
      <alignment horizontal="center" vertical="top" wrapText="1"/>
    </xf>
    <xf numFmtId="0" fontId="4" fillId="0" borderId="15" xfId="0" applyFont="1" applyBorder="1" applyAlignment="1">
      <alignment horizontal="center" vertical="top" wrapText="1"/>
    </xf>
    <xf numFmtId="0" fontId="5" fillId="0" borderId="76"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4" xfId="0" applyFont="1" applyBorder="1" applyAlignment="1">
      <alignment horizontal="center"/>
    </xf>
    <xf numFmtId="0" fontId="5" fillId="0" borderId="70" xfId="0" applyFont="1" applyBorder="1" applyAlignment="1">
      <alignment horizontal="center"/>
    </xf>
    <xf numFmtId="0" fontId="3" fillId="0" borderId="70" xfId="0" applyFont="1" applyBorder="1" applyAlignment="1">
      <alignment horizontal="center"/>
    </xf>
    <xf numFmtId="0" fontId="3" fillId="0" borderId="7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19" fillId="0" borderId="75" xfId="0" applyFont="1" applyBorder="1" applyAlignment="1">
      <alignment horizontal="center"/>
    </xf>
    <xf numFmtId="0" fontId="19" fillId="0" borderId="45" xfId="0" applyFont="1" applyBorder="1" applyAlignment="1">
      <alignment horizontal="center"/>
    </xf>
    <xf numFmtId="0" fontId="19" fillId="0" borderId="70" xfId="0" applyFont="1" applyBorder="1" applyAlignment="1">
      <alignment horizontal="center"/>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5" xfId="0" applyFont="1" applyBorder="1" applyAlignment="1">
      <alignment horizontal="left" vertical="top" wrapText="1"/>
    </xf>
    <xf numFmtId="0" fontId="1" fillId="0" borderId="8" xfId="0" applyFont="1" applyBorder="1" applyAlignment="1">
      <alignment horizontal="left" wrapText="1"/>
    </xf>
    <xf numFmtId="0" fontId="1" fillId="0" borderId="0" xfId="0" applyFont="1" applyAlignment="1">
      <alignment horizontal="left" wrapText="1"/>
    </xf>
    <xf numFmtId="0" fontId="1" fillId="0" borderId="26" xfId="0" applyFont="1" applyBorder="1" applyAlignment="1">
      <alignment vertical="center"/>
    </xf>
    <xf numFmtId="0" fontId="1" fillId="0" borderId="15" xfId="0" applyFont="1" applyBorder="1" applyAlignment="1">
      <alignment vertical="center"/>
    </xf>
    <xf numFmtId="168" fontId="1" fillId="0" borderId="80" xfId="21" applyFont="1" applyFill="1" applyBorder="1" applyAlignment="1">
      <alignment horizontal="center" vertical="center"/>
    </xf>
    <xf numFmtId="168" fontId="1" fillId="0" borderId="67" xfId="21" applyFont="1" applyFill="1" applyBorder="1" applyAlignment="1">
      <alignment horizontal="center" vertical="center"/>
    </xf>
    <xf numFmtId="168" fontId="1" fillId="0" borderId="81" xfId="21" applyFont="1" applyFill="1" applyBorder="1" applyAlignment="1">
      <alignment horizontal="center" vertical="center"/>
    </xf>
    <xf numFmtId="0" fontId="1" fillId="0" borderId="44" xfId="0" applyFont="1" applyBorder="1" applyAlignment="1">
      <alignment horizontal="left"/>
    </xf>
    <xf numFmtId="0" fontId="1" fillId="0" borderId="45" xfId="0" applyFont="1" applyBorder="1" applyAlignment="1">
      <alignment horizontal="left"/>
    </xf>
    <xf numFmtId="0" fontId="1" fillId="0" borderId="74" xfId="0" applyFont="1" applyBorder="1" applyAlignment="1">
      <alignment horizontal="left"/>
    </xf>
    <xf numFmtId="0" fontId="4" fillId="0" borderId="44" xfId="0" applyFont="1" applyBorder="1" applyAlignment="1">
      <alignment horizontal="left" wrapText="1"/>
    </xf>
    <xf numFmtId="0" fontId="4" fillId="0" borderId="45" xfId="0" applyFont="1" applyBorder="1" applyAlignment="1">
      <alignment horizontal="left" wrapText="1"/>
    </xf>
    <xf numFmtId="0" fontId="4" fillId="0" borderId="74" xfId="0" applyFont="1" applyBorder="1" applyAlignment="1">
      <alignment horizontal="left" wrapText="1"/>
    </xf>
    <xf numFmtId="0" fontId="1" fillId="0" borderId="75" xfId="0" applyFont="1" applyBorder="1" applyAlignment="1">
      <alignment horizontal="center" vertical="top" wrapText="1"/>
    </xf>
    <xf numFmtId="0" fontId="1" fillId="0" borderId="45" xfId="0" applyFont="1" applyBorder="1" applyAlignment="1">
      <alignment horizontal="center" vertical="top" wrapText="1"/>
    </xf>
    <xf numFmtId="0" fontId="1" fillId="0" borderId="70" xfId="0" applyFont="1" applyBorder="1" applyAlignment="1">
      <alignment horizontal="center" vertical="top" wrapText="1"/>
    </xf>
    <xf numFmtId="0" fontId="1" fillId="0" borderId="70" xfId="0" applyFont="1" applyBorder="1" applyAlignment="1">
      <alignment horizontal="left"/>
    </xf>
    <xf numFmtId="0" fontId="1" fillId="0" borderId="15" xfId="0" applyFont="1" applyBorder="1" applyAlignment="1">
      <alignment wrapText="1"/>
    </xf>
    <xf numFmtId="169" fontId="5" fillId="0" borderId="7" xfId="21" applyNumberFormat="1" applyFont="1" applyFill="1" applyBorder="1" applyAlignment="1">
      <alignment horizontal="center"/>
    </xf>
    <xf numFmtId="169" fontId="5" fillId="0" borderId="23" xfId="21" applyNumberFormat="1" applyFont="1" applyFill="1" applyBorder="1" applyAlignment="1">
      <alignment horizontal="center"/>
    </xf>
    <xf numFmtId="0" fontId="7" fillId="0" borderId="8" xfId="27" applyFont="1" applyFill="1" applyBorder="1" applyAlignment="1">
      <alignment horizontal="left" vertical="top" wrapText="1"/>
      <protection/>
    </xf>
    <xf numFmtId="0" fontId="7" fillId="0" borderId="0" xfId="27" applyFont="1" applyFill="1" applyAlignment="1">
      <alignment horizontal="left" vertical="top" wrapText="1"/>
      <protection/>
    </xf>
    <xf numFmtId="0" fontId="1" fillId="0" borderId="75" xfId="0" applyFont="1" applyBorder="1" applyAlignment="1">
      <alignment horizontal="left"/>
    </xf>
    <xf numFmtId="0" fontId="3" fillId="0" borderId="15" xfId="0" applyFont="1" applyBorder="1" applyAlignment="1">
      <alignment wrapText="1"/>
    </xf>
    <xf numFmtId="0" fontId="3" fillId="0" borderId="15" xfId="0" applyFont="1" applyBorder="1" applyAlignment="1">
      <alignment horizontal="center" wrapText="1"/>
    </xf>
    <xf numFmtId="0" fontId="2" fillId="0" borderId="10" xfId="23" applyFont="1" applyBorder="1" applyAlignment="1">
      <alignment horizontal="left" vertical="top" wrapText="1"/>
      <protection/>
    </xf>
    <xf numFmtId="0" fontId="2" fillId="0" borderId="5" xfId="23" applyFont="1" applyBorder="1" applyAlignment="1">
      <alignment horizontal="left" vertical="top" wrapText="1"/>
      <protection/>
    </xf>
    <xf numFmtId="0" fontId="1" fillId="0" borderId="26" xfId="23" applyFont="1" applyBorder="1" applyAlignment="1">
      <alignment vertical="center"/>
      <protection/>
    </xf>
    <xf numFmtId="0" fontId="1" fillId="0" borderId="15" xfId="23" applyFont="1" applyBorder="1" applyAlignment="1">
      <alignment horizontal="center" vertical="center"/>
      <protection/>
    </xf>
    <xf numFmtId="0" fontId="2" fillId="0" borderId="0" xfId="23" applyFont="1" applyAlignment="1">
      <alignment horizontal="left" vertical="top" wrapText="1"/>
      <protection/>
    </xf>
    <xf numFmtId="0" fontId="3" fillId="0" borderId="0" xfId="23" applyFont="1" applyAlignment="1">
      <alignment horizontal="left" vertical="top" wrapText="1"/>
      <protection/>
    </xf>
    <xf numFmtId="15" fontId="1" fillId="0" borderId="8" xfId="23" applyNumberFormat="1" applyFont="1" applyBorder="1" applyAlignment="1">
      <alignment horizontal="left" vertical="top" wrapText="1"/>
      <protection/>
    </xf>
    <xf numFmtId="15" fontId="1" fillId="0" borderId="0" xfId="23" applyNumberFormat="1" applyFont="1" applyAlignment="1">
      <alignment horizontal="left" vertical="top" wrapText="1"/>
      <protection/>
    </xf>
    <xf numFmtId="15" fontId="1" fillId="0" borderId="9" xfId="23" applyNumberFormat="1" applyFont="1" applyBorder="1" applyAlignment="1">
      <alignment horizontal="left" vertical="top" wrapText="1"/>
      <protection/>
    </xf>
    <xf numFmtId="181" fontId="9" fillId="0" borderId="17" xfId="22" applyNumberFormat="1" applyFont="1" applyFill="1" applyBorder="1" applyAlignment="1" applyProtection="1">
      <alignment horizontal="center"/>
      <protection/>
    </xf>
    <xf numFmtId="181" fontId="9" fillId="0" borderId="82" xfId="22" applyNumberFormat="1" applyFont="1" applyFill="1" applyBorder="1" applyAlignment="1" applyProtection="1">
      <alignment horizontal="center"/>
      <protection/>
    </xf>
    <xf numFmtId="0" fontId="2" fillId="0" borderId="0" xfId="0" applyFont="1" applyFill="1" applyBorder="1" applyAlignment="1">
      <alignment horizontal="left" vertical="top" wrapText="1"/>
    </xf>
    <xf numFmtId="0" fontId="1" fillId="0" borderId="26" xfId="0" applyFont="1" applyFill="1" applyBorder="1" applyAlignment="1">
      <alignment vertical="center"/>
    </xf>
    <xf numFmtId="0" fontId="1" fillId="0" borderId="15" xfId="0" applyFont="1" applyFill="1" applyBorder="1" applyAlignment="1">
      <alignment vertical="center"/>
    </xf>
    <xf numFmtId="0" fontId="3" fillId="0" borderId="0" xfId="0" applyFont="1" applyBorder="1" applyAlignment="1">
      <alignment horizontal="left" vertical="top" wrapText="1"/>
    </xf>
    <xf numFmtId="0" fontId="3" fillId="0" borderId="75" xfId="0" applyFont="1" applyBorder="1" applyAlignment="1">
      <alignment horizontal="center" wrapText="1"/>
    </xf>
    <xf numFmtId="0" fontId="3" fillId="0" borderId="45" xfId="0" applyFont="1" applyBorder="1" applyAlignment="1">
      <alignment horizontal="center" wrapText="1"/>
    </xf>
    <xf numFmtId="0" fontId="3" fillId="0" borderId="70" xfId="0" applyFont="1" applyBorder="1" applyAlignment="1">
      <alignment horizontal="center" wrapText="1"/>
    </xf>
    <xf numFmtId="0" fontId="2" fillId="0" borderId="0" xfId="20" applyFont="1" applyAlignment="1">
      <alignment horizontal="left" vertical="top" wrapText="1"/>
      <protection/>
    </xf>
    <xf numFmtId="0" fontId="3" fillId="0" borderId="0" xfId="20" applyFont="1" applyAlignment="1">
      <alignment horizontal="left" vertical="top" wrapText="1"/>
      <protection/>
    </xf>
    <xf numFmtId="0" fontId="1" fillId="0" borderId="83" xfId="23" applyFont="1" applyBorder="1" applyAlignment="1">
      <alignment vertical="center"/>
      <protection/>
    </xf>
    <xf numFmtId="0" fontId="1" fillId="0" borderId="84" xfId="23" applyFont="1" applyBorder="1" applyAlignment="1">
      <alignment vertical="center"/>
      <protection/>
    </xf>
    <xf numFmtId="0" fontId="1" fillId="0" borderId="85" xfId="23" applyFont="1" applyBorder="1" applyAlignment="1">
      <alignment horizontal="center" vertical="center"/>
      <protection/>
    </xf>
    <xf numFmtId="0" fontId="1" fillId="0" borderId="86" xfId="23" applyFont="1" applyBorder="1" applyAlignment="1">
      <alignment horizontal="center" vertical="center"/>
      <protection/>
    </xf>
    <xf numFmtId="168" fontId="1" fillId="0" borderId="87" xfId="21" applyFont="1" applyFill="1" applyBorder="1" applyAlignment="1">
      <alignment horizontal="center" vertical="center"/>
    </xf>
    <xf numFmtId="168" fontId="1" fillId="0" borderId="88" xfId="21" applyFont="1" applyFill="1" applyBorder="1" applyAlignment="1">
      <alignment horizontal="center" vertical="center"/>
    </xf>
    <xf numFmtId="168" fontId="1" fillId="0" borderId="86" xfId="21" applyFont="1" applyFill="1" applyBorder="1" applyAlignment="1">
      <alignment horizontal="center" vertical="center"/>
    </xf>
    <xf numFmtId="0" fontId="5" fillId="0" borderId="7" xfId="33" applyFont="1" applyBorder="1" applyAlignment="1">
      <alignment horizontal="center"/>
      <protection/>
    </xf>
    <xf numFmtId="0" fontId="5" fillId="0" borderId="23" xfId="33" applyFont="1" applyBorder="1" applyAlignment="1">
      <alignment horizontal="center"/>
      <protection/>
    </xf>
    <xf numFmtId="0" fontId="1" fillId="0" borderId="44" xfId="23" applyFont="1" applyBorder="1" applyAlignment="1">
      <alignment horizontal="left"/>
      <protection/>
    </xf>
    <xf numFmtId="0" fontId="1" fillId="0" borderId="45" xfId="23" applyFont="1" applyBorder="1" applyAlignment="1">
      <alignment horizontal="left"/>
      <protection/>
    </xf>
    <xf numFmtId="0" fontId="1" fillId="0" borderId="70" xfId="23" applyFont="1" applyBorder="1" applyAlignment="1">
      <alignment horizontal="left"/>
      <protection/>
    </xf>
  </cellXfs>
  <cellStyles count="26">
    <cellStyle name="Normal" xfId="0"/>
    <cellStyle name="Percent" xfId="15"/>
    <cellStyle name="Currency" xfId="16"/>
    <cellStyle name="Currency [0]" xfId="17"/>
    <cellStyle name="Comma" xfId="18"/>
    <cellStyle name="Comma [0]" xfId="19"/>
    <cellStyle name="Normal 3" xfId="20"/>
    <cellStyle name="Comma 3" xfId="21"/>
    <cellStyle name="Comma 2" xfId="22"/>
    <cellStyle name="Normal 2" xfId="23"/>
    <cellStyle name="Normal 2 2" xfId="24"/>
    <cellStyle name="Percent 2" xfId="25"/>
    <cellStyle name="Comma 4" xfId="26"/>
    <cellStyle name="Normal 5" xfId="27"/>
    <cellStyle name="Normal 6" xfId="28"/>
    <cellStyle name="Normal 7" xfId="29"/>
    <cellStyle name="Normal 8" xfId="30"/>
    <cellStyle name="Normal 9" xfId="31"/>
    <cellStyle name="Normal 10" xfId="32"/>
    <cellStyle name="Normal 11" xfId="33"/>
    <cellStyle name="Normal 12" xfId="34"/>
    <cellStyle name="Hyperlink" xfId="35"/>
    <cellStyle name="Comma 5" xfId="36"/>
    <cellStyle name="Percent 3" xfId="37"/>
    <cellStyle name="Normal 2 3" xfId="38"/>
    <cellStyle name="Normal 4" xfId="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280</xdr:row>
      <xdr:rowOff>66675</xdr:rowOff>
    </xdr:from>
    <xdr:to>
      <xdr:col>5</xdr:col>
      <xdr:colOff>1171575</xdr:colOff>
      <xdr:row>289</xdr:row>
      <xdr:rowOff>123825</xdr:rowOff>
    </xdr:to>
    <xdr:pic>
      <xdr:nvPicPr>
        <xdr:cNvPr id="2" name="Picture 2" descr="riskomete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15125" y="51044475"/>
          <a:ext cx="23526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293</xdr:row>
      <xdr:rowOff>38100</xdr:rowOff>
    </xdr:from>
    <xdr:to>
      <xdr:col>1</xdr:col>
      <xdr:colOff>3362325</xdr:colOff>
      <xdr:row>303</xdr:row>
      <xdr:rowOff>66675</xdr:rowOff>
    </xdr:to>
    <xdr:pic>
      <xdr:nvPicPr>
        <xdr:cNvPr id="3" name="Picture 2" descr="riskomete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52425" y="53197125"/>
          <a:ext cx="3228975"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172</xdr:row>
      <xdr:rowOff>38100</xdr:rowOff>
    </xdr:from>
    <xdr:to>
      <xdr:col>5</xdr:col>
      <xdr:colOff>1419225</xdr:colOff>
      <xdr:row>181</xdr:row>
      <xdr:rowOff>114300</xdr:rowOff>
    </xdr:to>
    <xdr:pic>
      <xdr:nvPicPr>
        <xdr:cNvPr id="2" name="image4.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829425" y="36556950"/>
          <a:ext cx="241935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185</xdr:row>
      <xdr:rowOff>57150</xdr:rowOff>
    </xdr:from>
    <xdr:to>
      <xdr:col>1</xdr:col>
      <xdr:colOff>3810000</xdr:colOff>
      <xdr:row>196</xdr:row>
      <xdr:rowOff>95250</xdr:rowOff>
    </xdr:to>
    <xdr:pic>
      <xdr:nvPicPr>
        <xdr:cNvPr id="3" name="Picture 2" descr="riskomete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66725" y="38757225"/>
          <a:ext cx="356235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1990725</xdr:colOff>
      <xdr:row>136</xdr:row>
      <xdr:rowOff>152400</xdr:rowOff>
    </xdr:from>
    <xdr:to>
      <xdr:col>5</xdr:col>
      <xdr:colOff>1257300</xdr:colOff>
      <xdr:row>146</xdr:row>
      <xdr:rowOff>0</xdr:rowOff>
    </xdr:to>
    <xdr:pic>
      <xdr:nvPicPr>
        <xdr:cNvPr id="2" name="Picture 1" descr="riskomete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48525" y="25479375"/>
          <a:ext cx="245745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149</xdr:row>
      <xdr:rowOff>28575</xdr:rowOff>
    </xdr:from>
    <xdr:to>
      <xdr:col>1</xdr:col>
      <xdr:colOff>3505200</xdr:colOff>
      <xdr:row>160</xdr:row>
      <xdr:rowOff>104775</xdr:rowOff>
    </xdr:to>
    <xdr:pic>
      <xdr:nvPicPr>
        <xdr:cNvPr id="3" name="Picture 2" descr="riskomete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47675" y="27536775"/>
          <a:ext cx="3276600"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1390650</xdr:colOff>
      <xdr:row>303</xdr:row>
      <xdr:rowOff>9525</xdr:rowOff>
    </xdr:from>
    <xdr:to>
      <xdr:col>5</xdr:col>
      <xdr:colOff>1419225</xdr:colOff>
      <xdr:row>312</xdr:row>
      <xdr:rowOff>142875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00" y="56254650"/>
          <a:ext cx="2590800"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316</xdr:row>
      <xdr:rowOff>38100</xdr:rowOff>
    </xdr:from>
    <xdr:to>
      <xdr:col>1</xdr:col>
      <xdr:colOff>3743325</xdr:colOff>
      <xdr:row>327</xdr:row>
      <xdr:rowOff>133350</xdr:rowOff>
    </xdr:to>
    <xdr:pic>
      <xdr:nvPicPr>
        <xdr:cNvPr id="3" name="Picture 9" descr="riskomete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28625" y="58464450"/>
          <a:ext cx="353377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BD601-D3CC-496F-8CE2-44AA83EF3DEB}">
  <dimension ref="A1:W37"/>
  <sheetViews>
    <sheetView tabSelected="1" workbookViewId="0" topLeftCell="P1">
      <selection activeCell="V17" sqref="V17"/>
    </sheetView>
  </sheetViews>
  <sheetFormatPr defaultColWidth="9.28125" defaultRowHeight="15"/>
  <cols>
    <col min="1" max="1" width="36.28125" style="10" customWidth="1"/>
    <col min="2" max="2" width="28.7109375" style="540" customWidth="1"/>
    <col min="3" max="3" width="26.140625" style="10" customWidth="1"/>
    <col min="4" max="5" width="21.421875" style="10" customWidth="1"/>
    <col min="6" max="6" width="6.421875" style="10" customWidth="1"/>
    <col min="7" max="7" width="43.7109375" style="10" bestFit="1" customWidth="1"/>
    <col min="8" max="8" width="27.00390625" style="10" customWidth="1"/>
    <col min="9" max="9" width="25.140625" style="10" customWidth="1"/>
    <col min="10" max="11" width="21.28125" style="10" customWidth="1"/>
    <col min="12" max="12" width="4.7109375" style="10" customWidth="1"/>
    <col min="13" max="13" width="43.421875" style="10" customWidth="1"/>
    <col min="14" max="14" width="19.140625" style="10" customWidth="1"/>
    <col min="15" max="15" width="22.00390625" style="10" customWidth="1"/>
    <col min="16" max="17" width="21.57421875" style="10" customWidth="1"/>
    <col min="18" max="18" width="9.28125" style="10" customWidth="1"/>
    <col min="19" max="19" width="37.8515625" style="10" customWidth="1"/>
    <col min="20" max="20" width="23.7109375" style="10" customWidth="1"/>
    <col min="21" max="21" width="24.28125" style="10" customWidth="1"/>
    <col min="22" max="22" width="23.28125" style="10" customWidth="1"/>
    <col min="23" max="23" width="22.7109375" style="10" customWidth="1"/>
    <col min="24" max="256" width="9.28125" style="10" customWidth="1"/>
    <col min="257" max="257" width="36.28125" style="10" customWidth="1"/>
    <col min="258" max="258" width="28.7109375" style="10" customWidth="1"/>
    <col min="259" max="259" width="26.140625" style="10" customWidth="1"/>
    <col min="260" max="261" width="21.421875" style="10" customWidth="1"/>
    <col min="262" max="262" width="6.421875" style="10" customWidth="1"/>
    <col min="263" max="263" width="43.7109375" style="10" bestFit="1" customWidth="1"/>
    <col min="264" max="264" width="27.00390625" style="10" customWidth="1"/>
    <col min="265" max="265" width="25.140625" style="10" customWidth="1"/>
    <col min="266" max="267" width="21.28125" style="10" customWidth="1"/>
    <col min="268" max="268" width="4.7109375" style="10" customWidth="1"/>
    <col min="269" max="269" width="43.421875" style="10" customWidth="1"/>
    <col min="270" max="270" width="19.140625" style="10" customWidth="1"/>
    <col min="271" max="271" width="22.00390625" style="10" customWidth="1"/>
    <col min="272" max="273" width="21.57421875" style="10" customWidth="1"/>
    <col min="274" max="274" width="9.28125" style="10" customWidth="1"/>
    <col min="275" max="275" width="37.8515625" style="10" customWidth="1"/>
    <col min="276" max="276" width="23.7109375" style="10" customWidth="1"/>
    <col min="277" max="277" width="24.28125" style="10" customWidth="1"/>
    <col min="278" max="278" width="23.28125" style="10" customWidth="1"/>
    <col min="279" max="279" width="22.7109375" style="10" customWidth="1"/>
    <col min="280" max="512" width="9.28125" style="10" customWidth="1"/>
    <col min="513" max="513" width="36.28125" style="10" customWidth="1"/>
    <col min="514" max="514" width="28.7109375" style="10" customWidth="1"/>
    <col min="515" max="515" width="26.140625" style="10" customWidth="1"/>
    <col min="516" max="517" width="21.421875" style="10" customWidth="1"/>
    <col min="518" max="518" width="6.421875" style="10" customWidth="1"/>
    <col min="519" max="519" width="43.7109375" style="10" bestFit="1" customWidth="1"/>
    <col min="520" max="520" width="27.00390625" style="10" customWidth="1"/>
    <col min="521" max="521" width="25.140625" style="10" customWidth="1"/>
    <col min="522" max="523" width="21.28125" style="10" customWidth="1"/>
    <col min="524" max="524" width="4.7109375" style="10" customWidth="1"/>
    <col min="525" max="525" width="43.421875" style="10" customWidth="1"/>
    <col min="526" max="526" width="19.140625" style="10" customWidth="1"/>
    <col min="527" max="527" width="22.00390625" style="10" customWidth="1"/>
    <col min="528" max="529" width="21.57421875" style="10" customWidth="1"/>
    <col min="530" max="530" width="9.28125" style="10" customWidth="1"/>
    <col min="531" max="531" width="37.8515625" style="10" customWidth="1"/>
    <col min="532" max="532" width="23.7109375" style="10" customWidth="1"/>
    <col min="533" max="533" width="24.28125" style="10" customWidth="1"/>
    <col min="534" max="534" width="23.28125" style="10" customWidth="1"/>
    <col min="535" max="535" width="22.7109375" style="10" customWidth="1"/>
    <col min="536" max="768" width="9.28125" style="10" customWidth="1"/>
    <col min="769" max="769" width="36.28125" style="10" customWidth="1"/>
    <col min="770" max="770" width="28.7109375" style="10" customWidth="1"/>
    <col min="771" max="771" width="26.140625" style="10" customWidth="1"/>
    <col min="772" max="773" width="21.421875" style="10" customWidth="1"/>
    <col min="774" max="774" width="6.421875" style="10" customWidth="1"/>
    <col min="775" max="775" width="43.7109375" style="10" bestFit="1" customWidth="1"/>
    <col min="776" max="776" width="27.00390625" style="10" customWidth="1"/>
    <col min="777" max="777" width="25.140625" style="10" customWidth="1"/>
    <col min="778" max="779" width="21.28125" style="10" customWidth="1"/>
    <col min="780" max="780" width="4.7109375" style="10" customWidth="1"/>
    <col min="781" max="781" width="43.421875" style="10" customWidth="1"/>
    <col min="782" max="782" width="19.140625" style="10" customWidth="1"/>
    <col min="783" max="783" width="22.00390625" style="10" customWidth="1"/>
    <col min="784" max="785" width="21.57421875" style="10" customWidth="1"/>
    <col min="786" max="786" width="9.28125" style="10" customWidth="1"/>
    <col min="787" max="787" width="37.8515625" style="10" customWidth="1"/>
    <col min="788" max="788" width="23.7109375" style="10" customWidth="1"/>
    <col min="789" max="789" width="24.28125" style="10" customWidth="1"/>
    <col min="790" max="790" width="23.28125" style="10" customWidth="1"/>
    <col min="791" max="791" width="22.7109375" style="10" customWidth="1"/>
    <col min="792" max="1024" width="9.28125" style="10" customWidth="1"/>
    <col min="1025" max="1025" width="36.28125" style="10" customWidth="1"/>
    <col min="1026" max="1026" width="28.7109375" style="10" customWidth="1"/>
    <col min="1027" max="1027" width="26.140625" style="10" customWidth="1"/>
    <col min="1028" max="1029" width="21.421875" style="10" customWidth="1"/>
    <col min="1030" max="1030" width="6.421875" style="10" customWidth="1"/>
    <col min="1031" max="1031" width="43.7109375" style="10" bestFit="1" customWidth="1"/>
    <col min="1032" max="1032" width="27.00390625" style="10" customWidth="1"/>
    <col min="1033" max="1033" width="25.140625" style="10" customWidth="1"/>
    <col min="1034" max="1035" width="21.28125" style="10" customWidth="1"/>
    <col min="1036" max="1036" width="4.7109375" style="10" customWidth="1"/>
    <col min="1037" max="1037" width="43.421875" style="10" customWidth="1"/>
    <col min="1038" max="1038" width="19.140625" style="10" customWidth="1"/>
    <col min="1039" max="1039" width="22.00390625" style="10" customWidth="1"/>
    <col min="1040" max="1041" width="21.57421875" style="10" customWidth="1"/>
    <col min="1042" max="1042" width="9.28125" style="10" customWidth="1"/>
    <col min="1043" max="1043" width="37.8515625" style="10" customWidth="1"/>
    <col min="1044" max="1044" width="23.7109375" style="10" customWidth="1"/>
    <col min="1045" max="1045" width="24.28125" style="10" customWidth="1"/>
    <col min="1046" max="1046" width="23.28125" style="10" customWidth="1"/>
    <col min="1047" max="1047" width="22.7109375" style="10" customWidth="1"/>
    <col min="1048" max="1280" width="9.28125" style="10" customWidth="1"/>
    <col min="1281" max="1281" width="36.28125" style="10" customWidth="1"/>
    <col min="1282" max="1282" width="28.7109375" style="10" customWidth="1"/>
    <col min="1283" max="1283" width="26.140625" style="10" customWidth="1"/>
    <col min="1284" max="1285" width="21.421875" style="10" customWidth="1"/>
    <col min="1286" max="1286" width="6.421875" style="10" customWidth="1"/>
    <col min="1287" max="1287" width="43.7109375" style="10" bestFit="1" customWidth="1"/>
    <col min="1288" max="1288" width="27.00390625" style="10" customWidth="1"/>
    <col min="1289" max="1289" width="25.140625" style="10" customWidth="1"/>
    <col min="1290" max="1291" width="21.28125" style="10" customWidth="1"/>
    <col min="1292" max="1292" width="4.7109375" style="10" customWidth="1"/>
    <col min="1293" max="1293" width="43.421875" style="10" customWidth="1"/>
    <col min="1294" max="1294" width="19.140625" style="10" customWidth="1"/>
    <col min="1295" max="1295" width="22.00390625" style="10" customWidth="1"/>
    <col min="1296" max="1297" width="21.57421875" style="10" customWidth="1"/>
    <col min="1298" max="1298" width="9.28125" style="10" customWidth="1"/>
    <col min="1299" max="1299" width="37.8515625" style="10" customWidth="1"/>
    <col min="1300" max="1300" width="23.7109375" style="10" customWidth="1"/>
    <col min="1301" max="1301" width="24.28125" style="10" customWidth="1"/>
    <col min="1302" max="1302" width="23.28125" style="10" customWidth="1"/>
    <col min="1303" max="1303" width="22.7109375" style="10" customWidth="1"/>
    <col min="1304" max="1536" width="9.28125" style="10" customWidth="1"/>
    <col min="1537" max="1537" width="36.28125" style="10" customWidth="1"/>
    <col min="1538" max="1538" width="28.7109375" style="10" customWidth="1"/>
    <col min="1539" max="1539" width="26.140625" style="10" customWidth="1"/>
    <col min="1540" max="1541" width="21.421875" style="10" customWidth="1"/>
    <col min="1542" max="1542" width="6.421875" style="10" customWidth="1"/>
    <col min="1543" max="1543" width="43.7109375" style="10" bestFit="1" customWidth="1"/>
    <col min="1544" max="1544" width="27.00390625" style="10" customWidth="1"/>
    <col min="1545" max="1545" width="25.140625" style="10" customWidth="1"/>
    <col min="1546" max="1547" width="21.28125" style="10" customWidth="1"/>
    <col min="1548" max="1548" width="4.7109375" style="10" customWidth="1"/>
    <col min="1549" max="1549" width="43.421875" style="10" customWidth="1"/>
    <col min="1550" max="1550" width="19.140625" style="10" customWidth="1"/>
    <col min="1551" max="1551" width="22.00390625" style="10" customWidth="1"/>
    <col min="1552" max="1553" width="21.57421875" style="10" customWidth="1"/>
    <col min="1554" max="1554" width="9.28125" style="10" customWidth="1"/>
    <col min="1555" max="1555" width="37.8515625" style="10" customWidth="1"/>
    <col min="1556" max="1556" width="23.7109375" style="10" customWidth="1"/>
    <col min="1557" max="1557" width="24.28125" style="10" customWidth="1"/>
    <col min="1558" max="1558" width="23.28125" style="10" customWidth="1"/>
    <col min="1559" max="1559" width="22.7109375" style="10" customWidth="1"/>
    <col min="1560" max="1792" width="9.28125" style="10" customWidth="1"/>
    <col min="1793" max="1793" width="36.28125" style="10" customWidth="1"/>
    <col min="1794" max="1794" width="28.7109375" style="10" customWidth="1"/>
    <col min="1795" max="1795" width="26.140625" style="10" customWidth="1"/>
    <col min="1796" max="1797" width="21.421875" style="10" customWidth="1"/>
    <col min="1798" max="1798" width="6.421875" style="10" customWidth="1"/>
    <col min="1799" max="1799" width="43.7109375" style="10" bestFit="1" customWidth="1"/>
    <col min="1800" max="1800" width="27.00390625" style="10" customWidth="1"/>
    <col min="1801" max="1801" width="25.140625" style="10" customWidth="1"/>
    <col min="1802" max="1803" width="21.28125" style="10" customWidth="1"/>
    <col min="1804" max="1804" width="4.7109375" style="10" customWidth="1"/>
    <col min="1805" max="1805" width="43.421875" style="10" customWidth="1"/>
    <col min="1806" max="1806" width="19.140625" style="10" customWidth="1"/>
    <col min="1807" max="1807" width="22.00390625" style="10" customWidth="1"/>
    <col min="1808" max="1809" width="21.57421875" style="10" customWidth="1"/>
    <col min="1810" max="1810" width="9.28125" style="10" customWidth="1"/>
    <col min="1811" max="1811" width="37.8515625" style="10" customWidth="1"/>
    <col min="1812" max="1812" width="23.7109375" style="10" customWidth="1"/>
    <col min="1813" max="1813" width="24.28125" style="10" customWidth="1"/>
    <col min="1814" max="1814" width="23.28125" style="10" customWidth="1"/>
    <col min="1815" max="1815" width="22.7109375" style="10" customWidth="1"/>
    <col min="1816" max="2048" width="9.28125" style="10" customWidth="1"/>
    <col min="2049" max="2049" width="36.28125" style="10" customWidth="1"/>
    <col min="2050" max="2050" width="28.7109375" style="10" customWidth="1"/>
    <col min="2051" max="2051" width="26.140625" style="10" customWidth="1"/>
    <col min="2052" max="2053" width="21.421875" style="10" customWidth="1"/>
    <col min="2054" max="2054" width="6.421875" style="10" customWidth="1"/>
    <col min="2055" max="2055" width="43.7109375" style="10" bestFit="1" customWidth="1"/>
    <col min="2056" max="2056" width="27.00390625" style="10" customWidth="1"/>
    <col min="2057" max="2057" width="25.140625" style="10" customWidth="1"/>
    <col min="2058" max="2059" width="21.28125" style="10" customWidth="1"/>
    <col min="2060" max="2060" width="4.7109375" style="10" customWidth="1"/>
    <col min="2061" max="2061" width="43.421875" style="10" customWidth="1"/>
    <col min="2062" max="2062" width="19.140625" style="10" customWidth="1"/>
    <col min="2063" max="2063" width="22.00390625" style="10" customWidth="1"/>
    <col min="2064" max="2065" width="21.57421875" style="10" customWidth="1"/>
    <col min="2066" max="2066" width="9.28125" style="10" customWidth="1"/>
    <col min="2067" max="2067" width="37.8515625" style="10" customWidth="1"/>
    <col min="2068" max="2068" width="23.7109375" style="10" customWidth="1"/>
    <col min="2069" max="2069" width="24.28125" style="10" customWidth="1"/>
    <col min="2070" max="2070" width="23.28125" style="10" customWidth="1"/>
    <col min="2071" max="2071" width="22.7109375" style="10" customWidth="1"/>
    <col min="2072" max="2304" width="9.28125" style="10" customWidth="1"/>
    <col min="2305" max="2305" width="36.28125" style="10" customWidth="1"/>
    <col min="2306" max="2306" width="28.7109375" style="10" customWidth="1"/>
    <col min="2307" max="2307" width="26.140625" style="10" customWidth="1"/>
    <col min="2308" max="2309" width="21.421875" style="10" customWidth="1"/>
    <col min="2310" max="2310" width="6.421875" style="10" customWidth="1"/>
    <col min="2311" max="2311" width="43.7109375" style="10" bestFit="1" customWidth="1"/>
    <col min="2312" max="2312" width="27.00390625" style="10" customWidth="1"/>
    <col min="2313" max="2313" width="25.140625" style="10" customWidth="1"/>
    <col min="2314" max="2315" width="21.28125" style="10" customWidth="1"/>
    <col min="2316" max="2316" width="4.7109375" style="10" customWidth="1"/>
    <col min="2317" max="2317" width="43.421875" style="10" customWidth="1"/>
    <col min="2318" max="2318" width="19.140625" style="10" customWidth="1"/>
    <col min="2319" max="2319" width="22.00390625" style="10" customWidth="1"/>
    <col min="2320" max="2321" width="21.57421875" style="10" customWidth="1"/>
    <col min="2322" max="2322" width="9.28125" style="10" customWidth="1"/>
    <col min="2323" max="2323" width="37.8515625" style="10" customWidth="1"/>
    <col min="2324" max="2324" width="23.7109375" style="10" customWidth="1"/>
    <col min="2325" max="2325" width="24.28125" style="10" customWidth="1"/>
    <col min="2326" max="2326" width="23.28125" style="10" customWidth="1"/>
    <col min="2327" max="2327" width="22.7109375" style="10" customWidth="1"/>
    <col min="2328" max="2560" width="9.28125" style="10" customWidth="1"/>
    <col min="2561" max="2561" width="36.28125" style="10" customWidth="1"/>
    <col min="2562" max="2562" width="28.7109375" style="10" customWidth="1"/>
    <col min="2563" max="2563" width="26.140625" style="10" customWidth="1"/>
    <col min="2564" max="2565" width="21.421875" style="10" customWidth="1"/>
    <col min="2566" max="2566" width="6.421875" style="10" customWidth="1"/>
    <col min="2567" max="2567" width="43.7109375" style="10" bestFit="1" customWidth="1"/>
    <col min="2568" max="2568" width="27.00390625" style="10" customWidth="1"/>
    <col min="2569" max="2569" width="25.140625" style="10" customWidth="1"/>
    <col min="2570" max="2571" width="21.28125" style="10" customWidth="1"/>
    <col min="2572" max="2572" width="4.7109375" style="10" customWidth="1"/>
    <col min="2573" max="2573" width="43.421875" style="10" customWidth="1"/>
    <col min="2574" max="2574" width="19.140625" style="10" customWidth="1"/>
    <col min="2575" max="2575" width="22.00390625" style="10" customWidth="1"/>
    <col min="2576" max="2577" width="21.57421875" style="10" customWidth="1"/>
    <col min="2578" max="2578" width="9.28125" style="10" customWidth="1"/>
    <col min="2579" max="2579" width="37.8515625" style="10" customWidth="1"/>
    <col min="2580" max="2580" width="23.7109375" style="10" customWidth="1"/>
    <col min="2581" max="2581" width="24.28125" style="10" customWidth="1"/>
    <col min="2582" max="2582" width="23.28125" style="10" customWidth="1"/>
    <col min="2583" max="2583" width="22.7109375" style="10" customWidth="1"/>
    <col min="2584" max="2816" width="9.28125" style="10" customWidth="1"/>
    <col min="2817" max="2817" width="36.28125" style="10" customWidth="1"/>
    <col min="2818" max="2818" width="28.7109375" style="10" customWidth="1"/>
    <col min="2819" max="2819" width="26.140625" style="10" customWidth="1"/>
    <col min="2820" max="2821" width="21.421875" style="10" customWidth="1"/>
    <col min="2822" max="2822" width="6.421875" style="10" customWidth="1"/>
    <col min="2823" max="2823" width="43.7109375" style="10" bestFit="1" customWidth="1"/>
    <col min="2824" max="2824" width="27.00390625" style="10" customWidth="1"/>
    <col min="2825" max="2825" width="25.140625" style="10" customWidth="1"/>
    <col min="2826" max="2827" width="21.28125" style="10" customWidth="1"/>
    <col min="2828" max="2828" width="4.7109375" style="10" customWidth="1"/>
    <col min="2829" max="2829" width="43.421875" style="10" customWidth="1"/>
    <col min="2830" max="2830" width="19.140625" style="10" customWidth="1"/>
    <col min="2831" max="2831" width="22.00390625" style="10" customWidth="1"/>
    <col min="2832" max="2833" width="21.57421875" style="10" customWidth="1"/>
    <col min="2834" max="2834" width="9.28125" style="10" customWidth="1"/>
    <col min="2835" max="2835" width="37.8515625" style="10" customWidth="1"/>
    <col min="2836" max="2836" width="23.7109375" style="10" customWidth="1"/>
    <col min="2837" max="2837" width="24.28125" style="10" customWidth="1"/>
    <col min="2838" max="2838" width="23.28125" style="10" customWidth="1"/>
    <col min="2839" max="2839" width="22.7109375" style="10" customWidth="1"/>
    <col min="2840" max="3072" width="9.28125" style="10" customWidth="1"/>
    <col min="3073" max="3073" width="36.28125" style="10" customWidth="1"/>
    <col min="3074" max="3074" width="28.7109375" style="10" customWidth="1"/>
    <col min="3075" max="3075" width="26.140625" style="10" customWidth="1"/>
    <col min="3076" max="3077" width="21.421875" style="10" customWidth="1"/>
    <col min="3078" max="3078" width="6.421875" style="10" customWidth="1"/>
    <col min="3079" max="3079" width="43.7109375" style="10" bestFit="1" customWidth="1"/>
    <col min="3080" max="3080" width="27.00390625" style="10" customWidth="1"/>
    <col min="3081" max="3081" width="25.140625" style="10" customWidth="1"/>
    <col min="3082" max="3083" width="21.28125" style="10" customWidth="1"/>
    <col min="3084" max="3084" width="4.7109375" style="10" customWidth="1"/>
    <col min="3085" max="3085" width="43.421875" style="10" customWidth="1"/>
    <col min="3086" max="3086" width="19.140625" style="10" customWidth="1"/>
    <col min="3087" max="3087" width="22.00390625" style="10" customWidth="1"/>
    <col min="3088" max="3089" width="21.57421875" style="10" customWidth="1"/>
    <col min="3090" max="3090" width="9.28125" style="10" customWidth="1"/>
    <col min="3091" max="3091" width="37.8515625" style="10" customWidth="1"/>
    <col min="3092" max="3092" width="23.7109375" style="10" customWidth="1"/>
    <col min="3093" max="3093" width="24.28125" style="10" customWidth="1"/>
    <col min="3094" max="3094" width="23.28125" style="10" customWidth="1"/>
    <col min="3095" max="3095" width="22.7109375" style="10" customWidth="1"/>
    <col min="3096" max="3328" width="9.28125" style="10" customWidth="1"/>
    <col min="3329" max="3329" width="36.28125" style="10" customWidth="1"/>
    <col min="3330" max="3330" width="28.7109375" style="10" customWidth="1"/>
    <col min="3331" max="3331" width="26.140625" style="10" customWidth="1"/>
    <col min="3332" max="3333" width="21.421875" style="10" customWidth="1"/>
    <col min="3334" max="3334" width="6.421875" style="10" customWidth="1"/>
    <col min="3335" max="3335" width="43.7109375" style="10" bestFit="1" customWidth="1"/>
    <col min="3336" max="3336" width="27.00390625" style="10" customWidth="1"/>
    <col min="3337" max="3337" width="25.140625" style="10" customWidth="1"/>
    <col min="3338" max="3339" width="21.28125" style="10" customWidth="1"/>
    <col min="3340" max="3340" width="4.7109375" style="10" customWidth="1"/>
    <col min="3341" max="3341" width="43.421875" style="10" customWidth="1"/>
    <col min="3342" max="3342" width="19.140625" style="10" customWidth="1"/>
    <col min="3343" max="3343" width="22.00390625" style="10" customWidth="1"/>
    <col min="3344" max="3345" width="21.57421875" style="10" customWidth="1"/>
    <col min="3346" max="3346" width="9.28125" style="10" customWidth="1"/>
    <col min="3347" max="3347" width="37.8515625" style="10" customWidth="1"/>
    <col min="3348" max="3348" width="23.7109375" style="10" customWidth="1"/>
    <col min="3349" max="3349" width="24.28125" style="10" customWidth="1"/>
    <col min="3350" max="3350" width="23.28125" style="10" customWidth="1"/>
    <col min="3351" max="3351" width="22.7109375" style="10" customWidth="1"/>
    <col min="3352" max="3584" width="9.28125" style="10" customWidth="1"/>
    <col min="3585" max="3585" width="36.28125" style="10" customWidth="1"/>
    <col min="3586" max="3586" width="28.7109375" style="10" customWidth="1"/>
    <col min="3587" max="3587" width="26.140625" style="10" customWidth="1"/>
    <col min="3588" max="3589" width="21.421875" style="10" customWidth="1"/>
    <col min="3590" max="3590" width="6.421875" style="10" customWidth="1"/>
    <col min="3591" max="3591" width="43.7109375" style="10" bestFit="1" customWidth="1"/>
    <col min="3592" max="3592" width="27.00390625" style="10" customWidth="1"/>
    <col min="3593" max="3593" width="25.140625" style="10" customWidth="1"/>
    <col min="3594" max="3595" width="21.28125" style="10" customWidth="1"/>
    <col min="3596" max="3596" width="4.7109375" style="10" customWidth="1"/>
    <col min="3597" max="3597" width="43.421875" style="10" customWidth="1"/>
    <col min="3598" max="3598" width="19.140625" style="10" customWidth="1"/>
    <col min="3599" max="3599" width="22.00390625" style="10" customWidth="1"/>
    <col min="3600" max="3601" width="21.57421875" style="10" customWidth="1"/>
    <col min="3602" max="3602" width="9.28125" style="10" customWidth="1"/>
    <col min="3603" max="3603" width="37.8515625" style="10" customWidth="1"/>
    <col min="3604" max="3604" width="23.7109375" style="10" customWidth="1"/>
    <col min="3605" max="3605" width="24.28125" style="10" customWidth="1"/>
    <col min="3606" max="3606" width="23.28125" style="10" customWidth="1"/>
    <col min="3607" max="3607" width="22.7109375" style="10" customWidth="1"/>
    <col min="3608" max="3840" width="9.28125" style="10" customWidth="1"/>
    <col min="3841" max="3841" width="36.28125" style="10" customWidth="1"/>
    <col min="3842" max="3842" width="28.7109375" style="10" customWidth="1"/>
    <col min="3843" max="3843" width="26.140625" style="10" customWidth="1"/>
    <col min="3844" max="3845" width="21.421875" style="10" customWidth="1"/>
    <col min="3846" max="3846" width="6.421875" style="10" customWidth="1"/>
    <col min="3847" max="3847" width="43.7109375" style="10" bestFit="1" customWidth="1"/>
    <col min="3848" max="3848" width="27.00390625" style="10" customWidth="1"/>
    <col min="3849" max="3849" width="25.140625" style="10" customWidth="1"/>
    <col min="3850" max="3851" width="21.28125" style="10" customWidth="1"/>
    <col min="3852" max="3852" width="4.7109375" style="10" customWidth="1"/>
    <col min="3853" max="3853" width="43.421875" style="10" customWidth="1"/>
    <col min="3854" max="3854" width="19.140625" style="10" customWidth="1"/>
    <col min="3855" max="3855" width="22.00390625" style="10" customWidth="1"/>
    <col min="3856" max="3857" width="21.57421875" style="10" customWidth="1"/>
    <col min="3858" max="3858" width="9.28125" style="10" customWidth="1"/>
    <col min="3859" max="3859" width="37.8515625" style="10" customWidth="1"/>
    <col min="3860" max="3860" width="23.7109375" style="10" customWidth="1"/>
    <col min="3861" max="3861" width="24.28125" style="10" customWidth="1"/>
    <col min="3862" max="3862" width="23.28125" style="10" customWidth="1"/>
    <col min="3863" max="3863" width="22.7109375" style="10" customWidth="1"/>
    <col min="3864" max="4096" width="9.28125" style="10" customWidth="1"/>
    <col min="4097" max="4097" width="36.28125" style="10" customWidth="1"/>
    <col min="4098" max="4098" width="28.7109375" style="10" customWidth="1"/>
    <col min="4099" max="4099" width="26.140625" style="10" customWidth="1"/>
    <col min="4100" max="4101" width="21.421875" style="10" customWidth="1"/>
    <col min="4102" max="4102" width="6.421875" style="10" customWidth="1"/>
    <col min="4103" max="4103" width="43.7109375" style="10" bestFit="1" customWidth="1"/>
    <col min="4104" max="4104" width="27.00390625" style="10" customWidth="1"/>
    <col min="4105" max="4105" width="25.140625" style="10" customWidth="1"/>
    <col min="4106" max="4107" width="21.28125" style="10" customWidth="1"/>
    <col min="4108" max="4108" width="4.7109375" style="10" customWidth="1"/>
    <col min="4109" max="4109" width="43.421875" style="10" customWidth="1"/>
    <col min="4110" max="4110" width="19.140625" style="10" customWidth="1"/>
    <col min="4111" max="4111" width="22.00390625" style="10" customWidth="1"/>
    <col min="4112" max="4113" width="21.57421875" style="10" customWidth="1"/>
    <col min="4114" max="4114" width="9.28125" style="10" customWidth="1"/>
    <col min="4115" max="4115" width="37.8515625" style="10" customWidth="1"/>
    <col min="4116" max="4116" width="23.7109375" style="10" customWidth="1"/>
    <col min="4117" max="4117" width="24.28125" style="10" customWidth="1"/>
    <col min="4118" max="4118" width="23.28125" style="10" customWidth="1"/>
    <col min="4119" max="4119" width="22.7109375" style="10" customWidth="1"/>
    <col min="4120" max="4352" width="9.28125" style="10" customWidth="1"/>
    <col min="4353" max="4353" width="36.28125" style="10" customWidth="1"/>
    <col min="4354" max="4354" width="28.7109375" style="10" customWidth="1"/>
    <col min="4355" max="4355" width="26.140625" style="10" customWidth="1"/>
    <col min="4356" max="4357" width="21.421875" style="10" customWidth="1"/>
    <col min="4358" max="4358" width="6.421875" style="10" customWidth="1"/>
    <col min="4359" max="4359" width="43.7109375" style="10" bestFit="1" customWidth="1"/>
    <col min="4360" max="4360" width="27.00390625" style="10" customWidth="1"/>
    <col min="4361" max="4361" width="25.140625" style="10" customWidth="1"/>
    <col min="4362" max="4363" width="21.28125" style="10" customWidth="1"/>
    <col min="4364" max="4364" width="4.7109375" style="10" customWidth="1"/>
    <col min="4365" max="4365" width="43.421875" style="10" customWidth="1"/>
    <col min="4366" max="4366" width="19.140625" style="10" customWidth="1"/>
    <col min="4367" max="4367" width="22.00390625" style="10" customWidth="1"/>
    <col min="4368" max="4369" width="21.57421875" style="10" customWidth="1"/>
    <col min="4370" max="4370" width="9.28125" style="10" customWidth="1"/>
    <col min="4371" max="4371" width="37.8515625" style="10" customWidth="1"/>
    <col min="4372" max="4372" width="23.7109375" style="10" customWidth="1"/>
    <col min="4373" max="4373" width="24.28125" style="10" customWidth="1"/>
    <col min="4374" max="4374" width="23.28125" style="10" customWidth="1"/>
    <col min="4375" max="4375" width="22.7109375" style="10" customWidth="1"/>
    <col min="4376" max="4608" width="9.28125" style="10" customWidth="1"/>
    <col min="4609" max="4609" width="36.28125" style="10" customWidth="1"/>
    <col min="4610" max="4610" width="28.7109375" style="10" customWidth="1"/>
    <col min="4611" max="4611" width="26.140625" style="10" customWidth="1"/>
    <col min="4612" max="4613" width="21.421875" style="10" customWidth="1"/>
    <col min="4614" max="4614" width="6.421875" style="10" customWidth="1"/>
    <col min="4615" max="4615" width="43.7109375" style="10" bestFit="1" customWidth="1"/>
    <col min="4616" max="4616" width="27.00390625" style="10" customWidth="1"/>
    <col min="4617" max="4617" width="25.140625" style="10" customWidth="1"/>
    <col min="4618" max="4619" width="21.28125" style="10" customWidth="1"/>
    <col min="4620" max="4620" width="4.7109375" style="10" customWidth="1"/>
    <col min="4621" max="4621" width="43.421875" style="10" customWidth="1"/>
    <col min="4622" max="4622" width="19.140625" style="10" customWidth="1"/>
    <col min="4623" max="4623" width="22.00390625" style="10" customWidth="1"/>
    <col min="4624" max="4625" width="21.57421875" style="10" customWidth="1"/>
    <col min="4626" max="4626" width="9.28125" style="10" customWidth="1"/>
    <col min="4627" max="4627" width="37.8515625" style="10" customWidth="1"/>
    <col min="4628" max="4628" width="23.7109375" style="10" customWidth="1"/>
    <col min="4629" max="4629" width="24.28125" style="10" customWidth="1"/>
    <col min="4630" max="4630" width="23.28125" style="10" customWidth="1"/>
    <col min="4631" max="4631" width="22.7109375" style="10" customWidth="1"/>
    <col min="4632" max="4864" width="9.28125" style="10" customWidth="1"/>
    <col min="4865" max="4865" width="36.28125" style="10" customWidth="1"/>
    <col min="4866" max="4866" width="28.7109375" style="10" customWidth="1"/>
    <col min="4867" max="4867" width="26.140625" style="10" customWidth="1"/>
    <col min="4868" max="4869" width="21.421875" style="10" customWidth="1"/>
    <col min="4870" max="4870" width="6.421875" style="10" customWidth="1"/>
    <col min="4871" max="4871" width="43.7109375" style="10" bestFit="1" customWidth="1"/>
    <col min="4872" max="4872" width="27.00390625" style="10" customWidth="1"/>
    <col min="4873" max="4873" width="25.140625" style="10" customWidth="1"/>
    <col min="4874" max="4875" width="21.28125" style="10" customWidth="1"/>
    <col min="4876" max="4876" width="4.7109375" style="10" customWidth="1"/>
    <col min="4877" max="4877" width="43.421875" style="10" customWidth="1"/>
    <col min="4878" max="4878" width="19.140625" style="10" customWidth="1"/>
    <col min="4879" max="4879" width="22.00390625" style="10" customWidth="1"/>
    <col min="4880" max="4881" width="21.57421875" style="10" customWidth="1"/>
    <col min="4882" max="4882" width="9.28125" style="10" customWidth="1"/>
    <col min="4883" max="4883" width="37.8515625" style="10" customWidth="1"/>
    <col min="4884" max="4884" width="23.7109375" style="10" customWidth="1"/>
    <col min="4885" max="4885" width="24.28125" style="10" customWidth="1"/>
    <col min="4886" max="4886" width="23.28125" style="10" customWidth="1"/>
    <col min="4887" max="4887" width="22.7109375" style="10" customWidth="1"/>
    <col min="4888" max="5120" width="9.28125" style="10" customWidth="1"/>
    <col min="5121" max="5121" width="36.28125" style="10" customWidth="1"/>
    <col min="5122" max="5122" width="28.7109375" style="10" customWidth="1"/>
    <col min="5123" max="5123" width="26.140625" style="10" customWidth="1"/>
    <col min="5124" max="5125" width="21.421875" style="10" customWidth="1"/>
    <col min="5126" max="5126" width="6.421875" style="10" customWidth="1"/>
    <col min="5127" max="5127" width="43.7109375" style="10" bestFit="1" customWidth="1"/>
    <col min="5128" max="5128" width="27.00390625" style="10" customWidth="1"/>
    <col min="5129" max="5129" width="25.140625" style="10" customWidth="1"/>
    <col min="5130" max="5131" width="21.28125" style="10" customWidth="1"/>
    <col min="5132" max="5132" width="4.7109375" style="10" customWidth="1"/>
    <col min="5133" max="5133" width="43.421875" style="10" customWidth="1"/>
    <col min="5134" max="5134" width="19.140625" style="10" customWidth="1"/>
    <col min="5135" max="5135" width="22.00390625" style="10" customWidth="1"/>
    <col min="5136" max="5137" width="21.57421875" style="10" customWidth="1"/>
    <col min="5138" max="5138" width="9.28125" style="10" customWidth="1"/>
    <col min="5139" max="5139" width="37.8515625" style="10" customWidth="1"/>
    <col min="5140" max="5140" width="23.7109375" style="10" customWidth="1"/>
    <col min="5141" max="5141" width="24.28125" style="10" customWidth="1"/>
    <col min="5142" max="5142" width="23.28125" style="10" customWidth="1"/>
    <col min="5143" max="5143" width="22.7109375" style="10" customWidth="1"/>
    <col min="5144" max="5376" width="9.28125" style="10" customWidth="1"/>
    <col min="5377" max="5377" width="36.28125" style="10" customWidth="1"/>
    <col min="5378" max="5378" width="28.7109375" style="10" customWidth="1"/>
    <col min="5379" max="5379" width="26.140625" style="10" customWidth="1"/>
    <col min="5380" max="5381" width="21.421875" style="10" customWidth="1"/>
    <col min="5382" max="5382" width="6.421875" style="10" customWidth="1"/>
    <col min="5383" max="5383" width="43.7109375" style="10" bestFit="1" customWidth="1"/>
    <col min="5384" max="5384" width="27.00390625" style="10" customWidth="1"/>
    <col min="5385" max="5385" width="25.140625" style="10" customWidth="1"/>
    <col min="5386" max="5387" width="21.28125" style="10" customWidth="1"/>
    <col min="5388" max="5388" width="4.7109375" style="10" customWidth="1"/>
    <col min="5389" max="5389" width="43.421875" style="10" customWidth="1"/>
    <col min="5390" max="5390" width="19.140625" style="10" customWidth="1"/>
    <col min="5391" max="5391" width="22.00390625" style="10" customWidth="1"/>
    <col min="5392" max="5393" width="21.57421875" style="10" customWidth="1"/>
    <col min="5394" max="5394" width="9.28125" style="10" customWidth="1"/>
    <col min="5395" max="5395" width="37.8515625" style="10" customWidth="1"/>
    <col min="5396" max="5396" width="23.7109375" style="10" customWidth="1"/>
    <col min="5397" max="5397" width="24.28125" style="10" customWidth="1"/>
    <col min="5398" max="5398" width="23.28125" style="10" customWidth="1"/>
    <col min="5399" max="5399" width="22.7109375" style="10" customWidth="1"/>
    <col min="5400" max="5632" width="9.28125" style="10" customWidth="1"/>
    <col min="5633" max="5633" width="36.28125" style="10" customWidth="1"/>
    <col min="5634" max="5634" width="28.7109375" style="10" customWidth="1"/>
    <col min="5635" max="5635" width="26.140625" style="10" customWidth="1"/>
    <col min="5636" max="5637" width="21.421875" style="10" customWidth="1"/>
    <col min="5638" max="5638" width="6.421875" style="10" customWidth="1"/>
    <col min="5639" max="5639" width="43.7109375" style="10" bestFit="1" customWidth="1"/>
    <col min="5640" max="5640" width="27.00390625" style="10" customWidth="1"/>
    <col min="5641" max="5641" width="25.140625" style="10" customWidth="1"/>
    <col min="5642" max="5643" width="21.28125" style="10" customWidth="1"/>
    <col min="5644" max="5644" width="4.7109375" style="10" customWidth="1"/>
    <col min="5645" max="5645" width="43.421875" style="10" customWidth="1"/>
    <col min="5646" max="5646" width="19.140625" style="10" customWidth="1"/>
    <col min="5647" max="5647" width="22.00390625" style="10" customWidth="1"/>
    <col min="5648" max="5649" width="21.57421875" style="10" customWidth="1"/>
    <col min="5650" max="5650" width="9.28125" style="10" customWidth="1"/>
    <col min="5651" max="5651" width="37.8515625" style="10" customWidth="1"/>
    <col min="5652" max="5652" width="23.7109375" style="10" customWidth="1"/>
    <col min="5653" max="5653" width="24.28125" style="10" customWidth="1"/>
    <col min="5654" max="5654" width="23.28125" style="10" customWidth="1"/>
    <col min="5655" max="5655" width="22.7109375" style="10" customWidth="1"/>
    <col min="5656" max="5888" width="9.28125" style="10" customWidth="1"/>
    <col min="5889" max="5889" width="36.28125" style="10" customWidth="1"/>
    <col min="5890" max="5890" width="28.7109375" style="10" customWidth="1"/>
    <col min="5891" max="5891" width="26.140625" style="10" customWidth="1"/>
    <col min="5892" max="5893" width="21.421875" style="10" customWidth="1"/>
    <col min="5894" max="5894" width="6.421875" style="10" customWidth="1"/>
    <col min="5895" max="5895" width="43.7109375" style="10" bestFit="1" customWidth="1"/>
    <col min="5896" max="5896" width="27.00390625" style="10" customWidth="1"/>
    <col min="5897" max="5897" width="25.140625" style="10" customWidth="1"/>
    <col min="5898" max="5899" width="21.28125" style="10" customWidth="1"/>
    <col min="5900" max="5900" width="4.7109375" style="10" customWidth="1"/>
    <col min="5901" max="5901" width="43.421875" style="10" customWidth="1"/>
    <col min="5902" max="5902" width="19.140625" style="10" customWidth="1"/>
    <col min="5903" max="5903" width="22.00390625" style="10" customWidth="1"/>
    <col min="5904" max="5905" width="21.57421875" style="10" customWidth="1"/>
    <col min="5906" max="5906" width="9.28125" style="10" customWidth="1"/>
    <col min="5907" max="5907" width="37.8515625" style="10" customWidth="1"/>
    <col min="5908" max="5908" width="23.7109375" style="10" customWidth="1"/>
    <col min="5909" max="5909" width="24.28125" style="10" customWidth="1"/>
    <col min="5910" max="5910" width="23.28125" style="10" customWidth="1"/>
    <col min="5911" max="5911" width="22.7109375" style="10" customWidth="1"/>
    <col min="5912" max="6144" width="9.28125" style="10" customWidth="1"/>
    <col min="6145" max="6145" width="36.28125" style="10" customWidth="1"/>
    <col min="6146" max="6146" width="28.7109375" style="10" customWidth="1"/>
    <col min="6147" max="6147" width="26.140625" style="10" customWidth="1"/>
    <col min="6148" max="6149" width="21.421875" style="10" customWidth="1"/>
    <col min="6150" max="6150" width="6.421875" style="10" customWidth="1"/>
    <col min="6151" max="6151" width="43.7109375" style="10" bestFit="1" customWidth="1"/>
    <col min="6152" max="6152" width="27.00390625" style="10" customWidth="1"/>
    <col min="6153" max="6153" width="25.140625" style="10" customWidth="1"/>
    <col min="6154" max="6155" width="21.28125" style="10" customWidth="1"/>
    <col min="6156" max="6156" width="4.7109375" style="10" customWidth="1"/>
    <col min="6157" max="6157" width="43.421875" style="10" customWidth="1"/>
    <col min="6158" max="6158" width="19.140625" style="10" customWidth="1"/>
    <col min="6159" max="6159" width="22.00390625" style="10" customWidth="1"/>
    <col min="6160" max="6161" width="21.57421875" style="10" customWidth="1"/>
    <col min="6162" max="6162" width="9.28125" style="10" customWidth="1"/>
    <col min="6163" max="6163" width="37.8515625" style="10" customWidth="1"/>
    <col min="6164" max="6164" width="23.7109375" style="10" customWidth="1"/>
    <col min="6165" max="6165" width="24.28125" style="10" customWidth="1"/>
    <col min="6166" max="6166" width="23.28125" style="10" customWidth="1"/>
    <col min="6167" max="6167" width="22.7109375" style="10" customWidth="1"/>
    <col min="6168" max="6400" width="9.28125" style="10" customWidth="1"/>
    <col min="6401" max="6401" width="36.28125" style="10" customWidth="1"/>
    <col min="6402" max="6402" width="28.7109375" style="10" customWidth="1"/>
    <col min="6403" max="6403" width="26.140625" style="10" customWidth="1"/>
    <col min="6404" max="6405" width="21.421875" style="10" customWidth="1"/>
    <col min="6406" max="6406" width="6.421875" style="10" customWidth="1"/>
    <col min="6407" max="6407" width="43.7109375" style="10" bestFit="1" customWidth="1"/>
    <col min="6408" max="6408" width="27.00390625" style="10" customWidth="1"/>
    <col min="6409" max="6409" width="25.140625" style="10" customWidth="1"/>
    <col min="6410" max="6411" width="21.28125" style="10" customWidth="1"/>
    <col min="6412" max="6412" width="4.7109375" style="10" customWidth="1"/>
    <col min="6413" max="6413" width="43.421875" style="10" customWidth="1"/>
    <col min="6414" max="6414" width="19.140625" style="10" customWidth="1"/>
    <col min="6415" max="6415" width="22.00390625" style="10" customWidth="1"/>
    <col min="6416" max="6417" width="21.57421875" style="10" customWidth="1"/>
    <col min="6418" max="6418" width="9.28125" style="10" customWidth="1"/>
    <col min="6419" max="6419" width="37.8515625" style="10" customWidth="1"/>
    <col min="6420" max="6420" width="23.7109375" style="10" customWidth="1"/>
    <col min="6421" max="6421" width="24.28125" style="10" customWidth="1"/>
    <col min="6422" max="6422" width="23.28125" style="10" customWidth="1"/>
    <col min="6423" max="6423" width="22.7109375" style="10" customWidth="1"/>
    <col min="6424" max="6656" width="9.28125" style="10" customWidth="1"/>
    <col min="6657" max="6657" width="36.28125" style="10" customWidth="1"/>
    <col min="6658" max="6658" width="28.7109375" style="10" customWidth="1"/>
    <col min="6659" max="6659" width="26.140625" style="10" customWidth="1"/>
    <col min="6660" max="6661" width="21.421875" style="10" customWidth="1"/>
    <col min="6662" max="6662" width="6.421875" style="10" customWidth="1"/>
    <col min="6663" max="6663" width="43.7109375" style="10" bestFit="1" customWidth="1"/>
    <col min="6664" max="6664" width="27.00390625" style="10" customWidth="1"/>
    <col min="6665" max="6665" width="25.140625" style="10" customWidth="1"/>
    <col min="6666" max="6667" width="21.28125" style="10" customWidth="1"/>
    <col min="6668" max="6668" width="4.7109375" style="10" customWidth="1"/>
    <col min="6669" max="6669" width="43.421875" style="10" customWidth="1"/>
    <col min="6670" max="6670" width="19.140625" style="10" customWidth="1"/>
    <col min="6671" max="6671" width="22.00390625" style="10" customWidth="1"/>
    <col min="6672" max="6673" width="21.57421875" style="10" customWidth="1"/>
    <col min="6674" max="6674" width="9.28125" style="10" customWidth="1"/>
    <col min="6675" max="6675" width="37.8515625" style="10" customWidth="1"/>
    <col min="6676" max="6676" width="23.7109375" style="10" customWidth="1"/>
    <col min="6677" max="6677" width="24.28125" style="10" customWidth="1"/>
    <col min="6678" max="6678" width="23.28125" style="10" customWidth="1"/>
    <col min="6679" max="6679" width="22.7109375" style="10" customWidth="1"/>
    <col min="6680" max="6912" width="9.28125" style="10" customWidth="1"/>
    <col min="6913" max="6913" width="36.28125" style="10" customWidth="1"/>
    <col min="6914" max="6914" width="28.7109375" style="10" customWidth="1"/>
    <col min="6915" max="6915" width="26.140625" style="10" customWidth="1"/>
    <col min="6916" max="6917" width="21.421875" style="10" customWidth="1"/>
    <col min="6918" max="6918" width="6.421875" style="10" customWidth="1"/>
    <col min="6919" max="6919" width="43.7109375" style="10" bestFit="1" customWidth="1"/>
    <col min="6920" max="6920" width="27.00390625" style="10" customWidth="1"/>
    <col min="6921" max="6921" width="25.140625" style="10" customWidth="1"/>
    <col min="6922" max="6923" width="21.28125" style="10" customWidth="1"/>
    <col min="6924" max="6924" width="4.7109375" style="10" customWidth="1"/>
    <col min="6925" max="6925" width="43.421875" style="10" customWidth="1"/>
    <col min="6926" max="6926" width="19.140625" style="10" customWidth="1"/>
    <col min="6927" max="6927" width="22.00390625" style="10" customWidth="1"/>
    <col min="6928" max="6929" width="21.57421875" style="10" customWidth="1"/>
    <col min="6930" max="6930" width="9.28125" style="10" customWidth="1"/>
    <col min="6931" max="6931" width="37.8515625" style="10" customWidth="1"/>
    <col min="6932" max="6932" width="23.7109375" style="10" customWidth="1"/>
    <col min="6933" max="6933" width="24.28125" style="10" customWidth="1"/>
    <col min="6934" max="6934" width="23.28125" style="10" customWidth="1"/>
    <col min="6935" max="6935" width="22.7109375" style="10" customWidth="1"/>
    <col min="6936" max="7168" width="9.28125" style="10" customWidth="1"/>
    <col min="7169" max="7169" width="36.28125" style="10" customWidth="1"/>
    <col min="7170" max="7170" width="28.7109375" style="10" customWidth="1"/>
    <col min="7171" max="7171" width="26.140625" style="10" customWidth="1"/>
    <col min="7172" max="7173" width="21.421875" style="10" customWidth="1"/>
    <col min="7174" max="7174" width="6.421875" style="10" customWidth="1"/>
    <col min="7175" max="7175" width="43.7109375" style="10" bestFit="1" customWidth="1"/>
    <col min="7176" max="7176" width="27.00390625" style="10" customWidth="1"/>
    <col min="7177" max="7177" width="25.140625" style="10" customWidth="1"/>
    <col min="7178" max="7179" width="21.28125" style="10" customWidth="1"/>
    <col min="7180" max="7180" width="4.7109375" style="10" customWidth="1"/>
    <col min="7181" max="7181" width="43.421875" style="10" customWidth="1"/>
    <col min="7182" max="7182" width="19.140625" style="10" customWidth="1"/>
    <col min="7183" max="7183" width="22.00390625" style="10" customWidth="1"/>
    <col min="7184" max="7185" width="21.57421875" style="10" customWidth="1"/>
    <col min="7186" max="7186" width="9.28125" style="10" customWidth="1"/>
    <col min="7187" max="7187" width="37.8515625" style="10" customWidth="1"/>
    <col min="7188" max="7188" width="23.7109375" style="10" customWidth="1"/>
    <col min="7189" max="7189" width="24.28125" style="10" customWidth="1"/>
    <col min="7190" max="7190" width="23.28125" style="10" customWidth="1"/>
    <col min="7191" max="7191" width="22.7109375" style="10" customWidth="1"/>
    <col min="7192" max="7424" width="9.28125" style="10" customWidth="1"/>
    <col min="7425" max="7425" width="36.28125" style="10" customWidth="1"/>
    <col min="7426" max="7426" width="28.7109375" style="10" customWidth="1"/>
    <col min="7427" max="7427" width="26.140625" style="10" customWidth="1"/>
    <col min="7428" max="7429" width="21.421875" style="10" customWidth="1"/>
    <col min="7430" max="7430" width="6.421875" style="10" customWidth="1"/>
    <col min="7431" max="7431" width="43.7109375" style="10" bestFit="1" customWidth="1"/>
    <col min="7432" max="7432" width="27.00390625" style="10" customWidth="1"/>
    <col min="7433" max="7433" width="25.140625" style="10" customWidth="1"/>
    <col min="7434" max="7435" width="21.28125" style="10" customWidth="1"/>
    <col min="7436" max="7436" width="4.7109375" style="10" customWidth="1"/>
    <col min="7437" max="7437" width="43.421875" style="10" customWidth="1"/>
    <col min="7438" max="7438" width="19.140625" style="10" customWidth="1"/>
    <col min="7439" max="7439" width="22.00390625" style="10" customWidth="1"/>
    <col min="7440" max="7441" width="21.57421875" style="10" customWidth="1"/>
    <col min="7442" max="7442" width="9.28125" style="10" customWidth="1"/>
    <col min="7443" max="7443" width="37.8515625" style="10" customWidth="1"/>
    <col min="7444" max="7444" width="23.7109375" style="10" customWidth="1"/>
    <col min="7445" max="7445" width="24.28125" style="10" customWidth="1"/>
    <col min="7446" max="7446" width="23.28125" style="10" customWidth="1"/>
    <col min="7447" max="7447" width="22.7109375" style="10" customWidth="1"/>
    <col min="7448" max="7680" width="9.28125" style="10" customWidth="1"/>
    <col min="7681" max="7681" width="36.28125" style="10" customWidth="1"/>
    <col min="7682" max="7682" width="28.7109375" style="10" customWidth="1"/>
    <col min="7683" max="7683" width="26.140625" style="10" customWidth="1"/>
    <col min="7684" max="7685" width="21.421875" style="10" customWidth="1"/>
    <col min="7686" max="7686" width="6.421875" style="10" customWidth="1"/>
    <col min="7687" max="7687" width="43.7109375" style="10" bestFit="1" customWidth="1"/>
    <col min="7688" max="7688" width="27.00390625" style="10" customWidth="1"/>
    <col min="7689" max="7689" width="25.140625" style="10" customWidth="1"/>
    <col min="7690" max="7691" width="21.28125" style="10" customWidth="1"/>
    <col min="7692" max="7692" width="4.7109375" style="10" customWidth="1"/>
    <col min="7693" max="7693" width="43.421875" style="10" customWidth="1"/>
    <col min="7694" max="7694" width="19.140625" style="10" customWidth="1"/>
    <col min="7695" max="7695" width="22.00390625" style="10" customWidth="1"/>
    <col min="7696" max="7697" width="21.57421875" style="10" customWidth="1"/>
    <col min="7698" max="7698" width="9.28125" style="10" customWidth="1"/>
    <col min="7699" max="7699" width="37.8515625" style="10" customWidth="1"/>
    <col min="7700" max="7700" width="23.7109375" style="10" customWidth="1"/>
    <col min="7701" max="7701" width="24.28125" style="10" customWidth="1"/>
    <col min="7702" max="7702" width="23.28125" style="10" customWidth="1"/>
    <col min="7703" max="7703" width="22.7109375" style="10" customWidth="1"/>
    <col min="7704" max="7936" width="9.28125" style="10" customWidth="1"/>
    <col min="7937" max="7937" width="36.28125" style="10" customWidth="1"/>
    <col min="7938" max="7938" width="28.7109375" style="10" customWidth="1"/>
    <col min="7939" max="7939" width="26.140625" style="10" customWidth="1"/>
    <col min="7940" max="7941" width="21.421875" style="10" customWidth="1"/>
    <col min="7942" max="7942" width="6.421875" style="10" customWidth="1"/>
    <col min="7943" max="7943" width="43.7109375" style="10" bestFit="1" customWidth="1"/>
    <col min="7944" max="7944" width="27.00390625" style="10" customWidth="1"/>
    <col min="7945" max="7945" width="25.140625" style="10" customWidth="1"/>
    <col min="7946" max="7947" width="21.28125" style="10" customWidth="1"/>
    <col min="7948" max="7948" width="4.7109375" style="10" customWidth="1"/>
    <col min="7949" max="7949" width="43.421875" style="10" customWidth="1"/>
    <col min="7950" max="7950" width="19.140625" style="10" customWidth="1"/>
    <col min="7951" max="7951" width="22.00390625" style="10" customWidth="1"/>
    <col min="7952" max="7953" width="21.57421875" style="10" customWidth="1"/>
    <col min="7954" max="7954" width="9.28125" style="10" customWidth="1"/>
    <col min="7955" max="7955" width="37.8515625" style="10" customWidth="1"/>
    <col min="7956" max="7956" width="23.7109375" style="10" customWidth="1"/>
    <col min="7957" max="7957" width="24.28125" style="10" customWidth="1"/>
    <col min="7958" max="7958" width="23.28125" style="10" customWidth="1"/>
    <col min="7959" max="7959" width="22.7109375" style="10" customWidth="1"/>
    <col min="7960" max="8192" width="9.28125" style="10" customWidth="1"/>
    <col min="8193" max="8193" width="36.28125" style="10" customWidth="1"/>
    <col min="8194" max="8194" width="28.7109375" style="10" customWidth="1"/>
    <col min="8195" max="8195" width="26.140625" style="10" customWidth="1"/>
    <col min="8196" max="8197" width="21.421875" style="10" customWidth="1"/>
    <col min="8198" max="8198" width="6.421875" style="10" customWidth="1"/>
    <col min="8199" max="8199" width="43.7109375" style="10" bestFit="1" customWidth="1"/>
    <col min="8200" max="8200" width="27.00390625" style="10" customWidth="1"/>
    <col min="8201" max="8201" width="25.140625" style="10" customWidth="1"/>
    <col min="8202" max="8203" width="21.28125" style="10" customWidth="1"/>
    <col min="8204" max="8204" width="4.7109375" style="10" customWidth="1"/>
    <col min="8205" max="8205" width="43.421875" style="10" customWidth="1"/>
    <col min="8206" max="8206" width="19.140625" style="10" customWidth="1"/>
    <col min="8207" max="8207" width="22.00390625" style="10" customWidth="1"/>
    <col min="8208" max="8209" width="21.57421875" style="10" customWidth="1"/>
    <col min="8210" max="8210" width="9.28125" style="10" customWidth="1"/>
    <col min="8211" max="8211" width="37.8515625" style="10" customWidth="1"/>
    <col min="8212" max="8212" width="23.7109375" style="10" customWidth="1"/>
    <col min="8213" max="8213" width="24.28125" style="10" customWidth="1"/>
    <col min="8214" max="8214" width="23.28125" style="10" customWidth="1"/>
    <col min="8215" max="8215" width="22.7109375" style="10" customWidth="1"/>
    <col min="8216" max="8448" width="9.28125" style="10" customWidth="1"/>
    <col min="8449" max="8449" width="36.28125" style="10" customWidth="1"/>
    <col min="8450" max="8450" width="28.7109375" style="10" customWidth="1"/>
    <col min="8451" max="8451" width="26.140625" style="10" customWidth="1"/>
    <col min="8452" max="8453" width="21.421875" style="10" customWidth="1"/>
    <col min="8454" max="8454" width="6.421875" style="10" customWidth="1"/>
    <col min="8455" max="8455" width="43.7109375" style="10" bestFit="1" customWidth="1"/>
    <col min="8456" max="8456" width="27.00390625" style="10" customWidth="1"/>
    <col min="8457" max="8457" width="25.140625" style="10" customWidth="1"/>
    <col min="8458" max="8459" width="21.28125" style="10" customWidth="1"/>
    <col min="8460" max="8460" width="4.7109375" style="10" customWidth="1"/>
    <col min="8461" max="8461" width="43.421875" style="10" customWidth="1"/>
    <col min="8462" max="8462" width="19.140625" style="10" customWidth="1"/>
    <col min="8463" max="8463" width="22.00390625" style="10" customWidth="1"/>
    <col min="8464" max="8465" width="21.57421875" style="10" customWidth="1"/>
    <col min="8466" max="8466" width="9.28125" style="10" customWidth="1"/>
    <col min="8467" max="8467" width="37.8515625" style="10" customWidth="1"/>
    <col min="8468" max="8468" width="23.7109375" style="10" customWidth="1"/>
    <col min="8469" max="8469" width="24.28125" style="10" customWidth="1"/>
    <col min="8470" max="8470" width="23.28125" style="10" customWidth="1"/>
    <col min="8471" max="8471" width="22.7109375" style="10" customWidth="1"/>
    <col min="8472" max="8704" width="9.28125" style="10" customWidth="1"/>
    <col min="8705" max="8705" width="36.28125" style="10" customWidth="1"/>
    <col min="8706" max="8706" width="28.7109375" style="10" customWidth="1"/>
    <col min="8707" max="8707" width="26.140625" style="10" customWidth="1"/>
    <col min="8708" max="8709" width="21.421875" style="10" customWidth="1"/>
    <col min="8710" max="8710" width="6.421875" style="10" customWidth="1"/>
    <col min="8711" max="8711" width="43.7109375" style="10" bestFit="1" customWidth="1"/>
    <col min="8712" max="8712" width="27.00390625" style="10" customWidth="1"/>
    <col min="8713" max="8713" width="25.140625" style="10" customWidth="1"/>
    <col min="8714" max="8715" width="21.28125" style="10" customWidth="1"/>
    <col min="8716" max="8716" width="4.7109375" style="10" customWidth="1"/>
    <col min="8717" max="8717" width="43.421875" style="10" customWidth="1"/>
    <col min="8718" max="8718" width="19.140625" style="10" customWidth="1"/>
    <col min="8719" max="8719" width="22.00390625" style="10" customWidth="1"/>
    <col min="8720" max="8721" width="21.57421875" style="10" customWidth="1"/>
    <col min="8722" max="8722" width="9.28125" style="10" customWidth="1"/>
    <col min="8723" max="8723" width="37.8515625" style="10" customWidth="1"/>
    <col min="8724" max="8724" width="23.7109375" style="10" customWidth="1"/>
    <col min="8725" max="8725" width="24.28125" style="10" customWidth="1"/>
    <col min="8726" max="8726" width="23.28125" style="10" customWidth="1"/>
    <col min="8727" max="8727" width="22.7109375" style="10" customWidth="1"/>
    <col min="8728" max="8960" width="9.28125" style="10" customWidth="1"/>
    <col min="8961" max="8961" width="36.28125" style="10" customWidth="1"/>
    <col min="8962" max="8962" width="28.7109375" style="10" customWidth="1"/>
    <col min="8963" max="8963" width="26.140625" style="10" customWidth="1"/>
    <col min="8964" max="8965" width="21.421875" style="10" customWidth="1"/>
    <col min="8966" max="8966" width="6.421875" style="10" customWidth="1"/>
    <col min="8967" max="8967" width="43.7109375" style="10" bestFit="1" customWidth="1"/>
    <col min="8968" max="8968" width="27.00390625" style="10" customWidth="1"/>
    <col min="8969" max="8969" width="25.140625" style="10" customWidth="1"/>
    <col min="8970" max="8971" width="21.28125" style="10" customWidth="1"/>
    <col min="8972" max="8972" width="4.7109375" style="10" customWidth="1"/>
    <col min="8973" max="8973" width="43.421875" style="10" customWidth="1"/>
    <col min="8974" max="8974" width="19.140625" style="10" customWidth="1"/>
    <col min="8975" max="8975" width="22.00390625" style="10" customWidth="1"/>
    <col min="8976" max="8977" width="21.57421875" style="10" customWidth="1"/>
    <col min="8978" max="8978" width="9.28125" style="10" customWidth="1"/>
    <col min="8979" max="8979" width="37.8515625" style="10" customWidth="1"/>
    <col min="8980" max="8980" width="23.7109375" style="10" customWidth="1"/>
    <col min="8981" max="8981" width="24.28125" style="10" customWidth="1"/>
    <col min="8982" max="8982" width="23.28125" style="10" customWidth="1"/>
    <col min="8983" max="8983" width="22.7109375" style="10" customWidth="1"/>
    <col min="8984" max="9216" width="9.28125" style="10" customWidth="1"/>
    <col min="9217" max="9217" width="36.28125" style="10" customWidth="1"/>
    <col min="9218" max="9218" width="28.7109375" style="10" customWidth="1"/>
    <col min="9219" max="9219" width="26.140625" style="10" customWidth="1"/>
    <col min="9220" max="9221" width="21.421875" style="10" customWidth="1"/>
    <col min="9222" max="9222" width="6.421875" style="10" customWidth="1"/>
    <col min="9223" max="9223" width="43.7109375" style="10" bestFit="1" customWidth="1"/>
    <col min="9224" max="9224" width="27.00390625" style="10" customWidth="1"/>
    <col min="9225" max="9225" width="25.140625" style="10" customWidth="1"/>
    <col min="9226" max="9227" width="21.28125" style="10" customWidth="1"/>
    <col min="9228" max="9228" width="4.7109375" style="10" customWidth="1"/>
    <col min="9229" max="9229" width="43.421875" style="10" customWidth="1"/>
    <col min="9230" max="9230" width="19.140625" style="10" customWidth="1"/>
    <col min="9231" max="9231" width="22.00390625" style="10" customWidth="1"/>
    <col min="9232" max="9233" width="21.57421875" style="10" customWidth="1"/>
    <col min="9234" max="9234" width="9.28125" style="10" customWidth="1"/>
    <col min="9235" max="9235" width="37.8515625" style="10" customWidth="1"/>
    <col min="9236" max="9236" width="23.7109375" style="10" customWidth="1"/>
    <col min="9237" max="9237" width="24.28125" style="10" customWidth="1"/>
    <col min="9238" max="9238" width="23.28125" style="10" customWidth="1"/>
    <col min="9239" max="9239" width="22.7109375" style="10" customWidth="1"/>
    <col min="9240" max="9472" width="9.28125" style="10" customWidth="1"/>
    <col min="9473" max="9473" width="36.28125" style="10" customWidth="1"/>
    <col min="9474" max="9474" width="28.7109375" style="10" customWidth="1"/>
    <col min="9475" max="9475" width="26.140625" style="10" customWidth="1"/>
    <col min="9476" max="9477" width="21.421875" style="10" customWidth="1"/>
    <col min="9478" max="9478" width="6.421875" style="10" customWidth="1"/>
    <col min="9479" max="9479" width="43.7109375" style="10" bestFit="1" customWidth="1"/>
    <col min="9480" max="9480" width="27.00390625" style="10" customWidth="1"/>
    <col min="9481" max="9481" width="25.140625" style="10" customWidth="1"/>
    <col min="9482" max="9483" width="21.28125" style="10" customWidth="1"/>
    <col min="9484" max="9484" width="4.7109375" style="10" customWidth="1"/>
    <col min="9485" max="9485" width="43.421875" style="10" customWidth="1"/>
    <col min="9486" max="9486" width="19.140625" style="10" customWidth="1"/>
    <col min="9487" max="9487" width="22.00390625" style="10" customWidth="1"/>
    <col min="9488" max="9489" width="21.57421875" style="10" customWidth="1"/>
    <col min="9490" max="9490" width="9.28125" style="10" customWidth="1"/>
    <col min="9491" max="9491" width="37.8515625" style="10" customWidth="1"/>
    <col min="9492" max="9492" width="23.7109375" style="10" customWidth="1"/>
    <col min="9493" max="9493" width="24.28125" style="10" customWidth="1"/>
    <col min="9494" max="9494" width="23.28125" style="10" customWidth="1"/>
    <col min="9495" max="9495" width="22.7109375" style="10" customWidth="1"/>
    <col min="9496" max="9728" width="9.28125" style="10" customWidth="1"/>
    <col min="9729" max="9729" width="36.28125" style="10" customWidth="1"/>
    <col min="9730" max="9730" width="28.7109375" style="10" customWidth="1"/>
    <col min="9731" max="9731" width="26.140625" style="10" customWidth="1"/>
    <col min="9732" max="9733" width="21.421875" style="10" customWidth="1"/>
    <col min="9734" max="9734" width="6.421875" style="10" customWidth="1"/>
    <col min="9735" max="9735" width="43.7109375" style="10" bestFit="1" customWidth="1"/>
    <col min="9736" max="9736" width="27.00390625" style="10" customWidth="1"/>
    <col min="9737" max="9737" width="25.140625" style="10" customWidth="1"/>
    <col min="9738" max="9739" width="21.28125" style="10" customWidth="1"/>
    <col min="9740" max="9740" width="4.7109375" style="10" customWidth="1"/>
    <col min="9741" max="9741" width="43.421875" style="10" customWidth="1"/>
    <col min="9742" max="9742" width="19.140625" style="10" customWidth="1"/>
    <col min="9743" max="9743" width="22.00390625" style="10" customWidth="1"/>
    <col min="9744" max="9745" width="21.57421875" style="10" customWidth="1"/>
    <col min="9746" max="9746" width="9.28125" style="10" customWidth="1"/>
    <col min="9747" max="9747" width="37.8515625" style="10" customWidth="1"/>
    <col min="9748" max="9748" width="23.7109375" style="10" customWidth="1"/>
    <col min="9749" max="9749" width="24.28125" style="10" customWidth="1"/>
    <col min="9750" max="9750" width="23.28125" style="10" customWidth="1"/>
    <col min="9751" max="9751" width="22.7109375" style="10" customWidth="1"/>
    <col min="9752" max="9984" width="9.28125" style="10" customWidth="1"/>
    <col min="9985" max="9985" width="36.28125" style="10" customWidth="1"/>
    <col min="9986" max="9986" width="28.7109375" style="10" customWidth="1"/>
    <col min="9987" max="9987" width="26.140625" style="10" customWidth="1"/>
    <col min="9988" max="9989" width="21.421875" style="10" customWidth="1"/>
    <col min="9990" max="9990" width="6.421875" style="10" customWidth="1"/>
    <col min="9991" max="9991" width="43.7109375" style="10" bestFit="1" customWidth="1"/>
    <col min="9992" max="9992" width="27.00390625" style="10" customWidth="1"/>
    <col min="9993" max="9993" width="25.140625" style="10" customWidth="1"/>
    <col min="9994" max="9995" width="21.28125" style="10" customWidth="1"/>
    <col min="9996" max="9996" width="4.7109375" style="10" customWidth="1"/>
    <col min="9997" max="9997" width="43.421875" style="10" customWidth="1"/>
    <col min="9998" max="9998" width="19.140625" style="10" customWidth="1"/>
    <col min="9999" max="9999" width="22.00390625" style="10" customWidth="1"/>
    <col min="10000" max="10001" width="21.57421875" style="10" customWidth="1"/>
    <col min="10002" max="10002" width="9.28125" style="10" customWidth="1"/>
    <col min="10003" max="10003" width="37.8515625" style="10" customWidth="1"/>
    <col min="10004" max="10004" width="23.7109375" style="10" customWidth="1"/>
    <col min="10005" max="10005" width="24.28125" style="10" customWidth="1"/>
    <col min="10006" max="10006" width="23.28125" style="10" customWidth="1"/>
    <col min="10007" max="10007" width="22.7109375" style="10" customWidth="1"/>
    <col min="10008" max="10240" width="9.28125" style="10" customWidth="1"/>
    <col min="10241" max="10241" width="36.28125" style="10" customWidth="1"/>
    <col min="10242" max="10242" width="28.7109375" style="10" customWidth="1"/>
    <col min="10243" max="10243" width="26.140625" style="10" customWidth="1"/>
    <col min="10244" max="10245" width="21.421875" style="10" customWidth="1"/>
    <col min="10246" max="10246" width="6.421875" style="10" customWidth="1"/>
    <col min="10247" max="10247" width="43.7109375" style="10" bestFit="1" customWidth="1"/>
    <col min="10248" max="10248" width="27.00390625" style="10" customWidth="1"/>
    <col min="10249" max="10249" width="25.140625" style="10" customWidth="1"/>
    <col min="10250" max="10251" width="21.28125" style="10" customWidth="1"/>
    <col min="10252" max="10252" width="4.7109375" style="10" customWidth="1"/>
    <col min="10253" max="10253" width="43.421875" style="10" customWidth="1"/>
    <col min="10254" max="10254" width="19.140625" style="10" customWidth="1"/>
    <col min="10255" max="10255" width="22.00390625" style="10" customWidth="1"/>
    <col min="10256" max="10257" width="21.57421875" style="10" customWidth="1"/>
    <col min="10258" max="10258" width="9.28125" style="10" customWidth="1"/>
    <col min="10259" max="10259" width="37.8515625" style="10" customWidth="1"/>
    <col min="10260" max="10260" width="23.7109375" style="10" customWidth="1"/>
    <col min="10261" max="10261" width="24.28125" style="10" customWidth="1"/>
    <col min="10262" max="10262" width="23.28125" style="10" customWidth="1"/>
    <col min="10263" max="10263" width="22.7109375" style="10" customWidth="1"/>
    <col min="10264" max="10496" width="9.28125" style="10" customWidth="1"/>
    <col min="10497" max="10497" width="36.28125" style="10" customWidth="1"/>
    <col min="10498" max="10498" width="28.7109375" style="10" customWidth="1"/>
    <col min="10499" max="10499" width="26.140625" style="10" customWidth="1"/>
    <col min="10500" max="10501" width="21.421875" style="10" customWidth="1"/>
    <col min="10502" max="10502" width="6.421875" style="10" customWidth="1"/>
    <col min="10503" max="10503" width="43.7109375" style="10" bestFit="1" customWidth="1"/>
    <col min="10504" max="10504" width="27.00390625" style="10" customWidth="1"/>
    <col min="10505" max="10505" width="25.140625" style="10" customWidth="1"/>
    <col min="10506" max="10507" width="21.28125" style="10" customWidth="1"/>
    <col min="10508" max="10508" width="4.7109375" style="10" customWidth="1"/>
    <col min="10509" max="10509" width="43.421875" style="10" customWidth="1"/>
    <col min="10510" max="10510" width="19.140625" style="10" customWidth="1"/>
    <col min="10511" max="10511" width="22.00390625" style="10" customWidth="1"/>
    <col min="10512" max="10513" width="21.57421875" style="10" customWidth="1"/>
    <col min="10514" max="10514" width="9.28125" style="10" customWidth="1"/>
    <col min="10515" max="10515" width="37.8515625" style="10" customWidth="1"/>
    <col min="10516" max="10516" width="23.7109375" style="10" customWidth="1"/>
    <col min="10517" max="10517" width="24.28125" style="10" customWidth="1"/>
    <col min="10518" max="10518" width="23.28125" style="10" customWidth="1"/>
    <col min="10519" max="10519" width="22.7109375" style="10" customWidth="1"/>
    <col min="10520" max="10752" width="9.28125" style="10" customWidth="1"/>
    <col min="10753" max="10753" width="36.28125" style="10" customWidth="1"/>
    <col min="10754" max="10754" width="28.7109375" style="10" customWidth="1"/>
    <col min="10755" max="10755" width="26.140625" style="10" customWidth="1"/>
    <col min="10756" max="10757" width="21.421875" style="10" customWidth="1"/>
    <col min="10758" max="10758" width="6.421875" style="10" customWidth="1"/>
    <col min="10759" max="10759" width="43.7109375" style="10" bestFit="1" customWidth="1"/>
    <col min="10760" max="10760" width="27.00390625" style="10" customWidth="1"/>
    <col min="10761" max="10761" width="25.140625" style="10" customWidth="1"/>
    <col min="10762" max="10763" width="21.28125" style="10" customWidth="1"/>
    <col min="10764" max="10764" width="4.7109375" style="10" customWidth="1"/>
    <col min="10765" max="10765" width="43.421875" style="10" customWidth="1"/>
    <col min="10766" max="10766" width="19.140625" style="10" customWidth="1"/>
    <col min="10767" max="10767" width="22.00390625" style="10" customWidth="1"/>
    <col min="10768" max="10769" width="21.57421875" style="10" customWidth="1"/>
    <col min="10770" max="10770" width="9.28125" style="10" customWidth="1"/>
    <col min="10771" max="10771" width="37.8515625" style="10" customWidth="1"/>
    <col min="10772" max="10772" width="23.7109375" style="10" customWidth="1"/>
    <col min="10773" max="10773" width="24.28125" style="10" customWidth="1"/>
    <col min="10774" max="10774" width="23.28125" style="10" customWidth="1"/>
    <col min="10775" max="10775" width="22.7109375" style="10" customWidth="1"/>
    <col min="10776" max="11008" width="9.28125" style="10" customWidth="1"/>
    <col min="11009" max="11009" width="36.28125" style="10" customWidth="1"/>
    <col min="11010" max="11010" width="28.7109375" style="10" customWidth="1"/>
    <col min="11011" max="11011" width="26.140625" style="10" customWidth="1"/>
    <col min="11012" max="11013" width="21.421875" style="10" customWidth="1"/>
    <col min="11014" max="11014" width="6.421875" style="10" customWidth="1"/>
    <col min="11015" max="11015" width="43.7109375" style="10" bestFit="1" customWidth="1"/>
    <col min="11016" max="11016" width="27.00390625" style="10" customWidth="1"/>
    <col min="11017" max="11017" width="25.140625" style="10" customWidth="1"/>
    <col min="11018" max="11019" width="21.28125" style="10" customWidth="1"/>
    <col min="11020" max="11020" width="4.7109375" style="10" customWidth="1"/>
    <col min="11021" max="11021" width="43.421875" style="10" customWidth="1"/>
    <col min="11022" max="11022" width="19.140625" style="10" customWidth="1"/>
    <col min="11023" max="11023" width="22.00390625" style="10" customWidth="1"/>
    <col min="11024" max="11025" width="21.57421875" style="10" customWidth="1"/>
    <col min="11026" max="11026" width="9.28125" style="10" customWidth="1"/>
    <col min="11027" max="11027" width="37.8515625" style="10" customWidth="1"/>
    <col min="11028" max="11028" width="23.7109375" style="10" customWidth="1"/>
    <col min="11029" max="11029" width="24.28125" style="10" customWidth="1"/>
    <col min="11030" max="11030" width="23.28125" style="10" customWidth="1"/>
    <col min="11031" max="11031" width="22.7109375" style="10" customWidth="1"/>
    <col min="11032" max="11264" width="9.28125" style="10" customWidth="1"/>
    <col min="11265" max="11265" width="36.28125" style="10" customWidth="1"/>
    <col min="11266" max="11266" width="28.7109375" style="10" customWidth="1"/>
    <col min="11267" max="11267" width="26.140625" style="10" customWidth="1"/>
    <col min="11268" max="11269" width="21.421875" style="10" customWidth="1"/>
    <col min="11270" max="11270" width="6.421875" style="10" customWidth="1"/>
    <col min="11271" max="11271" width="43.7109375" style="10" bestFit="1" customWidth="1"/>
    <col min="11272" max="11272" width="27.00390625" style="10" customWidth="1"/>
    <col min="11273" max="11273" width="25.140625" style="10" customWidth="1"/>
    <col min="11274" max="11275" width="21.28125" style="10" customWidth="1"/>
    <col min="11276" max="11276" width="4.7109375" style="10" customWidth="1"/>
    <col min="11277" max="11277" width="43.421875" style="10" customWidth="1"/>
    <col min="11278" max="11278" width="19.140625" style="10" customWidth="1"/>
    <col min="11279" max="11279" width="22.00390625" style="10" customWidth="1"/>
    <col min="11280" max="11281" width="21.57421875" style="10" customWidth="1"/>
    <col min="11282" max="11282" width="9.28125" style="10" customWidth="1"/>
    <col min="11283" max="11283" width="37.8515625" style="10" customWidth="1"/>
    <col min="11284" max="11284" width="23.7109375" style="10" customWidth="1"/>
    <col min="11285" max="11285" width="24.28125" style="10" customWidth="1"/>
    <col min="11286" max="11286" width="23.28125" style="10" customWidth="1"/>
    <col min="11287" max="11287" width="22.7109375" style="10" customWidth="1"/>
    <col min="11288" max="11520" width="9.28125" style="10" customWidth="1"/>
    <col min="11521" max="11521" width="36.28125" style="10" customWidth="1"/>
    <col min="11522" max="11522" width="28.7109375" style="10" customWidth="1"/>
    <col min="11523" max="11523" width="26.140625" style="10" customWidth="1"/>
    <col min="11524" max="11525" width="21.421875" style="10" customWidth="1"/>
    <col min="11526" max="11526" width="6.421875" style="10" customWidth="1"/>
    <col min="11527" max="11527" width="43.7109375" style="10" bestFit="1" customWidth="1"/>
    <col min="11528" max="11528" width="27.00390625" style="10" customWidth="1"/>
    <col min="11529" max="11529" width="25.140625" style="10" customWidth="1"/>
    <col min="11530" max="11531" width="21.28125" style="10" customWidth="1"/>
    <col min="11532" max="11532" width="4.7109375" style="10" customWidth="1"/>
    <col min="11533" max="11533" width="43.421875" style="10" customWidth="1"/>
    <col min="11534" max="11534" width="19.140625" style="10" customWidth="1"/>
    <col min="11535" max="11535" width="22.00390625" style="10" customWidth="1"/>
    <col min="11536" max="11537" width="21.57421875" style="10" customWidth="1"/>
    <col min="11538" max="11538" width="9.28125" style="10" customWidth="1"/>
    <col min="11539" max="11539" width="37.8515625" style="10" customWidth="1"/>
    <col min="11540" max="11540" width="23.7109375" style="10" customWidth="1"/>
    <col min="11541" max="11541" width="24.28125" style="10" customWidth="1"/>
    <col min="11542" max="11542" width="23.28125" style="10" customWidth="1"/>
    <col min="11543" max="11543" width="22.7109375" style="10" customWidth="1"/>
    <col min="11544" max="11776" width="9.28125" style="10" customWidth="1"/>
    <col min="11777" max="11777" width="36.28125" style="10" customWidth="1"/>
    <col min="11778" max="11778" width="28.7109375" style="10" customWidth="1"/>
    <col min="11779" max="11779" width="26.140625" style="10" customWidth="1"/>
    <col min="11780" max="11781" width="21.421875" style="10" customWidth="1"/>
    <col min="11782" max="11782" width="6.421875" style="10" customWidth="1"/>
    <col min="11783" max="11783" width="43.7109375" style="10" bestFit="1" customWidth="1"/>
    <col min="11784" max="11784" width="27.00390625" style="10" customWidth="1"/>
    <col min="11785" max="11785" width="25.140625" style="10" customWidth="1"/>
    <col min="11786" max="11787" width="21.28125" style="10" customWidth="1"/>
    <col min="11788" max="11788" width="4.7109375" style="10" customWidth="1"/>
    <col min="11789" max="11789" width="43.421875" style="10" customWidth="1"/>
    <col min="11790" max="11790" width="19.140625" style="10" customWidth="1"/>
    <col min="11791" max="11791" width="22.00390625" style="10" customWidth="1"/>
    <col min="11792" max="11793" width="21.57421875" style="10" customWidth="1"/>
    <col min="11794" max="11794" width="9.28125" style="10" customWidth="1"/>
    <col min="11795" max="11795" width="37.8515625" style="10" customWidth="1"/>
    <col min="11796" max="11796" width="23.7109375" style="10" customWidth="1"/>
    <col min="11797" max="11797" width="24.28125" style="10" customWidth="1"/>
    <col min="11798" max="11798" width="23.28125" style="10" customWidth="1"/>
    <col min="11799" max="11799" width="22.7109375" style="10" customWidth="1"/>
    <col min="11800" max="12032" width="9.28125" style="10" customWidth="1"/>
    <col min="12033" max="12033" width="36.28125" style="10" customWidth="1"/>
    <col min="12034" max="12034" width="28.7109375" style="10" customWidth="1"/>
    <col min="12035" max="12035" width="26.140625" style="10" customWidth="1"/>
    <col min="12036" max="12037" width="21.421875" style="10" customWidth="1"/>
    <col min="12038" max="12038" width="6.421875" style="10" customWidth="1"/>
    <col min="12039" max="12039" width="43.7109375" style="10" bestFit="1" customWidth="1"/>
    <col min="12040" max="12040" width="27.00390625" style="10" customWidth="1"/>
    <col min="12041" max="12041" width="25.140625" style="10" customWidth="1"/>
    <col min="12042" max="12043" width="21.28125" style="10" customWidth="1"/>
    <col min="12044" max="12044" width="4.7109375" style="10" customWidth="1"/>
    <col min="12045" max="12045" width="43.421875" style="10" customWidth="1"/>
    <col min="12046" max="12046" width="19.140625" style="10" customWidth="1"/>
    <col min="12047" max="12047" width="22.00390625" style="10" customWidth="1"/>
    <col min="12048" max="12049" width="21.57421875" style="10" customWidth="1"/>
    <col min="12050" max="12050" width="9.28125" style="10" customWidth="1"/>
    <col min="12051" max="12051" width="37.8515625" style="10" customWidth="1"/>
    <col min="12052" max="12052" width="23.7109375" style="10" customWidth="1"/>
    <col min="12053" max="12053" width="24.28125" style="10" customWidth="1"/>
    <col min="12054" max="12054" width="23.28125" style="10" customWidth="1"/>
    <col min="12055" max="12055" width="22.7109375" style="10" customWidth="1"/>
    <col min="12056" max="12288" width="9.28125" style="10" customWidth="1"/>
    <col min="12289" max="12289" width="36.28125" style="10" customWidth="1"/>
    <col min="12290" max="12290" width="28.7109375" style="10" customWidth="1"/>
    <col min="12291" max="12291" width="26.140625" style="10" customWidth="1"/>
    <col min="12292" max="12293" width="21.421875" style="10" customWidth="1"/>
    <col min="12294" max="12294" width="6.421875" style="10" customWidth="1"/>
    <col min="12295" max="12295" width="43.7109375" style="10" bestFit="1" customWidth="1"/>
    <col min="12296" max="12296" width="27.00390625" style="10" customWidth="1"/>
    <col min="12297" max="12297" width="25.140625" style="10" customWidth="1"/>
    <col min="12298" max="12299" width="21.28125" style="10" customWidth="1"/>
    <col min="12300" max="12300" width="4.7109375" style="10" customWidth="1"/>
    <col min="12301" max="12301" width="43.421875" style="10" customWidth="1"/>
    <col min="12302" max="12302" width="19.140625" style="10" customWidth="1"/>
    <col min="12303" max="12303" width="22.00390625" style="10" customWidth="1"/>
    <col min="12304" max="12305" width="21.57421875" style="10" customWidth="1"/>
    <col min="12306" max="12306" width="9.28125" style="10" customWidth="1"/>
    <col min="12307" max="12307" width="37.8515625" style="10" customWidth="1"/>
    <col min="12308" max="12308" width="23.7109375" style="10" customWidth="1"/>
    <col min="12309" max="12309" width="24.28125" style="10" customWidth="1"/>
    <col min="12310" max="12310" width="23.28125" style="10" customWidth="1"/>
    <col min="12311" max="12311" width="22.7109375" style="10" customWidth="1"/>
    <col min="12312" max="12544" width="9.28125" style="10" customWidth="1"/>
    <col min="12545" max="12545" width="36.28125" style="10" customWidth="1"/>
    <col min="12546" max="12546" width="28.7109375" style="10" customWidth="1"/>
    <col min="12547" max="12547" width="26.140625" style="10" customWidth="1"/>
    <col min="12548" max="12549" width="21.421875" style="10" customWidth="1"/>
    <col min="12550" max="12550" width="6.421875" style="10" customWidth="1"/>
    <col min="12551" max="12551" width="43.7109375" style="10" bestFit="1" customWidth="1"/>
    <col min="12552" max="12552" width="27.00390625" style="10" customWidth="1"/>
    <col min="12553" max="12553" width="25.140625" style="10" customWidth="1"/>
    <col min="12554" max="12555" width="21.28125" style="10" customWidth="1"/>
    <col min="12556" max="12556" width="4.7109375" style="10" customWidth="1"/>
    <col min="12557" max="12557" width="43.421875" style="10" customWidth="1"/>
    <col min="12558" max="12558" width="19.140625" style="10" customWidth="1"/>
    <col min="12559" max="12559" width="22.00390625" style="10" customWidth="1"/>
    <col min="12560" max="12561" width="21.57421875" style="10" customWidth="1"/>
    <col min="12562" max="12562" width="9.28125" style="10" customWidth="1"/>
    <col min="12563" max="12563" width="37.8515625" style="10" customWidth="1"/>
    <col min="12564" max="12564" width="23.7109375" style="10" customWidth="1"/>
    <col min="12565" max="12565" width="24.28125" style="10" customWidth="1"/>
    <col min="12566" max="12566" width="23.28125" style="10" customWidth="1"/>
    <col min="12567" max="12567" width="22.7109375" style="10" customWidth="1"/>
    <col min="12568" max="12800" width="9.28125" style="10" customWidth="1"/>
    <col min="12801" max="12801" width="36.28125" style="10" customWidth="1"/>
    <col min="12802" max="12802" width="28.7109375" style="10" customWidth="1"/>
    <col min="12803" max="12803" width="26.140625" style="10" customWidth="1"/>
    <col min="12804" max="12805" width="21.421875" style="10" customWidth="1"/>
    <col min="12806" max="12806" width="6.421875" style="10" customWidth="1"/>
    <col min="12807" max="12807" width="43.7109375" style="10" bestFit="1" customWidth="1"/>
    <col min="12808" max="12808" width="27.00390625" style="10" customWidth="1"/>
    <col min="12809" max="12809" width="25.140625" style="10" customWidth="1"/>
    <col min="12810" max="12811" width="21.28125" style="10" customWidth="1"/>
    <col min="12812" max="12812" width="4.7109375" style="10" customWidth="1"/>
    <col min="12813" max="12813" width="43.421875" style="10" customWidth="1"/>
    <col min="12814" max="12814" width="19.140625" style="10" customWidth="1"/>
    <col min="12815" max="12815" width="22.00390625" style="10" customWidth="1"/>
    <col min="12816" max="12817" width="21.57421875" style="10" customWidth="1"/>
    <col min="12818" max="12818" width="9.28125" style="10" customWidth="1"/>
    <col min="12819" max="12819" width="37.8515625" style="10" customWidth="1"/>
    <col min="12820" max="12820" width="23.7109375" style="10" customWidth="1"/>
    <col min="12821" max="12821" width="24.28125" style="10" customWidth="1"/>
    <col min="12822" max="12822" width="23.28125" style="10" customWidth="1"/>
    <col min="12823" max="12823" width="22.7109375" style="10" customWidth="1"/>
    <col min="12824" max="13056" width="9.28125" style="10" customWidth="1"/>
    <col min="13057" max="13057" width="36.28125" style="10" customWidth="1"/>
    <col min="13058" max="13058" width="28.7109375" style="10" customWidth="1"/>
    <col min="13059" max="13059" width="26.140625" style="10" customWidth="1"/>
    <col min="13060" max="13061" width="21.421875" style="10" customWidth="1"/>
    <col min="13062" max="13062" width="6.421875" style="10" customWidth="1"/>
    <col min="13063" max="13063" width="43.7109375" style="10" bestFit="1" customWidth="1"/>
    <col min="13064" max="13064" width="27.00390625" style="10" customWidth="1"/>
    <col min="13065" max="13065" width="25.140625" style="10" customWidth="1"/>
    <col min="13066" max="13067" width="21.28125" style="10" customWidth="1"/>
    <col min="13068" max="13068" width="4.7109375" style="10" customWidth="1"/>
    <col min="13069" max="13069" width="43.421875" style="10" customWidth="1"/>
    <col min="13070" max="13070" width="19.140625" style="10" customWidth="1"/>
    <col min="13071" max="13071" width="22.00390625" style="10" customWidth="1"/>
    <col min="13072" max="13073" width="21.57421875" style="10" customWidth="1"/>
    <col min="13074" max="13074" width="9.28125" style="10" customWidth="1"/>
    <col min="13075" max="13075" width="37.8515625" style="10" customWidth="1"/>
    <col min="13076" max="13076" width="23.7109375" style="10" customWidth="1"/>
    <col min="13077" max="13077" width="24.28125" style="10" customWidth="1"/>
    <col min="13078" max="13078" width="23.28125" style="10" customWidth="1"/>
    <col min="13079" max="13079" width="22.7109375" style="10" customWidth="1"/>
    <col min="13080" max="13312" width="9.28125" style="10" customWidth="1"/>
    <col min="13313" max="13313" width="36.28125" style="10" customWidth="1"/>
    <col min="13314" max="13314" width="28.7109375" style="10" customWidth="1"/>
    <col min="13315" max="13315" width="26.140625" style="10" customWidth="1"/>
    <col min="13316" max="13317" width="21.421875" style="10" customWidth="1"/>
    <col min="13318" max="13318" width="6.421875" style="10" customWidth="1"/>
    <col min="13319" max="13319" width="43.7109375" style="10" bestFit="1" customWidth="1"/>
    <col min="13320" max="13320" width="27.00390625" style="10" customWidth="1"/>
    <col min="13321" max="13321" width="25.140625" style="10" customWidth="1"/>
    <col min="13322" max="13323" width="21.28125" style="10" customWidth="1"/>
    <col min="13324" max="13324" width="4.7109375" style="10" customWidth="1"/>
    <col min="13325" max="13325" width="43.421875" style="10" customWidth="1"/>
    <col min="13326" max="13326" width="19.140625" style="10" customWidth="1"/>
    <col min="13327" max="13327" width="22.00390625" style="10" customWidth="1"/>
    <col min="13328" max="13329" width="21.57421875" style="10" customWidth="1"/>
    <col min="13330" max="13330" width="9.28125" style="10" customWidth="1"/>
    <col min="13331" max="13331" width="37.8515625" style="10" customWidth="1"/>
    <col min="13332" max="13332" width="23.7109375" style="10" customWidth="1"/>
    <col min="13333" max="13333" width="24.28125" style="10" customWidth="1"/>
    <col min="13334" max="13334" width="23.28125" style="10" customWidth="1"/>
    <col min="13335" max="13335" width="22.7109375" style="10" customWidth="1"/>
    <col min="13336" max="13568" width="9.28125" style="10" customWidth="1"/>
    <col min="13569" max="13569" width="36.28125" style="10" customWidth="1"/>
    <col min="13570" max="13570" width="28.7109375" style="10" customWidth="1"/>
    <col min="13571" max="13571" width="26.140625" style="10" customWidth="1"/>
    <col min="13572" max="13573" width="21.421875" style="10" customWidth="1"/>
    <col min="13574" max="13574" width="6.421875" style="10" customWidth="1"/>
    <col min="13575" max="13575" width="43.7109375" style="10" bestFit="1" customWidth="1"/>
    <col min="13576" max="13576" width="27.00390625" style="10" customWidth="1"/>
    <col min="13577" max="13577" width="25.140625" style="10" customWidth="1"/>
    <col min="13578" max="13579" width="21.28125" style="10" customWidth="1"/>
    <col min="13580" max="13580" width="4.7109375" style="10" customWidth="1"/>
    <col min="13581" max="13581" width="43.421875" style="10" customWidth="1"/>
    <col min="13582" max="13582" width="19.140625" style="10" customWidth="1"/>
    <col min="13583" max="13583" width="22.00390625" style="10" customWidth="1"/>
    <col min="13584" max="13585" width="21.57421875" style="10" customWidth="1"/>
    <col min="13586" max="13586" width="9.28125" style="10" customWidth="1"/>
    <col min="13587" max="13587" width="37.8515625" style="10" customWidth="1"/>
    <col min="13588" max="13588" width="23.7109375" style="10" customWidth="1"/>
    <col min="13589" max="13589" width="24.28125" style="10" customWidth="1"/>
    <col min="13590" max="13590" width="23.28125" style="10" customWidth="1"/>
    <col min="13591" max="13591" width="22.7109375" style="10" customWidth="1"/>
    <col min="13592" max="13824" width="9.28125" style="10" customWidth="1"/>
    <col min="13825" max="13825" width="36.28125" style="10" customWidth="1"/>
    <col min="13826" max="13826" width="28.7109375" style="10" customWidth="1"/>
    <col min="13827" max="13827" width="26.140625" style="10" customWidth="1"/>
    <col min="13828" max="13829" width="21.421875" style="10" customWidth="1"/>
    <col min="13830" max="13830" width="6.421875" style="10" customWidth="1"/>
    <col min="13831" max="13831" width="43.7109375" style="10" bestFit="1" customWidth="1"/>
    <col min="13832" max="13832" width="27.00390625" style="10" customWidth="1"/>
    <col min="13833" max="13833" width="25.140625" style="10" customWidth="1"/>
    <col min="13834" max="13835" width="21.28125" style="10" customWidth="1"/>
    <col min="13836" max="13836" width="4.7109375" style="10" customWidth="1"/>
    <col min="13837" max="13837" width="43.421875" style="10" customWidth="1"/>
    <col min="13838" max="13838" width="19.140625" style="10" customWidth="1"/>
    <col min="13839" max="13839" width="22.00390625" style="10" customWidth="1"/>
    <col min="13840" max="13841" width="21.57421875" style="10" customWidth="1"/>
    <col min="13842" max="13842" width="9.28125" style="10" customWidth="1"/>
    <col min="13843" max="13843" width="37.8515625" style="10" customWidth="1"/>
    <col min="13844" max="13844" width="23.7109375" style="10" customWidth="1"/>
    <col min="13845" max="13845" width="24.28125" style="10" customWidth="1"/>
    <col min="13846" max="13846" width="23.28125" style="10" customWidth="1"/>
    <col min="13847" max="13847" width="22.7109375" style="10" customWidth="1"/>
    <col min="13848" max="14080" width="9.28125" style="10" customWidth="1"/>
    <col min="14081" max="14081" width="36.28125" style="10" customWidth="1"/>
    <col min="14082" max="14082" width="28.7109375" style="10" customWidth="1"/>
    <col min="14083" max="14083" width="26.140625" style="10" customWidth="1"/>
    <col min="14084" max="14085" width="21.421875" style="10" customWidth="1"/>
    <col min="14086" max="14086" width="6.421875" style="10" customWidth="1"/>
    <col min="14087" max="14087" width="43.7109375" style="10" bestFit="1" customWidth="1"/>
    <col min="14088" max="14088" width="27.00390625" style="10" customWidth="1"/>
    <col min="14089" max="14089" width="25.140625" style="10" customWidth="1"/>
    <col min="14090" max="14091" width="21.28125" style="10" customWidth="1"/>
    <col min="14092" max="14092" width="4.7109375" style="10" customWidth="1"/>
    <col min="14093" max="14093" width="43.421875" style="10" customWidth="1"/>
    <col min="14094" max="14094" width="19.140625" style="10" customWidth="1"/>
    <col min="14095" max="14095" width="22.00390625" style="10" customWidth="1"/>
    <col min="14096" max="14097" width="21.57421875" style="10" customWidth="1"/>
    <col min="14098" max="14098" width="9.28125" style="10" customWidth="1"/>
    <col min="14099" max="14099" width="37.8515625" style="10" customWidth="1"/>
    <col min="14100" max="14100" width="23.7109375" style="10" customWidth="1"/>
    <col min="14101" max="14101" width="24.28125" style="10" customWidth="1"/>
    <col min="14102" max="14102" width="23.28125" style="10" customWidth="1"/>
    <col min="14103" max="14103" width="22.7109375" style="10" customWidth="1"/>
    <col min="14104" max="14336" width="9.28125" style="10" customWidth="1"/>
    <col min="14337" max="14337" width="36.28125" style="10" customWidth="1"/>
    <col min="14338" max="14338" width="28.7109375" style="10" customWidth="1"/>
    <col min="14339" max="14339" width="26.140625" style="10" customWidth="1"/>
    <col min="14340" max="14341" width="21.421875" style="10" customWidth="1"/>
    <col min="14342" max="14342" width="6.421875" style="10" customWidth="1"/>
    <col min="14343" max="14343" width="43.7109375" style="10" bestFit="1" customWidth="1"/>
    <col min="14344" max="14344" width="27.00390625" style="10" customWidth="1"/>
    <col min="14345" max="14345" width="25.140625" style="10" customWidth="1"/>
    <col min="14346" max="14347" width="21.28125" style="10" customWidth="1"/>
    <col min="14348" max="14348" width="4.7109375" style="10" customWidth="1"/>
    <col min="14349" max="14349" width="43.421875" style="10" customWidth="1"/>
    <col min="14350" max="14350" width="19.140625" style="10" customWidth="1"/>
    <col min="14351" max="14351" width="22.00390625" style="10" customWidth="1"/>
    <col min="14352" max="14353" width="21.57421875" style="10" customWidth="1"/>
    <col min="14354" max="14354" width="9.28125" style="10" customWidth="1"/>
    <col min="14355" max="14355" width="37.8515625" style="10" customWidth="1"/>
    <col min="14356" max="14356" width="23.7109375" style="10" customWidth="1"/>
    <col min="14357" max="14357" width="24.28125" style="10" customWidth="1"/>
    <col min="14358" max="14358" width="23.28125" style="10" customWidth="1"/>
    <col min="14359" max="14359" width="22.7109375" style="10" customWidth="1"/>
    <col min="14360" max="14592" width="9.28125" style="10" customWidth="1"/>
    <col min="14593" max="14593" width="36.28125" style="10" customWidth="1"/>
    <col min="14594" max="14594" width="28.7109375" style="10" customWidth="1"/>
    <col min="14595" max="14595" width="26.140625" style="10" customWidth="1"/>
    <col min="14596" max="14597" width="21.421875" style="10" customWidth="1"/>
    <col min="14598" max="14598" width="6.421875" style="10" customWidth="1"/>
    <col min="14599" max="14599" width="43.7109375" style="10" bestFit="1" customWidth="1"/>
    <col min="14600" max="14600" width="27.00390625" style="10" customWidth="1"/>
    <col min="14601" max="14601" width="25.140625" style="10" customWidth="1"/>
    <col min="14602" max="14603" width="21.28125" style="10" customWidth="1"/>
    <col min="14604" max="14604" width="4.7109375" style="10" customWidth="1"/>
    <col min="14605" max="14605" width="43.421875" style="10" customWidth="1"/>
    <col min="14606" max="14606" width="19.140625" style="10" customWidth="1"/>
    <col min="14607" max="14607" width="22.00390625" style="10" customWidth="1"/>
    <col min="14608" max="14609" width="21.57421875" style="10" customWidth="1"/>
    <col min="14610" max="14610" width="9.28125" style="10" customWidth="1"/>
    <col min="14611" max="14611" width="37.8515625" style="10" customWidth="1"/>
    <col min="14612" max="14612" width="23.7109375" style="10" customWidth="1"/>
    <col min="14613" max="14613" width="24.28125" style="10" customWidth="1"/>
    <col min="14614" max="14614" width="23.28125" style="10" customWidth="1"/>
    <col min="14615" max="14615" width="22.7109375" style="10" customWidth="1"/>
    <col min="14616" max="14848" width="9.28125" style="10" customWidth="1"/>
    <col min="14849" max="14849" width="36.28125" style="10" customWidth="1"/>
    <col min="14850" max="14850" width="28.7109375" style="10" customWidth="1"/>
    <col min="14851" max="14851" width="26.140625" style="10" customWidth="1"/>
    <col min="14852" max="14853" width="21.421875" style="10" customWidth="1"/>
    <col min="14854" max="14854" width="6.421875" style="10" customWidth="1"/>
    <col min="14855" max="14855" width="43.7109375" style="10" bestFit="1" customWidth="1"/>
    <col min="14856" max="14856" width="27.00390625" style="10" customWidth="1"/>
    <col min="14857" max="14857" width="25.140625" style="10" customWidth="1"/>
    <col min="14858" max="14859" width="21.28125" style="10" customWidth="1"/>
    <col min="14860" max="14860" width="4.7109375" style="10" customWidth="1"/>
    <col min="14861" max="14861" width="43.421875" style="10" customWidth="1"/>
    <col min="14862" max="14862" width="19.140625" style="10" customWidth="1"/>
    <col min="14863" max="14863" width="22.00390625" style="10" customWidth="1"/>
    <col min="14864" max="14865" width="21.57421875" style="10" customWidth="1"/>
    <col min="14866" max="14866" width="9.28125" style="10" customWidth="1"/>
    <col min="14867" max="14867" width="37.8515625" style="10" customWidth="1"/>
    <col min="14868" max="14868" width="23.7109375" style="10" customWidth="1"/>
    <col min="14869" max="14869" width="24.28125" style="10" customWidth="1"/>
    <col min="14870" max="14870" width="23.28125" style="10" customWidth="1"/>
    <col min="14871" max="14871" width="22.7109375" style="10" customWidth="1"/>
    <col min="14872" max="15104" width="9.28125" style="10" customWidth="1"/>
    <col min="15105" max="15105" width="36.28125" style="10" customWidth="1"/>
    <col min="15106" max="15106" width="28.7109375" style="10" customWidth="1"/>
    <col min="15107" max="15107" width="26.140625" style="10" customWidth="1"/>
    <col min="15108" max="15109" width="21.421875" style="10" customWidth="1"/>
    <col min="15110" max="15110" width="6.421875" style="10" customWidth="1"/>
    <col min="15111" max="15111" width="43.7109375" style="10" bestFit="1" customWidth="1"/>
    <col min="15112" max="15112" width="27.00390625" style="10" customWidth="1"/>
    <col min="15113" max="15113" width="25.140625" style="10" customWidth="1"/>
    <col min="15114" max="15115" width="21.28125" style="10" customWidth="1"/>
    <col min="15116" max="15116" width="4.7109375" style="10" customWidth="1"/>
    <col min="15117" max="15117" width="43.421875" style="10" customWidth="1"/>
    <col min="15118" max="15118" width="19.140625" style="10" customWidth="1"/>
    <col min="15119" max="15119" width="22.00390625" style="10" customWidth="1"/>
    <col min="15120" max="15121" width="21.57421875" style="10" customWidth="1"/>
    <col min="15122" max="15122" width="9.28125" style="10" customWidth="1"/>
    <col min="15123" max="15123" width="37.8515625" style="10" customWidth="1"/>
    <col min="15124" max="15124" width="23.7109375" style="10" customWidth="1"/>
    <col min="15125" max="15125" width="24.28125" style="10" customWidth="1"/>
    <col min="15126" max="15126" width="23.28125" style="10" customWidth="1"/>
    <col min="15127" max="15127" width="22.7109375" style="10" customWidth="1"/>
    <col min="15128" max="15360" width="9.28125" style="10" customWidth="1"/>
    <col min="15361" max="15361" width="36.28125" style="10" customWidth="1"/>
    <col min="15362" max="15362" width="28.7109375" style="10" customWidth="1"/>
    <col min="15363" max="15363" width="26.140625" style="10" customWidth="1"/>
    <col min="15364" max="15365" width="21.421875" style="10" customWidth="1"/>
    <col min="15366" max="15366" width="6.421875" style="10" customWidth="1"/>
    <col min="15367" max="15367" width="43.7109375" style="10" bestFit="1" customWidth="1"/>
    <col min="15368" max="15368" width="27.00390625" style="10" customWidth="1"/>
    <col min="15369" max="15369" width="25.140625" style="10" customWidth="1"/>
    <col min="15370" max="15371" width="21.28125" style="10" customWidth="1"/>
    <col min="15372" max="15372" width="4.7109375" style="10" customWidth="1"/>
    <col min="15373" max="15373" width="43.421875" style="10" customWidth="1"/>
    <col min="15374" max="15374" width="19.140625" style="10" customWidth="1"/>
    <col min="15375" max="15375" width="22.00390625" style="10" customWidth="1"/>
    <col min="15376" max="15377" width="21.57421875" style="10" customWidth="1"/>
    <col min="15378" max="15378" width="9.28125" style="10" customWidth="1"/>
    <col min="15379" max="15379" width="37.8515625" style="10" customWidth="1"/>
    <col min="15380" max="15380" width="23.7109375" style="10" customWidth="1"/>
    <col min="15381" max="15381" width="24.28125" style="10" customWidth="1"/>
    <col min="15382" max="15382" width="23.28125" style="10" customWidth="1"/>
    <col min="15383" max="15383" width="22.7109375" style="10" customWidth="1"/>
    <col min="15384" max="15616" width="9.28125" style="10" customWidth="1"/>
    <col min="15617" max="15617" width="36.28125" style="10" customWidth="1"/>
    <col min="15618" max="15618" width="28.7109375" style="10" customWidth="1"/>
    <col min="15619" max="15619" width="26.140625" style="10" customWidth="1"/>
    <col min="15620" max="15621" width="21.421875" style="10" customWidth="1"/>
    <col min="15622" max="15622" width="6.421875" style="10" customWidth="1"/>
    <col min="15623" max="15623" width="43.7109375" style="10" bestFit="1" customWidth="1"/>
    <col min="15624" max="15624" width="27.00390625" style="10" customWidth="1"/>
    <col min="15625" max="15625" width="25.140625" style="10" customWidth="1"/>
    <col min="15626" max="15627" width="21.28125" style="10" customWidth="1"/>
    <col min="15628" max="15628" width="4.7109375" style="10" customWidth="1"/>
    <col min="15629" max="15629" width="43.421875" style="10" customWidth="1"/>
    <col min="15630" max="15630" width="19.140625" style="10" customWidth="1"/>
    <col min="15631" max="15631" width="22.00390625" style="10" customWidth="1"/>
    <col min="15632" max="15633" width="21.57421875" style="10" customWidth="1"/>
    <col min="15634" max="15634" width="9.28125" style="10" customWidth="1"/>
    <col min="15635" max="15635" width="37.8515625" style="10" customWidth="1"/>
    <col min="15636" max="15636" width="23.7109375" style="10" customWidth="1"/>
    <col min="15637" max="15637" width="24.28125" style="10" customWidth="1"/>
    <col min="15638" max="15638" width="23.28125" style="10" customWidth="1"/>
    <col min="15639" max="15639" width="22.7109375" style="10" customWidth="1"/>
    <col min="15640" max="15872" width="9.28125" style="10" customWidth="1"/>
    <col min="15873" max="15873" width="36.28125" style="10" customWidth="1"/>
    <col min="15874" max="15874" width="28.7109375" style="10" customWidth="1"/>
    <col min="15875" max="15875" width="26.140625" style="10" customWidth="1"/>
    <col min="15876" max="15877" width="21.421875" style="10" customWidth="1"/>
    <col min="15878" max="15878" width="6.421875" style="10" customWidth="1"/>
    <col min="15879" max="15879" width="43.7109375" style="10" bestFit="1" customWidth="1"/>
    <col min="15880" max="15880" width="27.00390625" style="10" customWidth="1"/>
    <col min="15881" max="15881" width="25.140625" style="10" customWidth="1"/>
    <col min="15882" max="15883" width="21.28125" style="10" customWidth="1"/>
    <col min="15884" max="15884" width="4.7109375" style="10" customWidth="1"/>
    <col min="15885" max="15885" width="43.421875" style="10" customWidth="1"/>
    <col min="15886" max="15886" width="19.140625" style="10" customWidth="1"/>
    <col min="15887" max="15887" width="22.00390625" style="10" customWidth="1"/>
    <col min="15888" max="15889" width="21.57421875" style="10" customWidth="1"/>
    <col min="15890" max="15890" width="9.28125" style="10" customWidth="1"/>
    <col min="15891" max="15891" width="37.8515625" style="10" customWidth="1"/>
    <col min="15892" max="15892" width="23.7109375" style="10" customWidth="1"/>
    <col min="15893" max="15893" width="24.28125" style="10" customWidth="1"/>
    <col min="15894" max="15894" width="23.28125" style="10" customWidth="1"/>
    <col min="15895" max="15895" width="22.7109375" style="10" customWidth="1"/>
    <col min="15896" max="16128" width="9.28125" style="10" customWidth="1"/>
    <col min="16129" max="16129" width="36.28125" style="10" customWidth="1"/>
    <col min="16130" max="16130" width="28.7109375" style="10" customWidth="1"/>
    <col min="16131" max="16131" width="26.140625" style="10" customWidth="1"/>
    <col min="16132" max="16133" width="21.421875" style="10" customWidth="1"/>
    <col min="16134" max="16134" width="6.421875" style="10" customWidth="1"/>
    <col min="16135" max="16135" width="43.7109375" style="10" bestFit="1" customWidth="1"/>
    <col min="16136" max="16136" width="27.00390625" style="10" customWidth="1"/>
    <col min="16137" max="16137" width="25.140625" style="10" customWidth="1"/>
    <col min="16138" max="16139" width="21.28125" style="10" customWidth="1"/>
    <col min="16140" max="16140" width="4.7109375" style="10" customWidth="1"/>
    <col min="16141" max="16141" width="43.421875" style="10" customWidth="1"/>
    <col min="16142" max="16142" width="19.140625" style="10" customWidth="1"/>
    <col min="16143" max="16143" width="22.00390625" style="10" customWidth="1"/>
    <col min="16144" max="16145" width="21.57421875" style="10" customWidth="1"/>
    <col min="16146" max="16146" width="9.28125" style="10" customWidth="1"/>
    <col min="16147" max="16147" width="37.8515625" style="10" customWidth="1"/>
    <col min="16148" max="16148" width="23.7109375" style="10" customWidth="1"/>
    <col min="16149" max="16149" width="24.28125" style="10" customWidth="1"/>
    <col min="16150" max="16150" width="23.28125" style="10" customWidth="1"/>
    <col min="16151" max="16151" width="22.7109375" style="10" customWidth="1"/>
    <col min="16152" max="16384" width="9.28125" style="10" customWidth="1"/>
  </cols>
  <sheetData>
    <row r="1" spans="1:5" ht="15">
      <c r="A1" s="557" t="s">
        <v>767</v>
      </c>
      <c r="B1" s="558"/>
      <c r="C1" s="558"/>
      <c r="D1" s="558"/>
      <c r="E1" s="559"/>
    </row>
    <row r="2" spans="1:5" ht="15">
      <c r="A2" s="560" t="s">
        <v>768</v>
      </c>
      <c r="B2" s="561"/>
      <c r="C2" s="561"/>
      <c r="D2" s="561"/>
      <c r="E2" s="562"/>
    </row>
    <row r="3" spans="1:5" ht="15">
      <c r="A3" s="560" t="s">
        <v>769</v>
      </c>
      <c r="B3" s="561"/>
      <c r="C3" s="561"/>
      <c r="D3" s="561"/>
      <c r="E3" s="562"/>
    </row>
    <row r="4" spans="1:5" ht="13.8" thickBot="1">
      <c r="A4" s="563" t="s">
        <v>770</v>
      </c>
      <c r="B4" s="564"/>
      <c r="C4" s="564"/>
      <c r="D4" s="564"/>
      <c r="E4" s="565"/>
    </row>
    <row r="5" spans="1:5" ht="13.8" thickBot="1">
      <c r="A5" s="566"/>
      <c r="B5" s="566"/>
      <c r="C5" s="566"/>
      <c r="D5" s="566"/>
      <c r="E5" s="511"/>
    </row>
    <row r="6" spans="1:23" ht="15">
      <c r="A6" s="570" t="s">
        <v>771</v>
      </c>
      <c r="B6" s="571"/>
      <c r="C6" s="571"/>
      <c r="D6" s="571"/>
      <c r="E6" s="572"/>
      <c r="G6" s="567" t="s">
        <v>772</v>
      </c>
      <c r="H6" s="568"/>
      <c r="I6" s="568"/>
      <c r="J6" s="568"/>
      <c r="K6" s="569"/>
      <c r="M6" s="570" t="s">
        <v>773</v>
      </c>
      <c r="N6" s="571"/>
      <c r="O6" s="571"/>
      <c r="P6" s="571"/>
      <c r="Q6" s="572"/>
      <c r="S6" s="567" t="s">
        <v>774</v>
      </c>
      <c r="T6" s="568"/>
      <c r="U6" s="568"/>
      <c r="V6" s="568"/>
      <c r="W6" s="569"/>
    </row>
    <row r="7" spans="1:23" ht="15">
      <c r="A7" s="573" t="s">
        <v>830</v>
      </c>
      <c r="B7" s="574"/>
      <c r="C7" s="574"/>
      <c r="D7" s="574"/>
      <c r="E7" s="575"/>
      <c r="G7" s="573" t="s">
        <v>830</v>
      </c>
      <c r="H7" s="574"/>
      <c r="I7" s="574"/>
      <c r="J7" s="574"/>
      <c r="K7" s="575"/>
      <c r="M7" s="573" t="s">
        <v>830</v>
      </c>
      <c r="N7" s="574"/>
      <c r="O7" s="574"/>
      <c r="P7" s="574"/>
      <c r="Q7" s="575"/>
      <c r="S7" s="573" t="s">
        <v>830</v>
      </c>
      <c r="T7" s="574"/>
      <c r="U7" s="574"/>
      <c r="V7" s="574"/>
      <c r="W7" s="575"/>
    </row>
    <row r="8" spans="1:23" ht="15">
      <c r="A8" s="512" t="s">
        <v>0</v>
      </c>
      <c r="B8" s="576" t="s">
        <v>1</v>
      </c>
      <c r="C8" s="577"/>
      <c r="D8" s="577"/>
      <c r="E8" s="578"/>
      <c r="G8" s="512" t="s">
        <v>0</v>
      </c>
      <c r="H8" s="579" t="s">
        <v>2</v>
      </c>
      <c r="I8" s="579"/>
      <c r="J8" s="579"/>
      <c r="K8" s="580"/>
      <c r="M8" s="512" t="s">
        <v>0</v>
      </c>
      <c r="N8" s="576" t="s">
        <v>775</v>
      </c>
      <c r="O8" s="577"/>
      <c r="P8" s="577"/>
      <c r="Q8" s="578"/>
      <c r="S8" s="512" t="s">
        <v>0</v>
      </c>
      <c r="T8" s="579" t="s">
        <v>3</v>
      </c>
      <c r="U8" s="579"/>
      <c r="V8" s="579"/>
      <c r="W8" s="580"/>
    </row>
    <row r="9" spans="1:23" ht="15">
      <c r="A9" s="512" t="s">
        <v>776</v>
      </c>
      <c r="B9" s="579" t="s">
        <v>777</v>
      </c>
      <c r="C9" s="579"/>
      <c r="D9" s="579"/>
      <c r="E9" s="580"/>
      <c r="G9" s="512" t="s">
        <v>776</v>
      </c>
      <c r="H9" s="579" t="s">
        <v>778</v>
      </c>
      <c r="I9" s="579"/>
      <c r="J9" s="579"/>
      <c r="K9" s="580"/>
      <c r="M9" s="512" t="s">
        <v>776</v>
      </c>
      <c r="N9" s="576" t="s">
        <v>779</v>
      </c>
      <c r="O9" s="577"/>
      <c r="P9" s="577"/>
      <c r="Q9" s="578"/>
      <c r="S9" s="512" t="s">
        <v>776</v>
      </c>
      <c r="T9" s="579" t="s">
        <v>780</v>
      </c>
      <c r="U9" s="579"/>
      <c r="V9" s="579"/>
      <c r="W9" s="580"/>
    </row>
    <row r="10" spans="1:23" ht="15">
      <c r="A10" s="512" t="s">
        <v>781</v>
      </c>
      <c r="B10" s="581" t="s">
        <v>782</v>
      </c>
      <c r="C10" s="582"/>
      <c r="D10" s="582"/>
      <c r="E10" s="583"/>
      <c r="G10" s="512" t="s">
        <v>781</v>
      </c>
      <c r="H10" s="584" t="s">
        <v>783</v>
      </c>
      <c r="I10" s="584"/>
      <c r="J10" s="584"/>
      <c r="K10" s="585"/>
      <c r="M10" s="512" t="s">
        <v>781</v>
      </c>
      <c r="N10" s="586" t="s">
        <v>784</v>
      </c>
      <c r="O10" s="587"/>
      <c r="P10" s="587"/>
      <c r="Q10" s="588"/>
      <c r="S10" s="512" t="s">
        <v>781</v>
      </c>
      <c r="T10" s="584" t="s">
        <v>785</v>
      </c>
      <c r="U10" s="584"/>
      <c r="V10" s="584"/>
      <c r="W10" s="585"/>
    </row>
    <row r="11" spans="1:23" ht="15">
      <c r="A11" s="514" t="s">
        <v>786</v>
      </c>
      <c r="B11" s="576" t="s">
        <v>739</v>
      </c>
      <c r="C11" s="577"/>
      <c r="D11" s="577"/>
      <c r="E11" s="578"/>
      <c r="G11" s="514" t="s">
        <v>786</v>
      </c>
      <c r="H11" s="579" t="s">
        <v>787</v>
      </c>
      <c r="I11" s="579"/>
      <c r="J11" s="579"/>
      <c r="K11" s="580"/>
      <c r="M11" s="514" t="s">
        <v>786</v>
      </c>
      <c r="N11" s="586" t="s">
        <v>788</v>
      </c>
      <c r="O11" s="587"/>
      <c r="P11" s="587"/>
      <c r="Q11" s="588"/>
      <c r="S11" s="514" t="s">
        <v>786</v>
      </c>
      <c r="T11" s="579" t="s">
        <v>789</v>
      </c>
      <c r="U11" s="579"/>
      <c r="V11" s="579"/>
      <c r="W11" s="580"/>
    </row>
    <row r="12" spans="1:23" ht="15">
      <c r="A12" s="514" t="s">
        <v>790</v>
      </c>
      <c r="B12" s="590">
        <v>41418</v>
      </c>
      <c r="C12" s="591"/>
      <c r="D12" s="591"/>
      <c r="E12" s="592"/>
      <c r="G12" s="514" t="s">
        <v>790</v>
      </c>
      <c r="H12" s="593">
        <v>43670</v>
      </c>
      <c r="I12" s="593"/>
      <c r="J12" s="593"/>
      <c r="K12" s="594"/>
      <c r="M12" s="514" t="s">
        <v>790</v>
      </c>
      <c r="N12" s="590">
        <v>43231</v>
      </c>
      <c r="O12" s="591"/>
      <c r="P12" s="591"/>
      <c r="Q12" s="592"/>
      <c r="S12" s="514" t="s">
        <v>790</v>
      </c>
      <c r="T12" s="593">
        <v>44342</v>
      </c>
      <c r="U12" s="593"/>
      <c r="V12" s="593"/>
      <c r="W12" s="594"/>
    </row>
    <row r="13" spans="1:23" ht="15">
      <c r="A13" s="514" t="s">
        <v>791</v>
      </c>
      <c r="B13" s="595">
        <v>44037.86</v>
      </c>
      <c r="C13" s="577"/>
      <c r="D13" s="577"/>
      <c r="E13" s="578"/>
      <c r="G13" s="514" t="s">
        <v>791</v>
      </c>
      <c r="H13" s="596">
        <v>2137.73</v>
      </c>
      <c r="I13" s="596"/>
      <c r="J13" s="596"/>
      <c r="K13" s="597"/>
      <c r="M13" s="514" t="s">
        <v>791</v>
      </c>
      <c r="N13" s="595">
        <v>2027.19</v>
      </c>
      <c r="O13" s="598"/>
      <c r="P13" s="598"/>
      <c r="Q13" s="599"/>
      <c r="S13" s="514" t="s">
        <v>791</v>
      </c>
      <c r="T13" s="596">
        <v>1601.86</v>
      </c>
      <c r="U13" s="596"/>
      <c r="V13" s="596"/>
      <c r="W13" s="597"/>
    </row>
    <row r="14" spans="1:23" ht="15">
      <c r="A14" s="514" t="s">
        <v>792</v>
      </c>
      <c r="B14" s="600" t="s">
        <v>655</v>
      </c>
      <c r="C14" s="601"/>
      <c r="D14" s="601"/>
      <c r="E14" s="602"/>
      <c r="G14" s="514" t="s">
        <v>792</v>
      </c>
      <c r="H14" s="603" t="s">
        <v>657</v>
      </c>
      <c r="I14" s="603"/>
      <c r="J14" s="603"/>
      <c r="K14" s="604"/>
      <c r="M14" s="514" t="s">
        <v>792</v>
      </c>
      <c r="N14" s="600" t="s">
        <v>656</v>
      </c>
      <c r="O14" s="601"/>
      <c r="P14" s="601"/>
      <c r="Q14" s="602"/>
      <c r="S14" s="514" t="s">
        <v>792</v>
      </c>
      <c r="T14" s="603" t="s">
        <v>658</v>
      </c>
      <c r="U14" s="603"/>
      <c r="V14" s="603"/>
      <c r="W14" s="604"/>
    </row>
    <row r="15" spans="1:23" ht="15">
      <c r="A15" s="515"/>
      <c r="B15" s="516"/>
      <c r="C15" s="113"/>
      <c r="D15" s="113"/>
      <c r="E15" s="517"/>
      <c r="G15" s="515"/>
      <c r="H15" s="516"/>
      <c r="I15" s="113"/>
      <c r="J15" s="113"/>
      <c r="K15" s="517"/>
      <c r="M15" s="515"/>
      <c r="N15" s="516"/>
      <c r="O15" s="113"/>
      <c r="P15" s="113"/>
      <c r="Q15" s="517"/>
      <c r="S15" s="515"/>
      <c r="T15" s="516"/>
      <c r="U15" s="113"/>
      <c r="V15" s="113"/>
      <c r="W15" s="517"/>
    </row>
    <row r="16" spans="1:23" ht="39.6">
      <c r="A16" s="518" t="s">
        <v>793</v>
      </c>
      <c r="B16" s="519" t="s">
        <v>794</v>
      </c>
      <c r="C16" s="519" t="s">
        <v>795</v>
      </c>
      <c r="D16" s="519" t="s">
        <v>796</v>
      </c>
      <c r="E16" s="520" t="s">
        <v>797</v>
      </c>
      <c r="G16" s="518" t="s">
        <v>793</v>
      </c>
      <c r="H16" s="519" t="s">
        <v>794</v>
      </c>
      <c r="I16" s="519" t="s">
        <v>795</v>
      </c>
      <c r="J16" s="519" t="s">
        <v>796</v>
      </c>
      <c r="K16" s="520" t="s">
        <v>797</v>
      </c>
      <c r="M16" s="518" t="s">
        <v>793</v>
      </c>
      <c r="N16" s="519" t="s">
        <v>794</v>
      </c>
      <c r="O16" s="519" t="s">
        <v>795</v>
      </c>
      <c r="P16" s="521" t="s">
        <v>798</v>
      </c>
      <c r="Q16" s="520" t="s">
        <v>799</v>
      </c>
      <c r="S16" s="518" t="s">
        <v>793</v>
      </c>
      <c r="T16" s="519" t="s">
        <v>794</v>
      </c>
      <c r="U16" s="519" t="s">
        <v>795</v>
      </c>
      <c r="V16" s="519" t="s">
        <v>800</v>
      </c>
      <c r="W16" s="520" t="s">
        <v>801</v>
      </c>
    </row>
    <row r="17" spans="1:23" ht="15">
      <c r="A17" s="522" t="s">
        <v>802</v>
      </c>
      <c r="B17" s="548">
        <v>0.183956018583743</v>
      </c>
      <c r="C17" s="548">
        <v>0.19236607898397073</v>
      </c>
      <c r="D17" s="548">
        <v>0.14321068190057384</v>
      </c>
      <c r="E17" s="548">
        <v>0.13153272747486322</v>
      </c>
      <c r="G17" s="522" t="s">
        <v>802</v>
      </c>
      <c r="H17" s="548">
        <v>0.21338128634806175</v>
      </c>
      <c r="I17" s="548">
        <v>0.22860217899471014</v>
      </c>
      <c r="J17" s="548">
        <v>0.16487622042324834</v>
      </c>
      <c r="K17" s="548">
        <v>0.14427910407347766</v>
      </c>
      <c r="M17" s="522" t="s">
        <v>802</v>
      </c>
      <c r="N17" s="548">
        <v>0.04860840205591743</v>
      </c>
      <c r="O17" s="548">
        <v>0.049672950012819905</v>
      </c>
      <c r="P17" s="548">
        <v>0.05430737298366761</v>
      </c>
      <c r="Q17" s="548">
        <v>0.05715683736192334</v>
      </c>
      <c r="S17" s="522" t="s">
        <v>803</v>
      </c>
      <c r="T17" s="548">
        <v>0.08698296207729106</v>
      </c>
      <c r="U17" s="548">
        <v>0.09023671014372692</v>
      </c>
      <c r="V17" s="548">
        <v>0.05398559414270898</v>
      </c>
      <c r="W17" s="548">
        <v>0.02268945394239208</v>
      </c>
    </row>
    <row r="18" spans="1:23" ht="15">
      <c r="A18" s="522" t="s">
        <v>804</v>
      </c>
      <c r="B18" s="548">
        <v>0.19937205974273775</v>
      </c>
      <c r="C18" s="548">
        <v>0.2090770486501472</v>
      </c>
      <c r="D18" s="548">
        <v>0.09874681016866393</v>
      </c>
      <c r="E18" s="548">
        <v>0.07008535517806647</v>
      </c>
      <c r="G18" s="522" t="s">
        <v>804</v>
      </c>
      <c r="H18" s="548">
        <v>0.1290531328419846</v>
      </c>
      <c r="I18" s="548">
        <v>0.14251252375603674</v>
      </c>
      <c r="J18" s="548">
        <v>0.09874681016866393</v>
      </c>
      <c r="K18" s="548">
        <v>0.07008535517806647</v>
      </c>
      <c r="M18" s="522" t="s">
        <v>805</v>
      </c>
      <c r="N18" s="548">
        <v>0.06574885173500324</v>
      </c>
      <c r="O18" s="548">
        <v>0.06673491541168586</v>
      </c>
      <c r="P18" s="548">
        <v>0.07013076805466335</v>
      </c>
      <c r="Q18" s="548">
        <v>0.07803774217751089</v>
      </c>
      <c r="S18" s="524" t="s">
        <v>806</v>
      </c>
      <c r="T18" s="548">
        <v>0.11294132611342289</v>
      </c>
      <c r="U18" s="548">
        <v>0.11623636264949067</v>
      </c>
      <c r="V18" s="548">
        <v>0.07501517274816916</v>
      </c>
      <c r="W18" s="548">
        <v>0.07439096105614795</v>
      </c>
    </row>
    <row r="19" spans="1:23" ht="15">
      <c r="A19" s="522" t="s">
        <v>807</v>
      </c>
      <c r="B19" s="548">
        <v>0.2323565598110282</v>
      </c>
      <c r="C19" s="548">
        <v>0.2440689158305429</v>
      </c>
      <c r="D19" s="548">
        <v>0.21843406490388673</v>
      </c>
      <c r="E19" s="548">
        <v>0.19272785240684787</v>
      </c>
      <c r="G19" s="522" t="s">
        <v>807</v>
      </c>
      <c r="H19" s="548">
        <v>0.22918474913838005</v>
      </c>
      <c r="I19" s="548">
        <v>0.24473578208870372</v>
      </c>
      <c r="J19" s="548">
        <v>0.21843406490388673</v>
      </c>
      <c r="K19" s="548">
        <v>0.19272785240684787</v>
      </c>
      <c r="M19" s="522" t="s">
        <v>808</v>
      </c>
      <c r="N19" s="548">
        <v>0.06463428494114616</v>
      </c>
      <c r="O19" s="548">
        <v>0.0656239267608858</v>
      </c>
      <c r="P19" s="548">
        <v>0.06823532307628355</v>
      </c>
      <c r="Q19" s="548">
        <v>0.07964971880395391</v>
      </c>
      <c r="S19" s="605"/>
      <c r="T19" s="606"/>
      <c r="U19" s="606"/>
      <c r="V19" s="606"/>
      <c r="W19" s="528"/>
    </row>
    <row r="20" spans="1:23" ht="15">
      <c r="A20" s="522" t="s">
        <v>809</v>
      </c>
      <c r="B20" s="548">
        <v>0.2048661276787589</v>
      </c>
      <c r="C20" s="548">
        <v>0.215823007323922</v>
      </c>
      <c r="D20" s="548">
        <v>0.15162683505902774</v>
      </c>
      <c r="E20" s="548">
        <v>0.142661924180016</v>
      </c>
      <c r="G20" s="525"/>
      <c r="H20" s="526"/>
      <c r="I20" s="526"/>
      <c r="J20" s="546"/>
      <c r="K20" s="547"/>
      <c r="M20" s="524" t="s">
        <v>810</v>
      </c>
      <c r="N20" s="548">
        <v>0.06402196474843178</v>
      </c>
      <c r="O20" s="548">
        <v>0.06501678313316575</v>
      </c>
      <c r="P20" s="548">
        <v>0.06862542147652698</v>
      </c>
      <c r="Q20" s="548">
        <v>0.06972005560098783</v>
      </c>
      <c r="S20" s="518" t="s">
        <v>831</v>
      </c>
      <c r="T20" s="519" t="s">
        <v>250</v>
      </c>
      <c r="U20" s="519" t="s">
        <v>251</v>
      </c>
      <c r="V20" s="527"/>
      <c r="W20" s="528"/>
    </row>
    <row r="21" spans="1:23" ht="15">
      <c r="A21" s="522" t="s">
        <v>811</v>
      </c>
      <c r="B21" s="548">
        <v>0.185002819656384</v>
      </c>
      <c r="C21" s="548">
        <v>0.19356266210216222</v>
      </c>
      <c r="D21" s="548">
        <v>0.14601508082952352</v>
      </c>
      <c r="E21" s="548">
        <v>0.13074211188560403</v>
      </c>
      <c r="G21" s="518" t="s">
        <v>831</v>
      </c>
      <c r="H21" s="529">
        <v>24.1069</v>
      </c>
      <c r="I21" s="529">
        <v>22.8561</v>
      </c>
      <c r="J21" s="527"/>
      <c r="K21" s="528"/>
      <c r="M21" s="524" t="s">
        <v>806</v>
      </c>
      <c r="N21" s="548">
        <v>0.06503287133422386</v>
      </c>
      <c r="O21" s="548">
        <v>0.06608158737399394</v>
      </c>
      <c r="P21" s="548">
        <v>0.0699468247954187</v>
      </c>
      <c r="Q21" s="548">
        <v>0.07007963785117721</v>
      </c>
      <c r="S21" s="518"/>
      <c r="T21" s="519"/>
      <c r="U21" s="519"/>
      <c r="V21" s="527"/>
      <c r="W21" s="528"/>
    </row>
    <row r="22" spans="1:23" ht="15">
      <c r="A22" s="589"/>
      <c r="B22" s="577"/>
      <c r="C22" s="577"/>
      <c r="D22" s="577"/>
      <c r="E22" s="513"/>
      <c r="G22" s="522"/>
      <c r="H22" s="530"/>
      <c r="I22" s="530"/>
      <c r="J22" s="527"/>
      <c r="K22" s="528"/>
      <c r="M22" s="524" t="s">
        <v>812</v>
      </c>
      <c r="N22" s="548">
        <v>0.04513483393503548</v>
      </c>
      <c r="O22" s="548">
        <v>0.04616923368392256</v>
      </c>
      <c r="P22" s="548">
        <v>0.04950127632289969</v>
      </c>
      <c r="Q22" s="548">
        <v>0.04623915330827666</v>
      </c>
      <c r="S22" s="531" t="s">
        <v>813</v>
      </c>
      <c r="T22" s="551">
        <v>12.3391</v>
      </c>
      <c r="U22" s="551">
        <v>12.2497</v>
      </c>
      <c r="V22" s="527" t="s">
        <v>208</v>
      </c>
      <c r="W22" s="528"/>
    </row>
    <row r="23" spans="1:23" ht="26.4">
      <c r="A23" s="532" t="s">
        <v>831</v>
      </c>
      <c r="B23" s="527">
        <v>62.8072</v>
      </c>
      <c r="C23" s="527">
        <v>58.3317</v>
      </c>
      <c r="D23" s="527"/>
      <c r="E23" s="528"/>
      <c r="G23" s="533" t="s">
        <v>814</v>
      </c>
      <c r="H23" s="534"/>
      <c r="I23" s="607" t="s">
        <v>815</v>
      </c>
      <c r="J23" s="608"/>
      <c r="K23" s="609"/>
      <c r="M23" s="531" t="s">
        <v>816</v>
      </c>
      <c r="N23" s="548">
        <v>0.04717741330388758</v>
      </c>
      <c r="O23" s="548">
        <v>0.04821849736908268</v>
      </c>
      <c r="P23" s="548">
        <v>0.05264563372790687</v>
      </c>
      <c r="Q23" s="548">
        <v>0.05680371365781722</v>
      </c>
      <c r="S23" s="552" t="s">
        <v>817</v>
      </c>
      <c r="T23" s="527">
        <v>10.1614</v>
      </c>
      <c r="U23" s="527">
        <v>10.229</v>
      </c>
      <c r="V23" s="527"/>
      <c r="W23" s="528"/>
    </row>
    <row r="24" spans="1:23" ht="15">
      <c r="A24" s="518"/>
      <c r="B24" s="530"/>
      <c r="C24" s="530"/>
      <c r="D24" s="527"/>
      <c r="E24" s="528"/>
      <c r="G24" s="535" t="s">
        <v>250</v>
      </c>
      <c r="H24" s="536" t="s">
        <v>834</v>
      </c>
      <c r="I24" s="610"/>
      <c r="J24" s="611"/>
      <c r="K24" s="612"/>
      <c r="M24" s="524"/>
      <c r="N24" s="523"/>
      <c r="O24" s="523"/>
      <c r="P24" s="523"/>
      <c r="Q24" s="523"/>
      <c r="S24" s="522"/>
      <c r="T24" s="530"/>
      <c r="U24" s="530"/>
      <c r="V24" s="527"/>
      <c r="W24" s="528"/>
    </row>
    <row r="25" spans="1:23" ht="15">
      <c r="A25" s="616" t="s">
        <v>814</v>
      </c>
      <c r="B25" s="617"/>
      <c r="C25" s="607" t="s">
        <v>815</v>
      </c>
      <c r="D25" s="608"/>
      <c r="E25" s="609"/>
      <c r="G25" s="535" t="s">
        <v>251</v>
      </c>
      <c r="H25" s="536" t="s">
        <v>835</v>
      </c>
      <c r="I25" s="610"/>
      <c r="J25" s="611"/>
      <c r="K25" s="612"/>
      <c r="M25" s="518" t="s">
        <v>831</v>
      </c>
      <c r="N25" s="519" t="s">
        <v>250</v>
      </c>
      <c r="O25" s="519" t="s">
        <v>251</v>
      </c>
      <c r="P25" s="527"/>
      <c r="Q25" s="528"/>
      <c r="S25" s="533" t="s">
        <v>814</v>
      </c>
      <c r="T25" s="534"/>
      <c r="U25" s="607" t="s">
        <v>815</v>
      </c>
      <c r="V25" s="608"/>
      <c r="W25" s="609"/>
    </row>
    <row r="26" spans="1:23" ht="13.8" thickBot="1">
      <c r="A26" s="535" t="s">
        <v>250</v>
      </c>
      <c r="B26" s="536" t="s">
        <v>833</v>
      </c>
      <c r="C26" s="610"/>
      <c r="D26" s="611"/>
      <c r="E26" s="612"/>
      <c r="G26" s="537" t="s">
        <v>818</v>
      </c>
      <c r="H26" s="554">
        <v>0.0118175482625315</v>
      </c>
      <c r="I26" s="613"/>
      <c r="J26" s="614"/>
      <c r="K26" s="615"/>
      <c r="M26" s="531" t="s">
        <v>813</v>
      </c>
      <c r="N26" s="527">
        <v>1304.0875</v>
      </c>
      <c r="O26" s="527">
        <v>1296.8606</v>
      </c>
      <c r="P26" s="527"/>
      <c r="Q26" s="528"/>
      <c r="S26" s="535" t="s">
        <v>250</v>
      </c>
      <c r="T26" s="536" t="s">
        <v>819</v>
      </c>
      <c r="U26" s="610"/>
      <c r="V26" s="611"/>
      <c r="W26" s="612"/>
    </row>
    <row r="27" spans="1:23" ht="26.4">
      <c r="A27" s="539" t="s">
        <v>251</v>
      </c>
      <c r="B27" s="538" t="s">
        <v>832</v>
      </c>
      <c r="C27" s="610"/>
      <c r="D27" s="611"/>
      <c r="E27" s="612"/>
      <c r="M27" s="522" t="s">
        <v>820</v>
      </c>
      <c r="N27" s="527">
        <v>1000.5405</v>
      </c>
      <c r="O27" s="527">
        <v>1000.5404</v>
      </c>
      <c r="P27" s="527"/>
      <c r="Q27" s="528"/>
      <c r="S27" s="535" t="s">
        <v>251</v>
      </c>
      <c r="T27" s="536" t="s">
        <v>821</v>
      </c>
      <c r="U27" s="610"/>
      <c r="V27" s="611"/>
      <c r="W27" s="612"/>
    </row>
    <row r="28" spans="1:23" ht="27" thickBot="1">
      <c r="A28" s="537" t="s">
        <v>818</v>
      </c>
      <c r="B28" s="556">
        <v>0.00929982574786635</v>
      </c>
      <c r="C28" s="613"/>
      <c r="D28" s="614"/>
      <c r="E28" s="615"/>
      <c r="G28" s="555"/>
      <c r="H28" s="553"/>
      <c r="M28" s="522" t="s">
        <v>822</v>
      </c>
      <c r="N28" s="549">
        <v>1001.1936</v>
      </c>
      <c r="O28" s="549">
        <v>1001.1906</v>
      </c>
      <c r="P28" s="527"/>
      <c r="Q28" s="528"/>
      <c r="S28" s="537" t="s">
        <v>818</v>
      </c>
      <c r="T28" s="554">
        <v>0.0041155561246118836</v>
      </c>
      <c r="U28" s="613"/>
      <c r="V28" s="614"/>
      <c r="W28" s="615"/>
    </row>
    <row r="29" spans="13:17" ht="26.4">
      <c r="M29" s="541" t="s">
        <v>823</v>
      </c>
      <c r="N29" s="550">
        <v>1003.1935</v>
      </c>
      <c r="O29" s="549">
        <v>1003.1914</v>
      </c>
      <c r="P29" s="477"/>
      <c r="Q29" s="542"/>
    </row>
    <row r="30" spans="1:20" ht="15">
      <c r="A30" s="10" t="s">
        <v>824</v>
      </c>
      <c r="C30" s="555"/>
      <c r="D30" s="553"/>
      <c r="M30" s="541"/>
      <c r="N30" s="543"/>
      <c r="O30" s="477"/>
      <c r="P30" s="477"/>
      <c r="Q30" s="542"/>
      <c r="S30" s="555"/>
      <c r="T30" s="553"/>
    </row>
    <row r="31" spans="2:17" ht="15">
      <c r="B31" s="10"/>
      <c r="M31" s="573" t="s">
        <v>814</v>
      </c>
      <c r="N31" s="618"/>
      <c r="O31" s="619" t="s">
        <v>815</v>
      </c>
      <c r="P31" s="620"/>
      <c r="Q31" s="621"/>
    </row>
    <row r="32" spans="1:17" ht="15">
      <c r="A32" s="10" t="s">
        <v>825</v>
      </c>
      <c r="B32" s="10"/>
      <c r="M32" s="480" t="s">
        <v>250</v>
      </c>
      <c r="N32" s="544" t="s">
        <v>826</v>
      </c>
      <c r="O32" s="622"/>
      <c r="P32" s="623"/>
      <c r="Q32" s="624"/>
    </row>
    <row r="33" spans="1:17" ht="15">
      <c r="A33" s="10" t="s">
        <v>827</v>
      </c>
      <c r="B33" s="10"/>
      <c r="M33" s="480" t="s">
        <v>251</v>
      </c>
      <c r="N33" s="544" t="s">
        <v>828</v>
      </c>
      <c r="O33" s="622"/>
      <c r="P33" s="623"/>
      <c r="Q33" s="624"/>
    </row>
    <row r="34" spans="1:17" ht="15" thickBot="1">
      <c r="A34" s="628" t="s">
        <v>829</v>
      </c>
      <c r="B34" s="629"/>
      <c r="C34" s="629"/>
      <c r="D34" s="629"/>
      <c r="E34" s="629"/>
      <c r="F34" s="629"/>
      <c r="G34" s="629"/>
      <c r="H34" s="629"/>
      <c r="I34" s="629"/>
      <c r="J34" s="630"/>
      <c r="M34" s="545" t="s">
        <v>818</v>
      </c>
      <c r="N34" s="554">
        <v>0.0019573726607328766</v>
      </c>
      <c r="O34" s="625"/>
      <c r="P34" s="626"/>
      <c r="Q34" s="627"/>
    </row>
    <row r="37" spans="13:14" ht="15">
      <c r="M37" s="555"/>
      <c r="N37" s="553"/>
    </row>
  </sheetData>
  <mergeCells count="50">
    <mergeCell ref="I23:K26"/>
    <mergeCell ref="A25:B25"/>
    <mergeCell ref="C25:E28"/>
    <mergeCell ref="U25:W28"/>
    <mergeCell ref="M31:N31"/>
    <mergeCell ref="O31:Q34"/>
    <mergeCell ref="A34:J34"/>
    <mergeCell ref="A22:D22"/>
    <mergeCell ref="B12:E12"/>
    <mergeCell ref="H12:K12"/>
    <mergeCell ref="N12:Q12"/>
    <mergeCell ref="T12:W12"/>
    <mergeCell ref="B13:E13"/>
    <mergeCell ref="H13:K13"/>
    <mergeCell ref="N13:Q13"/>
    <mergeCell ref="T13:W13"/>
    <mergeCell ref="B14:E14"/>
    <mergeCell ref="H14:K14"/>
    <mergeCell ref="N14:Q14"/>
    <mergeCell ref="T14:W14"/>
    <mergeCell ref="S19:V19"/>
    <mergeCell ref="B10:E10"/>
    <mergeCell ref="H10:K10"/>
    <mergeCell ref="N10:Q10"/>
    <mergeCell ref="T10:W10"/>
    <mergeCell ref="B11:E11"/>
    <mergeCell ref="H11:K11"/>
    <mergeCell ref="N11:Q11"/>
    <mergeCell ref="T11:W11"/>
    <mergeCell ref="B8:E8"/>
    <mergeCell ref="H8:K8"/>
    <mergeCell ref="N8:Q8"/>
    <mergeCell ref="T8:W8"/>
    <mergeCell ref="B9:E9"/>
    <mergeCell ref="H9:K9"/>
    <mergeCell ref="N9:Q9"/>
    <mergeCell ref="T9:W9"/>
    <mergeCell ref="G6:K6"/>
    <mergeCell ref="M6:Q6"/>
    <mergeCell ref="S6:W6"/>
    <mergeCell ref="A7:E7"/>
    <mergeCell ref="G7:K7"/>
    <mergeCell ref="M7:Q7"/>
    <mergeCell ref="S7:W7"/>
    <mergeCell ref="A6:E6"/>
    <mergeCell ref="A1:E1"/>
    <mergeCell ref="A2:E2"/>
    <mergeCell ref="A3:E3"/>
    <mergeCell ref="A4:E4"/>
    <mergeCell ref="A5:D5"/>
  </mergeCells>
  <hyperlinks>
    <hyperlink ref="N14:P14" location="PPLF!A1" display="PPLF"/>
    <hyperlink ref="H14:J14" location="PPTSF!A1" display="PPTSF"/>
    <hyperlink ref="T14:V14" location="PPCHF!A1" display="PPCHF"/>
    <hyperlink ref="B14" location="PPFCF!A1" display="PPF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L304"/>
  <sheetViews>
    <sheetView workbookViewId="0" topLeftCell="A1"/>
  </sheetViews>
  <sheetFormatPr defaultColWidth="9.140625" defaultRowHeight="15"/>
  <cols>
    <col min="1" max="1" width="3.28125" style="10" customWidth="1"/>
    <col min="2" max="2" width="52.57421875" style="10" customWidth="1"/>
    <col min="3" max="3" width="21.28125" style="10" customWidth="1"/>
    <col min="4" max="4" width="22.7109375" style="10" customWidth="1"/>
    <col min="5" max="5" width="18.57421875" style="10" bestFit="1" customWidth="1"/>
    <col min="6" max="6" width="18.140625" style="10" customWidth="1"/>
    <col min="7" max="7" width="17.140625" style="10" customWidth="1"/>
    <col min="8" max="8" width="14.421875" style="10" customWidth="1"/>
    <col min="9" max="9" width="16.7109375" style="10" customWidth="1"/>
    <col min="10" max="10" width="10.8515625" style="10" customWidth="1"/>
    <col min="11" max="16384" width="9.140625" style="10" customWidth="1"/>
  </cols>
  <sheetData>
    <row r="1" spans="1:10" ht="15.9" customHeight="1">
      <c r="A1" s="4"/>
      <c r="B1" s="631" t="s">
        <v>659</v>
      </c>
      <c r="C1" s="631"/>
      <c r="D1" s="631"/>
      <c r="E1" s="631"/>
      <c r="F1" s="631"/>
      <c r="G1" s="631"/>
      <c r="H1" s="4"/>
      <c r="I1" s="4"/>
      <c r="J1" s="4"/>
    </row>
    <row r="2" spans="1:10" ht="12.9" customHeight="1">
      <c r="A2" s="4"/>
      <c r="B2" s="351"/>
      <c r="C2" s="4"/>
      <c r="D2" s="4"/>
      <c r="E2" s="4"/>
      <c r="F2" s="4"/>
      <c r="G2" s="4"/>
      <c r="H2" s="4"/>
      <c r="I2" s="4"/>
      <c r="J2" s="4"/>
    </row>
    <row r="3" spans="1:10" ht="12.9" customHeight="1">
      <c r="A3" s="352"/>
      <c r="B3" s="353" t="s">
        <v>5</v>
      </c>
      <c r="C3" s="4"/>
      <c r="D3" s="4"/>
      <c r="E3" s="4"/>
      <c r="F3" s="4"/>
      <c r="G3" s="4"/>
      <c r="H3" s="4"/>
      <c r="I3" s="4"/>
      <c r="J3" s="4"/>
    </row>
    <row r="4" spans="1:10" ht="27.9" customHeight="1">
      <c r="A4" s="4"/>
      <c r="B4" s="354" t="s">
        <v>6</v>
      </c>
      <c r="C4" s="355" t="s">
        <v>7</v>
      </c>
      <c r="D4" s="356" t="s">
        <v>8</v>
      </c>
      <c r="E4" s="356" t="s">
        <v>9</v>
      </c>
      <c r="F4" s="356" t="s">
        <v>10</v>
      </c>
      <c r="G4" s="356" t="s">
        <v>11</v>
      </c>
      <c r="H4" s="356" t="s">
        <v>12</v>
      </c>
      <c r="I4" s="357" t="s">
        <v>13</v>
      </c>
      <c r="J4" s="358" t="s">
        <v>14</v>
      </c>
    </row>
    <row r="5" spans="1:10" ht="12.9" customHeight="1">
      <c r="A5" s="4"/>
      <c r="B5" s="3" t="s">
        <v>15</v>
      </c>
      <c r="C5" s="359"/>
      <c r="D5" s="359"/>
      <c r="E5" s="359"/>
      <c r="F5" s="359"/>
      <c r="G5" s="359"/>
      <c r="H5" s="360"/>
      <c r="I5" s="361"/>
      <c r="J5" s="4"/>
    </row>
    <row r="6" spans="1:10" ht="12.9" customHeight="1">
      <c r="A6" s="4"/>
      <c r="B6" s="3" t="s">
        <v>16</v>
      </c>
      <c r="C6" s="359"/>
      <c r="D6" s="359"/>
      <c r="E6" s="359"/>
      <c r="F6" s="4"/>
      <c r="G6" s="360"/>
      <c r="H6" s="360"/>
      <c r="I6" s="361"/>
      <c r="J6" s="4"/>
    </row>
    <row r="7" spans="1:10" ht="12.9" customHeight="1">
      <c r="A7" s="362"/>
      <c r="B7" s="363" t="s">
        <v>18</v>
      </c>
      <c r="C7" s="359" t="s">
        <v>19</v>
      </c>
      <c r="D7" s="359" t="s">
        <v>20</v>
      </c>
      <c r="E7" s="364">
        <v>23489819</v>
      </c>
      <c r="F7" s="365">
        <v>346827.18</v>
      </c>
      <c r="G7" s="366">
        <v>0.0788</v>
      </c>
      <c r="H7" s="360"/>
      <c r="I7" s="361"/>
      <c r="J7" s="4"/>
    </row>
    <row r="8" spans="1:10" ht="12.9" customHeight="1">
      <c r="A8" s="362"/>
      <c r="B8" s="363" t="s">
        <v>22</v>
      </c>
      <c r="C8" s="359" t="s">
        <v>23</v>
      </c>
      <c r="D8" s="359" t="s">
        <v>24</v>
      </c>
      <c r="E8" s="364">
        <v>4459179</v>
      </c>
      <c r="F8" s="365">
        <v>308862.8</v>
      </c>
      <c r="G8" s="366">
        <v>0.0701</v>
      </c>
      <c r="H8" s="360"/>
      <c r="I8" s="361"/>
      <c r="J8" s="4"/>
    </row>
    <row r="9" spans="1:10" ht="12.9" customHeight="1">
      <c r="A9" s="362"/>
      <c r="B9" s="363" t="s">
        <v>26</v>
      </c>
      <c r="C9" s="359" t="s">
        <v>27</v>
      </c>
      <c r="D9" s="359" t="s">
        <v>28</v>
      </c>
      <c r="E9" s="364">
        <v>60698959</v>
      </c>
      <c r="F9" s="365">
        <v>260034.34</v>
      </c>
      <c r="G9" s="366">
        <v>0.059</v>
      </c>
      <c r="H9" s="360"/>
      <c r="I9" s="361"/>
      <c r="J9" s="4"/>
    </row>
    <row r="10" spans="1:10" ht="12.9" customHeight="1">
      <c r="A10" s="362"/>
      <c r="B10" s="363" t="s">
        <v>30</v>
      </c>
      <c r="C10" s="359" t="s">
        <v>31</v>
      </c>
      <c r="D10" s="359" t="s">
        <v>20</v>
      </c>
      <c r="E10" s="364">
        <v>23645558</v>
      </c>
      <c r="F10" s="365">
        <v>232163.91</v>
      </c>
      <c r="G10" s="366">
        <v>0.0527</v>
      </c>
      <c r="H10" s="360"/>
      <c r="I10" s="361"/>
      <c r="J10" s="4"/>
    </row>
    <row r="11" spans="1:10" ht="12.9" customHeight="1">
      <c r="A11" s="362"/>
      <c r="B11" s="363" t="s">
        <v>33</v>
      </c>
      <c r="C11" s="359" t="s">
        <v>34</v>
      </c>
      <c r="D11" s="359" t="s">
        <v>35</v>
      </c>
      <c r="E11" s="364">
        <v>18010620</v>
      </c>
      <c r="F11" s="365">
        <v>229815.51</v>
      </c>
      <c r="G11" s="366">
        <v>0.0522</v>
      </c>
      <c r="H11" s="360"/>
      <c r="I11" s="361"/>
      <c r="J11" s="4"/>
    </row>
    <row r="12" spans="1:10" ht="12.9" customHeight="1">
      <c r="A12" s="362"/>
      <c r="B12" s="363" t="s">
        <v>37</v>
      </c>
      <c r="C12" s="359" t="s">
        <v>38</v>
      </c>
      <c r="D12" s="359" t="s">
        <v>39</v>
      </c>
      <c r="E12" s="364">
        <v>72130293</v>
      </c>
      <c r="F12" s="365">
        <v>226669.45</v>
      </c>
      <c r="G12" s="366">
        <v>0.0515</v>
      </c>
      <c r="H12" s="360"/>
      <c r="I12" s="361"/>
      <c r="J12" s="4"/>
    </row>
    <row r="13" spans="1:10" ht="12.9" customHeight="1">
      <c r="A13" s="362"/>
      <c r="B13" s="363" t="s">
        <v>41</v>
      </c>
      <c r="C13" s="359" t="s">
        <v>42</v>
      </c>
      <c r="D13" s="359" t="s">
        <v>20</v>
      </c>
      <c r="E13" s="364">
        <v>23881822</v>
      </c>
      <c r="F13" s="365">
        <v>218602.26</v>
      </c>
      <c r="G13" s="366">
        <v>0.0496</v>
      </c>
      <c r="H13" s="360"/>
      <c r="I13" s="361"/>
      <c r="J13" s="4"/>
    </row>
    <row r="14" spans="1:10" ht="12.9" customHeight="1">
      <c r="A14" s="362"/>
      <c r="B14" s="363" t="s">
        <v>44</v>
      </c>
      <c r="C14" s="359" t="s">
        <v>45</v>
      </c>
      <c r="D14" s="359" t="s">
        <v>46</v>
      </c>
      <c r="E14" s="364">
        <v>107801418</v>
      </c>
      <c r="F14" s="365">
        <v>217920.57</v>
      </c>
      <c r="G14" s="366">
        <v>0.0495</v>
      </c>
      <c r="H14" s="360"/>
      <c r="I14" s="361"/>
      <c r="J14" s="4"/>
    </row>
    <row r="15" spans="1:10" ht="12.9" customHeight="1">
      <c r="A15" s="362"/>
      <c r="B15" s="363" t="s">
        <v>48</v>
      </c>
      <c r="C15" s="359" t="s">
        <v>49</v>
      </c>
      <c r="D15" s="359" t="s">
        <v>50</v>
      </c>
      <c r="E15" s="364">
        <v>2096146</v>
      </c>
      <c r="F15" s="365">
        <v>217837.78</v>
      </c>
      <c r="G15" s="366">
        <v>0.0495</v>
      </c>
      <c r="H15" s="360"/>
      <c r="I15" s="361"/>
      <c r="J15" s="4"/>
    </row>
    <row r="16" spans="1:10" ht="12.9" customHeight="1">
      <c r="A16" s="362"/>
      <c r="B16" s="363" t="s">
        <v>52</v>
      </c>
      <c r="C16" s="359" t="s">
        <v>53</v>
      </c>
      <c r="D16" s="359" t="s">
        <v>54</v>
      </c>
      <c r="E16" s="364">
        <v>3889074</v>
      </c>
      <c r="F16" s="365">
        <v>99319.17</v>
      </c>
      <c r="G16" s="366">
        <v>0.0226</v>
      </c>
      <c r="H16" s="360"/>
      <c r="I16" s="361"/>
      <c r="J16" s="4"/>
    </row>
    <row r="17" spans="1:10" ht="12.9" customHeight="1">
      <c r="A17" s="362"/>
      <c r="B17" s="363" t="s">
        <v>56</v>
      </c>
      <c r="C17" s="359" t="s">
        <v>57</v>
      </c>
      <c r="D17" s="359" t="s">
        <v>58</v>
      </c>
      <c r="E17" s="364">
        <v>52340347</v>
      </c>
      <c r="F17" s="365">
        <v>80708.82</v>
      </c>
      <c r="G17" s="366">
        <v>0.0183</v>
      </c>
      <c r="H17" s="360"/>
      <c r="I17" s="361"/>
      <c r="J17" s="4"/>
    </row>
    <row r="18" spans="1:10" ht="12.9" customHeight="1">
      <c r="A18" s="362"/>
      <c r="B18" s="363" t="s">
        <v>60</v>
      </c>
      <c r="C18" s="359" t="s">
        <v>61</v>
      </c>
      <c r="D18" s="359" t="s">
        <v>62</v>
      </c>
      <c r="E18" s="364">
        <v>7618643</v>
      </c>
      <c r="F18" s="365">
        <v>79085.32</v>
      </c>
      <c r="G18" s="366">
        <v>0.018</v>
      </c>
      <c r="H18" s="360"/>
      <c r="I18" s="361"/>
      <c r="J18" s="4"/>
    </row>
    <row r="19" spans="1:10" ht="12.9" customHeight="1">
      <c r="A19" s="362"/>
      <c r="B19" s="363" t="s">
        <v>64</v>
      </c>
      <c r="C19" s="359" t="s">
        <v>65</v>
      </c>
      <c r="D19" s="359" t="s">
        <v>62</v>
      </c>
      <c r="E19" s="364">
        <v>4799727</v>
      </c>
      <c r="F19" s="365">
        <v>69891.22</v>
      </c>
      <c r="G19" s="366">
        <v>0.0159</v>
      </c>
      <c r="H19" s="360"/>
      <c r="I19" s="361"/>
      <c r="J19" s="4"/>
    </row>
    <row r="20" spans="1:10" ht="12.9" customHeight="1">
      <c r="A20" s="362"/>
      <c r="B20" s="363" t="s">
        <v>67</v>
      </c>
      <c r="C20" s="359" t="s">
        <v>68</v>
      </c>
      <c r="D20" s="359" t="s">
        <v>35</v>
      </c>
      <c r="E20" s="364">
        <v>4702120</v>
      </c>
      <c r="F20" s="365">
        <v>64343.81</v>
      </c>
      <c r="G20" s="366">
        <v>0.0146</v>
      </c>
      <c r="H20" s="360"/>
      <c r="I20" s="361"/>
      <c r="J20" s="4"/>
    </row>
    <row r="21" spans="1:10" ht="12.9" customHeight="1">
      <c r="A21" s="362"/>
      <c r="B21" s="363" t="s">
        <v>70</v>
      </c>
      <c r="C21" s="359" t="s">
        <v>71</v>
      </c>
      <c r="D21" s="359" t="s">
        <v>62</v>
      </c>
      <c r="E21" s="364">
        <v>2492885</v>
      </c>
      <c r="F21" s="365">
        <v>58106.66</v>
      </c>
      <c r="G21" s="366">
        <v>0.0132</v>
      </c>
      <c r="H21" s="360"/>
      <c r="I21" s="361"/>
      <c r="J21" s="4"/>
    </row>
    <row r="22" spans="1:10" ht="12.9" customHeight="1">
      <c r="A22" s="362"/>
      <c r="B22" s="363" t="s">
        <v>73</v>
      </c>
      <c r="C22" s="359" t="s">
        <v>74</v>
      </c>
      <c r="D22" s="359" t="s">
        <v>62</v>
      </c>
      <c r="E22" s="364">
        <v>44206584</v>
      </c>
      <c r="F22" s="365">
        <v>55633.99</v>
      </c>
      <c r="G22" s="366">
        <v>0.0126</v>
      </c>
      <c r="H22" s="360"/>
      <c r="I22" s="361"/>
      <c r="J22" s="4"/>
    </row>
    <row r="23" spans="1:10" ht="12.9" customHeight="1">
      <c r="A23" s="362"/>
      <c r="B23" s="363" t="s">
        <v>76</v>
      </c>
      <c r="C23" s="359" t="s">
        <v>77</v>
      </c>
      <c r="D23" s="359" t="s">
        <v>78</v>
      </c>
      <c r="E23" s="364">
        <v>811835</v>
      </c>
      <c r="F23" s="365">
        <v>43575.65</v>
      </c>
      <c r="G23" s="366">
        <v>0.0099</v>
      </c>
      <c r="H23" s="360"/>
      <c r="I23" s="361"/>
      <c r="J23" s="4"/>
    </row>
    <row r="24" spans="1:10" ht="12.9" customHeight="1">
      <c r="A24" s="362"/>
      <c r="B24" s="363" t="s">
        <v>80</v>
      </c>
      <c r="C24" s="359" t="s">
        <v>81</v>
      </c>
      <c r="D24" s="359" t="s">
        <v>78</v>
      </c>
      <c r="E24" s="364">
        <v>3618584</v>
      </c>
      <c r="F24" s="365">
        <v>43423.01</v>
      </c>
      <c r="G24" s="366">
        <v>0.0099</v>
      </c>
      <c r="H24" s="360"/>
      <c r="I24" s="361"/>
      <c r="J24" s="4"/>
    </row>
    <row r="25" spans="1:10" ht="12.9" customHeight="1">
      <c r="A25" s="362"/>
      <c r="B25" s="363" t="s">
        <v>83</v>
      </c>
      <c r="C25" s="359" t="s">
        <v>84</v>
      </c>
      <c r="D25" s="359" t="s">
        <v>78</v>
      </c>
      <c r="E25" s="364">
        <v>7354805</v>
      </c>
      <c r="F25" s="365">
        <v>42183.48</v>
      </c>
      <c r="G25" s="366">
        <v>0.0096</v>
      </c>
      <c r="H25" s="360"/>
      <c r="I25" s="361"/>
      <c r="J25" s="4"/>
    </row>
    <row r="26" spans="1:10" ht="12.9" customHeight="1">
      <c r="A26" s="362"/>
      <c r="B26" s="363" t="s">
        <v>86</v>
      </c>
      <c r="C26" s="359" t="s">
        <v>87</v>
      </c>
      <c r="D26" s="359" t="s">
        <v>78</v>
      </c>
      <c r="E26" s="364">
        <v>3541831</v>
      </c>
      <c r="F26" s="365">
        <v>34842.76</v>
      </c>
      <c r="G26" s="366">
        <v>0.0079</v>
      </c>
      <c r="H26" s="360"/>
      <c r="I26" s="361"/>
      <c r="J26" s="4"/>
    </row>
    <row r="27" spans="1:10" ht="12.9" customHeight="1">
      <c r="A27" s="362"/>
      <c r="B27" s="363" t="s">
        <v>91</v>
      </c>
      <c r="C27" s="359" t="s">
        <v>92</v>
      </c>
      <c r="D27" s="359" t="s">
        <v>62</v>
      </c>
      <c r="E27" s="364">
        <v>3346644</v>
      </c>
      <c r="F27" s="365">
        <v>25176.8</v>
      </c>
      <c r="G27" s="366">
        <v>0.0057</v>
      </c>
      <c r="H27" s="360"/>
      <c r="I27" s="361"/>
      <c r="J27" s="4"/>
    </row>
    <row r="28" spans="1:10" ht="12.9" customHeight="1">
      <c r="A28" s="362"/>
      <c r="B28" s="363" t="s">
        <v>94</v>
      </c>
      <c r="C28" s="359" t="s">
        <v>95</v>
      </c>
      <c r="D28" s="359" t="s">
        <v>62</v>
      </c>
      <c r="E28" s="364">
        <v>422587</v>
      </c>
      <c r="F28" s="365">
        <v>23065.85</v>
      </c>
      <c r="G28" s="366">
        <v>0.0052</v>
      </c>
      <c r="H28" s="360"/>
      <c r="I28" s="361"/>
      <c r="J28" s="4"/>
    </row>
    <row r="29" spans="1:10" ht="12.9" customHeight="1">
      <c r="A29" s="362"/>
      <c r="B29" s="363" t="s">
        <v>97</v>
      </c>
      <c r="C29" s="359" t="s">
        <v>98</v>
      </c>
      <c r="D29" s="359" t="s">
        <v>35</v>
      </c>
      <c r="E29" s="364">
        <v>417679</v>
      </c>
      <c r="F29" s="365">
        <v>16196.13</v>
      </c>
      <c r="G29" s="366">
        <v>0.0037</v>
      </c>
      <c r="H29" s="360"/>
      <c r="I29" s="361"/>
      <c r="J29" s="4"/>
    </row>
    <row r="30" spans="1:10" ht="12.9" customHeight="1">
      <c r="A30" s="362"/>
      <c r="B30" s="363" t="s">
        <v>102</v>
      </c>
      <c r="C30" s="359" t="s">
        <v>103</v>
      </c>
      <c r="D30" s="359" t="s">
        <v>104</v>
      </c>
      <c r="E30" s="364">
        <v>27087811</v>
      </c>
      <c r="F30" s="365">
        <v>10875.76</v>
      </c>
      <c r="G30" s="366">
        <v>0.0025</v>
      </c>
      <c r="H30" s="360"/>
      <c r="I30" s="361"/>
      <c r="J30" s="4"/>
    </row>
    <row r="31" spans="1:10" ht="12.9" customHeight="1">
      <c r="A31" s="362"/>
      <c r="B31" s="363" t="s">
        <v>106</v>
      </c>
      <c r="C31" s="359" t="s">
        <v>107</v>
      </c>
      <c r="D31" s="359" t="s">
        <v>24</v>
      </c>
      <c r="E31" s="364">
        <v>80159</v>
      </c>
      <c r="F31" s="365">
        <v>6036.17</v>
      </c>
      <c r="G31" s="366">
        <v>0.0014</v>
      </c>
      <c r="H31" s="360"/>
      <c r="I31" s="361"/>
      <c r="J31" s="4"/>
    </row>
    <row r="32" spans="1:10" ht="12.9" customHeight="1">
      <c r="A32" s="362"/>
      <c r="B32" s="363"/>
      <c r="C32" s="359"/>
      <c r="D32" s="359"/>
      <c r="E32" s="364"/>
      <c r="F32" s="365"/>
      <c r="G32" s="366"/>
      <c r="H32" s="360"/>
      <c r="I32" s="361"/>
      <c r="J32" s="4"/>
    </row>
    <row r="33" spans="1:10" ht="12.9" customHeight="1">
      <c r="A33" s="362"/>
      <c r="B33" s="363"/>
      <c r="C33" s="359"/>
      <c r="D33" s="359"/>
      <c r="E33" s="364"/>
      <c r="F33" s="365"/>
      <c r="G33" s="366"/>
      <c r="H33" s="360"/>
      <c r="I33" s="361"/>
      <c r="J33" s="4"/>
    </row>
    <row r="34" spans="1:10" ht="12.9" customHeight="1">
      <c r="A34" s="362"/>
      <c r="B34" s="3" t="s">
        <v>663</v>
      </c>
      <c r="C34" s="359"/>
      <c r="D34" s="359"/>
      <c r="E34" s="364"/>
      <c r="F34" s="365"/>
      <c r="G34" s="366"/>
      <c r="H34" s="360"/>
      <c r="I34" s="361"/>
      <c r="J34" s="4"/>
    </row>
    <row r="35" spans="1:10" ht="12.9" customHeight="1">
      <c r="A35" s="362"/>
      <c r="B35" s="363" t="s">
        <v>88</v>
      </c>
      <c r="C35" s="359" t="s">
        <v>89</v>
      </c>
      <c r="D35" s="359" t="s">
        <v>24</v>
      </c>
      <c r="E35" s="364">
        <v>362250</v>
      </c>
      <c r="F35" s="365">
        <v>27142.12</v>
      </c>
      <c r="G35" s="366">
        <v>0.0062</v>
      </c>
      <c r="H35" s="360"/>
      <c r="I35" s="361"/>
      <c r="J35" s="4"/>
    </row>
    <row r="36" spans="1:10" ht="12.9" customHeight="1">
      <c r="A36" s="362"/>
      <c r="B36" s="363" t="s">
        <v>108</v>
      </c>
      <c r="C36" s="359" t="s">
        <v>109</v>
      </c>
      <c r="D36" s="359" t="s">
        <v>28</v>
      </c>
      <c r="E36" s="364">
        <v>195600</v>
      </c>
      <c r="F36" s="365">
        <v>4858.7</v>
      </c>
      <c r="G36" s="366">
        <v>0.0011</v>
      </c>
      <c r="H36" s="360"/>
      <c r="I36" s="361"/>
      <c r="J36" s="4"/>
    </row>
    <row r="37" spans="1:10" ht="12.9" customHeight="1">
      <c r="A37" s="362"/>
      <c r="B37" s="363" t="s">
        <v>99</v>
      </c>
      <c r="C37" s="359" t="s">
        <v>100</v>
      </c>
      <c r="D37" s="359" t="s">
        <v>20</v>
      </c>
      <c r="E37" s="364">
        <v>820500</v>
      </c>
      <c r="F37" s="365">
        <v>11825.87</v>
      </c>
      <c r="G37" s="366">
        <v>0.0027</v>
      </c>
      <c r="H37" s="360"/>
      <c r="I37" s="361"/>
      <c r="J37" s="4"/>
    </row>
    <row r="38" spans="1:10" ht="12.9" customHeight="1">
      <c r="A38" s="362"/>
      <c r="B38" s="363" t="s">
        <v>110</v>
      </c>
      <c r="C38" s="359" t="s">
        <v>111</v>
      </c>
      <c r="D38" s="359" t="s">
        <v>35</v>
      </c>
      <c r="E38" s="364">
        <v>311400</v>
      </c>
      <c r="F38" s="365">
        <v>3528.63</v>
      </c>
      <c r="G38" s="366">
        <v>0.0008</v>
      </c>
      <c r="H38" s="360"/>
      <c r="I38" s="361"/>
      <c r="J38" s="4"/>
    </row>
    <row r="39" spans="1:10" ht="12.9" customHeight="1">
      <c r="A39" s="362"/>
      <c r="B39" s="363" t="s">
        <v>112</v>
      </c>
      <c r="C39" s="359" t="s">
        <v>113</v>
      </c>
      <c r="D39" s="359" t="s">
        <v>50</v>
      </c>
      <c r="E39" s="364">
        <v>467400</v>
      </c>
      <c r="F39" s="365">
        <v>2938.31</v>
      </c>
      <c r="G39" s="366">
        <v>0.0007</v>
      </c>
      <c r="H39" s="360"/>
      <c r="I39" s="361"/>
      <c r="J39" s="4"/>
    </row>
    <row r="40" spans="1:10" ht="12.9" customHeight="1">
      <c r="A40" s="362"/>
      <c r="B40" s="363" t="s">
        <v>114</v>
      </c>
      <c r="C40" s="359" t="s">
        <v>115</v>
      </c>
      <c r="D40" s="359" t="s">
        <v>20</v>
      </c>
      <c r="E40" s="364">
        <v>1316250</v>
      </c>
      <c r="F40" s="365">
        <v>2582.48</v>
      </c>
      <c r="G40" s="366">
        <v>0.0006</v>
      </c>
      <c r="H40" s="360"/>
      <c r="I40" s="361"/>
      <c r="J40" s="4"/>
    </row>
    <row r="41" spans="1:10" ht="12.9" customHeight="1">
      <c r="A41" s="362"/>
      <c r="B41" s="363" t="s">
        <v>117</v>
      </c>
      <c r="C41" s="359" t="s">
        <v>118</v>
      </c>
      <c r="D41" s="359" t="s">
        <v>35</v>
      </c>
      <c r="E41" s="364">
        <v>56525</v>
      </c>
      <c r="F41" s="365">
        <v>1904.19</v>
      </c>
      <c r="G41" s="366">
        <v>0.0004</v>
      </c>
      <c r="H41" s="360"/>
      <c r="I41" s="361"/>
      <c r="J41" s="4"/>
    </row>
    <row r="42" spans="1:10" ht="12.9" customHeight="1">
      <c r="A42" s="362"/>
      <c r="B42" s="363" t="s">
        <v>119</v>
      </c>
      <c r="C42" s="359" t="s">
        <v>120</v>
      </c>
      <c r="D42" s="359" t="s">
        <v>121</v>
      </c>
      <c r="E42" s="364">
        <v>32000</v>
      </c>
      <c r="F42" s="365">
        <v>732.13</v>
      </c>
      <c r="G42" s="366">
        <v>0.0002</v>
      </c>
      <c r="H42" s="360"/>
      <c r="I42" s="361"/>
      <c r="J42" s="4"/>
    </row>
    <row r="43" spans="1:10" ht="12.9" customHeight="1">
      <c r="A43" s="362"/>
      <c r="B43" s="363" t="s">
        <v>122</v>
      </c>
      <c r="C43" s="359" t="s">
        <v>123</v>
      </c>
      <c r="D43" s="359" t="s">
        <v>124</v>
      </c>
      <c r="E43" s="364">
        <v>38500</v>
      </c>
      <c r="F43" s="365">
        <v>238.06</v>
      </c>
      <c r="G43" s="366">
        <v>0.0001</v>
      </c>
      <c r="H43" s="360"/>
      <c r="I43" s="361"/>
      <c r="J43" s="4"/>
    </row>
    <row r="44" spans="1:10" ht="12.9" customHeight="1">
      <c r="A44" s="362"/>
      <c r="B44" s="363" t="s">
        <v>125</v>
      </c>
      <c r="C44" s="359" t="s">
        <v>126</v>
      </c>
      <c r="D44" s="359" t="s">
        <v>20</v>
      </c>
      <c r="E44" s="364">
        <v>40500</v>
      </c>
      <c r="F44" s="365">
        <v>155.66</v>
      </c>
      <c r="G44" s="360" t="s">
        <v>127</v>
      </c>
      <c r="H44" s="360"/>
      <c r="I44" s="361"/>
      <c r="J44" s="4"/>
    </row>
    <row r="45" spans="1:10" ht="12.9" customHeight="1">
      <c r="A45" s="362"/>
      <c r="B45" s="363" t="s">
        <v>128</v>
      </c>
      <c r="C45" s="359" t="s">
        <v>129</v>
      </c>
      <c r="D45" s="359" t="s">
        <v>130</v>
      </c>
      <c r="E45" s="364">
        <v>12600</v>
      </c>
      <c r="F45" s="365">
        <v>130.06</v>
      </c>
      <c r="G45" s="360" t="s">
        <v>127</v>
      </c>
      <c r="H45" s="360"/>
      <c r="I45" s="361"/>
      <c r="J45" s="4"/>
    </row>
    <row r="46" spans="1:10" ht="12.9" customHeight="1">
      <c r="A46" s="4"/>
      <c r="B46" s="3" t="s">
        <v>131</v>
      </c>
      <c r="C46" s="359"/>
      <c r="D46" s="359"/>
      <c r="E46" s="359"/>
      <c r="F46" s="367">
        <v>3067234.61</v>
      </c>
      <c r="G46" s="368">
        <v>0.6967</v>
      </c>
      <c r="H46" s="369"/>
      <c r="I46" s="370"/>
      <c r="J46" s="4"/>
    </row>
    <row r="47" spans="1:10" ht="12.9" customHeight="1">
      <c r="A47" s="4"/>
      <c r="B47" s="371" t="s">
        <v>132</v>
      </c>
      <c r="C47" s="372"/>
      <c r="D47" s="372"/>
      <c r="E47" s="372"/>
      <c r="F47" s="369" t="s">
        <v>133</v>
      </c>
      <c r="G47" s="369" t="s">
        <v>133</v>
      </c>
      <c r="H47" s="369"/>
      <c r="I47" s="370"/>
      <c r="J47" s="4"/>
    </row>
    <row r="48" spans="1:10" ht="12.9" customHeight="1">
      <c r="A48" s="4"/>
      <c r="B48" s="371" t="s">
        <v>131</v>
      </c>
      <c r="C48" s="372"/>
      <c r="D48" s="372"/>
      <c r="E48" s="372"/>
      <c r="F48" s="369" t="s">
        <v>133</v>
      </c>
      <c r="G48" s="369" t="s">
        <v>133</v>
      </c>
      <c r="H48" s="369"/>
      <c r="I48" s="370"/>
      <c r="J48" s="4"/>
    </row>
    <row r="49" spans="1:10" ht="12.9" customHeight="1">
      <c r="A49" s="4"/>
      <c r="B49" s="371" t="s">
        <v>134</v>
      </c>
      <c r="C49" s="373"/>
      <c r="D49" s="372"/>
      <c r="E49" s="373"/>
      <c r="F49" s="367">
        <v>3067234.61</v>
      </c>
      <c r="G49" s="368">
        <v>0.6967</v>
      </c>
      <c r="H49" s="369"/>
      <c r="I49" s="370"/>
      <c r="J49" s="4"/>
    </row>
    <row r="50" spans="1:10" ht="12.9" customHeight="1">
      <c r="A50" s="4"/>
      <c r="B50" s="3" t="s">
        <v>135</v>
      </c>
      <c r="C50" s="359"/>
      <c r="D50" s="359"/>
      <c r="E50" s="359"/>
      <c r="F50" s="359"/>
      <c r="G50" s="359"/>
      <c r="H50" s="360"/>
      <c r="I50" s="361"/>
      <c r="J50" s="4"/>
    </row>
    <row r="51" spans="1:10" ht="12.9" customHeight="1">
      <c r="A51" s="4"/>
      <c r="B51" s="3" t="s">
        <v>16</v>
      </c>
      <c r="C51" s="359"/>
      <c r="D51" s="359"/>
      <c r="E51" s="359"/>
      <c r="F51" s="4"/>
      <c r="G51" s="360"/>
      <c r="H51" s="360"/>
      <c r="I51" s="361"/>
      <c r="J51" s="4"/>
    </row>
    <row r="52" spans="1:10" ht="12.9" customHeight="1">
      <c r="A52" s="362"/>
      <c r="B52" s="363" t="s">
        <v>136</v>
      </c>
      <c r="C52" s="359" t="s">
        <v>137</v>
      </c>
      <c r="D52" s="359" t="s">
        <v>664</v>
      </c>
      <c r="E52" s="364">
        <v>732639</v>
      </c>
      <c r="F52" s="365">
        <v>206229.39</v>
      </c>
      <c r="G52" s="366">
        <v>0.0468</v>
      </c>
      <c r="H52" s="360"/>
      <c r="I52" s="361"/>
      <c r="J52" s="4"/>
    </row>
    <row r="53" spans="1:10" ht="12.9" customHeight="1">
      <c r="A53" s="362"/>
      <c r="B53" s="363" t="s">
        <v>138</v>
      </c>
      <c r="C53" s="359" t="s">
        <v>139</v>
      </c>
      <c r="D53" s="359" t="s">
        <v>664</v>
      </c>
      <c r="E53" s="364">
        <v>1870847</v>
      </c>
      <c r="F53" s="365">
        <v>193260.26</v>
      </c>
      <c r="G53" s="366">
        <v>0.0439</v>
      </c>
      <c r="H53" s="360"/>
      <c r="I53" s="361"/>
      <c r="J53" s="4"/>
    </row>
    <row r="54" spans="1:10" ht="12.9" customHeight="1">
      <c r="A54" s="362"/>
      <c r="B54" s="363" t="s">
        <v>140</v>
      </c>
      <c r="C54" s="359" t="s">
        <v>141</v>
      </c>
      <c r="D54" s="359" t="s">
        <v>665</v>
      </c>
      <c r="E54" s="364">
        <v>1361113</v>
      </c>
      <c r="F54" s="365">
        <v>150814.16</v>
      </c>
      <c r="G54" s="366">
        <v>0.0342</v>
      </c>
      <c r="H54" s="360"/>
      <c r="I54" s="361"/>
      <c r="J54" s="4"/>
    </row>
    <row r="55" spans="1:10" ht="12.9" customHeight="1">
      <c r="A55" s="362"/>
      <c r="B55" s="363" t="s">
        <v>142</v>
      </c>
      <c r="C55" s="359" t="s">
        <v>143</v>
      </c>
      <c r="D55" s="359" t="s">
        <v>664</v>
      </c>
      <c r="E55" s="364">
        <v>591056</v>
      </c>
      <c r="F55" s="365">
        <v>148247.38</v>
      </c>
      <c r="G55" s="366">
        <v>0.0337</v>
      </c>
      <c r="H55" s="360"/>
      <c r="I55" s="361"/>
      <c r="J55" s="4"/>
    </row>
    <row r="56" spans="1:10" ht="12.9" customHeight="1">
      <c r="A56" s="4"/>
      <c r="B56" s="3" t="s">
        <v>131</v>
      </c>
      <c r="C56" s="359"/>
      <c r="D56" s="359"/>
      <c r="E56" s="359"/>
      <c r="F56" s="367">
        <v>698551.19</v>
      </c>
      <c r="G56" s="368">
        <v>0.1586</v>
      </c>
      <c r="H56" s="369"/>
      <c r="I56" s="370"/>
      <c r="J56" s="4"/>
    </row>
    <row r="57" spans="1:10" ht="12.9" customHeight="1">
      <c r="A57" s="4"/>
      <c r="B57" s="371" t="s">
        <v>132</v>
      </c>
      <c r="C57" s="372"/>
      <c r="D57" s="372"/>
      <c r="E57" s="372"/>
      <c r="F57" s="369" t="s">
        <v>133</v>
      </c>
      <c r="G57" s="369" t="s">
        <v>133</v>
      </c>
      <c r="H57" s="369"/>
      <c r="I57" s="370"/>
      <c r="J57" s="4"/>
    </row>
    <row r="58" spans="1:10" ht="12.9" customHeight="1">
      <c r="A58" s="4"/>
      <c r="B58" s="371" t="s">
        <v>131</v>
      </c>
      <c r="C58" s="372"/>
      <c r="D58" s="372"/>
      <c r="E58" s="372"/>
      <c r="F58" s="369" t="s">
        <v>133</v>
      </c>
      <c r="G58" s="369" t="s">
        <v>133</v>
      </c>
      <c r="H58" s="369"/>
      <c r="I58" s="370"/>
      <c r="J58" s="4"/>
    </row>
    <row r="59" spans="1:10" ht="12.9" customHeight="1">
      <c r="A59" s="4"/>
      <c r="B59" s="371" t="s">
        <v>134</v>
      </c>
      <c r="C59" s="373"/>
      <c r="D59" s="372"/>
      <c r="E59" s="373"/>
      <c r="F59" s="367">
        <v>698551.19</v>
      </c>
      <c r="G59" s="368">
        <v>0.1586</v>
      </c>
      <c r="H59" s="369"/>
      <c r="I59" s="370"/>
      <c r="J59" s="4"/>
    </row>
    <row r="60" spans="1:10" ht="12.9" customHeight="1">
      <c r="A60" s="4"/>
      <c r="B60" s="3" t="s">
        <v>157</v>
      </c>
      <c r="C60" s="359"/>
      <c r="D60" s="359"/>
      <c r="E60" s="359"/>
      <c r="F60" s="359"/>
      <c r="G60" s="359"/>
      <c r="H60" s="360"/>
      <c r="I60" s="361"/>
      <c r="J60" s="4"/>
    </row>
    <row r="61" spans="1:10" ht="12.9" customHeight="1">
      <c r="A61" s="4"/>
      <c r="B61" s="3" t="s">
        <v>158</v>
      </c>
      <c r="C61" s="359"/>
      <c r="D61" s="359"/>
      <c r="E61" s="359"/>
      <c r="F61" s="4"/>
      <c r="G61" s="360"/>
      <c r="H61" s="360"/>
      <c r="I61" s="361"/>
      <c r="J61" s="4"/>
    </row>
    <row r="62" spans="1:10" ht="12.9" customHeight="1">
      <c r="A62" s="362"/>
      <c r="B62" s="363" t="s">
        <v>754</v>
      </c>
      <c r="C62" s="359" t="s">
        <v>159</v>
      </c>
      <c r="D62" s="359" t="s">
        <v>320</v>
      </c>
      <c r="E62" s="364">
        <v>500</v>
      </c>
      <c r="F62" s="365">
        <v>2485.92</v>
      </c>
      <c r="G62" s="366">
        <v>0.0006</v>
      </c>
      <c r="H62" s="374">
        <v>0.0713</v>
      </c>
      <c r="I62" s="361"/>
      <c r="J62" s="4"/>
    </row>
    <row r="63" spans="1:10" ht="26.25" customHeight="1">
      <c r="A63" s="362"/>
      <c r="B63" s="363" t="s">
        <v>766</v>
      </c>
      <c r="C63" s="359" t="s">
        <v>161</v>
      </c>
      <c r="D63" s="359" t="s">
        <v>315</v>
      </c>
      <c r="E63" s="364">
        <v>500</v>
      </c>
      <c r="F63" s="365">
        <v>2459.23</v>
      </c>
      <c r="G63" s="366">
        <v>0.0006</v>
      </c>
      <c r="H63" s="374">
        <v>0.072899</v>
      </c>
      <c r="I63" s="361"/>
      <c r="J63" s="4"/>
    </row>
    <row r="64" spans="1:10" ht="12.9" customHeight="1">
      <c r="A64" s="362"/>
      <c r="B64" s="363" t="s">
        <v>755</v>
      </c>
      <c r="C64" s="359" t="s">
        <v>162</v>
      </c>
      <c r="D64" s="359" t="s">
        <v>652</v>
      </c>
      <c r="E64" s="364">
        <v>500</v>
      </c>
      <c r="F64" s="365">
        <v>2402.77</v>
      </c>
      <c r="G64" s="366">
        <v>0.0005</v>
      </c>
      <c r="H64" s="374">
        <v>0.074599</v>
      </c>
      <c r="I64" s="361"/>
      <c r="J64" s="4"/>
    </row>
    <row r="65" spans="1:10" ht="12.9" customHeight="1">
      <c r="A65" s="362"/>
      <c r="B65" s="363" t="s">
        <v>756</v>
      </c>
      <c r="C65" s="359" t="s">
        <v>163</v>
      </c>
      <c r="D65" s="359" t="s">
        <v>315</v>
      </c>
      <c r="E65" s="364">
        <v>500</v>
      </c>
      <c r="F65" s="365">
        <v>2401.39</v>
      </c>
      <c r="G65" s="366">
        <v>0.0005</v>
      </c>
      <c r="H65" s="374">
        <v>0.0757</v>
      </c>
      <c r="I65" s="361"/>
      <c r="J65" s="4"/>
    </row>
    <row r="66" spans="1:10" ht="12.9" customHeight="1">
      <c r="A66" s="362"/>
      <c r="B66" s="363" t="s">
        <v>757</v>
      </c>
      <c r="C66" s="359" t="s">
        <v>164</v>
      </c>
      <c r="D66" s="359" t="s">
        <v>315</v>
      </c>
      <c r="E66" s="364">
        <v>500</v>
      </c>
      <c r="F66" s="365">
        <v>2399.26</v>
      </c>
      <c r="G66" s="366">
        <v>0.0005</v>
      </c>
      <c r="H66" s="374">
        <v>0.075499</v>
      </c>
      <c r="I66" s="361"/>
      <c r="J66" s="4"/>
    </row>
    <row r="67" spans="1:10" ht="12.9" customHeight="1">
      <c r="A67" s="362"/>
      <c r="B67" s="363" t="s">
        <v>676</v>
      </c>
      <c r="C67" s="359" t="s">
        <v>166</v>
      </c>
      <c r="D67" s="359" t="s">
        <v>318</v>
      </c>
      <c r="E67" s="364">
        <v>500</v>
      </c>
      <c r="F67" s="365">
        <v>2389.32</v>
      </c>
      <c r="G67" s="366">
        <v>0.0005</v>
      </c>
      <c r="H67" s="374">
        <v>0.075149</v>
      </c>
      <c r="I67" s="361"/>
      <c r="J67" s="4"/>
    </row>
    <row r="68" spans="1:10" ht="12.9" customHeight="1">
      <c r="A68" s="4"/>
      <c r="B68" s="3" t="s">
        <v>131</v>
      </c>
      <c r="C68" s="359"/>
      <c r="D68" s="359"/>
      <c r="E68" s="359"/>
      <c r="F68" s="367">
        <v>14537.89</v>
      </c>
      <c r="G68" s="368">
        <v>0.0032</v>
      </c>
      <c r="H68" s="369"/>
      <c r="I68" s="370"/>
      <c r="J68" s="4"/>
    </row>
    <row r="69" spans="1:10" ht="12.9" customHeight="1">
      <c r="A69" s="4"/>
      <c r="B69" s="3" t="s">
        <v>167</v>
      </c>
      <c r="C69" s="359"/>
      <c r="D69" s="359"/>
      <c r="E69" s="359"/>
      <c r="F69" s="4"/>
      <c r="G69" s="360"/>
      <c r="H69" s="360"/>
      <c r="I69" s="361"/>
      <c r="J69" s="4"/>
    </row>
    <row r="70" spans="1:10" ht="12.9" customHeight="1">
      <c r="A70" s="362"/>
      <c r="B70" s="363" t="s">
        <v>678</v>
      </c>
      <c r="C70" s="359" t="s">
        <v>169</v>
      </c>
      <c r="D70" s="359" t="s">
        <v>315</v>
      </c>
      <c r="E70" s="364">
        <v>500</v>
      </c>
      <c r="F70" s="365">
        <v>2410.93</v>
      </c>
      <c r="G70" s="366">
        <v>0.0005</v>
      </c>
      <c r="H70" s="374">
        <v>0.07795</v>
      </c>
      <c r="I70" s="361"/>
      <c r="J70" s="4"/>
    </row>
    <row r="71" spans="1:10" ht="12.9" customHeight="1">
      <c r="A71" s="4"/>
      <c r="B71" s="3" t="s">
        <v>131</v>
      </c>
      <c r="C71" s="359"/>
      <c r="D71" s="359"/>
      <c r="E71" s="359"/>
      <c r="F71" s="367">
        <v>2410.93</v>
      </c>
      <c r="G71" s="368">
        <v>0.0005</v>
      </c>
      <c r="H71" s="369"/>
      <c r="I71" s="370"/>
      <c r="J71" s="4"/>
    </row>
    <row r="72" spans="1:10" ht="12.9" customHeight="1">
      <c r="A72" s="4"/>
      <c r="B72" s="3" t="s">
        <v>170</v>
      </c>
      <c r="C72" s="359"/>
      <c r="D72" s="359"/>
      <c r="E72" s="359"/>
      <c r="F72" s="4"/>
      <c r="G72" s="360"/>
      <c r="H72" s="360"/>
      <c r="I72" s="361"/>
      <c r="J72" s="4"/>
    </row>
    <row r="73" spans="1:10" ht="12.9" customHeight="1">
      <c r="A73" s="362"/>
      <c r="B73" s="363" t="s">
        <v>171</v>
      </c>
      <c r="C73" s="359" t="s">
        <v>172</v>
      </c>
      <c r="D73" s="359" t="s">
        <v>173</v>
      </c>
      <c r="E73" s="364">
        <v>500000</v>
      </c>
      <c r="F73" s="365">
        <v>479.59</v>
      </c>
      <c r="G73" s="366">
        <v>0.0001</v>
      </c>
      <c r="H73" s="374">
        <v>0.071249</v>
      </c>
      <c r="I73" s="361"/>
      <c r="J73" s="4"/>
    </row>
    <row r="74" spans="1:10" ht="12.9" customHeight="1">
      <c r="A74" s="4"/>
      <c r="B74" s="3" t="s">
        <v>131</v>
      </c>
      <c r="C74" s="359"/>
      <c r="D74" s="359"/>
      <c r="E74" s="359"/>
      <c r="F74" s="367">
        <v>479.59</v>
      </c>
      <c r="G74" s="368">
        <v>0.0001</v>
      </c>
      <c r="H74" s="369"/>
      <c r="I74" s="370"/>
      <c r="J74" s="4"/>
    </row>
    <row r="75" spans="1:10" ht="12.9" customHeight="1">
      <c r="A75" s="4"/>
      <c r="B75" s="371" t="s">
        <v>134</v>
      </c>
      <c r="C75" s="373"/>
      <c r="D75" s="372"/>
      <c r="E75" s="373"/>
      <c r="F75" s="367">
        <v>17428.41</v>
      </c>
      <c r="G75" s="368">
        <v>0.0038</v>
      </c>
      <c r="H75" s="369"/>
      <c r="I75" s="370"/>
      <c r="J75" s="4"/>
    </row>
    <row r="76" spans="1:10" ht="12.9" customHeight="1">
      <c r="A76" s="4"/>
      <c r="B76" s="3" t="s">
        <v>174</v>
      </c>
      <c r="C76" s="359"/>
      <c r="D76" s="359"/>
      <c r="E76" s="359"/>
      <c r="F76" s="359"/>
      <c r="G76" s="359"/>
      <c r="H76" s="360"/>
      <c r="I76" s="361"/>
      <c r="J76" s="4"/>
    </row>
    <row r="77" spans="1:10" ht="12.9" customHeight="1">
      <c r="A77" s="4"/>
      <c r="B77" s="3" t="s">
        <v>175</v>
      </c>
      <c r="C77" s="359"/>
      <c r="D77" s="375" t="s">
        <v>176</v>
      </c>
      <c r="E77" s="359"/>
      <c r="F77" s="4"/>
      <c r="G77" s="360"/>
      <c r="H77" s="360"/>
      <c r="I77" s="361"/>
      <c r="J77" s="4"/>
    </row>
    <row r="78" spans="1:10" ht="12.9" customHeight="1">
      <c r="A78" s="362"/>
      <c r="B78" s="363" t="s">
        <v>177</v>
      </c>
      <c r="C78" s="359"/>
      <c r="D78" s="376" t="s">
        <v>178</v>
      </c>
      <c r="E78" s="376"/>
      <c r="F78" s="365">
        <v>4950</v>
      </c>
      <c r="G78" s="366">
        <v>0.0011</v>
      </c>
      <c r="H78" s="374"/>
      <c r="I78" s="361"/>
      <c r="J78" s="4"/>
    </row>
    <row r="79" spans="1:10" ht="12.9" customHeight="1">
      <c r="A79" s="362"/>
      <c r="B79" s="363" t="s">
        <v>179</v>
      </c>
      <c r="C79" s="359"/>
      <c r="D79" s="376" t="s">
        <v>178</v>
      </c>
      <c r="E79" s="376"/>
      <c r="F79" s="365">
        <v>2475</v>
      </c>
      <c r="G79" s="366">
        <v>0.0006</v>
      </c>
      <c r="H79" s="374"/>
      <c r="I79" s="361"/>
      <c r="J79" s="4"/>
    </row>
    <row r="80" spans="1:10" ht="12.9" customHeight="1">
      <c r="A80" s="362"/>
      <c r="B80" s="363" t="s">
        <v>180</v>
      </c>
      <c r="C80" s="359"/>
      <c r="D80" s="376" t="s">
        <v>178</v>
      </c>
      <c r="E80" s="376"/>
      <c r="F80" s="365">
        <v>2475</v>
      </c>
      <c r="G80" s="366">
        <v>0.0006</v>
      </c>
      <c r="H80" s="374"/>
      <c r="I80" s="361"/>
      <c r="J80" s="4"/>
    </row>
    <row r="81" spans="1:10" ht="12.9" customHeight="1">
      <c r="A81" s="362"/>
      <c r="B81" s="363" t="s">
        <v>181</v>
      </c>
      <c r="C81" s="359"/>
      <c r="D81" s="376" t="s">
        <v>178</v>
      </c>
      <c r="E81" s="376"/>
      <c r="F81" s="365">
        <v>2475</v>
      </c>
      <c r="G81" s="366">
        <v>0.0006</v>
      </c>
      <c r="H81" s="374"/>
      <c r="I81" s="361"/>
      <c r="J81" s="4"/>
    </row>
    <row r="82" spans="1:10" ht="12.9" customHeight="1">
      <c r="A82" s="362"/>
      <c r="B82" s="363" t="s">
        <v>182</v>
      </c>
      <c r="C82" s="359"/>
      <c r="D82" s="376" t="s">
        <v>178</v>
      </c>
      <c r="E82" s="376"/>
      <c r="F82" s="365">
        <v>2475</v>
      </c>
      <c r="G82" s="366">
        <v>0.0006</v>
      </c>
      <c r="H82" s="374"/>
      <c r="I82" s="361"/>
      <c r="J82" s="4"/>
    </row>
    <row r="83" spans="1:10" ht="12.9" customHeight="1">
      <c r="A83" s="362"/>
      <c r="B83" s="363" t="s">
        <v>183</v>
      </c>
      <c r="C83" s="359"/>
      <c r="D83" s="376" t="s">
        <v>178</v>
      </c>
      <c r="E83" s="376"/>
      <c r="F83" s="365">
        <v>2475</v>
      </c>
      <c r="G83" s="366">
        <v>0.0006</v>
      </c>
      <c r="H83" s="374"/>
      <c r="I83" s="361"/>
      <c r="J83" s="4"/>
    </row>
    <row r="84" spans="1:10" ht="12.9" customHeight="1">
      <c r="A84" s="362"/>
      <c r="B84" s="363" t="s">
        <v>184</v>
      </c>
      <c r="C84" s="359"/>
      <c r="D84" s="376" t="s">
        <v>185</v>
      </c>
      <c r="E84" s="376"/>
      <c r="F84" s="365">
        <v>491</v>
      </c>
      <c r="G84" s="366">
        <v>0.0001</v>
      </c>
      <c r="H84" s="374"/>
      <c r="I84" s="361"/>
      <c r="J84" s="4"/>
    </row>
    <row r="85" spans="1:10" ht="12.9" customHeight="1">
      <c r="A85" s="362"/>
      <c r="B85" s="363" t="s">
        <v>186</v>
      </c>
      <c r="C85" s="359"/>
      <c r="D85" s="376" t="s">
        <v>178</v>
      </c>
      <c r="E85" s="376"/>
      <c r="F85" s="365">
        <v>491</v>
      </c>
      <c r="G85" s="366">
        <v>0.0001</v>
      </c>
      <c r="H85" s="374"/>
      <c r="I85" s="361"/>
      <c r="J85" s="4"/>
    </row>
    <row r="86" spans="1:10" ht="12.9" customHeight="1">
      <c r="A86" s="362"/>
      <c r="B86" s="363" t="s">
        <v>187</v>
      </c>
      <c r="C86" s="359"/>
      <c r="D86" s="376" t="s">
        <v>178</v>
      </c>
      <c r="E86" s="376"/>
      <c r="F86" s="365">
        <v>491</v>
      </c>
      <c r="G86" s="366">
        <v>0.0001</v>
      </c>
      <c r="H86" s="374"/>
      <c r="I86" s="361"/>
      <c r="J86" s="4"/>
    </row>
    <row r="87" spans="1:10" ht="12.9" customHeight="1">
      <c r="A87" s="362"/>
      <c r="B87" s="363" t="s">
        <v>188</v>
      </c>
      <c r="C87" s="359"/>
      <c r="D87" s="376" t="s">
        <v>189</v>
      </c>
      <c r="E87" s="376"/>
      <c r="F87" s="365">
        <v>491</v>
      </c>
      <c r="G87" s="366">
        <v>0.0001</v>
      </c>
      <c r="H87" s="374"/>
      <c r="I87" s="361"/>
      <c r="J87" s="4"/>
    </row>
    <row r="88" spans="1:10" ht="12.9" customHeight="1">
      <c r="A88" s="362"/>
      <c r="B88" s="363" t="s">
        <v>190</v>
      </c>
      <c r="C88" s="359"/>
      <c r="D88" s="376" t="s">
        <v>189</v>
      </c>
      <c r="E88" s="376"/>
      <c r="F88" s="365">
        <v>491</v>
      </c>
      <c r="G88" s="366">
        <v>0.0001</v>
      </c>
      <c r="H88" s="374"/>
      <c r="I88" s="361"/>
      <c r="J88" s="4"/>
    </row>
    <row r="89" spans="1:10" ht="12.9" customHeight="1">
      <c r="A89" s="362"/>
      <c r="B89" s="363" t="s">
        <v>191</v>
      </c>
      <c r="C89" s="359"/>
      <c r="D89" s="376" t="s">
        <v>189</v>
      </c>
      <c r="E89" s="376"/>
      <c r="F89" s="365">
        <v>491</v>
      </c>
      <c r="G89" s="366">
        <v>0.0001</v>
      </c>
      <c r="H89" s="374"/>
      <c r="I89" s="361"/>
      <c r="J89" s="4"/>
    </row>
    <row r="90" spans="1:10" ht="12.9" customHeight="1">
      <c r="A90" s="362"/>
      <c r="B90" s="363" t="s">
        <v>192</v>
      </c>
      <c r="C90" s="359"/>
      <c r="D90" s="376" t="s">
        <v>189</v>
      </c>
      <c r="E90" s="376"/>
      <c r="F90" s="365">
        <v>491</v>
      </c>
      <c r="G90" s="366">
        <v>0.0001</v>
      </c>
      <c r="H90" s="374"/>
      <c r="I90" s="361"/>
      <c r="J90" s="4"/>
    </row>
    <row r="91" spans="1:10" ht="12.9" customHeight="1">
      <c r="A91" s="362"/>
      <c r="B91" s="363" t="s">
        <v>193</v>
      </c>
      <c r="C91" s="359"/>
      <c r="D91" s="376" t="s">
        <v>189</v>
      </c>
      <c r="E91" s="376"/>
      <c r="F91" s="365">
        <v>491</v>
      </c>
      <c r="G91" s="366">
        <v>0.0001</v>
      </c>
      <c r="H91" s="374"/>
      <c r="I91" s="361"/>
      <c r="J91" s="4"/>
    </row>
    <row r="92" spans="1:10" ht="12.9" customHeight="1">
      <c r="A92" s="362"/>
      <c r="B92" s="363" t="s">
        <v>194</v>
      </c>
      <c r="C92" s="359"/>
      <c r="D92" s="376" t="s">
        <v>189</v>
      </c>
      <c r="E92" s="376"/>
      <c r="F92" s="365">
        <v>491</v>
      </c>
      <c r="G92" s="366">
        <v>0.0001</v>
      </c>
      <c r="H92" s="374"/>
      <c r="I92" s="361"/>
      <c r="J92" s="4"/>
    </row>
    <row r="93" spans="1:10" ht="12.9" customHeight="1">
      <c r="A93" s="362"/>
      <c r="B93" s="363" t="s">
        <v>195</v>
      </c>
      <c r="C93" s="359"/>
      <c r="D93" s="376" t="s">
        <v>196</v>
      </c>
      <c r="E93" s="376"/>
      <c r="F93" s="365">
        <v>491</v>
      </c>
      <c r="G93" s="366">
        <v>0.0001</v>
      </c>
      <c r="H93" s="374"/>
      <c r="I93" s="361"/>
      <c r="J93" s="4"/>
    </row>
    <row r="94" spans="1:10" ht="12.9" customHeight="1">
      <c r="A94" s="362"/>
      <c r="B94" s="363" t="s">
        <v>197</v>
      </c>
      <c r="C94" s="359"/>
      <c r="D94" s="376" t="s">
        <v>198</v>
      </c>
      <c r="E94" s="376"/>
      <c r="F94" s="365">
        <v>491</v>
      </c>
      <c r="G94" s="366">
        <v>0.0001</v>
      </c>
      <c r="H94" s="374"/>
      <c r="I94" s="361"/>
      <c r="J94" s="4"/>
    </row>
    <row r="95" spans="1:10" ht="12.9" customHeight="1">
      <c r="A95" s="362"/>
      <c r="B95" s="363" t="s">
        <v>199</v>
      </c>
      <c r="C95" s="359"/>
      <c r="D95" s="376" t="s">
        <v>198</v>
      </c>
      <c r="E95" s="376"/>
      <c r="F95" s="365">
        <v>491</v>
      </c>
      <c r="G95" s="366">
        <v>0.0001</v>
      </c>
      <c r="H95" s="374"/>
      <c r="I95" s="361"/>
      <c r="J95" s="4"/>
    </row>
    <row r="96" spans="1:10" ht="12.9" customHeight="1">
      <c r="A96" s="362"/>
      <c r="B96" s="363" t="s">
        <v>200</v>
      </c>
      <c r="C96" s="359"/>
      <c r="D96" s="376" t="s">
        <v>201</v>
      </c>
      <c r="E96" s="376"/>
      <c r="F96" s="365">
        <v>491</v>
      </c>
      <c r="G96" s="366">
        <v>0.0001</v>
      </c>
      <c r="H96" s="374"/>
      <c r="I96" s="361"/>
      <c r="J96" s="4"/>
    </row>
    <row r="97" spans="1:10" ht="12.9" customHeight="1">
      <c r="A97" s="362"/>
      <c r="B97" s="363" t="s">
        <v>202</v>
      </c>
      <c r="C97" s="359"/>
      <c r="D97" s="376" t="s">
        <v>198</v>
      </c>
      <c r="E97" s="376"/>
      <c r="F97" s="365">
        <v>100</v>
      </c>
      <c r="G97" s="360" t="s">
        <v>127</v>
      </c>
      <c r="H97" s="374"/>
      <c r="I97" s="361"/>
      <c r="J97" s="4"/>
    </row>
    <row r="98" spans="1:10" ht="12.9" customHeight="1">
      <c r="A98" s="4"/>
      <c r="B98" s="3" t="s">
        <v>131</v>
      </c>
      <c r="C98" s="359"/>
      <c r="D98" s="359"/>
      <c r="E98" s="359"/>
      <c r="F98" s="367">
        <v>23808</v>
      </c>
      <c r="G98" s="368">
        <v>0.0054</v>
      </c>
      <c r="H98" s="369"/>
      <c r="I98" s="370"/>
      <c r="J98" s="4"/>
    </row>
    <row r="99" spans="1:10" ht="12.9" customHeight="1">
      <c r="A99" s="4"/>
      <c r="B99" s="371" t="s">
        <v>134</v>
      </c>
      <c r="C99" s="373"/>
      <c r="D99" s="372"/>
      <c r="E99" s="373"/>
      <c r="F99" s="367">
        <v>23808</v>
      </c>
      <c r="G99" s="368">
        <v>0.0054</v>
      </c>
      <c r="H99" s="369"/>
      <c r="I99" s="370"/>
      <c r="J99" s="4"/>
    </row>
    <row r="100" spans="1:10" ht="12.9" customHeight="1">
      <c r="A100" s="4"/>
      <c r="B100" s="3" t="s">
        <v>203</v>
      </c>
      <c r="C100" s="359"/>
      <c r="D100" s="359"/>
      <c r="E100" s="359"/>
      <c r="F100" s="359"/>
      <c r="G100" s="359"/>
      <c r="H100" s="360"/>
      <c r="I100" s="361"/>
      <c r="J100" s="4"/>
    </row>
    <row r="101" spans="1:10" ht="12.9" customHeight="1">
      <c r="A101" s="362"/>
      <c r="B101" s="363" t="s">
        <v>205</v>
      </c>
      <c r="C101" s="359"/>
      <c r="D101" s="359"/>
      <c r="E101" s="364"/>
      <c r="F101" s="365">
        <v>594675</v>
      </c>
      <c r="G101" s="366">
        <v>0.135</v>
      </c>
      <c r="H101" s="374">
        <v>0.0675859537803727</v>
      </c>
      <c r="I101" s="361"/>
      <c r="J101" s="4"/>
    </row>
    <row r="102" spans="1:10" ht="12.9" customHeight="1">
      <c r="A102" s="4"/>
      <c r="B102" s="3" t="s">
        <v>131</v>
      </c>
      <c r="C102" s="359"/>
      <c r="D102" s="359"/>
      <c r="E102" s="359"/>
      <c r="F102" s="367">
        <v>594675</v>
      </c>
      <c r="G102" s="368">
        <v>0.135</v>
      </c>
      <c r="H102" s="369"/>
      <c r="I102" s="370"/>
      <c r="J102" s="4"/>
    </row>
    <row r="103" spans="1:10" ht="12.9" customHeight="1">
      <c r="A103" s="4"/>
      <c r="B103" s="371" t="s">
        <v>134</v>
      </c>
      <c r="C103" s="373"/>
      <c r="D103" s="372"/>
      <c r="E103" s="373"/>
      <c r="F103" s="367">
        <v>594675</v>
      </c>
      <c r="G103" s="368">
        <v>0.135</v>
      </c>
      <c r="H103" s="369"/>
      <c r="I103" s="370"/>
      <c r="J103" s="4"/>
    </row>
    <row r="104" spans="1:10" ht="12.9" customHeight="1">
      <c r="A104" s="4"/>
      <c r="B104" s="371" t="s">
        <v>206</v>
      </c>
      <c r="C104" s="359"/>
      <c r="D104" s="372"/>
      <c r="E104" s="359"/>
      <c r="F104" s="377">
        <f>562267.055+F126</f>
        <v>2089.0800000000745</v>
      </c>
      <c r="G104" s="368">
        <f>12.77%+G126</f>
        <v>0.0004575425467377159</v>
      </c>
      <c r="H104" s="369"/>
      <c r="I104" s="370"/>
      <c r="J104" s="4"/>
    </row>
    <row r="105" spans="1:10" ht="12.9" customHeight="1">
      <c r="A105" s="4"/>
      <c r="B105" s="378" t="s">
        <v>207</v>
      </c>
      <c r="C105" s="379"/>
      <c r="D105" s="379"/>
      <c r="E105" s="379"/>
      <c r="F105" s="380">
        <v>4403786.29</v>
      </c>
      <c r="G105" s="381">
        <v>1</v>
      </c>
      <c r="H105" s="382"/>
      <c r="I105" s="383"/>
      <c r="J105" s="4"/>
    </row>
    <row r="106" spans="1:10" ht="12.9" customHeight="1">
      <c r="A106" s="4"/>
      <c r="B106" s="352"/>
      <c r="C106" s="4"/>
      <c r="D106" s="4"/>
      <c r="E106" s="4"/>
      <c r="F106" s="4"/>
      <c r="G106" s="4"/>
      <c r="H106" s="4"/>
      <c r="I106" s="4"/>
      <c r="J106" s="4"/>
    </row>
    <row r="107" spans="1:9" ht="12.9" customHeight="1" thickBot="1">
      <c r="A107" s="4"/>
      <c r="B107" s="350" t="s">
        <v>144</v>
      </c>
      <c r="C107" s="4"/>
      <c r="D107" s="4"/>
      <c r="E107" s="4"/>
      <c r="F107" s="4"/>
      <c r="G107" s="4"/>
      <c r="H107" s="4"/>
      <c r="I107" s="4"/>
    </row>
    <row r="108" spans="1:9" s="389" customFormat="1" ht="12.9" customHeight="1">
      <c r="A108" s="384"/>
      <c r="B108" s="385" t="s">
        <v>6</v>
      </c>
      <c r="C108" s="386"/>
      <c r="D108" s="386" t="s">
        <v>257</v>
      </c>
      <c r="E108" s="386" t="s">
        <v>9</v>
      </c>
      <c r="F108" s="387" t="s">
        <v>666</v>
      </c>
      <c r="G108" s="386" t="s">
        <v>667</v>
      </c>
      <c r="H108" s="388" t="s">
        <v>668</v>
      </c>
      <c r="I108" s="384"/>
    </row>
    <row r="109" spans="1:9" ht="12.9" customHeight="1">
      <c r="A109" s="4"/>
      <c r="B109" s="390" t="s">
        <v>145</v>
      </c>
      <c r="C109" s="359"/>
      <c r="D109" s="359"/>
      <c r="E109" s="359"/>
      <c r="F109" s="391"/>
      <c r="G109" s="360"/>
      <c r="H109" s="392"/>
      <c r="I109" s="4"/>
    </row>
    <row r="110" spans="1:9" ht="12.9" customHeight="1">
      <c r="A110" s="362"/>
      <c r="B110" s="393" t="s">
        <v>156</v>
      </c>
      <c r="C110" s="359"/>
      <c r="D110" s="394" t="s">
        <v>262</v>
      </c>
      <c r="E110" s="364">
        <v>-362250</v>
      </c>
      <c r="F110" s="365">
        <v>-27230.33</v>
      </c>
      <c r="G110" s="395">
        <v>-0.0062</v>
      </c>
      <c r="H110" s="392"/>
      <c r="I110" s="4"/>
    </row>
    <row r="111" spans="1:9" ht="12.9" customHeight="1">
      <c r="A111" s="362"/>
      <c r="B111" s="393" t="s">
        <v>155</v>
      </c>
      <c r="C111" s="359"/>
      <c r="D111" s="394" t="s">
        <v>262</v>
      </c>
      <c r="E111" s="364">
        <v>-820500</v>
      </c>
      <c r="F111" s="365">
        <v>-11868.12</v>
      </c>
      <c r="G111" s="395">
        <v>-0.0027</v>
      </c>
      <c r="H111" s="392"/>
      <c r="I111" s="4"/>
    </row>
    <row r="112" spans="1:9" ht="12.9" customHeight="1">
      <c r="A112" s="362"/>
      <c r="B112" s="393" t="s">
        <v>154</v>
      </c>
      <c r="C112" s="359"/>
      <c r="D112" s="394" t="s">
        <v>262</v>
      </c>
      <c r="E112" s="364">
        <v>-195600</v>
      </c>
      <c r="F112" s="365">
        <v>-4852.93</v>
      </c>
      <c r="G112" s="366">
        <v>-0.0011</v>
      </c>
      <c r="H112" s="392"/>
      <c r="I112" s="4"/>
    </row>
    <row r="113" spans="1:9" ht="12.9" customHeight="1">
      <c r="A113" s="362"/>
      <c r="B113" s="393" t="s">
        <v>153</v>
      </c>
      <c r="C113" s="359"/>
      <c r="D113" s="394" t="s">
        <v>262</v>
      </c>
      <c r="E113" s="364">
        <v>-311400</v>
      </c>
      <c r="F113" s="365">
        <v>-3513.37</v>
      </c>
      <c r="G113" s="366">
        <v>-0.0008</v>
      </c>
      <c r="H113" s="392"/>
      <c r="I113" s="4"/>
    </row>
    <row r="114" spans="1:9" ht="12.9" customHeight="1">
      <c r="A114" s="362"/>
      <c r="B114" s="393" t="s">
        <v>152</v>
      </c>
      <c r="C114" s="359"/>
      <c r="D114" s="394" t="s">
        <v>262</v>
      </c>
      <c r="E114" s="364">
        <v>-467400</v>
      </c>
      <c r="F114" s="365">
        <v>-2957.24</v>
      </c>
      <c r="G114" s="366">
        <v>-0.0007</v>
      </c>
      <c r="H114" s="392"/>
      <c r="I114" s="4"/>
    </row>
    <row r="115" spans="1:9" ht="12.9" customHeight="1">
      <c r="A115" s="362"/>
      <c r="B115" s="393" t="s">
        <v>151</v>
      </c>
      <c r="C115" s="359"/>
      <c r="D115" s="394" t="s">
        <v>262</v>
      </c>
      <c r="E115" s="364">
        <v>-1316250</v>
      </c>
      <c r="F115" s="365">
        <v>-2598.28</v>
      </c>
      <c r="G115" s="366">
        <v>-0.0006</v>
      </c>
      <c r="H115" s="392"/>
      <c r="I115" s="4"/>
    </row>
    <row r="116" spans="1:9" ht="12.9" customHeight="1">
      <c r="A116" s="362"/>
      <c r="B116" s="393" t="s">
        <v>150</v>
      </c>
      <c r="C116" s="359"/>
      <c r="D116" s="394" t="s">
        <v>262</v>
      </c>
      <c r="E116" s="364">
        <v>-56525</v>
      </c>
      <c r="F116" s="365">
        <v>-1914.81</v>
      </c>
      <c r="G116" s="366">
        <v>-0.0004</v>
      </c>
      <c r="H116" s="392"/>
      <c r="I116" s="4"/>
    </row>
    <row r="117" spans="1:9" ht="12.9" customHeight="1">
      <c r="A117" s="362"/>
      <c r="B117" s="393" t="s">
        <v>149</v>
      </c>
      <c r="C117" s="359"/>
      <c r="D117" s="394" t="s">
        <v>262</v>
      </c>
      <c r="E117" s="364">
        <v>-32000</v>
      </c>
      <c r="F117" s="365">
        <v>-736.83</v>
      </c>
      <c r="G117" s="366">
        <v>-0.0002</v>
      </c>
      <c r="H117" s="392"/>
      <c r="I117" s="4"/>
    </row>
    <row r="118" spans="1:9" ht="12.9" customHeight="1">
      <c r="A118" s="362"/>
      <c r="B118" s="393" t="s">
        <v>148</v>
      </c>
      <c r="C118" s="359"/>
      <c r="D118" s="394" t="s">
        <v>262</v>
      </c>
      <c r="E118" s="364">
        <v>-38500</v>
      </c>
      <c r="F118" s="365">
        <v>-239.07</v>
      </c>
      <c r="G118" s="366">
        <v>-0.0001</v>
      </c>
      <c r="H118" s="392"/>
      <c r="I118" s="4"/>
    </row>
    <row r="119" spans="1:9" ht="12.9" customHeight="1">
      <c r="A119" s="362"/>
      <c r="B119" s="393" t="s">
        <v>146</v>
      </c>
      <c r="C119" s="359"/>
      <c r="D119" s="394" t="s">
        <v>262</v>
      </c>
      <c r="E119" s="364">
        <v>-12600</v>
      </c>
      <c r="F119" s="365">
        <v>-130.26</v>
      </c>
      <c r="G119" s="396" t="s">
        <v>127</v>
      </c>
      <c r="H119" s="392"/>
      <c r="I119" s="4"/>
    </row>
    <row r="120" spans="1:9" ht="12.9" customHeight="1">
      <c r="A120" s="362"/>
      <c r="B120" s="393" t="s">
        <v>147</v>
      </c>
      <c r="C120" s="359"/>
      <c r="D120" s="394" t="s">
        <v>262</v>
      </c>
      <c r="E120" s="364">
        <v>-40500</v>
      </c>
      <c r="F120" s="365">
        <v>-156.61</v>
      </c>
      <c r="G120" s="396" t="s">
        <v>127</v>
      </c>
      <c r="H120" s="392"/>
      <c r="I120" s="4"/>
    </row>
    <row r="121" spans="1:9" ht="12.9" customHeight="1">
      <c r="A121" s="4"/>
      <c r="B121" s="390" t="s">
        <v>131</v>
      </c>
      <c r="C121" s="359"/>
      <c r="D121" s="359"/>
      <c r="E121" s="359"/>
      <c r="F121" s="367">
        <v>-56197.85</v>
      </c>
      <c r="G121" s="368">
        <v>-0.0128</v>
      </c>
      <c r="H121" s="397"/>
      <c r="I121" s="4"/>
    </row>
    <row r="122" spans="1:9" s="25" customFormat="1" ht="12.9" customHeight="1">
      <c r="A122" s="398"/>
      <c r="B122" s="399" t="s">
        <v>230</v>
      </c>
      <c r="C122" s="400"/>
      <c r="D122" s="400"/>
      <c r="E122" s="400"/>
      <c r="F122" s="401"/>
      <c r="G122" s="402"/>
      <c r="H122" s="403"/>
      <c r="I122" s="404"/>
    </row>
    <row r="123" spans="1:9" s="25" customFormat="1" ht="12.9" customHeight="1">
      <c r="A123" s="398"/>
      <c r="B123" s="405" t="s">
        <v>231</v>
      </c>
      <c r="C123" s="400"/>
      <c r="D123" s="394" t="s">
        <v>262</v>
      </c>
      <c r="E123" s="406">
        <v>-25000000</v>
      </c>
      <c r="F123" s="407">
        <v>-20825.625</v>
      </c>
      <c r="G123" s="408">
        <v>-0.004729027167490177</v>
      </c>
      <c r="H123" s="403"/>
      <c r="I123" s="404"/>
    </row>
    <row r="124" spans="1:9" s="25" customFormat="1" ht="12.9" customHeight="1">
      <c r="A124" s="398"/>
      <c r="B124" s="409" t="s">
        <v>232</v>
      </c>
      <c r="C124" s="400"/>
      <c r="D124" s="394" t="s">
        <v>262</v>
      </c>
      <c r="E124" s="406">
        <v>-580000000</v>
      </c>
      <c r="F124" s="407">
        <v>-483154.5</v>
      </c>
      <c r="G124" s="408">
        <v>-0.10971343028577211</v>
      </c>
      <c r="H124" s="403"/>
      <c r="I124" s="404"/>
    </row>
    <row r="125" spans="1:9" s="25" customFormat="1" ht="12.9" customHeight="1">
      <c r="A125" s="398"/>
      <c r="B125" s="410" t="s">
        <v>131</v>
      </c>
      <c r="C125" s="400"/>
      <c r="D125" s="400"/>
      <c r="E125" s="400"/>
      <c r="F125" s="401">
        <f>SUM(F123:F124)</f>
        <v>-503980.125</v>
      </c>
      <c r="G125" s="402">
        <f>SUM(G123:G124)</f>
        <v>-0.11444245745326229</v>
      </c>
      <c r="H125" s="403"/>
      <c r="I125" s="404"/>
    </row>
    <row r="126" spans="1:9" ht="12.9" customHeight="1" thickBot="1">
      <c r="A126" s="4"/>
      <c r="B126" s="411" t="s">
        <v>134</v>
      </c>
      <c r="C126" s="412"/>
      <c r="D126" s="413"/>
      <c r="E126" s="412"/>
      <c r="F126" s="414">
        <v>-560177.975</v>
      </c>
      <c r="G126" s="415">
        <v>-0.1272424574532623</v>
      </c>
      <c r="H126" s="416"/>
      <c r="I126" s="4"/>
    </row>
    <row r="127" spans="1:10" ht="12.9" customHeight="1">
      <c r="A127" s="4"/>
      <c r="B127" s="417"/>
      <c r="C127" s="4"/>
      <c r="D127" s="4"/>
      <c r="E127" s="4"/>
      <c r="F127" s="4"/>
      <c r="G127" s="4"/>
      <c r="H127" s="4"/>
      <c r="I127" s="4"/>
      <c r="J127" s="4"/>
    </row>
    <row r="128" spans="1:10" ht="12.9" customHeight="1" thickBot="1">
      <c r="A128" s="4"/>
      <c r="B128" s="353" t="s">
        <v>208</v>
      </c>
      <c r="C128" s="4"/>
      <c r="D128" s="4"/>
      <c r="E128" s="4"/>
      <c r="F128" s="4"/>
      <c r="G128" s="4"/>
      <c r="H128" s="4"/>
      <c r="I128" s="4"/>
      <c r="J128" s="4"/>
    </row>
    <row r="129" spans="1:10" ht="12.9" customHeight="1">
      <c r="A129" s="4"/>
      <c r="B129" s="418" t="s">
        <v>210</v>
      </c>
      <c r="C129" s="419"/>
      <c r="D129" s="419"/>
      <c r="E129" s="419"/>
      <c r="F129" s="419"/>
      <c r="G129" s="419"/>
      <c r="H129" s="420"/>
      <c r="I129" s="4"/>
      <c r="J129" s="4"/>
    </row>
    <row r="130" spans="1:10" ht="12.9" customHeight="1">
      <c r="A130" s="4"/>
      <c r="B130" s="421" t="s">
        <v>211</v>
      </c>
      <c r="C130" s="391"/>
      <c r="D130" s="391"/>
      <c r="E130" s="391"/>
      <c r="F130" s="391"/>
      <c r="G130" s="391"/>
      <c r="H130" s="422"/>
      <c r="I130" s="4"/>
      <c r="J130" s="4"/>
    </row>
    <row r="131" spans="1:10" ht="12.9" customHeight="1" thickBot="1">
      <c r="A131" s="4"/>
      <c r="B131" s="632" t="s">
        <v>212</v>
      </c>
      <c r="C131" s="633"/>
      <c r="D131" s="633"/>
      <c r="E131" s="423"/>
      <c r="F131" s="423"/>
      <c r="G131" s="423"/>
      <c r="H131" s="424"/>
      <c r="I131" s="4"/>
      <c r="J131" s="4"/>
    </row>
    <row r="132" spans="1:10" ht="12.9" customHeight="1" thickBot="1">
      <c r="A132" s="391"/>
      <c r="B132" s="350"/>
      <c r="C132" s="391"/>
      <c r="D132" s="391"/>
      <c r="E132" s="391"/>
      <c r="F132" s="391"/>
      <c r="G132" s="391"/>
      <c r="H132" s="391"/>
      <c r="I132" s="391"/>
      <c r="J132" s="391"/>
    </row>
    <row r="133" spans="1:8" s="431" customFormat="1" ht="15">
      <c r="A133" s="425"/>
      <c r="B133" s="426" t="s">
        <v>233</v>
      </c>
      <c r="C133" s="427"/>
      <c r="D133" s="427"/>
      <c r="E133" s="428"/>
      <c r="F133" s="429"/>
      <c r="G133" s="429"/>
      <c r="H133" s="430"/>
    </row>
    <row r="134" spans="1:8" s="431" customFormat="1" ht="15">
      <c r="A134" s="425"/>
      <c r="B134" s="634" t="s">
        <v>234</v>
      </c>
      <c r="C134" s="635"/>
      <c r="D134" s="635"/>
      <c r="E134" s="635"/>
      <c r="F134" s="635"/>
      <c r="G134" s="635"/>
      <c r="H134" s="432"/>
    </row>
    <row r="135" spans="1:8" s="431" customFormat="1" ht="15">
      <c r="A135" s="425"/>
      <c r="B135" s="433" t="s">
        <v>235</v>
      </c>
      <c r="C135" s="25"/>
      <c r="D135" s="25"/>
      <c r="E135" s="25"/>
      <c r="F135" s="25"/>
      <c r="G135" s="434"/>
      <c r="H135" s="435"/>
    </row>
    <row r="136" spans="1:8" s="431" customFormat="1" ht="15">
      <c r="A136" s="425"/>
      <c r="B136" s="433" t="s">
        <v>236</v>
      </c>
      <c r="C136" s="25"/>
      <c r="D136" s="25"/>
      <c r="E136" s="25"/>
      <c r="F136" s="25"/>
      <c r="G136" s="434"/>
      <c r="H136" s="435"/>
    </row>
    <row r="137" spans="1:8" s="431" customFormat="1" ht="13.8" thickBot="1">
      <c r="A137" s="425"/>
      <c r="B137" s="436"/>
      <c r="C137" s="437"/>
      <c r="D137" s="437"/>
      <c r="E137" s="438"/>
      <c r="F137" s="439"/>
      <c r="G137" s="439"/>
      <c r="H137" s="440"/>
    </row>
    <row r="138" spans="1:8" s="431" customFormat="1" ht="13.8" thickBot="1">
      <c r="A138" s="425"/>
      <c r="B138" s="433"/>
      <c r="C138" s="25"/>
      <c r="D138" s="25"/>
      <c r="E138" s="441"/>
      <c r="F138" s="434"/>
      <c r="G138" s="434"/>
      <c r="H138" s="435"/>
    </row>
    <row r="139" spans="1:8" s="431" customFormat="1" ht="15">
      <c r="A139" s="425"/>
      <c r="B139" s="426" t="s">
        <v>237</v>
      </c>
      <c r="C139" s="427"/>
      <c r="D139" s="427"/>
      <c r="E139" s="427"/>
      <c r="F139" s="427"/>
      <c r="G139" s="429"/>
      <c r="H139" s="430"/>
    </row>
    <row r="140" spans="1:8" s="431" customFormat="1" ht="15">
      <c r="A140" s="425"/>
      <c r="B140" s="433" t="s">
        <v>238</v>
      </c>
      <c r="C140" s="25"/>
      <c r="D140" s="442"/>
      <c r="E140" s="442"/>
      <c r="F140" s="25"/>
      <c r="G140" s="434"/>
      <c r="H140" s="435"/>
    </row>
    <row r="141" spans="1:8" s="431" customFormat="1" ht="39.6">
      <c r="A141" s="425"/>
      <c r="B141" s="636" t="s">
        <v>239</v>
      </c>
      <c r="C141" s="637" t="s">
        <v>240</v>
      </c>
      <c r="D141" s="443" t="s">
        <v>241</v>
      </c>
      <c r="E141" s="443" t="s">
        <v>241</v>
      </c>
      <c r="F141" s="443" t="s">
        <v>242</v>
      </c>
      <c r="G141" s="434"/>
      <c r="H141" s="435"/>
    </row>
    <row r="142" spans="1:8" s="431" customFormat="1" ht="15">
      <c r="A142" s="425"/>
      <c r="B142" s="636"/>
      <c r="C142" s="637"/>
      <c r="D142" s="443" t="s">
        <v>243</v>
      </c>
      <c r="E142" s="443" t="s">
        <v>244</v>
      </c>
      <c r="F142" s="443" t="s">
        <v>243</v>
      </c>
      <c r="G142" s="434"/>
      <c r="H142" s="435"/>
    </row>
    <row r="143" spans="1:8" s="431" customFormat="1" ht="15">
      <c r="A143" s="425"/>
      <c r="B143" s="444" t="s">
        <v>133</v>
      </c>
      <c r="C143" s="445" t="s">
        <v>133</v>
      </c>
      <c r="D143" s="445" t="s">
        <v>133</v>
      </c>
      <c r="E143" s="445" t="s">
        <v>133</v>
      </c>
      <c r="F143" s="445" t="s">
        <v>133</v>
      </c>
      <c r="G143" s="434"/>
      <c r="H143" s="435"/>
    </row>
    <row r="144" spans="1:8" s="431" customFormat="1" ht="15">
      <c r="A144" s="425"/>
      <c r="B144" s="446" t="s">
        <v>245</v>
      </c>
      <c r="C144" s="447"/>
      <c r="D144" s="447"/>
      <c r="E144" s="447"/>
      <c r="F144" s="447"/>
      <c r="G144" s="434"/>
      <c r="H144" s="435"/>
    </row>
    <row r="145" spans="1:8" s="431" customFormat="1" ht="15">
      <c r="A145" s="425"/>
      <c r="B145" s="448"/>
      <c r="C145" s="25"/>
      <c r="D145" s="25"/>
      <c r="E145" s="25"/>
      <c r="F145" s="25"/>
      <c r="G145" s="434"/>
      <c r="H145" s="435"/>
    </row>
    <row r="146" spans="1:8" s="431" customFormat="1" ht="15">
      <c r="A146" s="425"/>
      <c r="B146" s="448" t="s">
        <v>246</v>
      </c>
      <c r="C146" s="25"/>
      <c r="D146" s="25"/>
      <c r="E146" s="25"/>
      <c r="F146" s="25"/>
      <c r="G146" s="434"/>
      <c r="H146" s="435"/>
    </row>
    <row r="147" spans="1:8" s="431" customFormat="1" ht="15">
      <c r="A147" s="425"/>
      <c r="B147" s="433"/>
      <c r="C147" s="25"/>
      <c r="D147" s="25"/>
      <c r="E147" s="25"/>
      <c r="F147" s="25"/>
      <c r="G147" s="434"/>
      <c r="H147" s="435"/>
    </row>
    <row r="148" spans="1:8" s="431" customFormat="1" ht="15">
      <c r="A148" s="425"/>
      <c r="B148" s="448" t="s">
        <v>247</v>
      </c>
      <c r="C148" s="25"/>
      <c r="D148" s="25"/>
      <c r="E148" s="25"/>
      <c r="F148" s="25"/>
      <c r="G148" s="434"/>
      <c r="H148" s="435"/>
    </row>
    <row r="149" spans="1:8" s="431" customFormat="1" ht="15">
      <c r="A149" s="425"/>
      <c r="B149" s="449" t="s">
        <v>248</v>
      </c>
      <c r="C149" s="450" t="s">
        <v>249</v>
      </c>
      <c r="D149" s="450" t="s">
        <v>284</v>
      </c>
      <c r="E149" s="25"/>
      <c r="F149" s="451"/>
      <c r="G149" s="434"/>
      <c r="H149" s="435"/>
    </row>
    <row r="150" spans="1:8" s="431" customFormat="1" ht="15">
      <c r="A150" s="425"/>
      <c r="B150" s="449" t="s">
        <v>250</v>
      </c>
      <c r="C150" s="115">
        <v>62.8402</v>
      </c>
      <c r="D150" s="115">
        <v>62.8072</v>
      </c>
      <c r="E150" s="25"/>
      <c r="F150" s="451"/>
      <c r="G150" s="434"/>
      <c r="H150" s="435"/>
    </row>
    <row r="151" spans="1:8" s="431" customFormat="1" ht="15">
      <c r="A151" s="425"/>
      <c r="B151" s="449" t="s">
        <v>251</v>
      </c>
      <c r="C151" s="115">
        <v>58.4003</v>
      </c>
      <c r="D151" s="115">
        <v>58.3317</v>
      </c>
      <c r="E151" s="25"/>
      <c r="F151" s="451"/>
      <c r="G151" s="434"/>
      <c r="H151" s="435"/>
    </row>
    <row r="152" spans="1:8" s="431" customFormat="1" ht="15">
      <c r="A152" s="425"/>
      <c r="B152" s="433"/>
      <c r="C152" s="25"/>
      <c r="D152" s="25"/>
      <c r="E152" s="25"/>
      <c r="F152" s="451"/>
      <c r="G152" s="434"/>
      <c r="H152" s="435"/>
    </row>
    <row r="153" spans="1:8" s="431" customFormat="1" ht="15">
      <c r="A153" s="425"/>
      <c r="B153" s="448" t="s">
        <v>285</v>
      </c>
      <c r="C153" s="452"/>
      <c r="D153" s="452"/>
      <c r="E153" s="452"/>
      <c r="F153" s="451"/>
      <c r="G153" s="434"/>
      <c r="H153" s="435"/>
    </row>
    <row r="154" spans="1:8" s="431" customFormat="1" ht="15">
      <c r="A154" s="425"/>
      <c r="B154" s="448"/>
      <c r="C154" s="452"/>
      <c r="D154" s="452"/>
      <c r="E154" s="452"/>
      <c r="F154" s="25"/>
      <c r="G154" s="434"/>
      <c r="H154" s="435"/>
    </row>
    <row r="155" spans="1:8" s="431" customFormat="1" ht="15">
      <c r="A155" s="425"/>
      <c r="B155" s="448" t="s">
        <v>286</v>
      </c>
      <c r="C155" s="452"/>
      <c r="D155" s="452"/>
      <c r="E155" s="452"/>
      <c r="F155" s="25"/>
      <c r="G155" s="434"/>
      <c r="H155" s="435"/>
    </row>
    <row r="156" spans="1:8" s="431" customFormat="1" ht="15">
      <c r="A156" s="425"/>
      <c r="B156" s="448"/>
      <c r="C156" s="452"/>
      <c r="D156" s="452"/>
      <c r="E156" s="452"/>
      <c r="F156" s="25"/>
      <c r="G156" s="441"/>
      <c r="H156" s="453"/>
    </row>
    <row r="157" spans="1:10" s="431" customFormat="1" ht="15">
      <c r="A157" s="425"/>
      <c r="B157" s="448" t="s">
        <v>758</v>
      </c>
      <c r="C157" s="452"/>
      <c r="D157" s="452"/>
      <c r="E157" s="454"/>
      <c r="F157" s="455"/>
      <c r="G157" s="434"/>
      <c r="H157" s="435"/>
      <c r="J157" s="456"/>
    </row>
    <row r="158" spans="1:8" s="431" customFormat="1" ht="15">
      <c r="A158" s="425"/>
      <c r="B158" s="457" t="s">
        <v>252</v>
      </c>
      <c r="C158" s="452"/>
      <c r="D158" s="452"/>
      <c r="E158" s="458"/>
      <c r="F158" s="25"/>
      <c r="G158" s="434"/>
      <c r="H158" s="435"/>
    </row>
    <row r="159" spans="1:8" s="431" customFormat="1" ht="15">
      <c r="A159" s="425"/>
      <c r="B159" s="459"/>
      <c r="C159" s="452"/>
      <c r="D159" s="452"/>
      <c r="E159" s="452"/>
      <c r="F159" s="25"/>
      <c r="G159" s="434"/>
      <c r="H159" s="435"/>
    </row>
    <row r="160" spans="1:8" s="431" customFormat="1" ht="15">
      <c r="A160" s="425"/>
      <c r="B160" s="460" t="s">
        <v>297</v>
      </c>
      <c r="C160" s="452"/>
      <c r="D160" s="452"/>
      <c r="E160" s="458"/>
      <c r="F160" s="461"/>
      <c r="G160" s="434"/>
      <c r="H160" s="435"/>
    </row>
    <row r="161" spans="1:8" s="431" customFormat="1" ht="15">
      <c r="A161" s="425"/>
      <c r="B161" s="448"/>
      <c r="C161" s="452"/>
      <c r="D161" s="452"/>
      <c r="E161" s="452"/>
      <c r="F161" s="447"/>
      <c r="G161" s="434"/>
      <c r="H161" s="435"/>
    </row>
    <row r="162" spans="1:8" s="431" customFormat="1" ht="15">
      <c r="A162" s="425"/>
      <c r="B162" s="448" t="s">
        <v>294</v>
      </c>
      <c r="C162" s="452"/>
      <c r="D162" s="458"/>
      <c r="E162" s="462"/>
      <c r="F162" s="462"/>
      <c r="G162" s="434"/>
      <c r="H162" s="435"/>
    </row>
    <row r="163" spans="1:8" s="431" customFormat="1" ht="15">
      <c r="A163" s="425"/>
      <c r="B163" s="448"/>
      <c r="C163" s="452"/>
      <c r="D163" s="452"/>
      <c r="E163" s="452"/>
      <c r="F163" s="447"/>
      <c r="G163" s="434"/>
      <c r="H163" s="435"/>
    </row>
    <row r="164" spans="1:8" s="431" customFormat="1" ht="15">
      <c r="A164" s="425"/>
      <c r="B164" s="448" t="s">
        <v>296</v>
      </c>
      <c r="C164" s="452"/>
      <c r="D164" s="452"/>
      <c r="E164" s="463"/>
      <c r="F164" s="25"/>
      <c r="G164" s="434"/>
      <c r="H164" s="435"/>
    </row>
    <row r="165" spans="1:8" s="431" customFormat="1" ht="15">
      <c r="A165" s="425"/>
      <c r="B165" s="448"/>
      <c r="C165" s="458"/>
      <c r="D165" s="452"/>
      <c r="E165" s="464"/>
      <c r="F165" s="434"/>
      <c r="G165" s="434"/>
      <c r="H165" s="435"/>
    </row>
    <row r="166" spans="1:8" s="431" customFormat="1" ht="15">
      <c r="A166" s="425"/>
      <c r="B166" s="465" t="s">
        <v>763</v>
      </c>
      <c r="C166" s="452"/>
      <c r="D166" s="452"/>
      <c r="E166" s="452"/>
      <c r="F166" s="25"/>
      <c r="G166" s="434"/>
      <c r="H166" s="435"/>
    </row>
    <row r="167" spans="1:8" s="431" customFormat="1" ht="15">
      <c r="A167" s="425"/>
      <c r="B167" s="465"/>
      <c r="C167" s="452"/>
      <c r="D167" s="452"/>
      <c r="E167" s="434"/>
      <c r="F167" s="434"/>
      <c r="G167" s="434"/>
      <c r="H167" s="435"/>
    </row>
    <row r="168" spans="1:8" s="431" customFormat="1" ht="15">
      <c r="A168" s="425"/>
      <c r="B168" s="465" t="s">
        <v>764</v>
      </c>
      <c r="C168" s="452"/>
      <c r="D168" s="452"/>
      <c r="E168" s="434"/>
      <c r="F168" s="434"/>
      <c r="G168" s="434"/>
      <c r="H168" s="435"/>
    </row>
    <row r="169" spans="1:8" s="431" customFormat="1" ht="15">
      <c r="A169" s="425"/>
      <c r="B169" s="448"/>
      <c r="C169" s="452"/>
      <c r="D169" s="452"/>
      <c r="E169" s="452"/>
      <c r="F169" s="434"/>
      <c r="G169" s="434"/>
      <c r="H169" s="435"/>
    </row>
    <row r="170" spans="1:8" s="431" customFormat="1" ht="15">
      <c r="A170" s="425"/>
      <c r="B170" s="448" t="s">
        <v>287</v>
      </c>
      <c r="C170" s="452"/>
      <c r="D170" s="452"/>
      <c r="E170" s="452"/>
      <c r="F170" s="25"/>
      <c r="G170" s="434"/>
      <c r="H170" s="435"/>
    </row>
    <row r="171" spans="1:8" s="431" customFormat="1" ht="15">
      <c r="A171" s="425"/>
      <c r="B171" s="457"/>
      <c r="C171" s="466"/>
      <c r="D171" s="466"/>
      <c r="E171" s="466"/>
      <c r="F171" s="467"/>
      <c r="G171" s="434"/>
      <c r="H171" s="435"/>
    </row>
    <row r="172" spans="1:8" s="431" customFormat="1" ht="15">
      <c r="A172" s="425"/>
      <c r="B172" s="457" t="s">
        <v>253</v>
      </c>
      <c r="C172" s="466"/>
      <c r="D172" s="466"/>
      <c r="E172" s="466"/>
      <c r="F172" s="467"/>
      <c r="G172" s="434"/>
      <c r="H172" s="435"/>
    </row>
    <row r="173" spans="1:8" s="431" customFormat="1" ht="13.8" thickBot="1">
      <c r="A173" s="425"/>
      <c r="B173" s="457"/>
      <c r="C173" s="466"/>
      <c r="D173" s="466"/>
      <c r="E173" s="466"/>
      <c r="F173" s="467"/>
      <c r="G173" s="434"/>
      <c r="H173" s="435"/>
    </row>
    <row r="174" spans="1:8" s="431" customFormat="1" ht="15">
      <c r="A174" s="425"/>
      <c r="B174" s="468" t="s">
        <v>254</v>
      </c>
      <c r="C174" s="469"/>
      <c r="D174" s="469"/>
      <c r="E174" s="469"/>
      <c r="F174" s="427"/>
      <c r="G174" s="429"/>
      <c r="H174" s="430"/>
    </row>
    <row r="175" spans="1:8" s="431" customFormat="1" ht="15">
      <c r="A175" s="425"/>
      <c r="B175" s="448"/>
      <c r="C175" s="466"/>
      <c r="D175" s="466"/>
      <c r="E175" s="466"/>
      <c r="F175" s="470"/>
      <c r="G175" s="434"/>
      <c r="H175" s="435"/>
    </row>
    <row r="176" spans="1:8" s="431" customFormat="1" ht="15">
      <c r="A176" s="425"/>
      <c r="B176" s="471" t="s">
        <v>759</v>
      </c>
      <c r="C176" s="466"/>
      <c r="D176" s="466"/>
      <c r="E176" s="466"/>
      <c r="F176" s="467"/>
      <c r="G176" s="467"/>
      <c r="H176" s="435"/>
    </row>
    <row r="177" spans="1:8" s="431" customFormat="1" ht="39.6">
      <c r="A177" s="425"/>
      <c r="B177" s="472" t="s">
        <v>255</v>
      </c>
      <c r="C177" s="473" t="s">
        <v>256</v>
      </c>
      <c r="D177" s="473" t="s">
        <v>257</v>
      </c>
      <c r="E177" s="473" t="s">
        <v>258</v>
      </c>
      <c r="F177" s="473" t="s">
        <v>259</v>
      </c>
      <c r="G177" s="474" t="s">
        <v>260</v>
      </c>
      <c r="H177" s="435"/>
    </row>
    <row r="178" spans="1:8" s="431" customFormat="1" ht="15">
      <c r="A178" s="425"/>
      <c r="B178" s="475" t="s">
        <v>261</v>
      </c>
      <c r="C178" s="476"/>
      <c r="D178" s="477"/>
      <c r="E178" s="478"/>
      <c r="F178" s="478"/>
      <c r="G178" s="479"/>
      <c r="H178" s="435"/>
    </row>
    <row r="179" spans="1:8" s="431" customFormat="1" ht="15">
      <c r="A179" s="425"/>
      <c r="B179" s="480" t="s">
        <v>88</v>
      </c>
      <c r="C179" s="481">
        <v>45260</v>
      </c>
      <c r="D179" s="394" t="s">
        <v>262</v>
      </c>
      <c r="E179" s="478">
        <v>7698.004099516908</v>
      </c>
      <c r="F179" s="478">
        <v>7517</v>
      </c>
      <c r="G179" s="638">
        <v>10586.234</v>
      </c>
      <c r="H179" s="435"/>
    </row>
    <row r="180" spans="1:8" s="431" customFormat="1" ht="15">
      <c r="A180" s="425"/>
      <c r="B180" s="480" t="s">
        <v>114</v>
      </c>
      <c r="C180" s="481">
        <v>45260</v>
      </c>
      <c r="D180" s="394" t="s">
        <v>262</v>
      </c>
      <c r="E180" s="478">
        <v>192.56751111111112</v>
      </c>
      <c r="F180" s="478">
        <v>197.4</v>
      </c>
      <c r="G180" s="639"/>
      <c r="H180" s="435"/>
    </row>
    <row r="181" spans="1:8" s="431" customFormat="1" ht="15">
      <c r="A181" s="425"/>
      <c r="B181" s="480" t="s">
        <v>125</v>
      </c>
      <c r="C181" s="481">
        <v>45260</v>
      </c>
      <c r="D181" s="394" t="s">
        <v>262</v>
      </c>
      <c r="E181" s="478">
        <v>356.53332</v>
      </c>
      <c r="F181" s="478">
        <v>386.7</v>
      </c>
      <c r="G181" s="639"/>
      <c r="H181" s="435"/>
    </row>
    <row r="182" spans="1:8" s="431" customFormat="1" ht="15">
      <c r="A182" s="425"/>
      <c r="B182" s="480" t="s">
        <v>122</v>
      </c>
      <c r="C182" s="481">
        <v>45260</v>
      </c>
      <c r="D182" s="394" t="s">
        <v>262</v>
      </c>
      <c r="E182" s="478">
        <v>624.2113971428571</v>
      </c>
      <c r="F182" s="478">
        <v>620.95</v>
      </c>
      <c r="G182" s="639"/>
      <c r="H182" s="435"/>
    </row>
    <row r="183" spans="1:8" s="431" customFormat="1" ht="15">
      <c r="A183" s="425"/>
      <c r="B183" s="480" t="s">
        <v>108</v>
      </c>
      <c r="C183" s="481">
        <v>45260</v>
      </c>
      <c r="D183" s="394" t="s">
        <v>262</v>
      </c>
      <c r="E183" s="478">
        <v>2486.530131441718</v>
      </c>
      <c r="F183" s="478">
        <v>2481.05</v>
      </c>
      <c r="G183" s="639"/>
      <c r="H183" s="435"/>
    </row>
    <row r="184" spans="1:8" s="431" customFormat="1" ht="15">
      <c r="A184" s="425"/>
      <c r="B184" s="480" t="s">
        <v>99</v>
      </c>
      <c r="C184" s="481">
        <v>45260</v>
      </c>
      <c r="D184" s="394" t="s">
        <v>262</v>
      </c>
      <c r="E184" s="478">
        <v>1450.9291283973187</v>
      </c>
      <c r="F184" s="478">
        <v>1446.45</v>
      </c>
      <c r="G184" s="639"/>
      <c r="H184" s="435"/>
    </row>
    <row r="185" spans="1:8" s="431" customFormat="1" ht="15">
      <c r="A185" s="425"/>
      <c r="B185" s="480" t="s">
        <v>128</v>
      </c>
      <c r="C185" s="481">
        <v>45260</v>
      </c>
      <c r="D185" s="394" t="s">
        <v>262</v>
      </c>
      <c r="E185" s="478">
        <v>1024.8110833333333</v>
      </c>
      <c r="F185" s="478">
        <v>1033.8</v>
      </c>
      <c r="G185" s="639"/>
      <c r="H185" s="435"/>
    </row>
    <row r="186" spans="1:8" s="431" customFormat="1" ht="15">
      <c r="A186" s="425"/>
      <c r="B186" s="480" t="s">
        <v>119</v>
      </c>
      <c r="C186" s="481">
        <v>45260</v>
      </c>
      <c r="D186" s="394" t="s">
        <v>262</v>
      </c>
      <c r="E186" s="478">
        <v>2270.9109</v>
      </c>
      <c r="F186" s="478">
        <v>2302.6</v>
      </c>
      <c r="G186" s="639"/>
      <c r="H186" s="435"/>
    </row>
    <row r="187" spans="1:8" s="431" customFormat="1" ht="15">
      <c r="A187" s="425"/>
      <c r="B187" s="480" t="s">
        <v>117</v>
      </c>
      <c r="C187" s="481">
        <v>45260</v>
      </c>
      <c r="D187" s="394" t="s">
        <v>262</v>
      </c>
      <c r="E187" s="478">
        <v>3406.928568067227</v>
      </c>
      <c r="F187" s="478">
        <v>3387.55</v>
      </c>
      <c r="G187" s="639"/>
      <c r="H187" s="435"/>
    </row>
    <row r="188" spans="1:8" s="431" customFormat="1" ht="15">
      <c r="A188" s="425"/>
      <c r="B188" s="480" t="s">
        <v>112</v>
      </c>
      <c r="C188" s="481">
        <v>45260</v>
      </c>
      <c r="D188" s="394" t="s">
        <v>262</v>
      </c>
      <c r="E188" s="478">
        <v>648.7744829268293</v>
      </c>
      <c r="F188" s="478">
        <v>632.7</v>
      </c>
      <c r="G188" s="639"/>
      <c r="H188" s="435"/>
    </row>
    <row r="189" spans="1:9" s="431" customFormat="1" ht="15">
      <c r="A189" s="425"/>
      <c r="B189" s="480" t="s">
        <v>110</v>
      </c>
      <c r="C189" s="481">
        <v>45260</v>
      </c>
      <c r="D189" s="394" t="s">
        <v>262</v>
      </c>
      <c r="E189" s="478">
        <v>1132.8242217726397</v>
      </c>
      <c r="F189" s="478">
        <v>1128.25</v>
      </c>
      <c r="G189" s="639"/>
      <c r="H189" s="435"/>
      <c r="I189" s="483"/>
    </row>
    <row r="190" spans="1:8" s="431" customFormat="1" ht="15">
      <c r="A190" s="425"/>
      <c r="B190" s="480"/>
      <c r="C190" s="481"/>
      <c r="D190" s="394"/>
      <c r="E190" s="478"/>
      <c r="F190" s="478"/>
      <c r="G190" s="482"/>
      <c r="H190" s="435"/>
    </row>
    <row r="191" spans="1:8" s="431" customFormat="1" ht="15">
      <c r="A191" s="425"/>
      <c r="B191" s="475" t="s">
        <v>263</v>
      </c>
      <c r="C191" s="476"/>
      <c r="D191" s="477"/>
      <c r="E191" s="478"/>
      <c r="F191" s="478"/>
      <c r="G191" s="479"/>
      <c r="H191" s="435"/>
    </row>
    <row r="192" spans="1:9" s="431" customFormat="1" ht="15">
      <c r="A192" s="425"/>
      <c r="B192" s="480" t="s">
        <v>302</v>
      </c>
      <c r="C192" s="481">
        <v>45258</v>
      </c>
      <c r="D192" s="394" t="s">
        <v>262</v>
      </c>
      <c r="E192" s="484">
        <v>83.2965</v>
      </c>
      <c r="F192" s="484">
        <v>83.3025</v>
      </c>
      <c r="G192" s="638">
        <v>10064.598</v>
      </c>
      <c r="H192" s="435"/>
      <c r="I192" s="456"/>
    </row>
    <row r="193" spans="1:9" s="431" customFormat="1" ht="15">
      <c r="A193" s="425"/>
      <c r="B193" s="480" t="s">
        <v>302</v>
      </c>
      <c r="C193" s="481">
        <v>45258</v>
      </c>
      <c r="D193" s="394" t="s">
        <v>262</v>
      </c>
      <c r="E193" s="484">
        <v>83.29637413793104</v>
      </c>
      <c r="F193" s="484">
        <v>83.3025</v>
      </c>
      <c r="G193" s="639"/>
      <c r="H193" s="435"/>
      <c r="I193" s="456"/>
    </row>
    <row r="194" spans="1:9" s="431" customFormat="1" ht="15">
      <c r="A194" s="425"/>
      <c r="B194" s="480"/>
      <c r="C194" s="481"/>
      <c r="D194" s="394"/>
      <c r="E194" s="484"/>
      <c r="F194" s="484"/>
      <c r="G194" s="640"/>
      <c r="H194" s="435"/>
      <c r="I194" s="456"/>
    </row>
    <row r="195" spans="1:10" s="431" customFormat="1" ht="15">
      <c r="A195" s="425"/>
      <c r="B195" s="641" t="s">
        <v>303</v>
      </c>
      <c r="C195" s="642"/>
      <c r="D195" s="642"/>
      <c r="E195" s="642"/>
      <c r="F195" s="642"/>
      <c r="G195" s="643"/>
      <c r="H195" s="435"/>
      <c r="J195" s="485"/>
    </row>
    <row r="196" spans="1:10" s="431" customFormat="1" ht="30" customHeight="1">
      <c r="A196" s="425"/>
      <c r="B196" s="644" t="s">
        <v>304</v>
      </c>
      <c r="C196" s="645"/>
      <c r="D196" s="645"/>
      <c r="E196" s="645"/>
      <c r="F196" s="645"/>
      <c r="G196" s="646"/>
      <c r="H196" s="435"/>
      <c r="J196" s="486"/>
    </row>
    <row r="197" spans="1:11" s="431" customFormat="1" ht="15">
      <c r="A197" s="425"/>
      <c r="B197" s="487"/>
      <c r="C197" s="488"/>
      <c r="D197" s="488"/>
      <c r="E197" s="470"/>
      <c r="F197" s="470"/>
      <c r="G197" s="470"/>
      <c r="H197" s="435"/>
      <c r="J197" s="456"/>
      <c r="K197" s="485"/>
    </row>
    <row r="198" spans="1:8" s="431" customFormat="1" ht="15">
      <c r="A198" s="425"/>
      <c r="B198" s="489" t="s">
        <v>305</v>
      </c>
      <c r="C198" s="488"/>
      <c r="D198" s="488"/>
      <c r="E198" s="470"/>
      <c r="F198" s="470"/>
      <c r="G198" s="470"/>
      <c r="H198" s="435"/>
    </row>
    <row r="199" spans="1:8" s="431" customFormat="1" ht="15">
      <c r="A199" s="425"/>
      <c r="B199" s="641" t="s">
        <v>264</v>
      </c>
      <c r="C199" s="642"/>
      <c r="D199" s="650"/>
      <c r="E199" s="490">
        <v>0</v>
      </c>
      <c r="F199" s="470"/>
      <c r="G199" s="470"/>
      <c r="H199" s="435"/>
    </row>
    <row r="200" spans="1:8" s="431" customFormat="1" ht="15">
      <c r="A200" s="425"/>
      <c r="B200" s="641" t="s">
        <v>265</v>
      </c>
      <c r="C200" s="642"/>
      <c r="D200" s="650"/>
      <c r="E200" s="490">
        <v>612430</v>
      </c>
      <c r="F200" s="491"/>
      <c r="G200" s="491"/>
      <c r="H200" s="435"/>
    </row>
    <row r="201" spans="1:8" s="431" customFormat="1" ht="15">
      <c r="A201" s="425"/>
      <c r="B201" s="641" t="s">
        <v>266</v>
      </c>
      <c r="C201" s="642"/>
      <c r="D201" s="650"/>
      <c r="E201" s="490">
        <v>0</v>
      </c>
      <c r="F201" s="491"/>
      <c r="G201" s="491"/>
      <c r="H201" s="435"/>
    </row>
    <row r="202" spans="1:8" s="431" customFormat="1" ht="15">
      <c r="A202" s="425"/>
      <c r="B202" s="641" t="s">
        <v>267</v>
      </c>
      <c r="C202" s="642"/>
      <c r="D202" s="650"/>
      <c r="E202" s="490">
        <v>0</v>
      </c>
      <c r="F202" s="491"/>
      <c r="G202" s="491"/>
      <c r="H202" s="435"/>
    </row>
    <row r="203" spans="1:8" s="431" customFormat="1" ht="15">
      <c r="A203" s="425"/>
      <c r="B203" s="641" t="s">
        <v>268</v>
      </c>
      <c r="C203" s="642"/>
      <c r="D203" s="650"/>
      <c r="E203" s="490">
        <v>0</v>
      </c>
      <c r="F203" s="491"/>
      <c r="G203" s="491"/>
      <c r="H203" s="435"/>
    </row>
    <row r="204" spans="1:8" s="431" customFormat="1" ht="15">
      <c r="A204" s="425"/>
      <c r="B204" s="641" t="s">
        <v>269</v>
      </c>
      <c r="C204" s="642"/>
      <c r="D204" s="650"/>
      <c r="E204" s="490">
        <v>56606645080.899994</v>
      </c>
      <c r="F204" s="491"/>
      <c r="G204" s="491"/>
      <c r="H204" s="435"/>
    </row>
    <row r="205" spans="1:10" s="431" customFormat="1" ht="15">
      <c r="A205" s="425"/>
      <c r="B205" s="641" t="s">
        <v>270</v>
      </c>
      <c r="C205" s="642"/>
      <c r="D205" s="650"/>
      <c r="E205" s="490">
        <v>0</v>
      </c>
      <c r="F205" s="491"/>
      <c r="G205" s="491"/>
      <c r="H205" s="435"/>
      <c r="J205" s="492"/>
    </row>
    <row r="206" spans="1:10" s="431" customFormat="1" ht="15">
      <c r="A206" s="425"/>
      <c r="B206" s="641" t="s">
        <v>271</v>
      </c>
      <c r="C206" s="642"/>
      <c r="D206" s="650"/>
      <c r="E206" s="490">
        <v>0</v>
      </c>
      <c r="F206" s="491"/>
      <c r="G206" s="493"/>
      <c r="H206" s="435"/>
      <c r="J206" s="494"/>
    </row>
    <row r="207" spans="1:10" s="431" customFormat="1" ht="15">
      <c r="A207" s="425"/>
      <c r="B207" s="641" t="s">
        <v>272</v>
      </c>
      <c r="C207" s="642"/>
      <c r="D207" s="650"/>
      <c r="E207" s="490">
        <v>217198766.32</v>
      </c>
      <c r="F207" s="491"/>
      <c r="G207" s="495"/>
      <c r="H207" s="435"/>
      <c r="J207" s="494"/>
    </row>
    <row r="208" spans="1:8" s="431" customFormat="1" ht="15">
      <c r="A208" s="425"/>
      <c r="B208" s="496" t="s">
        <v>273</v>
      </c>
      <c r="C208" s="497"/>
      <c r="D208" s="497"/>
      <c r="E208" s="498"/>
      <c r="F208" s="491"/>
      <c r="G208" s="491"/>
      <c r="H208" s="435"/>
    </row>
    <row r="209" spans="1:8" s="431" customFormat="1" ht="15">
      <c r="A209" s="425"/>
      <c r="B209" s="433"/>
      <c r="C209" s="470"/>
      <c r="D209" s="470"/>
      <c r="E209" s="498"/>
      <c r="F209" s="498"/>
      <c r="G209" s="491"/>
      <c r="H209" s="435"/>
    </row>
    <row r="210" spans="1:8" s="431" customFormat="1" ht="15">
      <c r="A210" s="425"/>
      <c r="B210" s="489" t="s">
        <v>654</v>
      </c>
      <c r="C210" s="488"/>
      <c r="D210" s="488"/>
      <c r="E210" s="470"/>
      <c r="F210" s="470"/>
      <c r="G210" s="470"/>
      <c r="H210" s="435"/>
    </row>
    <row r="211" spans="1:8" s="431" customFormat="1" ht="15">
      <c r="A211" s="425"/>
      <c r="B211" s="641" t="s">
        <v>264</v>
      </c>
      <c r="C211" s="642"/>
      <c r="D211" s="650"/>
      <c r="E211" s="490">
        <v>0</v>
      </c>
      <c r="F211" s="470"/>
      <c r="G211" s="470"/>
      <c r="H211" s="435"/>
    </row>
    <row r="212" spans="1:8" s="431" customFormat="1" ht="15">
      <c r="A212" s="425"/>
      <c r="B212" s="641" t="s">
        <v>265</v>
      </c>
      <c r="C212" s="642"/>
      <c r="D212" s="650"/>
      <c r="E212" s="490">
        <v>1718</v>
      </c>
      <c r="F212" s="491"/>
      <c r="G212" s="491"/>
      <c r="H212" s="435"/>
    </row>
    <row r="213" spans="1:8" s="431" customFormat="1" ht="15">
      <c r="A213" s="425"/>
      <c r="B213" s="641" t="s">
        <v>266</v>
      </c>
      <c r="C213" s="642"/>
      <c r="D213" s="650"/>
      <c r="E213" s="490">
        <v>0</v>
      </c>
      <c r="F213" s="491"/>
      <c r="G213" s="491"/>
      <c r="H213" s="435"/>
    </row>
    <row r="214" spans="1:8" s="431" customFormat="1" ht="15">
      <c r="A214" s="425"/>
      <c r="B214" s="641" t="s">
        <v>267</v>
      </c>
      <c r="C214" s="642"/>
      <c r="D214" s="650"/>
      <c r="E214" s="490">
        <v>1718</v>
      </c>
      <c r="F214" s="491"/>
      <c r="G214" s="491"/>
      <c r="H214" s="435"/>
    </row>
    <row r="215" spans="1:8" s="431" customFormat="1" ht="15">
      <c r="A215" s="425"/>
      <c r="B215" s="641" t="s">
        <v>268</v>
      </c>
      <c r="C215" s="642"/>
      <c r="D215" s="650"/>
      <c r="E215" s="490">
        <v>0</v>
      </c>
      <c r="F215" s="491"/>
      <c r="G215" s="491"/>
      <c r="H215" s="435"/>
    </row>
    <row r="216" spans="1:8" s="431" customFormat="1" ht="15">
      <c r="A216" s="425"/>
      <c r="B216" s="641" t="s">
        <v>269</v>
      </c>
      <c r="C216" s="642"/>
      <c r="D216" s="650"/>
      <c r="E216" s="490">
        <v>1326839663.97</v>
      </c>
      <c r="F216" s="491"/>
      <c r="G216" s="491"/>
      <c r="H216" s="435"/>
    </row>
    <row r="217" spans="1:10" s="431" customFormat="1" ht="15">
      <c r="A217" s="425"/>
      <c r="B217" s="641" t="s">
        <v>270</v>
      </c>
      <c r="C217" s="642"/>
      <c r="D217" s="650"/>
      <c r="E217" s="490">
        <v>0</v>
      </c>
      <c r="F217" s="491"/>
      <c r="G217" s="491"/>
      <c r="H217" s="435"/>
      <c r="J217" s="492"/>
    </row>
    <row r="218" spans="1:10" s="431" customFormat="1" ht="15">
      <c r="A218" s="425"/>
      <c r="B218" s="641" t="s">
        <v>271</v>
      </c>
      <c r="C218" s="642"/>
      <c r="D218" s="650"/>
      <c r="E218" s="490">
        <v>1317388170</v>
      </c>
      <c r="F218" s="491"/>
      <c r="G218" s="493"/>
      <c r="H218" s="435"/>
      <c r="J218" s="494"/>
    </row>
    <row r="219" spans="1:10" s="431" customFormat="1" ht="15">
      <c r="A219" s="425"/>
      <c r="B219" s="641" t="s">
        <v>272</v>
      </c>
      <c r="C219" s="642"/>
      <c r="D219" s="650"/>
      <c r="E219" s="490">
        <f>E218-E216</f>
        <v>-9451493.970000029</v>
      </c>
      <c r="F219" s="491"/>
      <c r="G219" s="495"/>
      <c r="H219" s="435"/>
      <c r="J219" s="494"/>
    </row>
    <row r="220" spans="1:8" s="431" customFormat="1" ht="15">
      <c r="A220" s="425"/>
      <c r="B220" s="496" t="s">
        <v>273</v>
      </c>
      <c r="C220" s="497"/>
      <c r="D220" s="497"/>
      <c r="E220" s="498"/>
      <c r="F220" s="491"/>
      <c r="G220" s="491"/>
      <c r="H220" s="435"/>
    </row>
    <row r="221" spans="1:8" s="431" customFormat="1" ht="15">
      <c r="A221" s="425"/>
      <c r="B221" s="433"/>
      <c r="C221" s="470"/>
      <c r="D221" s="470"/>
      <c r="E221" s="470"/>
      <c r="F221" s="499"/>
      <c r="G221" s="499"/>
      <c r="H221" s="435"/>
    </row>
    <row r="222" spans="1:8" s="431" customFormat="1" ht="15">
      <c r="A222" s="425"/>
      <c r="B222" s="489" t="s">
        <v>298</v>
      </c>
      <c r="C222" s="488"/>
      <c r="D222" s="488"/>
      <c r="E222" s="470"/>
      <c r="F222" s="500"/>
      <c r="G222" s="470"/>
      <c r="H222" s="435"/>
    </row>
    <row r="223" spans="1:8" s="431" customFormat="1" ht="15">
      <c r="A223" s="425"/>
      <c r="B223" s="496"/>
      <c r="C223" s="497"/>
      <c r="D223" s="497"/>
      <c r="E223" s="470"/>
      <c r="F223" s="470"/>
      <c r="G223" s="470"/>
      <c r="H223" s="435"/>
    </row>
    <row r="224" spans="1:8" s="431" customFormat="1" ht="15">
      <c r="A224" s="425"/>
      <c r="B224" s="489" t="s">
        <v>299</v>
      </c>
      <c r="C224" s="488"/>
      <c r="D224" s="488"/>
      <c r="E224" s="470"/>
      <c r="F224" s="500"/>
      <c r="G224" s="470"/>
      <c r="H224" s="435"/>
    </row>
    <row r="225" spans="1:8" s="431" customFormat="1" ht="39.6" hidden="1">
      <c r="A225" s="425"/>
      <c r="B225" s="473" t="s">
        <v>255</v>
      </c>
      <c r="C225" s="473" t="s">
        <v>274</v>
      </c>
      <c r="D225" s="473" t="s">
        <v>275</v>
      </c>
      <c r="E225" s="473" t="s">
        <v>276</v>
      </c>
      <c r="F225" s="473" t="s">
        <v>277</v>
      </c>
      <c r="G225" s="470"/>
      <c r="H225" s="435"/>
    </row>
    <row r="226" spans="1:8" s="431" customFormat="1" ht="15" hidden="1">
      <c r="A226" s="425"/>
      <c r="B226" s="647" t="s">
        <v>278</v>
      </c>
      <c r="C226" s="648"/>
      <c r="D226" s="648"/>
      <c r="E226" s="648"/>
      <c r="F226" s="649"/>
      <c r="G226" s="470"/>
      <c r="H226" s="435"/>
    </row>
    <row r="227" spans="1:8" s="431" customFormat="1" ht="15" hidden="1">
      <c r="A227" s="425"/>
      <c r="B227" s="656" t="s">
        <v>279</v>
      </c>
      <c r="C227" s="642"/>
      <c r="D227" s="642"/>
      <c r="E227" s="642"/>
      <c r="F227" s="650"/>
      <c r="G227" s="470"/>
      <c r="H227" s="435"/>
    </row>
    <row r="228" spans="1:8" s="431" customFormat="1" ht="15" hidden="1">
      <c r="A228" s="425"/>
      <c r="B228" s="489"/>
      <c r="C228" s="488"/>
      <c r="D228" s="488"/>
      <c r="E228" s="470"/>
      <c r="F228" s="500"/>
      <c r="G228" s="470"/>
      <c r="H228" s="435"/>
    </row>
    <row r="229" spans="1:8" s="431" customFormat="1" ht="15">
      <c r="A229" s="425"/>
      <c r="B229" s="489"/>
      <c r="C229" s="488"/>
      <c r="D229" s="488"/>
      <c r="E229" s="470"/>
      <c r="F229" s="500"/>
      <c r="G229" s="470"/>
      <c r="H229" s="435"/>
    </row>
    <row r="230" spans="1:8" s="431" customFormat="1" ht="15">
      <c r="A230" s="425"/>
      <c r="B230" s="489" t="s">
        <v>301</v>
      </c>
      <c r="C230" s="488"/>
      <c r="D230" s="488"/>
      <c r="E230" s="470"/>
      <c r="F230" s="470"/>
      <c r="G230" s="470"/>
      <c r="H230" s="435"/>
    </row>
    <row r="231" spans="1:8" s="431" customFormat="1" ht="15">
      <c r="A231" s="425"/>
      <c r="B231" s="480" t="s">
        <v>280</v>
      </c>
      <c r="C231" s="110"/>
      <c r="D231" s="110"/>
      <c r="E231" s="490">
        <v>2994</v>
      </c>
      <c r="F231" s="470"/>
      <c r="G231" s="470"/>
      <c r="H231" s="435"/>
    </row>
    <row r="232" spans="1:8" s="431" customFormat="1" ht="15">
      <c r="A232" s="425"/>
      <c r="B232" s="480" t="s">
        <v>281</v>
      </c>
      <c r="C232" s="110"/>
      <c r="D232" s="110"/>
      <c r="E232" s="490">
        <v>3121317000</v>
      </c>
      <c r="F232" s="499"/>
      <c r="G232" s="501"/>
      <c r="H232" s="435"/>
    </row>
    <row r="233" spans="1:8" s="431" customFormat="1" ht="15">
      <c r="A233" s="425"/>
      <c r="B233" s="480" t="s">
        <v>282</v>
      </c>
      <c r="C233" s="110"/>
      <c r="D233" s="110"/>
      <c r="E233" s="490">
        <v>14516884.32</v>
      </c>
      <c r="F233" s="470"/>
      <c r="G233" s="502"/>
      <c r="H233" s="435"/>
    </row>
    <row r="234" spans="1:8" s="431" customFormat="1" ht="15">
      <c r="A234" s="425"/>
      <c r="B234" s="433"/>
      <c r="C234" s="470"/>
      <c r="D234" s="470"/>
      <c r="E234" s="470"/>
      <c r="F234" s="470"/>
      <c r="G234" s="470"/>
      <c r="H234" s="435"/>
    </row>
    <row r="235" spans="1:8" s="431" customFormat="1" ht="13.8" thickBot="1">
      <c r="A235" s="425"/>
      <c r="B235" s="503" t="s">
        <v>300</v>
      </c>
      <c r="C235" s="437"/>
      <c r="D235" s="437"/>
      <c r="E235" s="437"/>
      <c r="F235" s="437"/>
      <c r="G235" s="437"/>
      <c r="H235" s="440"/>
    </row>
    <row r="236" s="431" customFormat="1" ht="15">
      <c r="A236" s="425"/>
    </row>
    <row r="238" spans="2:12" ht="15">
      <c r="B238" s="651" t="s">
        <v>682</v>
      </c>
      <c r="C238" s="651"/>
      <c r="D238" s="651"/>
      <c r="E238" s="651"/>
      <c r="F238" s="651"/>
      <c r="G238" s="651"/>
      <c r="H238" s="651"/>
      <c r="I238" s="651"/>
      <c r="J238" s="651"/>
      <c r="K238" s="25"/>
      <c r="L238" s="25"/>
    </row>
    <row r="239" spans="1:11" ht="12.9" customHeight="1">
      <c r="A239" s="4"/>
      <c r="B239" s="657" t="s">
        <v>683</v>
      </c>
      <c r="C239" s="658" t="s">
        <v>684</v>
      </c>
      <c r="D239" s="658"/>
      <c r="E239" s="29" t="s">
        <v>685</v>
      </c>
      <c r="F239" s="29" t="s">
        <v>686</v>
      </c>
      <c r="G239" s="658" t="s">
        <v>687</v>
      </c>
      <c r="H239" s="658"/>
      <c r="I239" s="658"/>
      <c r="J239" s="658"/>
      <c r="K239" s="25"/>
    </row>
    <row r="240" spans="2:10" ht="26.4">
      <c r="B240" s="657"/>
      <c r="C240" s="29" t="s">
        <v>251</v>
      </c>
      <c r="D240" s="29" t="s">
        <v>250</v>
      </c>
      <c r="E240" s="29" t="s">
        <v>688</v>
      </c>
      <c r="F240" s="29" t="s">
        <v>689</v>
      </c>
      <c r="G240" s="29" t="s">
        <v>251</v>
      </c>
      <c r="H240" s="29" t="s">
        <v>250</v>
      </c>
      <c r="I240" s="29" t="s">
        <v>688</v>
      </c>
      <c r="J240" s="29" t="s">
        <v>689</v>
      </c>
    </row>
    <row r="241" spans="2:10" ht="15">
      <c r="B241" s="101" t="s">
        <v>690</v>
      </c>
      <c r="C241" s="178">
        <v>0.183956018583743</v>
      </c>
      <c r="D241" s="178">
        <v>0.19236607898397073</v>
      </c>
      <c r="E241" s="178">
        <v>0.14321068190057384</v>
      </c>
      <c r="F241" s="178">
        <v>0.13153272747486322</v>
      </c>
      <c r="G241" s="179">
        <v>58331.7</v>
      </c>
      <c r="H241" s="179">
        <v>62807.200000000004</v>
      </c>
      <c r="I241" s="179">
        <v>40463.29525912172</v>
      </c>
      <c r="J241" s="179">
        <v>36348.84164449247</v>
      </c>
    </row>
    <row r="242" spans="2:10" ht="15">
      <c r="B242" s="102" t="s">
        <v>691</v>
      </c>
      <c r="C242" s="178">
        <v>0.19937205974273775</v>
      </c>
      <c r="D242" s="178">
        <v>0.2090770486501472</v>
      </c>
      <c r="E242" s="178">
        <v>0.09874681016866393</v>
      </c>
      <c r="F242" s="178">
        <v>0.07008535517806647</v>
      </c>
      <c r="G242" s="179">
        <v>11993.720597427378</v>
      </c>
      <c r="H242" s="179">
        <v>12090.770486501471</v>
      </c>
      <c r="I242" s="179">
        <v>10987.46810168664</v>
      </c>
      <c r="J242" s="179">
        <v>10700.853551780665</v>
      </c>
    </row>
    <row r="243" spans="2:10" ht="15">
      <c r="B243" s="102" t="s">
        <v>692</v>
      </c>
      <c r="C243" s="178">
        <v>0.2323565598110282</v>
      </c>
      <c r="D243" s="178">
        <v>0.2440689158305429</v>
      </c>
      <c r="E243" s="178">
        <v>0.21843406490388673</v>
      </c>
      <c r="F243" s="178">
        <v>0.19272785240684787</v>
      </c>
      <c r="G243" s="179">
        <v>18726.548354371862</v>
      </c>
      <c r="H243" s="179">
        <v>19266.07136831708</v>
      </c>
      <c r="I243" s="179">
        <v>18098.4412143048</v>
      </c>
      <c r="J243" s="179">
        <v>16975.938187705404</v>
      </c>
    </row>
    <row r="244" spans="2:10" ht="15">
      <c r="B244" s="102" t="s">
        <v>693</v>
      </c>
      <c r="C244" s="178">
        <v>0.2048661276787589</v>
      </c>
      <c r="D244" s="178">
        <v>0.215823007323922</v>
      </c>
      <c r="E244" s="178">
        <v>0.15162683505902774</v>
      </c>
      <c r="F244" s="178">
        <v>0.142661924180016</v>
      </c>
      <c r="G244" s="179">
        <v>25404.79685029768</v>
      </c>
      <c r="H244" s="179">
        <v>26581.795250530096</v>
      </c>
      <c r="I244" s="179">
        <v>20264.078466386476</v>
      </c>
      <c r="J244" s="179">
        <v>19487.11100353472</v>
      </c>
    </row>
    <row r="245" spans="2:10" ht="15">
      <c r="B245" s="102" t="s">
        <v>694</v>
      </c>
      <c r="C245" s="178">
        <v>0.185002819656384</v>
      </c>
      <c r="D245" s="178">
        <v>0.19356266210216222</v>
      </c>
      <c r="E245" s="178">
        <v>0.14601508082952352</v>
      </c>
      <c r="F245" s="178">
        <v>0.13074211188560403</v>
      </c>
      <c r="G245" s="179">
        <v>54650.957980044026</v>
      </c>
      <c r="H245" s="179">
        <v>58731.800372174795</v>
      </c>
      <c r="I245" s="179">
        <v>39104.58287518468</v>
      </c>
      <c r="J245" s="179">
        <v>34192.28074971382</v>
      </c>
    </row>
    <row r="246" spans="2:12" ht="15">
      <c r="B246" s="103"/>
      <c r="C246" s="104"/>
      <c r="D246" s="104"/>
      <c r="E246" s="104"/>
      <c r="F246" s="104"/>
      <c r="G246" s="104"/>
      <c r="H246" s="105"/>
      <c r="I246" s="105"/>
      <c r="J246" s="105"/>
      <c r="K246" s="105"/>
      <c r="L246" s="25"/>
    </row>
    <row r="247" spans="2:12" ht="15">
      <c r="B247" s="25"/>
      <c r="C247" s="25"/>
      <c r="D247" s="25"/>
      <c r="E247" s="25"/>
      <c r="F247" s="25"/>
      <c r="G247" s="25"/>
      <c r="H247" s="25"/>
      <c r="I247" s="25"/>
      <c r="J247" s="25"/>
      <c r="K247" s="25"/>
      <c r="L247" s="25"/>
    </row>
    <row r="248" spans="2:12" ht="15">
      <c r="B248" s="651" t="s">
        <v>695</v>
      </c>
      <c r="C248" s="651"/>
      <c r="D248" s="651"/>
      <c r="E248" s="651"/>
      <c r="F248" s="651"/>
      <c r="G248" s="101"/>
      <c r="H248" s="470"/>
      <c r="I248" s="25"/>
      <c r="J248" s="25"/>
      <c r="K248" s="25"/>
      <c r="L248" s="25"/>
    </row>
    <row r="249" spans="2:12" ht="52.8">
      <c r="B249" s="106"/>
      <c r="C249" s="107" t="s">
        <v>690</v>
      </c>
      <c r="D249" s="107" t="s">
        <v>691</v>
      </c>
      <c r="E249" s="107" t="s">
        <v>692</v>
      </c>
      <c r="F249" s="107" t="s">
        <v>693</v>
      </c>
      <c r="G249" s="107" t="s">
        <v>694</v>
      </c>
      <c r="H249" s="470"/>
      <c r="I249" s="25"/>
      <c r="J249" s="25"/>
      <c r="K249" s="25"/>
      <c r="L249" s="25"/>
    </row>
    <row r="250" spans="2:12" ht="15">
      <c r="B250" s="101" t="s">
        <v>696</v>
      </c>
      <c r="C250" s="113">
        <v>1260000</v>
      </c>
      <c r="D250" s="113">
        <v>120000</v>
      </c>
      <c r="E250" s="113">
        <v>360000</v>
      </c>
      <c r="F250" s="113">
        <v>600000</v>
      </c>
      <c r="G250" s="113">
        <v>1200000</v>
      </c>
      <c r="H250" s="470"/>
      <c r="I250" s="25"/>
      <c r="J250" s="25"/>
      <c r="K250" s="25"/>
      <c r="L250" s="25"/>
    </row>
    <row r="251" spans="2:12" ht="15">
      <c r="B251" s="101" t="s">
        <v>697</v>
      </c>
      <c r="C251" s="108">
        <v>3416498.71067815</v>
      </c>
      <c r="D251" s="108">
        <v>134333.240480025</v>
      </c>
      <c r="E251" s="108">
        <v>458068.875238796</v>
      </c>
      <c r="F251" s="108">
        <v>1010172.69729413</v>
      </c>
      <c r="G251" s="108">
        <v>3064323.43173893</v>
      </c>
      <c r="H251" s="470"/>
      <c r="I251" s="25"/>
      <c r="J251" s="25"/>
      <c r="K251" s="25"/>
      <c r="L251" s="25"/>
    </row>
    <row r="252" spans="2:12" ht="15">
      <c r="B252" s="101" t="s">
        <v>698</v>
      </c>
      <c r="C252" s="109">
        <v>0.17979930666533397</v>
      </c>
      <c r="D252" s="109">
        <v>0.22892848510630798</v>
      </c>
      <c r="E252" s="109">
        <v>0.162962997330305</v>
      </c>
      <c r="F252" s="109">
        <v>0.20967190189378002</v>
      </c>
      <c r="G252" s="109">
        <v>0.17838352716661</v>
      </c>
      <c r="H252" s="504"/>
      <c r="I252" s="505"/>
      <c r="J252" s="505"/>
      <c r="K252" s="505"/>
      <c r="L252" s="505"/>
    </row>
    <row r="253" spans="2:12" ht="15">
      <c r="B253" s="101" t="s">
        <v>699</v>
      </c>
      <c r="C253" s="109">
        <v>0.139745138337686</v>
      </c>
      <c r="D253" s="109">
        <v>0.132256218484707</v>
      </c>
      <c r="E253" s="109">
        <v>0.126822716429082</v>
      </c>
      <c r="F253" s="109">
        <v>0.16321128546285302</v>
      </c>
      <c r="G253" s="109">
        <v>0.1380725219894</v>
      </c>
      <c r="H253" s="504"/>
      <c r="I253" s="505"/>
      <c r="J253" s="505"/>
      <c r="K253" s="505"/>
      <c r="L253" s="505"/>
    </row>
    <row r="254" spans="2:12" ht="15">
      <c r="B254" s="101" t="s">
        <v>700</v>
      </c>
      <c r="C254" s="109">
        <v>0.130013635349152</v>
      </c>
      <c r="D254" s="109">
        <v>0.0733527440216787</v>
      </c>
      <c r="E254" s="109">
        <v>0.104364268895348</v>
      </c>
      <c r="F254" s="109">
        <v>0.143593048185497</v>
      </c>
      <c r="G254" s="109">
        <v>0.129022552389754</v>
      </c>
      <c r="H254" s="504"/>
      <c r="I254" s="505"/>
      <c r="J254" s="505"/>
      <c r="K254" s="505"/>
      <c r="L254" s="505"/>
    </row>
    <row r="255" spans="2:12" ht="15">
      <c r="B255" s="25"/>
      <c r="C255" s="25"/>
      <c r="D255" s="25"/>
      <c r="E255" s="25"/>
      <c r="F255" s="25"/>
      <c r="G255" s="25"/>
      <c r="H255" s="25"/>
      <c r="I255" s="25"/>
      <c r="J255" s="25"/>
      <c r="K255" s="25"/>
      <c r="L255" s="25"/>
    </row>
    <row r="256" spans="2:12" ht="15">
      <c r="B256" s="651" t="s">
        <v>701</v>
      </c>
      <c r="C256" s="651"/>
      <c r="D256" s="651"/>
      <c r="E256" s="651"/>
      <c r="F256" s="651"/>
      <c r="G256" s="101"/>
      <c r="H256" s="470"/>
      <c r="I256" s="25"/>
      <c r="J256" s="25"/>
      <c r="K256" s="25"/>
      <c r="L256" s="25"/>
    </row>
    <row r="257" spans="2:12" ht="52.8">
      <c r="B257" s="106"/>
      <c r="C257" s="107" t="s">
        <v>690</v>
      </c>
      <c r="D257" s="107" t="s">
        <v>691</v>
      </c>
      <c r="E257" s="107" t="s">
        <v>692</v>
      </c>
      <c r="F257" s="107" t="s">
        <v>693</v>
      </c>
      <c r="G257" s="107" t="s">
        <v>694</v>
      </c>
      <c r="H257" s="470"/>
      <c r="I257" s="25"/>
      <c r="J257" s="25"/>
      <c r="K257" s="25"/>
      <c r="L257" s="25"/>
    </row>
    <row r="258" spans="2:12" ht="15">
      <c r="B258" s="101" t="s">
        <v>696</v>
      </c>
      <c r="C258" s="113">
        <v>1260000</v>
      </c>
      <c r="D258" s="113">
        <v>120000</v>
      </c>
      <c r="E258" s="113">
        <v>360000</v>
      </c>
      <c r="F258" s="113">
        <v>600000</v>
      </c>
      <c r="G258" s="113">
        <v>1200000</v>
      </c>
      <c r="H258" s="470"/>
      <c r="I258" s="25"/>
      <c r="J258" s="25"/>
      <c r="K258" s="25"/>
      <c r="L258" s="25"/>
    </row>
    <row r="259" spans="2:12" ht="15">
      <c r="B259" s="101" t="s">
        <v>697</v>
      </c>
      <c r="C259" s="108">
        <v>3600855.35655932</v>
      </c>
      <c r="D259" s="108">
        <v>134921.53231017</v>
      </c>
      <c r="E259" s="108">
        <v>465003.325415662</v>
      </c>
      <c r="F259" s="108">
        <v>1038417.6646888</v>
      </c>
      <c r="G259" s="108">
        <v>3221931.90250002</v>
      </c>
      <c r="H259" s="470"/>
      <c r="I259" s="25"/>
      <c r="J259" s="25"/>
      <c r="K259" s="25"/>
      <c r="L259" s="25"/>
    </row>
    <row r="260" spans="2:12" ht="15">
      <c r="B260" s="101" t="s">
        <v>698</v>
      </c>
      <c r="C260" s="109">
        <v>0.18899316790746798</v>
      </c>
      <c r="D260" s="109">
        <v>0.23862156361519</v>
      </c>
      <c r="E260" s="109">
        <v>0.173566207045535</v>
      </c>
      <c r="F260" s="109">
        <v>0.221071023551624</v>
      </c>
      <c r="G260" s="109">
        <v>0.187680826785458</v>
      </c>
      <c r="H260" s="504"/>
      <c r="I260" s="505"/>
      <c r="J260" s="505"/>
      <c r="K260" s="505"/>
      <c r="L260" s="505"/>
    </row>
    <row r="261" spans="2:12" ht="15">
      <c r="B261" s="101" t="s">
        <v>699</v>
      </c>
      <c r="C261" s="109">
        <v>0.139745138337686</v>
      </c>
      <c r="D261" s="109">
        <v>0.132256218484707</v>
      </c>
      <c r="E261" s="109">
        <v>0.126822716429082</v>
      </c>
      <c r="F261" s="109">
        <v>0.16321128546285302</v>
      </c>
      <c r="G261" s="109">
        <v>0.1380725219894</v>
      </c>
      <c r="H261" s="504"/>
      <c r="I261" s="505"/>
      <c r="J261" s="505"/>
      <c r="K261" s="505"/>
      <c r="L261" s="505"/>
    </row>
    <row r="262" spans="2:12" ht="15">
      <c r="B262" s="101" t="s">
        <v>700</v>
      </c>
      <c r="C262" s="109">
        <v>0.130013635349152</v>
      </c>
      <c r="D262" s="109">
        <v>0.0733527440216787</v>
      </c>
      <c r="E262" s="109">
        <v>0.104364268895348</v>
      </c>
      <c r="F262" s="109">
        <v>0.143593048185497</v>
      </c>
      <c r="G262" s="109">
        <v>0.129022552389754</v>
      </c>
      <c r="H262" s="504"/>
      <c r="I262" s="505"/>
      <c r="J262" s="505"/>
      <c r="K262" s="505"/>
      <c r="L262" s="505"/>
    </row>
    <row r="263" spans="2:12" ht="15">
      <c r="B263" s="25"/>
      <c r="C263" s="25"/>
      <c r="D263" s="25"/>
      <c r="E263" s="25"/>
      <c r="F263" s="25"/>
      <c r="G263" s="25"/>
      <c r="H263" s="25"/>
      <c r="I263" s="25"/>
      <c r="J263" s="25"/>
      <c r="K263" s="25"/>
      <c r="L263" s="25"/>
    </row>
    <row r="264" spans="2:12" ht="15">
      <c r="B264" s="25"/>
      <c r="C264" s="25"/>
      <c r="D264" s="25"/>
      <c r="E264" s="25"/>
      <c r="F264" s="25"/>
      <c r="G264" s="25"/>
      <c r="H264" s="25"/>
      <c r="I264" s="25"/>
      <c r="J264" s="25"/>
      <c r="K264" s="25"/>
      <c r="L264" s="25"/>
    </row>
    <row r="265" spans="2:12" ht="15">
      <c r="B265" s="106" t="s">
        <v>702</v>
      </c>
      <c r="C265" s="106"/>
      <c r="D265" s="25"/>
      <c r="E265" s="25"/>
      <c r="F265" s="25"/>
      <c r="G265" s="25"/>
      <c r="H265" s="25"/>
      <c r="I265" s="25"/>
      <c r="J265" s="25"/>
      <c r="K265" s="25"/>
      <c r="L265" s="25"/>
    </row>
    <row r="266" spans="2:12" ht="15">
      <c r="B266" s="110" t="s">
        <v>703</v>
      </c>
      <c r="C266" s="506">
        <v>0.11641203237269457</v>
      </c>
      <c r="D266" s="25"/>
      <c r="E266" s="111"/>
      <c r="F266" s="25"/>
      <c r="G266" s="25"/>
      <c r="H266" s="25"/>
      <c r="I266" s="25"/>
      <c r="J266" s="25"/>
      <c r="K266" s="25"/>
      <c r="L266" s="25"/>
    </row>
    <row r="267" spans="2:12" ht="15">
      <c r="B267" s="110" t="s">
        <v>704</v>
      </c>
      <c r="C267" s="506">
        <v>0.14648514524064038</v>
      </c>
      <c r="D267" s="25"/>
      <c r="E267" s="111"/>
      <c r="F267" s="25"/>
      <c r="G267" s="25"/>
      <c r="H267" s="25"/>
      <c r="I267" s="25"/>
      <c r="J267" s="25"/>
      <c r="K267" s="25"/>
      <c r="L267" s="25"/>
    </row>
    <row r="268" spans="2:12" ht="15">
      <c r="B268" s="110" t="s">
        <v>705</v>
      </c>
      <c r="C268" s="507">
        <v>1.280668877399</v>
      </c>
      <c r="D268" s="25"/>
      <c r="E268" s="508"/>
      <c r="F268" s="25"/>
      <c r="G268" s="25"/>
      <c r="H268" s="25"/>
      <c r="I268" s="25"/>
      <c r="J268" s="25"/>
      <c r="K268" s="25"/>
      <c r="L268" s="25"/>
    </row>
    <row r="269" spans="2:12" ht="15">
      <c r="B269" s="110" t="s">
        <v>706</v>
      </c>
      <c r="C269" s="507">
        <v>0.6447737584677824</v>
      </c>
      <c r="D269" s="25"/>
      <c r="E269" s="508"/>
      <c r="F269" s="25"/>
      <c r="G269" s="25"/>
      <c r="H269" s="25"/>
      <c r="I269" s="25"/>
      <c r="J269" s="25"/>
      <c r="K269" s="25"/>
      <c r="L269" s="25"/>
    </row>
    <row r="270" spans="2:12" ht="15">
      <c r="B270" s="110" t="s">
        <v>707</v>
      </c>
      <c r="C270" s="507">
        <v>0.23122105212339253</v>
      </c>
      <c r="D270" s="25"/>
      <c r="E270" s="508"/>
      <c r="F270" s="25"/>
      <c r="G270" s="25"/>
      <c r="H270" s="25"/>
      <c r="I270" s="25"/>
      <c r="J270" s="25"/>
      <c r="K270" s="25"/>
      <c r="L270" s="25"/>
    </row>
    <row r="271" spans="2:12" ht="15">
      <c r="B271" s="110" t="s">
        <v>708</v>
      </c>
      <c r="C271" s="112">
        <v>-0.038181090125100015</v>
      </c>
      <c r="D271" s="25"/>
      <c r="E271" s="508"/>
      <c r="F271" s="25"/>
      <c r="G271" s="25"/>
      <c r="H271" s="25"/>
      <c r="I271" s="25"/>
      <c r="J271" s="25"/>
      <c r="K271" s="25"/>
      <c r="L271" s="25"/>
    </row>
    <row r="272" spans="2:12" ht="15">
      <c r="B272" s="113" t="s">
        <v>709</v>
      </c>
      <c r="C272" s="509">
        <v>0.09259316321841769</v>
      </c>
      <c r="D272" s="25"/>
      <c r="E272" s="510"/>
      <c r="F272" s="25"/>
      <c r="G272" s="25"/>
      <c r="H272" s="25"/>
      <c r="I272" s="25"/>
      <c r="J272" s="25"/>
      <c r="K272" s="25"/>
      <c r="L272" s="25"/>
    </row>
    <row r="273" spans="2:12" ht="15">
      <c r="B273" s="101" t="s">
        <v>710</v>
      </c>
      <c r="C273" s="114">
        <v>0.0684</v>
      </c>
      <c r="D273" s="25"/>
      <c r="E273" s="111"/>
      <c r="F273" s="25"/>
      <c r="G273" s="25"/>
      <c r="H273" s="25"/>
      <c r="I273" s="25"/>
      <c r="J273" s="25"/>
      <c r="K273" s="25"/>
      <c r="L273" s="25"/>
    </row>
    <row r="274" spans="2:12" ht="15">
      <c r="B274" s="103"/>
      <c r="C274" s="111"/>
      <c r="D274" s="25"/>
      <c r="E274" s="111"/>
      <c r="F274" s="25"/>
      <c r="G274" s="25"/>
      <c r="H274" s="25"/>
      <c r="I274" s="25"/>
      <c r="J274" s="25"/>
      <c r="K274" s="25"/>
      <c r="L274" s="25"/>
    </row>
    <row r="275" spans="2:12" ht="15">
      <c r="B275" s="103"/>
      <c r="C275" s="111"/>
      <c r="D275" s="25"/>
      <c r="E275" s="111"/>
      <c r="F275" s="25"/>
      <c r="G275" s="25"/>
      <c r="H275" s="25"/>
      <c r="I275" s="25"/>
      <c r="J275" s="25"/>
      <c r="K275" s="25"/>
      <c r="L275" s="25"/>
    </row>
    <row r="276" spans="2:12" ht="15">
      <c r="B276" s="29" t="s">
        <v>711</v>
      </c>
      <c r="C276" s="106"/>
      <c r="D276" s="25"/>
      <c r="E276" s="111"/>
      <c r="F276" s="25"/>
      <c r="G276" s="25"/>
      <c r="H276" s="25"/>
      <c r="I276" s="25"/>
      <c r="J276" s="25"/>
      <c r="K276" s="25"/>
      <c r="L276" s="25"/>
    </row>
    <row r="277" spans="2:12" ht="15">
      <c r="B277" s="110" t="s">
        <v>712</v>
      </c>
      <c r="C277" s="115">
        <v>0.024748904275863057</v>
      </c>
      <c r="D277" s="25"/>
      <c r="E277" s="111"/>
      <c r="F277" s="25"/>
      <c r="G277" s="25"/>
      <c r="H277" s="25"/>
      <c r="I277" s="25"/>
      <c r="J277" s="25"/>
      <c r="K277" s="25"/>
      <c r="L277" s="25"/>
    </row>
    <row r="278" spans="2:12" ht="15">
      <c r="B278" s="25"/>
      <c r="C278" s="25"/>
      <c r="D278" s="25"/>
      <c r="E278" s="25"/>
      <c r="F278" s="25"/>
      <c r="G278" s="25"/>
      <c r="H278" s="25"/>
      <c r="I278" s="25"/>
      <c r="J278" s="25"/>
      <c r="K278" s="25"/>
      <c r="L278" s="25"/>
    </row>
    <row r="279" ht="13.8" thickBot="1"/>
    <row r="280" spans="2:6" ht="15">
      <c r="B280" s="12"/>
      <c r="C280" s="13"/>
      <c r="D280" s="13"/>
      <c r="E280" s="652" t="s">
        <v>736</v>
      </c>
      <c r="F280" s="653"/>
    </row>
    <row r="281" spans="2:6" ht="12.75">
      <c r="B281" s="14" t="s">
        <v>737</v>
      </c>
      <c r="C281" s="15"/>
      <c r="D281" s="15"/>
      <c r="E281" s="16"/>
      <c r="F281" s="17"/>
    </row>
    <row r="282" spans="2:6" ht="12.75">
      <c r="B282" s="18"/>
      <c r="C282" s="15"/>
      <c r="D282" s="15"/>
      <c r="E282" s="15"/>
      <c r="F282" s="17"/>
    </row>
    <row r="283" spans="2:6" ht="12.75">
      <c r="B283" s="18"/>
      <c r="C283" s="15"/>
      <c r="D283" s="15"/>
      <c r="E283" s="16"/>
      <c r="F283" s="17"/>
    </row>
    <row r="284" spans="2:6" ht="12.75">
      <c r="B284" s="19" t="s">
        <v>738</v>
      </c>
      <c r="C284" s="15"/>
      <c r="D284" s="15"/>
      <c r="E284" s="16"/>
      <c r="F284" s="17"/>
    </row>
    <row r="285" spans="2:6" ht="12.75">
      <c r="B285" s="654" t="s">
        <v>739</v>
      </c>
      <c r="C285" s="655"/>
      <c r="D285" s="655"/>
      <c r="E285" s="16"/>
      <c r="F285" s="17"/>
    </row>
    <row r="286" spans="2:6" ht="12.75">
      <c r="B286" s="654"/>
      <c r="C286" s="655"/>
      <c r="D286" s="655"/>
      <c r="E286" s="16"/>
      <c r="F286" s="17"/>
    </row>
    <row r="287" spans="2:6" ht="12.75">
      <c r="B287" s="19" t="s">
        <v>740</v>
      </c>
      <c r="C287" s="15"/>
      <c r="D287" s="15"/>
      <c r="E287" s="16"/>
      <c r="F287" s="17"/>
    </row>
    <row r="288" spans="2:6" ht="12.75">
      <c r="B288" s="19"/>
      <c r="C288" s="15"/>
      <c r="D288" s="15"/>
      <c r="E288" s="16"/>
      <c r="F288" s="17"/>
    </row>
    <row r="289" spans="2:6" ht="12.75">
      <c r="B289" s="18"/>
      <c r="C289" s="15"/>
      <c r="D289" s="15"/>
      <c r="E289" s="16"/>
      <c r="F289" s="17"/>
    </row>
    <row r="290" spans="2:6" ht="13.5" thickBot="1">
      <c r="B290" s="20"/>
      <c r="C290" s="21"/>
      <c r="D290" s="21"/>
      <c r="E290" s="22"/>
      <c r="F290" s="23"/>
    </row>
    <row r="291" ht="13.8" thickBot="1"/>
    <row r="292" spans="2:6" ht="15">
      <c r="B292" s="24" t="s">
        <v>741</v>
      </c>
      <c r="C292" s="25"/>
      <c r="D292" s="25"/>
      <c r="E292" s="25"/>
      <c r="F292" s="25"/>
    </row>
    <row r="293" spans="2:6" ht="15">
      <c r="B293" s="26" t="s">
        <v>742</v>
      </c>
      <c r="C293" s="25"/>
      <c r="D293" s="25"/>
      <c r="E293" s="25"/>
      <c r="F293" s="25"/>
    </row>
    <row r="294" spans="2:6" ht="12.75">
      <c r="B294" s="27"/>
      <c r="C294" s="25"/>
      <c r="D294" s="25"/>
      <c r="E294" s="25"/>
      <c r="F294" s="25"/>
    </row>
    <row r="295" spans="2:6" ht="12.75">
      <c r="B295" s="27"/>
      <c r="C295" s="25"/>
      <c r="D295" s="25"/>
      <c r="E295" s="25"/>
      <c r="F295" s="25"/>
    </row>
    <row r="296" spans="2:6" ht="12.75">
      <c r="B296" s="27"/>
      <c r="C296" s="25"/>
      <c r="D296" s="25"/>
      <c r="E296" s="25"/>
      <c r="F296" s="25"/>
    </row>
    <row r="297" spans="2:6" ht="12.75">
      <c r="B297" s="27"/>
      <c r="C297" s="25"/>
      <c r="D297" s="25"/>
      <c r="E297" s="25"/>
      <c r="F297" s="25"/>
    </row>
    <row r="298" spans="2:6" ht="12.75">
      <c r="B298" s="27"/>
      <c r="C298" s="25"/>
      <c r="D298" s="25"/>
      <c r="E298" s="25"/>
      <c r="F298" s="25"/>
    </row>
    <row r="299" spans="2:6" ht="12.75">
      <c r="B299" s="27"/>
      <c r="C299" s="25"/>
      <c r="D299" s="25"/>
      <c r="E299" s="25"/>
      <c r="F299" s="25"/>
    </row>
    <row r="300" spans="2:6" ht="12.75">
      <c r="B300" s="27"/>
      <c r="C300" s="25"/>
      <c r="D300" s="25"/>
      <c r="E300" s="25"/>
      <c r="F300" s="25"/>
    </row>
    <row r="301" spans="2:6" ht="12.75">
      <c r="B301" s="27"/>
      <c r="C301" s="25"/>
      <c r="D301" s="25"/>
      <c r="E301" s="25"/>
      <c r="F301" s="25"/>
    </row>
    <row r="302" spans="2:6" ht="12.75">
      <c r="B302" s="27"/>
      <c r="C302" s="25"/>
      <c r="D302" s="25"/>
      <c r="E302" s="25"/>
      <c r="F302" s="25"/>
    </row>
    <row r="303" spans="2:6" ht="12.75">
      <c r="B303" s="27"/>
      <c r="C303" s="25"/>
      <c r="D303" s="25"/>
      <c r="E303" s="25"/>
      <c r="F303" s="25"/>
    </row>
    <row r="304" spans="2:6" ht="13.5" thickBot="1">
      <c r="B304" s="28"/>
      <c r="C304" s="25"/>
      <c r="D304" s="25"/>
      <c r="E304" s="25"/>
      <c r="F304" s="25"/>
    </row>
  </sheetData>
  <mergeCells count="37">
    <mergeCell ref="B218:D218"/>
    <mergeCell ref="B219:D219"/>
    <mergeCell ref="B212:D212"/>
    <mergeCell ref="B213:D213"/>
    <mergeCell ref="B214:D214"/>
    <mergeCell ref="B215:D215"/>
    <mergeCell ref="B216:D216"/>
    <mergeCell ref="B248:F248"/>
    <mergeCell ref="B256:F256"/>
    <mergeCell ref="E280:F280"/>
    <mergeCell ref="B285:D286"/>
    <mergeCell ref="B227:F227"/>
    <mergeCell ref="B238:J238"/>
    <mergeCell ref="B239:B240"/>
    <mergeCell ref="C239:D239"/>
    <mergeCell ref="G239:J239"/>
    <mergeCell ref="G179:G189"/>
    <mergeCell ref="G192:G194"/>
    <mergeCell ref="B195:G195"/>
    <mergeCell ref="B196:G196"/>
    <mergeCell ref="B226:F226"/>
    <mergeCell ref="B199:D199"/>
    <mergeCell ref="B200:D200"/>
    <mergeCell ref="B201:D201"/>
    <mergeCell ref="B202:D202"/>
    <mergeCell ref="B203:D203"/>
    <mergeCell ref="B204:D204"/>
    <mergeCell ref="B205:D205"/>
    <mergeCell ref="B206:D206"/>
    <mergeCell ref="B207:D207"/>
    <mergeCell ref="B211:D211"/>
    <mergeCell ref="B217:D217"/>
    <mergeCell ref="B1:G1"/>
    <mergeCell ref="B131:D131"/>
    <mergeCell ref="B134:G134"/>
    <mergeCell ref="B141:B142"/>
    <mergeCell ref="C141:C142"/>
  </mergeCell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226AD-DECB-4154-9EF9-B24BDC217568}">
  <sheetPr>
    <outlinePr summaryBelow="0"/>
  </sheetPr>
  <dimension ref="A1:J197"/>
  <sheetViews>
    <sheetView workbookViewId="0" topLeftCell="A1"/>
  </sheetViews>
  <sheetFormatPr defaultColWidth="9.140625" defaultRowHeight="15"/>
  <cols>
    <col min="1" max="1" width="3.28125" style="44" customWidth="1"/>
    <col min="2" max="2" width="61.421875" style="44" customWidth="1"/>
    <col min="3" max="3" width="18.57421875" style="44" customWidth="1"/>
    <col min="4" max="4" width="18.00390625" style="44" customWidth="1"/>
    <col min="5" max="5" width="16.140625" style="44" customWidth="1"/>
    <col min="6" max="6" width="21.7109375" style="44" customWidth="1"/>
    <col min="7" max="7" width="19.8515625" style="44" customWidth="1"/>
    <col min="8" max="8" width="12.00390625" style="44" customWidth="1"/>
    <col min="9" max="9" width="13.8515625" style="44" customWidth="1"/>
    <col min="10" max="10" width="10.8515625" style="44" customWidth="1"/>
    <col min="11" max="16384" width="9.140625" style="44" customWidth="1"/>
  </cols>
  <sheetData>
    <row r="1" spans="1:10" ht="15.9" customHeight="1">
      <c r="A1" s="191"/>
      <c r="B1" s="663" t="s">
        <v>660</v>
      </c>
      <c r="C1" s="664"/>
      <c r="D1" s="664"/>
      <c r="E1" s="664"/>
      <c r="F1" s="191"/>
      <c r="G1" s="191"/>
      <c r="H1" s="191"/>
      <c r="I1" s="191"/>
      <c r="J1" s="191"/>
    </row>
    <row r="2" spans="1:10" ht="12.9" customHeight="1">
      <c r="A2" s="191"/>
      <c r="B2" s="192"/>
      <c r="C2" s="191"/>
      <c r="D2" s="191"/>
      <c r="E2" s="191"/>
      <c r="F2" s="191"/>
      <c r="G2" s="191"/>
      <c r="H2" s="191"/>
      <c r="I2" s="191"/>
      <c r="J2" s="191"/>
    </row>
    <row r="3" spans="1:10" ht="12.9" customHeight="1" thickBot="1">
      <c r="A3" s="193"/>
      <c r="B3" s="84" t="s">
        <v>5</v>
      </c>
      <c r="C3" s="191"/>
      <c r="D3" s="191"/>
      <c r="E3" s="191"/>
      <c r="F3" s="191"/>
      <c r="G3" s="191"/>
      <c r="H3" s="191"/>
      <c r="I3" s="191"/>
      <c r="J3" s="191"/>
    </row>
    <row r="4" spans="1:10" ht="27.9" customHeight="1">
      <c r="A4" s="191"/>
      <c r="B4" s="194" t="s">
        <v>6</v>
      </c>
      <c r="C4" s="195" t="s">
        <v>7</v>
      </c>
      <c r="D4" s="196" t="s">
        <v>306</v>
      </c>
      <c r="E4" s="196" t="s">
        <v>9</v>
      </c>
      <c r="F4" s="196" t="s">
        <v>10</v>
      </c>
      <c r="G4" s="196" t="s">
        <v>11</v>
      </c>
      <c r="H4" s="196" t="s">
        <v>12</v>
      </c>
      <c r="I4" s="197" t="s">
        <v>13</v>
      </c>
      <c r="J4" s="180" t="s">
        <v>14</v>
      </c>
    </row>
    <row r="5" spans="1:10" ht="12.9" customHeight="1">
      <c r="A5" s="191"/>
      <c r="B5" s="198" t="s">
        <v>307</v>
      </c>
      <c r="C5" s="199"/>
      <c r="D5" s="199"/>
      <c r="E5" s="199"/>
      <c r="F5" s="199"/>
      <c r="G5" s="199"/>
      <c r="H5" s="181"/>
      <c r="I5" s="182"/>
      <c r="J5" s="191"/>
    </row>
    <row r="6" spans="1:10" ht="12.9" customHeight="1">
      <c r="A6" s="191"/>
      <c r="B6" s="198" t="s">
        <v>308</v>
      </c>
      <c r="C6" s="199"/>
      <c r="D6" s="199"/>
      <c r="E6" s="199"/>
      <c r="F6" s="191"/>
      <c r="G6" s="181"/>
      <c r="H6" s="181"/>
      <c r="I6" s="182"/>
      <c r="J6" s="191"/>
    </row>
    <row r="7" spans="1:10" ht="12.9" customHeight="1">
      <c r="A7" s="200"/>
      <c r="B7" s="201" t="s">
        <v>309</v>
      </c>
      <c r="C7" s="199" t="s">
        <v>310</v>
      </c>
      <c r="D7" s="199" t="s">
        <v>173</v>
      </c>
      <c r="E7" s="202">
        <v>5000000</v>
      </c>
      <c r="F7" s="203">
        <v>5005.98</v>
      </c>
      <c r="G7" s="204">
        <v>0.0247</v>
      </c>
      <c r="H7" s="205">
        <v>0.069248</v>
      </c>
      <c r="I7" s="182"/>
      <c r="J7" s="191"/>
    </row>
    <row r="8" spans="1:10" ht="12.9" customHeight="1">
      <c r="A8" s="200"/>
      <c r="B8" s="201" t="s">
        <v>311</v>
      </c>
      <c r="C8" s="199" t="s">
        <v>312</v>
      </c>
      <c r="D8" s="199" t="s">
        <v>173</v>
      </c>
      <c r="E8" s="202">
        <v>2500000</v>
      </c>
      <c r="F8" s="203">
        <v>2502.01</v>
      </c>
      <c r="G8" s="204">
        <v>0.0123</v>
      </c>
      <c r="H8" s="205">
        <v>0.069148</v>
      </c>
      <c r="I8" s="182"/>
      <c r="J8" s="191"/>
    </row>
    <row r="9" spans="1:10" ht="12.9" customHeight="1">
      <c r="A9" s="191"/>
      <c r="B9" s="198" t="s">
        <v>131</v>
      </c>
      <c r="C9" s="199"/>
      <c r="D9" s="199"/>
      <c r="E9" s="199"/>
      <c r="F9" s="206">
        <v>7507.99</v>
      </c>
      <c r="G9" s="207">
        <v>0.037</v>
      </c>
      <c r="H9" s="208"/>
      <c r="I9" s="209"/>
      <c r="J9" s="191"/>
    </row>
    <row r="10" spans="1:10" ht="12.9" customHeight="1">
      <c r="A10" s="191"/>
      <c r="B10" s="210" t="s">
        <v>313</v>
      </c>
      <c r="C10" s="211"/>
      <c r="D10" s="211"/>
      <c r="E10" s="211"/>
      <c r="F10" s="208" t="s">
        <v>133</v>
      </c>
      <c r="G10" s="208" t="s">
        <v>133</v>
      </c>
      <c r="H10" s="208"/>
      <c r="I10" s="209"/>
      <c r="J10" s="191"/>
    </row>
    <row r="11" spans="1:10" ht="12.9" customHeight="1">
      <c r="A11" s="191"/>
      <c r="B11" s="210" t="s">
        <v>131</v>
      </c>
      <c r="C11" s="211"/>
      <c r="D11" s="211"/>
      <c r="E11" s="211"/>
      <c r="F11" s="208" t="s">
        <v>133</v>
      </c>
      <c r="G11" s="208" t="s">
        <v>133</v>
      </c>
      <c r="H11" s="208"/>
      <c r="I11" s="209"/>
      <c r="J11" s="191"/>
    </row>
    <row r="12" spans="1:10" ht="12.9" customHeight="1">
      <c r="A12" s="191"/>
      <c r="B12" s="210" t="s">
        <v>134</v>
      </c>
      <c r="C12" s="212"/>
      <c r="D12" s="211"/>
      <c r="E12" s="212"/>
      <c r="F12" s="206">
        <v>7507.99</v>
      </c>
      <c r="G12" s="207">
        <v>0.037</v>
      </c>
      <c r="H12" s="208"/>
      <c r="I12" s="209"/>
      <c r="J12" s="191"/>
    </row>
    <row r="13" spans="1:10" ht="12.9" customHeight="1">
      <c r="A13" s="191"/>
      <c r="B13" s="198" t="s">
        <v>157</v>
      </c>
      <c r="C13" s="199"/>
      <c r="D13" s="199"/>
      <c r="E13" s="199"/>
      <c r="F13" s="199"/>
      <c r="G13" s="199"/>
      <c r="H13" s="181"/>
      <c r="I13" s="182"/>
      <c r="J13" s="191"/>
    </row>
    <row r="14" spans="1:10" ht="12.9" customHeight="1">
      <c r="A14" s="191"/>
      <c r="B14" s="198" t="s">
        <v>158</v>
      </c>
      <c r="C14" s="199"/>
      <c r="D14" s="199"/>
      <c r="E14" s="199"/>
      <c r="F14" s="191"/>
      <c r="G14" s="181"/>
      <c r="H14" s="181"/>
      <c r="I14" s="182"/>
      <c r="J14" s="191"/>
    </row>
    <row r="15" spans="1:10" ht="12.9" customHeight="1">
      <c r="A15" s="200"/>
      <c r="B15" s="201" t="s">
        <v>669</v>
      </c>
      <c r="C15" s="199" t="s">
        <v>314</v>
      </c>
      <c r="D15" s="199" t="s">
        <v>315</v>
      </c>
      <c r="E15" s="202">
        <v>500</v>
      </c>
      <c r="F15" s="203">
        <v>2486.08</v>
      </c>
      <c r="G15" s="204">
        <v>0.0123</v>
      </c>
      <c r="H15" s="205">
        <v>0.070504</v>
      </c>
      <c r="I15" s="182"/>
      <c r="J15" s="191"/>
    </row>
    <row r="16" spans="1:10" ht="12.9" customHeight="1">
      <c r="A16" s="200"/>
      <c r="B16" s="201" t="s">
        <v>670</v>
      </c>
      <c r="C16" s="199" t="s">
        <v>316</v>
      </c>
      <c r="D16" s="199" t="s">
        <v>315</v>
      </c>
      <c r="E16" s="202">
        <v>500</v>
      </c>
      <c r="F16" s="203">
        <v>2485.54</v>
      </c>
      <c r="G16" s="204">
        <v>0.0123</v>
      </c>
      <c r="H16" s="205">
        <v>0.0708</v>
      </c>
      <c r="I16" s="182"/>
      <c r="J16" s="191"/>
    </row>
    <row r="17" spans="1:10" ht="12.9" customHeight="1">
      <c r="A17" s="200"/>
      <c r="B17" s="201" t="s">
        <v>671</v>
      </c>
      <c r="C17" s="199" t="s">
        <v>317</v>
      </c>
      <c r="D17" s="199" t="s">
        <v>318</v>
      </c>
      <c r="E17" s="202">
        <v>500</v>
      </c>
      <c r="F17" s="203">
        <v>2480.17</v>
      </c>
      <c r="G17" s="204">
        <v>0.0122</v>
      </c>
      <c r="H17" s="205">
        <v>0.071197</v>
      </c>
      <c r="I17" s="182"/>
      <c r="J17" s="191"/>
    </row>
    <row r="18" spans="1:10" ht="12.9" customHeight="1">
      <c r="A18" s="200"/>
      <c r="B18" s="201" t="s">
        <v>672</v>
      </c>
      <c r="C18" s="199" t="s">
        <v>319</v>
      </c>
      <c r="D18" s="199" t="s">
        <v>320</v>
      </c>
      <c r="E18" s="202">
        <v>500</v>
      </c>
      <c r="F18" s="203">
        <v>2469.51</v>
      </c>
      <c r="G18" s="204">
        <v>0.0122</v>
      </c>
      <c r="H18" s="205">
        <v>0.072686</v>
      </c>
      <c r="I18" s="182"/>
      <c r="J18" s="191"/>
    </row>
    <row r="19" spans="1:10" ht="12.9" customHeight="1">
      <c r="A19" s="191"/>
      <c r="B19" s="198" t="s">
        <v>131</v>
      </c>
      <c r="C19" s="199"/>
      <c r="D19" s="199"/>
      <c r="E19" s="199"/>
      <c r="F19" s="206">
        <v>9921.3</v>
      </c>
      <c r="G19" s="207">
        <v>0.049</v>
      </c>
      <c r="H19" s="208"/>
      <c r="I19" s="209"/>
      <c r="J19" s="191"/>
    </row>
    <row r="20" spans="1:10" ht="12.9" customHeight="1">
      <c r="A20" s="191"/>
      <c r="B20" s="198" t="s">
        <v>167</v>
      </c>
      <c r="C20" s="199"/>
      <c r="D20" s="199"/>
      <c r="E20" s="199"/>
      <c r="F20" s="191"/>
      <c r="G20" s="181"/>
      <c r="H20" s="181"/>
      <c r="I20" s="182"/>
      <c r="J20" s="191"/>
    </row>
    <row r="21" spans="1:10" ht="12.9" customHeight="1">
      <c r="A21" s="200"/>
      <c r="B21" s="201" t="s">
        <v>673</v>
      </c>
      <c r="C21" s="199" t="s">
        <v>321</v>
      </c>
      <c r="D21" s="199" t="s">
        <v>318</v>
      </c>
      <c r="E21" s="202">
        <v>500</v>
      </c>
      <c r="F21" s="203">
        <v>2482.02</v>
      </c>
      <c r="G21" s="204">
        <v>0.0122</v>
      </c>
      <c r="H21" s="205">
        <v>0.071452</v>
      </c>
      <c r="I21" s="182"/>
      <c r="J21" s="191"/>
    </row>
    <row r="22" spans="1:10" ht="12.9" customHeight="1">
      <c r="A22" s="200"/>
      <c r="B22" s="201" t="s">
        <v>674</v>
      </c>
      <c r="C22" s="199" t="s">
        <v>322</v>
      </c>
      <c r="D22" s="199" t="s">
        <v>315</v>
      </c>
      <c r="E22" s="202">
        <v>500</v>
      </c>
      <c r="F22" s="203">
        <v>2472.17</v>
      </c>
      <c r="G22" s="204">
        <v>0.0122</v>
      </c>
      <c r="H22" s="205">
        <v>0.074701</v>
      </c>
      <c r="I22" s="182"/>
      <c r="J22" s="191"/>
    </row>
    <row r="23" spans="1:10" ht="12.9" customHeight="1">
      <c r="A23" s="191"/>
      <c r="B23" s="198" t="s">
        <v>131</v>
      </c>
      <c r="C23" s="199"/>
      <c r="D23" s="199"/>
      <c r="E23" s="199"/>
      <c r="F23" s="206">
        <v>4954.19</v>
      </c>
      <c r="G23" s="207">
        <v>0.0244</v>
      </c>
      <c r="H23" s="208"/>
      <c r="I23" s="209"/>
      <c r="J23" s="191"/>
    </row>
    <row r="24" spans="1:10" ht="12.9" customHeight="1">
      <c r="A24" s="191"/>
      <c r="B24" s="198" t="s">
        <v>170</v>
      </c>
      <c r="C24" s="199"/>
      <c r="D24" s="199"/>
      <c r="E24" s="199"/>
      <c r="F24" s="191"/>
      <c r="G24" s="181"/>
      <c r="H24" s="181"/>
      <c r="I24" s="182"/>
      <c r="J24" s="191"/>
    </row>
    <row r="25" spans="1:10" ht="12.9" customHeight="1">
      <c r="A25" s="200"/>
      <c r="B25" s="201" t="s">
        <v>323</v>
      </c>
      <c r="C25" s="199" t="s">
        <v>324</v>
      </c>
      <c r="D25" s="199" t="s">
        <v>173</v>
      </c>
      <c r="E25" s="202">
        <v>15000000</v>
      </c>
      <c r="F25" s="203">
        <v>14977.68</v>
      </c>
      <c r="G25" s="204">
        <v>0.0739</v>
      </c>
      <c r="H25" s="205">
        <v>0.068</v>
      </c>
      <c r="I25" s="182"/>
      <c r="J25" s="191"/>
    </row>
    <row r="26" spans="1:10" ht="12.9" customHeight="1">
      <c r="A26" s="200"/>
      <c r="B26" s="201" t="s">
        <v>325</v>
      </c>
      <c r="C26" s="199" t="s">
        <v>326</v>
      </c>
      <c r="D26" s="199" t="s">
        <v>173</v>
      </c>
      <c r="E26" s="202">
        <v>15000000</v>
      </c>
      <c r="F26" s="203">
        <v>14938.76</v>
      </c>
      <c r="G26" s="204">
        <v>0.0737</v>
      </c>
      <c r="H26" s="205">
        <v>0.068018</v>
      </c>
      <c r="I26" s="182"/>
      <c r="J26" s="191"/>
    </row>
    <row r="27" spans="1:10" ht="12.9" customHeight="1">
      <c r="A27" s="200"/>
      <c r="B27" s="201" t="s">
        <v>327</v>
      </c>
      <c r="C27" s="199" t="s">
        <v>328</v>
      </c>
      <c r="D27" s="199" t="s">
        <v>173</v>
      </c>
      <c r="E27" s="202">
        <v>15000000</v>
      </c>
      <c r="F27" s="203">
        <v>14838.48</v>
      </c>
      <c r="G27" s="204">
        <v>0.0732</v>
      </c>
      <c r="H27" s="205">
        <v>0.0685</v>
      </c>
      <c r="I27" s="182"/>
      <c r="J27" s="191"/>
    </row>
    <row r="28" spans="1:10" ht="12.9" customHeight="1">
      <c r="A28" s="200"/>
      <c r="B28" s="201" t="s">
        <v>329</v>
      </c>
      <c r="C28" s="199" t="s">
        <v>330</v>
      </c>
      <c r="D28" s="199" t="s">
        <v>173</v>
      </c>
      <c r="E28" s="202">
        <v>12500000</v>
      </c>
      <c r="F28" s="203">
        <v>12497.68</v>
      </c>
      <c r="G28" s="204">
        <v>0.0617</v>
      </c>
      <c r="H28" s="205">
        <v>0.067903</v>
      </c>
      <c r="I28" s="182"/>
      <c r="J28" s="191"/>
    </row>
    <row r="29" spans="1:10" ht="12.9" customHeight="1">
      <c r="A29" s="200"/>
      <c r="B29" s="201" t="s">
        <v>331</v>
      </c>
      <c r="C29" s="199" t="s">
        <v>332</v>
      </c>
      <c r="D29" s="199" t="s">
        <v>173</v>
      </c>
      <c r="E29" s="202">
        <v>12500000</v>
      </c>
      <c r="F29" s="203">
        <v>12416.36</v>
      </c>
      <c r="G29" s="204">
        <v>0.0612</v>
      </c>
      <c r="H29" s="205">
        <v>0.0683</v>
      </c>
      <c r="I29" s="182"/>
      <c r="J29" s="191"/>
    </row>
    <row r="30" spans="1:10" ht="12.9" customHeight="1">
      <c r="A30" s="200"/>
      <c r="B30" s="201" t="s">
        <v>333</v>
      </c>
      <c r="C30" s="199" t="s">
        <v>334</v>
      </c>
      <c r="D30" s="199" t="s">
        <v>173</v>
      </c>
      <c r="E30" s="202">
        <v>12500000</v>
      </c>
      <c r="F30" s="203">
        <v>12400.23</v>
      </c>
      <c r="G30" s="204">
        <v>0.0612</v>
      </c>
      <c r="H30" s="205">
        <v>0.0683</v>
      </c>
      <c r="I30" s="182"/>
      <c r="J30" s="191"/>
    </row>
    <row r="31" spans="1:10" ht="12.9" customHeight="1">
      <c r="A31" s="200"/>
      <c r="B31" s="201" t="s">
        <v>335</v>
      </c>
      <c r="C31" s="199" t="s">
        <v>336</v>
      </c>
      <c r="D31" s="199" t="s">
        <v>173</v>
      </c>
      <c r="E31" s="202">
        <v>12500000</v>
      </c>
      <c r="F31" s="203">
        <v>12383.8</v>
      </c>
      <c r="G31" s="204">
        <v>0.0611</v>
      </c>
      <c r="H31" s="205">
        <v>0.0685</v>
      </c>
      <c r="I31" s="182"/>
      <c r="J31" s="191"/>
    </row>
    <row r="32" spans="1:10" ht="12.9" customHeight="1">
      <c r="A32" s="200"/>
      <c r="B32" s="201" t="s">
        <v>337</v>
      </c>
      <c r="C32" s="199" t="s">
        <v>338</v>
      </c>
      <c r="D32" s="199" t="s">
        <v>173</v>
      </c>
      <c r="E32" s="202">
        <v>10000000</v>
      </c>
      <c r="F32" s="203">
        <v>9946.18</v>
      </c>
      <c r="G32" s="204">
        <v>0.0491</v>
      </c>
      <c r="H32" s="205">
        <v>0.0681</v>
      </c>
      <c r="I32" s="182"/>
      <c r="J32" s="191"/>
    </row>
    <row r="33" spans="1:10" ht="12.9" customHeight="1">
      <c r="A33" s="200"/>
      <c r="B33" s="201" t="s">
        <v>339</v>
      </c>
      <c r="C33" s="199" t="s">
        <v>340</v>
      </c>
      <c r="D33" s="199" t="s">
        <v>173</v>
      </c>
      <c r="E33" s="202">
        <v>10000000</v>
      </c>
      <c r="F33" s="203">
        <v>9880.97</v>
      </c>
      <c r="G33" s="204">
        <v>0.0487</v>
      </c>
      <c r="H33" s="205">
        <v>0.068702</v>
      </c>
      <c r="I33" s="182"/>
      <c r="J33" s="191"/>
    </row>
    <row r="34" spans="1:10" ht="12.9" customHeight="1">
      <c r="A34" s="200"/>
      <c r="B34" s="201" t="s">
        <v>341</v>
      </c>
      <c r="C34" s="199" t="s">
        <v>342</v>
      </c>
      <c r="D34" s="199" t="s">
        <v>173</v>
      </c>
      <c r="E34" s="202">
        <v>10000000</v>
      </c>
      <c r="F34" s="203">
        <v>9867.94</v>
      </c>
      <c r="G34" s="204">
        <v>0.0487</v>
      </c>
      <c r="H34" s="205">
        <v>0.0688</v>
      </c>
      <c r="I34" s="182"/>
      <c r="J34" s="191"/>
    </row>
    <row r="35" spans="1:10" ht="12.9" customHeight="1">
      <c r="A35" s="200"/>
      <c r="B35" s="201" t="s">
        <v>343</v>
      </c>
      <c r="C35" s="199" t="s">
        <v>344</v>
      </c>
      <c r="D35" s="199" t="s">
        <v>173</v>
      </c>
      <c r="E35" s="202">
        <v>10000000</v>
      </c>
      <c r="F35" s="203">
        <v>9854.56</v>
      </c>
      <c r="G35" s="204">
        <v>0.0486</v>
      </c>
      <c r="H35" s="205">
        <v>0.069063</v>
      </c>
      <c r="I35" s="182"/>
      <c r="J35" s="191"/>
    </row>
    <row r="36" spans="1:10" ht="12.9" customHeight="1">
      <c r="A36" s="200"/>
      <c r="B36" s="201" t="s">
        <v>345</v>
      </c>
      <c r="C36" s="199" t="s">
        <v>346</v>
      </c>
      <c r="D36" s="199" t="s">
        <v>173</v>
      </c>
      <c r="E36" s="202">
        <v>10000000</v>
      </c>
      <c r="F36" s="203">
        <v>9841.63</v>
      </c>
      <c r="G36" s="204">
        <v>0.0485</v>
      </c>
      <c r="H36" s="205">
        <v>0.0691</v>
      </c>
      <c r="I36" s="182"/>
      <c r="J36" s="191"/>
    </row>
    <row r="37" spans="1:10" ht="12.9" customHeight="1">
      <c r="A37" s="200"/>
      <c r="B37" s="201" t="s">
        <v>347</v>
      </c>
      <c r="C37" s="199" t="s">
        <v>348</v>
      </c>
      <c r="D37" s="199" t="s">
        <v>173</v>
      </c>
      <c r="E37" s="202">
        <v>5000000</v>
      </c>
      <c r="F37" s="203">
        <v>4985.16</v>
      </c>
      <c r="G37" s="204">
        <v>0.0246</v>
      </c>
      <c r="H37" s="205">
        <v>0.067916</v>
      </c>
      <c r="I37" s="182"/>
      <c r="J37" s="191"/>
    </row>
    <row r="38" spans="1:10" ht="12.9" customHeight="1">
      <c r="A38" s="200"/>
      <c r="B38" s="201" t="s">
        <v>349</v>
      </c>
      <c r="C38" s="199" t="s">
        <v>350</v>
      </c>
      <c r="D38" s="199" t="s">
        <v>173</v>
      </c>
      <c r="E38" s="202">
        <v>5000000</v>
      </c>
      <c r="F38" s="203">
        <v>4940.49</v>
      </c>
      <c r="G38" s="204">
        <v>0.0244</v>
      </c>
      <c r="H38" s="205">
        <v>0.068702</v>
      </c>
      <c r="I38" s="182"/>
      <c r="J38" s="191"/>
    </row>
    <row r="39" spans="1:10" ht="12.9" customHeight="1">
      <c r="A39" s="200"/>
      <c r="B39" s="201" t="s">
        <v>351</v>
      </c>
      <c r="C39" s="199" t="s">
        <v>352</v>
      </c>
      <c r="D39" s="199" t="s">
        <v>173</v>
      </c>
      <c r="E39" s="202">
        <v>5000000</v>
      </c>
      <c r="F39" s="203">
        <v>4933.97</v>
      </c>
      <c r="G39" s="204">
        <v>0.0243</v>
      </c>
      <c r="H39" s="205">
        <v>0.0688</v>
      </c>
      <c r="I39" s="182"/>
      <c r="J39" s="191"/>
    </row>
    <row r="40" spans="1:10" ht="12.9" customHeight="1">
      <c r="A40" s="200"/>
      <c r="B40" s="201" t="s">
        <v>353</v>
      </c>
      <c r="C40" s="199" t="s">
        <v>354</v>
      </c>
      <c r="D40" s="199" t="s">
        <v>173</v>
      </c>
      <c r="E40" s="202">
        <v>2500000</v>
      </c>
      <c r="F40" s="203">
        <v>2483.27</v>
      </c>
      <c r="G40" s="204">
        <v>0.0122</v>
      </c>
      <c r="H40" s="205">
        <v>0.0683</v>
      </c>
      <c r="I40" s="182"/>
      <c r="J40" s="191"/>
    </row>
    <row r="41" spans="1:10" ht="12.9" customHeight="1">
      <c r="A41" s="191"/>
      <c r="B41" s="198" t="s">
        <v>131</v>
      </c>
      <c r="C41" s="199"/>
      <c r="D41" s="199"/>
      <c r="E41" s="199"/>
      <c r="F41" s="206">
        <v>161187.16</v>
      </c>
      <c r="G41" s="207">
        <v>0.7951</v>
      </c>
      <c r="H41" s="208"/>
      <c r="I41" s="209"/>
      <c r="J41" s="191"/>
    </row>
    <row r="42" spans="1:10" ht="12.9" customHeight="1">
      <c r="A42" s="191"/>
      <c r="B42" s="210" t="s">
        <v>134</v>
      </c>
      <c r="C42" s="212"/>
      <c r="D42" s="211"/>
      <c r="E42" s="212"/>
      <c r="F42" s="206">
        <v>176062.65</v>
      </c>
      <c r="G42" s="207">
        <v>0.8685</v>
      </c>
      <c r="H42" s="208"/>
      <c r="I42" s="209"/>
      <c r="J42" s="191"/>
    </row>
    <row r="43" spans="1:10" ht="12.9" customHeight="1">
      <c r="A43" s="191"/>
      <c r="B43" s="198" t="s">
        <v>174</v>
      </c>
      <c r="C43" s="199"/>
      <c r="D43" s="199"/>
      <c r="E43" s="199"/>
      <c r="F43" s="199"/>
      <c r="G43" s="199"/>
      <c r="H43" s="181"/>
      <c r="I43" s="182"/>
      <c r="J43" s="191"/>
    </row>
    <row r="44" spans="1:10" ht="12.9" customHeight="1">
      <c r="A44" s="191"/>
      <c r="B44" s="198" t="s">
        <v>355</v>
      </c>
      <c r="C44" s="199"/>
      <c r="D44" s="199"/>
      <c r="E44" s="199"/>
      <c r="F44" s="191"/>
      <c r="G44" s="181"/>
      <c r="H44" s="181"/>
      <c r="I44" s="182"/>
      <c r="J44" s="191"/>
    </row>
    <row r="45" spans="1:10" ht="12.9" customHeight="1">
      <c r="A45" s="200"/>
      <c r="B45" s="201" t="s">
        <v>356</v>
      </c>
      <c r="C45" s="199" t="s">
        <v>357</v>
      </c>
      <c r="D45" s="199"/>
      <c r="E45" s="202">
        <v>3788.511</v>
      </c>
      <c r="F45" s="203">
        <v>379.05</v>
      </c>
      <c r="G45" s="204">
        <v>0.0019</v>
      </c>
      <c r="H45" s="205"/>
      <c r="I45" s="182"/>
      <c r="J45" s="191"/>
    </row>
    <row r="46" spans="1:10" ht="12.9" customHeight="1">
      <c r="A46" s="191"/>
      <c r="B46" s="198" t="s">
        <v>131</v>
      </c>
      <c r="C46" s="199"/>
      <c r="D46" s="199"/>
      <c r="E46" s="199"/>
      <c r="F46" s="206">
        <v>379.05</v>
      </c>
      <c r="G46" s="207">
        <v>0.0019</v>
      </c>
      <c r="H46" s="208"/>
      <c r="I46" s="209"/>
      <c r="J46" s="191"/>
    </row>
    <row r="47" spans="1:10" ht="12.9" customHeight="1">
      <c r="A47" s="191"/>
      <c r="B47" s="198" t="s">
        <v>175</v>
      </c>
      <c r="C47" s="199"/>
      <c r="D47" s="213" t="s">
        <v>176</v>
      </c>
      <c r="E47" s="199"/>
      <c r="F47" s="191"/>
      <c r="G47" s="181"/>
      <c r="H47" s="181"/>
      <c r="I47" s="182"/>
      <c r="J47" s="191"/>
    </row>
    <row r="48" spans="1:10" ht="12.9" customHeight="1">
      <c r="A48" s="200"/>
      <c r="B48" s="201" t="s">
        <v>358</v>
      </c>
      <c r="C48" s="199"/>
      <c r="D48" s="183" t="s">
        <v>178</v>
      </c>
      <c r="E48" s="183"/>
      <c r="F48" s="203">
        <v>250</v>
      </c>
      <c r="G48" s="204">
        <v>0.0012</v>
      </c>
      <c r="H48" s="205"/>
      <c r="I48" s="182"/>
      <c r="J48" s="191"/>
    </row>
    <row r="49" spans="1:10" ht="12.9" customHeight="1">
      <c r="A49" s="200"/>
      <c r="B49" s="201" t="s">
        <v>359</v>
      </c>
      <c r="C49" s="199"/>
      <c r="D49" s="183" t="s">
        <v>189</v>
      </c>
      <c r="E49" s="183"/>
      <c r="F49" s="203">
        <v>200</v>
      </c>
      <c r="G49" s="204">
        <v>0.001</v>
      </c>
      <c r="H49" s="205"/>
      <c r="I49" s="182"/>
      <c r="J49" s="191"/>
    </row>
    <row r="50" spans="1:10" ht="12.9" customHeight="1">
      <c r="A50" s="200"/>
      <c r="B50" s="201" t="s">
        <v>360</v>
      </c>
      <c r="C50" s="199"/>
      <c r="D50" s="183" t="s">
        <v>189</v>
      </c>
      <c r="E50" s="183"/>
      <c r="F50" s="203">
        <v>200</v>
      </c>
      <c r="G50" s="204">
        <v>0.001</v>
      </c>
      <c r="H50" s="205"/>
      <c r="I50" s="182"/>
      <c r="J50" s="191"/>
    </row>
    <row r="51" spans="1:10" ht="12.9" customHeight="1">
      <c r="A51" s="200"/>
      <c r="B51" s="201" t="s">
        <v>361</v>
      </c>
      <c r="C51" s="199"/>
      <c r="D51" s="183" t="s">
        <v>189</v>
      </c>
      <c r="E51" s="183"/>
      <c r="F51" s="203">
        <v>200</v>
      </c>
      <c r="G51" s="204">
        <v>0.001</v>
      </c>
      <c r="H51" s="205"/>
      <c r="I51" s="182"/>
      <c r="J51" s="191"/>
    </row>
    <row r="52" spans="1:10" ht="12.9" customHeight="1">
      <c r="A52" s="200"/>
      <c r="B52" s="201" t="s">
        <v>362</v>
      </c>
      <c r="C52" s="199"/>
      <c r="D52" s="183" t="s">
        <v>189</v>
      </c>
      <c r="E52" s="183"/>
      <c r="F52" s="203">
        <v>100</v>
      </c>
      <c r="G52" s="204">
        <v>0.0005</v>
      </c>
      <c r="H52" s="205"/>
      <c r="I52" s="182"/>
      <c r="J52" s="191"/>
    </row>
    <row r="53" spans="1:10" ht="12.9" customHeight="1">
      <c r="A53" s="200"/>
      <c r="B53" s="201" t="s">
        <v>363</v>
      </c>
      <c r="C53" s="199"/>
      <c r="D53" s="183" t="s">
        <v>196</v>
      </c>
      <c r="E53" s="183"/>
      <c r="F53" s="203">
        <v>100</v>
      </c>
      <c r="G53" s="204">
        <v>0.0005</v>
      </c>
      <c r="H53" s="205"/>
      <c r="I53" s="182"/>
      <c r="J53" s="191"/>
    </row>
    <row r="54" spans="1:10" ht="12.9" customHeight="1">
      <c r="A54" s="200"/>
      <c r="B54" s="201" t="s">
        <v>364</v>
      </c>
      <c r="C54" s="199"/>
      <c r="D54" s="183" t="s">
        <v>178</v>
      </c>
      <c r="E54" s="183"/>
      <c r="F54" s="203">
        <v>100</v>
      </c>
      <c r="G54" s="204">
        <v>0.0005</v>
      </c>
      <c r="H54" s="205"/>
      <c r="I54" s="182"/>
      <c r="J54" s="191"/>
    </row>
    <row r="55" spans="1:10" ht="12.9" customHeight="1">
      <c r="A55" s="191"/>
      <c r="B55" s="198" t="s">
        <v>131</v>
      </c>
      <c r="C55" s="199"/>
      <c r="D55" s="199"/>
      <c r="E55" s="199"/>
      <c r="F55" s="206">
        <v>1150</v>
      </c>
      <c r="G55" s="207">
        <v>0.0057</v>
      </c>
      <c r="H55" s="208"/>
      <c r="I55" s="209"/>
      <c r="J55" s="191"/>
    </row>
    <row r="56" spans="1:10" ht="12.9" customHeight="1">
      <c r="A56" s="191"/>
      <c r="B56" s="210" t="s">
        <v>134</v>
      </c>
      <c r="C56" s="212"/>
      <c r="D56" s="211"/>
      <c r="E56" s="212"/>
      <c r="F56" s="206">
        <v>1529.05</v>
      </c>
      <c r="G56" s="207">
        <v>0.0076</v>
      </c>
      <c r="H56" s="208"/>
      <c r="I56" s="209"/>
      <c r="J56" s="191"/>
    </row>
    <row r="57" spans="1:10" ht="12.9" customHeight="1">
      <c r="A57" s="191"/>
      <c r="B57" s="198" t="s">
        <v>203</v>
      </c>
      <c r="C57" s="199"/>
      <c r="D57" s="199"/>
      <c r="E57" s="199"/>
      <c r="F57" s="199"/>
      <c r="G57" s="199"/>
      <c r="H57" s="181"/>
      <c r="I57" s="182"/>
      <c r="J57" s="191"/>
    </row>
    <row r="58" spans="1:10" ht="12.9" customHeight="1">
      <c r="A58" s="200"/>
      <c r="B58" s="201" t="s">
        <v>205</v>
      </c>
      <c r="C58" s="199"/>
      <c r="D58" s="199"/>
      <c r="E58" s="202"/>
      <c r="F58" s="203">
        <v>17060</v>
      </c>
      <c r="G58" s="204">
        <v>0.0842</v>
      </c>
      <c r="H58" s="205">
        <v>0.06759021858092659</v>
      </c>
      <c r="I58" s="182"/>
      <c r="J58" s="191"/>
    </row>
    <row r="59" spans="1:10" ht="12.9" customHeight="1">
      <c r="A59" s="191"/>
      <c r="B59" s="198" t="s">
        <v>131</v>
      </c>
      <c r="C59" s="199"/>
      <c r="D59" s="199"/>
      <c r="E59" s="199"/>
      <c r="F59" s="206">
        <v>17060</v>
      </c>
      <c r="G59" s="207">
        <v>0.0842</v>
      </c>
      <c r="H59" s="208"/>
      <c r="I59" s="209"/>
      <c r="J59" s="191"/>
    </row>
    <row r="60" spans="1:10" ht="12.9" customHeight="1">
      <c r="A60" s="191"/>
      <c r="B60" s="210" t="s">
        <v>313</v>
      </c>
      <c r="C60" s="211"/>
      <c r="D60" s="211"/>
      <c r="E60" s="211"/>
      <c r="F60" s="208" t="s">
        <v>133</v>
      </c>
      <c r="G60" s="208" t="s">
        <v>133</v>
      </c>
      <c r="H60" s="208"/>
      <c r="I60" s="209"/>
      <c r="J60" s="191"/>
    </row>
    <row r="61" spans="1:10" ht="12.9" customHeight="1">
      <c r="A61" s="191"/>
      <c r="B61" s="210" t="s">
        <v>131</v>
      </c>
      <c r="C61" s="211"/>
      <c r="D61" s="211"/>
      <c r="E61" s="211"/>
      <c r="F61" s="208" t="s">
        <v>133</v>
      </c>
      <c r="G61" s="208" t="s">
        <v>133</v>
      </c>
      <c r="H61" s="208"/>
      <c r="I61" s="209"/>
      <c r="J61" s="191"/>
    </row>
    <row r="62" spans="1:10" ht="12.9" customHeight="1">
      <c r="A62" s="191"/>
      <c r="B62" s="210" t="s">
        <v>134</v>
      </c>
      <c r="C62" s="212"/>
      <c r="D62" s="211"/>
      <c r="E62" s="212"/>
      <c r="F62" s="206">
        <v>17060</v>
      </c>
      <c r="G62" s="207">
        <v>0.0842</v>
      </c>
      <c r="H62" s="208"/>
      <c r="I62" s="209"/>
      <c r="J62" s="191"/>
    </row>
    <row r="63" spans="1:10" ht="12.9" customHeight="1">
      <c r="A63" s="191"/>
      <c r="B63" s="210" t="s">
        <v>206</v>
      </c>
      <c r="C63" s="199"/>
      <c r="D63" s="211"/>
      <c r="E63" s="199"/>
      <c r="F63" s="214">
        <v>559.19</v>
      </c>
      <c r="G63" s="207">
        <v>0.0027</v>
      </c>
      <c r="H63" s="208"/>
      <c r="I63" s="209"/>
      <c r="J63" s="191"/>
    </row>
    <row r="64" spans="1:10" ht="12.9" customHeight="1" thickBot="1">
      <c r="A64" s="191"/>
      <c r="B64" s="215" t="s">
        <v>207</v>
      </c>
      <c r="C64" s="216"/>
      <c r="D64" s="216"/>
      <c r="E64" s="216"/>
      <c r="F64" s="217">
        <v>202718.88</v>
      </c>
      <c r="G64" s="218">
        <v>1</v>
      </c>
      <c r="H64" s="219"/>
      <c r="I64" s="220"/>
      <c r="J64" s="191"/>
    </row>
    <row r="65" spans="1:10" ht="12.9" customHeight="1">
      <c r="A65" s="191"/>
      <c r="B65" s="193"/>
      <c r="C65" s="191"/>
      <c r="D65" s="191"/>
      <c r="E65" s="191"/>
      <c r="F65" s="191"/>
      <c r="G65" s="191"/>
      <c r="H65" s="191"/>
      <c r="I65" s="191"/>
      <c r="J65" s="191"/>
    </row>
    <row r="66" spans="1:10" ht="12.9" customHeight="1" thickBot="1">
      <c r="A66" s="191"/>
      <c r="B66" s="83" t="s">
        <v>208</v>
      </c>
      <c r="C66" s="191"/>
      <c r="D66" s="191"/>
      <c r="E66" s="191"/>
      <c r="F66" s="191"/>
      <c r="G66" s="191"/>
      <c r="H66" s="191"/>
      <c r="I66" s="191"/>
      <c r="J66" s="191"/>
    </row>
    <row r="67" spans="1:10" ht="12.9" customHeight="1">
      <c r="A67" s="191"/>
      <c r="B67" s="221" t="s">
        <v>209</v>
      </c>
      <c r="C67" s="222"/>
      <c r="D67" s="222"/>
      <c r="E67" s="222"/>
      <c r="F67" s="222"/>
      <c r="G67" s="222"/>
      <c r="H67" s="223"/>
      <c r="I67" s="191"/>
      <c r="J67" s="191"/>
    </row>
    <row r="68" spans="1:10" ht="12.9" customHeight="1">
      <c r="A68" s="191"/>
      <c r="B68" s="224" t="s">
        <v>211</v>
      </c>
      <c r="C68" s="191"/>
      <c r="D68" s="191"/>
      <c r="E68" s="191"/>
      <c r="F68" s="191"/>
      <c r="G68" s="191"/>
      <c r="H68" s="225"/>
      <c r="I68" s="191"/>
      <c r="J68" s="191"/>
    </row>
    <row r="69" spans="1:10" ht="12.9" customHeight="1" thickBot="1">
      <c r="A69" s="191"/>
      <c r="B69" s="659" t="s">
        <v>212</v>
      </c>
      <c r="C69" s="660"/>
      <c r="D69" s="660"/>
      <c r="E69" s="227"/>
      <c r="F69" s="227"/>
      <c r="G69" s="227"/>
      <c r="H69" s="228"/>
      <c r="I69" s="191"/>
      <c r="J69" s="191"/>
    </row>
    <row r="70" spans="1:10" ht="12.9" customHeight="1">
      <c r="A70" s="191"/>
      <c r="B70" s="83"/>
      <c r="C70" s="191"/>
      <c r="D70" s="191"/>
      <c r="E70" s="191"/>
      <c r="F70" s="191"/>
      <c r="G70" s="191"/>
      <c r="H70" s="191"/>
      <c r="I70" s="191"/>
      <c r="J70" s="191"/>
    </row>
    <row r="71" spans="1:10" ht="12.9" customHeight="1" thickBot="1">
      <c r="A71" s="191"/>
      <c r="B71" s="83"/>
      <c r="C71" s="191"/>
      <c r="D71" s="191"/>
      <c r="E71" s="191"/>
      <c r="F71" s="191"/>
      <c r="G71" s="191"/>
      <c r="H71" s="191"/>
      <c r="I71" s="191"/>
      <c r="J71" s="191"/>
    </row>
    <row r="72" spans="1:9" s="235" customFormat="1" ht="15">
      <c r="A72" s="229"/>
      <c r="B72" s="230" t="s">
        <v>237</v>
      </c>
      <c r="C72" s="231"/>
      <c r="D72" s="232"/>
      <c r="E72" s="90"/>
      <c r="F72" s="233"/>
      <c r="G72" s="233"/>
      <c r="H72" s="234"/>
      <c r="I72" s="154"/>
    </row>
    <row r="73" spans="1:9" s="235" customFormat="1" ht="15">
      <c r="A73" s="229"/>
      <c r="B73" s="236" t="s">
        <v>238</v>
      </c>
      <c r="C73" s="154"/>
      <c r="D73" s="95"/>
      <c r="E73" s="95"/>
      <c r="F73" s="154"/>
      <c r="G73" s="94"/>
      <c r="H73" s="237"/>
      <c r="I73" s="154"/>
    </row>
    <row r="74" spans="1:8" s="154" customFormat="1" ht="39.6">
      <c r="A74" s="229"/>
      <c r="B74" s="661" t="s">
        <v>239</v>
      </c>
      <c r="C74" s="662" t="s">
        <v>240</v>
      </c>
      <c r="D74" s="239" t="s">
        <v>241</v>
      </c>
      <c r="E74" s="239" t="s">
        <v>241</v>
      </c>
      <c r="F74" s="239" t="s">
        <v>242</v>
      </c>
      <c r="G74" s="94"/>
      <c r="H74" s="237"/>
    </row>
    <row r="75" spans="1:8" s="154" customFormat="1" ht="15">
      <c r="A75" s="229"/>
      <c r="B75" s="661"/>
      <c r="C75" s="662"/>
      <c r="D75" s="239" t="s">
        <v>243</v>
      </c>
      <c r="E75" s="239" t="s">
        <v>244</v>
      </c>
      <c r="F75" s="239" t="s">
        <v>243</v>
      </c>
      <c r="G75" s="94"/>
      <c r="H75" s="237"/>
    </row>
    <row r="76" spans="1:8" s="154" customFormat="1" ht="15">
      <c r="A76" s="229"/>
      <c r="B76" s="240" t="s">
        <v>133</v>
      </c>
      <c r="C76" s="238" t="s">
        <v>133</v>
      </c>
      <c r="D76" s="238" t="s">
        <v>133</v>
      </c>
      <c r="E76" s="238" t="s">
        <v>133</v>
      </c>
      <c r="F76" s="238" t="s">
        <v>133</v>
      </c>
      <c r="G76" s="94"/>
      <c r="H76" s="237"/>
    </row>
    <row r="77" spans="1:8" s="154" customFormat="1" ht="15">
      <c r="A77" s="229"/>
      <c r="B77" s="241" t="s">
        <v>245</v>
      </c>
      <c r="C77" s="242"/>
      <c r="D77" s="242"/>
      <c r="E77" s="242"/>
      <c r="F77" s="242"/>
      <c r="G77" s="94"/>
      <c r="H77" s="237"/>
    </row>
    <row r="78" spans="1:8" s="154" customFormat="1" ht="15">
      <c r="A78" s="229"/>
      <c r="B78" s="243"/>
      <c r="G78" s="94"/>
      <c r="H78" s="237"/>
    </row>
    <row r="79" spans="1:8" s="154" customFormat="1" ht="15">
      <c r="A79" s="229"/>
      <c r="B79" s="243" t="s">
        <v>365</v>
      </c>
      <c r="G79" s="94"/>
      <c r="H79" s="237"/>
    </row>
    <row r="80" spans="1:8" s="154" customFormat="1" ht="15">
      <c r="A80" s="229"/>
      <c r="B80" s="244" t="s">
        <v>366</v>
      </c>
      <c r="C80" s="153" t="s">
        <v>249</v>
      </c>
      <c r="D80" s="153" t="s">
        <v>284</v>
      </c>
      <c r="G80" s="94"/>
      <c r="H80" s="237"/>
    </row>
    <row r="81" spans="1:8" s="154" customFormat="1" ht="15">
      <c r="A81" s="229"/>
      <c r="B81" s="244" t="s">
        <v>250</v>
      </c>
      <c r="C81" s="245"/>
      <c r="D81" s="245"/>
      <c r="G81" s="94"/>
      <c r="H81" s="237"/>
    </row>
    <row r="82" spans="1:8" s="154" customFormat="1" ht="15">
      <c r="A82" s="229"/>
      <c r="B82" s="244" t="s">
        <v>367</v>
      </c>
      <c r="C82" s="246">
        <v>1296.6962</v>
      </c>
      <c r="D82" s="246">
        <v>1304.0875</v>
      </c>
      <c r="G82" s="94"/>
      <c r="H82" s="237"/>
    </row>
    <row r="83" spans="1:8" s="154" customFormat="1" ht="15">
      <c r="A83" s="229"/>
      <c r="B83" s="244" t="s">
        <v>368</v>
      </c>
      <c r="C83" s="246">
        <v>1000.5405</v>
      </c>
      <c r="D83" s="246">
        <v>1000.5405</v>
      </c>
      <c r="G83" s="94"/>
      <c r="H83" s="237"/>
    </row>
    <row r="84" spans="1:8" s="154" customFormat="1" ht="15">
      <c r="A84" s="229"/>
      <c r="B84" s="244" t="s">
        <v>369</v>
      </c>
      <c r="C84" s="246">
        <v>1001.8113</v>
      </c>
      <c r="D84" s="246">
        <v>1001.1936</v>
      </c>
      <c r="G84" s="94"/>
      <c r="H84" s="237"/>
    </row>
    <row r="85" spans="1:8" s="154" customFormat="1" ht="15">
      <c r="A85" s="229"/>
      <c r="B85" s="244" t="s">
        <v>370</v>
      </c>
      <c r="C85" s="246">
        <v>1003.8125</v>
      </c>
      <c r="D85" s="246">
        <v>1003.1935</v>
      </c>
      <c r="G85" s="94"/>
      <c r="H85" s="237"/>
    </row>
    <row r="86" spans="1:8" s="154" customFormat="1" ht="15">
      <c r="A86" s="229"/>
      <c r="B86" s="244" t="s">
        <v>251</v>
      </c>
      <c r="C86" s="246"/>
      <c r="D86" s="246"/>
      <c r="G86" s="94"/>
      <c r="H86" s="237"/>
    </row>
    <row r="87" spans="1:8" s="154" customFormat="1" ht="15">
      <c r="A87" s="229"/>
      <c r="B87" s="244" t="s">
        <v>371</v>
      </c>
      <c r="C87" s="246">
        <v>1289.6221</v>
      </c>
      <c r="D87" s="246">
        <v>1296.8606</v>
      </c>
      <c r="G87" s="94"/>
      <c r="H87" s="237"/>
    </row>
    <row r="88" spans="1:8" s="154" customFormat="1" ht="15">
      <c r="A88" s="229"/>
      <c r="B88" s="244" t="s">
        <v>372</v>
      </c>
      <c r="C88" s="246">
        <v>1000.5404</v>
      </c>
      <c r="D88" s="246">
        <v>1000.5404</v>
      </c>
      <c r="G88" s="94"/>
      <c r="H88" s="237"/>
    </row>
    <row r="89" spans="1:8" s="154" customFormat="1" ht="15">
      <c r="A89" s="229"/>
      <c r="B89" s="244" t="s">
        <v>373</v>
      </c>
      <c r="C89" s="246">
        <v>1001.8</v>
      </c>
      <c r="D89" s="246">
        <v>1001.1906</v>
      </c>
      <c r="G89" s="94"/>
      <c r="H89" s="237"/>
    </row>
    <row r="90" spans="1:8" s="154" customFormat="1" ht="15">
      <c r="A90" s="229"/>
      <c r="B90" s="244" t="s">
        <v>374</v>
      </c>
      <c r="C90" s="246">
        <v>1003.8024</v>
      </c>
      <c r="D90" s="246">
        <v>1003.1914</v>
      </c>
      <c r="G90" s="94"/>
      <c r="H90" s="237"/>
    </row>
    <row r="91" spans="1:8" s="154" customFormat="1" ht="15">
      <c r="A91" s="229"/>
      <c r="B91" s="236"/>
      <c r="G91" s="94"/>
      <c r="H91" s="237"/>
    </row>
    <row r="92" spans="1:8" s="154" customFormat="1" ht="15">
      <c r="A92" s="229"/>
      <c r="B92" s="243" t="s">
        <v>375</v>
      </c>
      <c r="C92" s="247"/>
      <c r="D92" s="247"/>
      <c r="E92" s="247"/>
      <c r="G92" s="94"/>
      <c r="H92" s="237"/>
    </row>
    <row r="93" spans="1:8" s="154" customFormat="1" ht="15">
      <c r="A93" s="229"/>
      <c r="B93" s="243"/>
      <c r="C93" s="247"/>
      <c r="D93" s="247"/>
      <c r="E93" s="247"/>
      <c r="G93" s="94"/>
      <c r="H93" s="237"/>
    </row>
    <row r="94" spans="1:8" s="154" customFormat="1" ht="26.4">
      <c r="A94" s="229"/>
      <c r="B94" s="248" t="s">
        <v>376</v>
      </c>
      <c r="C94" s="249" t="s">
        <v>377</v>
      </c>
      <c r="D94" s="249" t="s">
        <v>378</v>
      </c>
      <c r="E94" s="249" t="s">
        <v>379</v>
      </c>
      <c r="F94" s="250"/>
      <c r="G94" s="250"/>
      <c r="H94" s="251"/>
    </row>
    <row r="95" spans="1:8" s="154" customFormat="1" ht="39.6">
      <c r="A95" s="229"/>
      <c r="B95" s="252" t="s">
        <v>380</v>
      </c>
      <c r="C95" s="253" t="s">
        <v>381</v>
      </c>
      <c r="D95" s="254">
        <v>5.6827974999999995</v>
      </c>
      <c r="E95" s="254">
        <v>5.6827974999999995</v>
      </c>
      <c r="G95" s="94"/>
      <c r="H95" s="237"/>
    </row>
    <row r="96" spans="1:8" s="154" customFormat="1" ht="15">
      <c r="A96" s="229"/>
      <c r="B96" s="255"/>
      <c r="C96" s="247"/>
      <c r="D96" s="247"/>
      <c r="E96" s="247"/>
      <c r="G96" s="94"/>
      <c r="H96" s="237"/>
    </row>
    <row r="97" spans="1:8" s="154" customFormat="1" ht="26.4">
      <c r="A97" s="229"/>
      <c r="B97" s="256" t="s">
        <v>376</v>
      </c>
      <c r="C97" s="249" t="s">
        <v>382</v>
      </c>
      <c r="D97" s="249" t="s">
        <v>378</v>
      </c>
      <c r="E97" s="249" t="s">
        <v>383</v>
      </c>
      <c r="F97" s="250"/>
      <c r="G97" s="257"/>
      <c r="H97" s="251"/>
    </row>
    <row r="98" spans="1:8" s="154" customFormat="1" ht="39.6">
      <c r="A98" s="229"/>
      <c r="B98" s="252" t="s">
        <v>380</v>
      </c>
      <c r="C98" s="253" t="s">
        <v>384</v>
      </c>
      <c r="D98" s="245">
        <v>5.59799867</v>
      </c>
      <c r="E98" s="245">
        <v>5.59799867</v>
      </c>
      <c r="G98" s="94"/>
      <c r="H98" s="237"/>
    </row>
    <row r="99" spans="1:8" s="154" customFormat="1" ht="15">
      <c r="A99" s="229"/>
      <c r="B99" s="258"/>
      <c r="C99" s="247"/>
      <c r="G99" s="94"/>
      <c r="H99" s="237"/>
    </row>
    <row r="100" spans="1:8" s="154" customFormat="1" ht="26.4">
      <c r="A100" s="229"/>
      <c r="B100" s="256" t="s">
        <v>376</v>
      </c>
      <c r="C100" s="249" t="s">
        <v>385</v>
      </c>
      <c r="D100" s="249" t="s">
        <v>378</v>
      </c>
      <c r="E100" s="249" t="s">
        <v>383</v>
      </c>
      <c r="F100" s="250"/>
      <c r="G100" s="257"/>
      <c r="H100" s="251"/>
    </row>
    <row r="101" spans="1:8" s="154" customFormat="1" ht="39.6">
      <c r="A101" s="229"/>
      <c r="B101" s="259">
        <v>45202</v>
      </c>
      <c r="C101" s="253" t="s">
        <v>386</v>
      </c>
      <c r="D101" s="254">
        <v>1.52039965</v>
      </c>
      <c r="E101" s="254">
        <v>1.52039965</v>
      </c>
      <c r="F101" s="250"/>
      <c r="G101" s="257"/>
      <c r="H101" s="251"/>
    </row>
    <row r="102" spans="1:8" s="154" customFormat="1" ht="39.6">
      <c r="A102" s="229"/>
      <c r="B102" s="259">
        <v>45208</v>
      </c>
      <c r="C102" s="253" t="s">
        <v>386</v>
      </c>
      <c r="D102" s="254">
        <v>1.03959991</v>
      </c>
      <c r="E102" s="254">
        <v>1.03959991</v>
      </c>
      <c r="F102" s="250"/>
      <c r="G102" s="257"/>
      <c r="H102" s="251"/>
    </row>
    <row r="103" spans="1:8" s="154" customFormat="1" ht="39.6">
      <c r="A103" s="229"/>
      <c r="B103" s="259">
        <v>45215</v>
      </c>
      <c r="C103" s="253" t="s">
        <v>386</v>
      </c>
      <c r="D103" s="254">
        <v>1.24739924</v>
      </c>
      <c r="E103" s="254">
        <v>1.24739924</v>
      </c>
      <c r="G103" s="94"/>
      <c r="H103" s="237"/>
    </row>
    <row r="104" spans="1:8" s="154" customFormat="1" ht="39.6">
      <c r="A104" s="229"/>
      <c r="B104" s="259">
        <v>45222</v>
      </c>
      <c r="C104" s="253" t="s">
        <v>386</v>
      </c>
      <c r="D104" s="254">
        <v>1.23479922</v>
      </c>
      <c r="E104" s="254">
        <v>1.23479922</v>
      </c>
      <c r="G104" s="94"/>
      <c r="H104" s="237"/>
    </row>
    <row r="105" spans="1:8" s="154" customFormat="1" ht="39.6">
      <c r="A105" s="229"/>
      <c r="B105" s="259">
        <v>45229</v>
      </c>
      <c r="C105" s="253" t="s">
        <v>386</v>
      </c>
      <c r="D105" s="254">
        <v>1.27009897</v>
      </c>
      <c r="E105" s="254">
        <v>1.27009897</v>
      </c>
      <c r="G105" s="94"/>
      <c r="H105" s="237"/>
    </row>
    <row r="106" spans="1:8" s="154" customFormat="1" ht="15">
      <c r="A106" s="229"/>
      <c r="B106" s="255"/>
      <c r="C106" s="247"/>
      <c r="D106" s="247"/>
      <c r="E106" s="247"/>
      <c r="G106" s="94"/>
      <c r="H106" s="237"/>
    </row>
    <row r="107" spans="1:8" s="154" customFormat="1" ht="26.4">
      <c r="A107" s="229"/>
      <c r="B107" s="256" t="s">
        <v>376</v>
      </c>
      <c r="C107" s="249" t="s">
        <v>387</v>
      </c>
      <c r="D107" s="249" t="s">
        <v>378</v>
      </c>
      <c r="E107" s="249" t="s">
        <v>383</v>
      </c>
      <c r="F107" s="250"/>
      <c r="G107" s="257"/>
      <c r="H107" s="251"/>
    </row>
    <row r="108" spans="1:8" s="154" customFormat="1" ht="39.6">
      <c r="A108" s="229"/>
      <c r="B108" s="259">
        <v>45202</v>
      </c>
      <c r="C108" s="253" t="s">
        <v>386</v>
      </c>
      <c r="D108" s="254">
        <v>1.4982999</v>
      </c>
      <c r="E108" s="254">
        <v>1.4982999</v>
      </c>
      <c r="F108" s="250"/>
      <c r="G108" s="257"/>
      <c r="H108" s="251"/>
    </row>
    <row r="109" spans="1:8" s="154" customFormat="1" ht="39.6">
      <c r="A109" s="229"/>
      <c r="B109" s="259">
        <v>45208</v>
      </c>
      <c r="C109" s="253" t="s">
        <v>386</v>
      </c>
      <c r="D109" s="254">
        <v>1.02309985</v>
      </c>
      <c r="E109" s="254">
        <v>1.02309985</v>
      </c>
      <c r="F109" s="250"/>
      <c r="G109" s="257"/>
      <c r="H109" s="251"/>
    </row>
    <row r="110" spans="1:8" s="154" customFormat="1" ht="39.6">
      <c r="A110" s="229"/>
      <c r="B110" s="259">
        <v>45215</v>
      </c>
      <c r="C110" s="253" t="s">
        <v>388</v>
      </c>
      <c r="D110" s="254">
        <v>1.21380001</v>
      </c>
      <c r="E110" s="254">
        <v>1.21380001</v>
      </c>
      <c r="G110" s="94"/>
      <c r="H110" s="237"/>
    </row>
    <row r="111" spans="1:8" s="154" customFormat="1" ht="39.6">
      <c r="A111" s="229"/>
      <c r="B111" s="259">
        <v>45222</v>
      </c>
      <c r="C111" s="253" t="s">
        <v>388</v>
      </c>
      <c r="D111" s="254">
        <v>1.21539984</v>
      </c>
      <c r="E111" s="254">
        <v>1.21539984</v>
      </c>
      <c r="G111" s="94"/>
      <c r="H111" s="237"/>
    </row>
    <row r="112" spans="1:8" s="154" customFormat="1" ht="39.6">
      <c r="A112" s="229"/>
      <c r="B112" s="259">
        <v>45229</v>
      </c>
      <c r="C112" s="253" t="s">
        <v>388</v>
      </c>
      <c r="D112" s="254">
        <v>1.25109998</v>
      </c>
      <c r="E112" s="254">
        <v>1.25109998</v>
      </c>
      <c r="G112" s="94"/>
      <c r="H112" s="237"/>
    </row>
    <row r="113" spans="2:8" s="154" customFormat="1" ht="26.4">
      <c r="B113" s="256" t="s">
        <v>376</v>
      </c>
      <c r="C113" s="253" t="s">
        <v>389</v>
      </c>
      <c r="D113" s="253" t="s">
        <v>378</v>
      </c>
      <c r="E113" s="253" t="s">
        <v>383</v>
      </c>
      <c r="G113" s="94"/>
      <c r="H113" s="237"/>
    </row>
    <row r="114" spans="2:8" s="154" customFormat="1" ht="26.4">
      <c r="B114" s="252" t="s">
        <v>380</v>
      </c>
      <c r="C114" s="253" t="s">
        <v>390</v>
      </c>
      <c r="D114" s="254">
        <v>6.33920015</v>
      </c>
      <c r="E114" s="254">
        <v>6.33920015</v>
      </c>
      <c r="G114" s="94"/>
      <c r="H114" s="237"/>
    </row>
    <row r="115" spans="2:8" s="154" customFormat="1" ht="15">
      <c r="B115" s="260"/>
      <c r="C115" s="261"/>
      <c r="G115" s="94"/>
      <c r="H115" s="237"/>
    </row>
    <row r="116" spans="2:8" s="154" customFormat="1" ht="26.4">
      <c r="B116" s="256" t="s">
        <v>376</v>
      </c>
      <c r="C116" s="253" t="s">
        <v>391</v>
      </c>
      <c r="D116" s="253" t="s">
        <v>378</v>
      </c>
      <c r="E116" s="253" t="s">
        <v>383</v>
      </c>
      <c r="G116" s="94"/>
      <c r="H116" s="237"/>
    </row>
    <row r="117" spans="2:8" s="154" customFormat="1" ht="26.4">
      <c r="B117" s="252" t="s">
        <v>380</v>
      </c>
      <c r="C117" s="253" t="s">
        <v>392</v>
      </c>
      <c r="D117" s="245">
        <v>6.24479948</v>
      </c>
      <c r="E117" s="245">
        <v>6.24479948</v>
      </c>
      <c r="G117" s="94"/>
      <c r="H117" s="237"/>
    </row>
    <row r="118" spans="1:8" s="154" customFormat="1" ht="15">
      <c r="A118" s="229"/>
      <c r="B118" s="262"/>
      <c r="C118" s="263"/>
      <c r="D118" s="264"/>
      <c r="E118" s="264"/>
      <c r="G118" s="94"/>
      <c r="H118" s="237"/>
    </row>
    <row r="119" spans="1:8" s="154" customFormat="1" ht="15">
      <c r="A119" s="229"/>
      <c r="B119" s="262"/>
      <c r="C119" s="263"/>
      <c r="D119" s="264"/>
      <c r="E119" s="264"/>
      <c r="G119" s="94"/>
      <c r="H119" s="237"/>
    </row>
    <row r="120" spans="1:8" s="154" customFormat="1" ht="30" customHeight="1">
      <c r="A120" s="229"/>
      <c r="B120" s="665" t="s">
        <v>393</v>
      </c>
      <c r="C120" s="666"/>
      <c r="D120" s="666"/>
      <c r="E120" s="666"/>
      <c r="F120" s="666"/>
      <c r="G120" s="666"/>
      <c r="H120" s="667"/>
    </row>
    <row r="121" spans="1:8" s="154" customFormat="1" ht="15">
      <c r="A121" s="229"/>
      <c r="B121" s="260"/>
      <c r="C121" s="261"/>
      <c r="G121" s="94"/>
      <c r="H121" s="237"/>
    </row>
    <row r="122" spans="1:8" s="154" customFormat="1" ht="15">
      <c r="A122" s="229"/>
      <c r="B122" s="243" t="s">
        <v>394</v>
      </c>
      <c r="C122" s="247"/>
      <c r="D122" s="247"/>
      <c r="E122" s="247"/>
      <c r="G122" s="94"/>
      <c r="H122" s="237"/>
    </row>
    <row r="123" spans="1:8" s="154" customFormat="1" ht="15">
      <c r="A123" s="229"/>
      <c r="B123" s="243" t="s">
        <v>395</v>
      </c>
      <c r="C123" s="247"/>
      <c r="D123" s="247"/>
      <c r="E123" s="247"/>
      <c r="G123" s="94"/>
      <c r="H123" s="237"/>
    </row>
    <row r="124" spans="1:8" s="154" customFormat="1" ht="15">
      <c r="A124" s="229"/>
      <c r="B124" s="243"/>
      <c r="C124" s="247"/>
      <c r="D124" s="247"/>
      <c r="E124" s="247"/>
      <c r="G124" s="94"/>
      <c r="H124" s="237"/>
    </row>
    <row r="125" spans="1:8" s="154" customFormat="1" ht="15">
      <c r="A125" s="229"/>
      <c r="B125" s="243" t="s">
        <v>396</v>
      </c>
      <c r="C125" s="247"/>
      <c r="D125" s="247"/>
      <c r="E125" s="247"/>
      <c r="G125" s="94"/>
      <c r="H125" s="237"/>
    </row>
    <row r="126" spans="1:8" s="154" customFormat="1" ht="15">
      <c r="A126" s="229"/>
      <c r="B126" s="243"/>
      <c r="C126" s="247"/>
      <c r="D126" s="247"/>
      <c r="E126" s="247"/>
      <c r="G126" s="94"/>
      <c r="H126" s="237"/>
    </row>
    <row r="127" spans="1:8" s="154" customFormat="1" ht="15">
      <c r="A127" s="229"/>
      <c r="B127" s="243" t="s">
        <v>397</v>
      </c>
      <c r="C127" s="247"/>
      <c r="D127" s="247"/>
      <c r="E127" s="247"/>
      <c r="G127" s="94"/>
      <c r="H127" s="237"/>
    </row>
    <row r="128" spans="1:8" s="154" customFormat="1" ht="15">
      <c r="A128" s="229"/>
      <c r="B128" s="156" t="s">
        <v>252</v>
      </c>
      <c r="C128" s="247"/>
      <c r="D128" s="247"/>
      <c r="E128" s="247"/>
      <c r="G128" s="94"/>
      <c r="H128" s="237"/>
    </row>
    <row r="129" spans="1:8" s="154" customFormat="1" ht="15">
      <c r="A129" s="229"/>
      <c r="B129" s="156"/>
      <c r="C129" s="247"/>
      <c r="D129" s="247"/>
      <c r="E129" s="247"/>
      <c r="G129" s="94"/>
      <c r="H129" s="237"/>
    </row>
    <row r="130" spans="1:8" s="154" customFormat="1" ht="15">
      <c r="A130" s="229"/>
      <c r="B130" s="243" t="s">
        <v>398</v>
      </c>
      <c r="C130" s="247"/>
      <c r="D130" s="247"/>
      <c r="E130" s="247"/>
      <c r="G130" s="94"/>
      <c r="H130" s="237"/>
    </row>
    <row r="131" spans="1:8" s="154" customFormat="1" ht="15">
      <c r="A131" s="229"/>
      <c r="B131" s="243"/>
      <c r="C131" s="247"/>
      <c r="D131" s="247"/>
      <c r="E131" s="247"/>
      <c r="G131" s="94"/>
      <c r="H131" s="237"/>
    </row>
    <row r="132" spans="1:8" s="154" customFormat="1" ht="15">
      <c r="A132" s="229"/>
      <c r="B132" s="243" t="s">
        <v>399</v>
      </c>
      <c r="C132" s="247"/>
      <c r="D132" s="247"/>
      <c r="E132" s="247"/>
      <c r="G132" s="94"/>
      <c r="H132" s="237"/>
    </row>
    <row r="133" spans="1:8" s="154" customFormat="1" ht="15">
      <c r="A133" s="229"/>
      <c r="B133" s="265"/>
      <c r="C133" s="247"/>
      <c r="D133" s="247"/>
      <c r="E133" s="247"/>
      <c r="G133" s="94"/>
      <c r="H133" s="237"/>
    </row>
    <row r="134" spans="1:8" s="154" customFormat="1" ht="15">
      <c r="A134" s="229"/>
      <c r="B134" s="243" t="s">
        <v>400</v>
      </c>
      <c r="C134" s="247"/>
      <c r="D134" s="247"/>
      <c r="E134" s="247"/>
      <c r="G134" s="94"/>
      <c r="H134" s="237"/>
    </row>
    <row r="135" spans="1:8" s="154" customFormat="1" ht="15">
      <c r="A135" s="229"/>
      <c r="B135" s="243"/>
      <c r="C135" s="247"/>
      <c r="D135" s="247"/>
      <c r="E135" s="247"/>
      <c r="G135" s="94"/>
      <c r="H135" s="237"/>
    </row>
    <row r="136" spans="1:8" s="154" customFormat="1" ht="15">
      <c r="A136" s="229"/>
      <c r="B136" s="243" t="s">
        <v>401</v>
      </c>
      <c r="C136" s="247"/>
      <c r="D136" s="247"/>
      <c r="E136" s="247"/>
      <c r="G136" s="94"/>
      <c r="H136" s="237"/>
    </row>
    <row r="137" spans="1:8" s="154" customFormat="1" ht="15">
      <c r="A137" s="229"/>
      <c r="B137" s="243"/>
      <c r="C137" s="247"/>
      <c r="D137" s="247"/>
      <c r="E137" s="247"/>
      <c r="G137" s="94"/>
      <c r="H137" s="237"/>
    </row>
    <row r="138" spans="1:8" s="154" customFormat="1" ht="15">
      <c r="A138" s="229"/>
      <c r="B138" s="243" t="s">
        <v>402</v>
      </c>
      <c r="C138" s="247"/>
      <c r="D138" s="247"/>
      <c r="E138" s="247"/>
      <c r="G138" s="94"/>
      <c r="H138" s="237"/>
    </row>
    <row r="139" spans="1:8" s="154" customFormat="1" ht="15">
      <c r="A139" s="229"/>
      <c r="B139" s="266" t="s">
        <v>403</v>
      </c>
      <c r="C139" s="267"/>
      <c r="D139" s="267"/>
      <c r="E139" s="267"/>
      <c r="F139" s="268">
        <f>G41*100</f>
        <v>79.51</v>
      </c>
      <c r="G139" s="94"/>
      <c r="H139" s="237"/>
    </row>
    <row r="140" spans="1:8" s="154" customFormat="1" ht="15">
      <c r="A140" s="229"/>
      <c r="B140" s="266" t="s">
        <v>404</v>
      </c>
      <c r="C140" s="267"/>
      <c r="D140" s="267"/>
      <c r="E140" s="267"/>
      <c r="F140" s="269">
        <f>G12*100</f>
        <v>3.6999999999999997</v>
      </c>
      <c r="G140" s="94"/>
      <c r="H140" s="237"/>
    </row>
    <row r="141" spans="1:8" s="154" customFormat="1" ht="15">
      <c r="A141" s="229"/>
      <c r="B141" s="266" t="s">
        <v>405</v>
      </c>
      <c r="C141" s="267"/>
      <c r="D141" s="267"/>
      <c r="E141" s="267"/>
      <c r="F141" s="270">
        <f>(G19+G23)*100</f>
        <v>7.340000000000001</v>
      </c>
      <c r="G141" s="94"/>
      <c r="H141" s="237"/>
    </row>
    <row r="142" spans="1:8" s="154" customFormat="1" ht="15">
      <c r="A142" s="229"/>
      <c r="B142" s="271" t="s">
        <v>406</v>
      </c>
      <c r="C142" s="272"/>
      <c r="D142" s="272"/>
      <c r="E142" s="272"/>
      <c r="F142" s="270">
        <f>(G46+G55+G59+G63)*100</f>
        <v>9.45</v>
      </c>
      <c r="G142" s="94"/>
      <c r="H142" s="237"/>
    </row>
    <row r="143" spans="1:8" s="154" customFormat="1" ht="15">
      <c r="A143" s="229"/>
      <c r="B143" s="243"/>
      <c r="C143" s="247"/>
      <c r="D143" s="247"/>
      <c r="E143" s="247"/>
      <c r="G143" s="94"/>
      <c r="H143" s="237"/>
    </row>
    <row r="144" spans="1:8" s="154" customFormat="1" ht="15">
      <c r="A144" s="229"/>
      <c r="B144" s="243" t="s">
        <v>407</v>
      </c>
      <c r="C144" s="247"/>
      <c r="D144" s="247"/>
      <c r="E144" s="247"/>
      <c r="G144" s="94"/>
      <c r="H144" s="237"/>
    </row>
    <row r="145" spans="1:8" s="154" customFormat="1" ht="15">
      <c r="A145" s="229"/>
      <c r="B145" s="266" t="s">
        <v>408</v>
      </c>
      <c r="C145" s="273"/>
      <c r="D145" s="273"/>
      <c r="E145" s="273"/>
      <c r="F145" s="270">
        <f>F139+F140</f>
        <v>83.21000000000001</v>
      </c>
      <c r="G145" s="94"/>
      <c r="H145" s="237"/>
    </row>
    <row r="146" spans="1:8" s="154" customFormat="1" ht="15">
      <c r="A146" s="229"/>
      <c r="B146" s="266" t="s">
        <v>409</v>
      </c>
      <c r="C146" s="274"/>
      <c r="D146" s="274"/>
      <c r="E146" s="274"/>
      <c r="F146" s="270">
        <f>F141</f>
        <v>7.340000000000001</v>
      </c>
      <c r="G146" s="94"/>
      <c r="H146" s="237"/>
    </row>
    <row r="147" spans="1:8" s="154" customFormat="1" ht="15">
      <c r="A147" s="229"/>
      <c r="B147" s="266" t="s">
        <v>406</v>
      </c>
      <c r="C147" s="274"/>
      <c r="D147" s="274"/>
      <c r="E147" s="274"/>
      <c r="F147" s="270">
        <f>+F142</f>
        <v>9.45</v>
      </c>
      <c r="G147" s="94"/>
      <c r="H147" s="237"/>
    </row>
    <row r="148" spans="1:8" s="154" customFormat="1" ht="15">
      <c r="A148" s="229"/>
      <c r="B148" s="243"/>
      <c r="C148" s="275"/>
      <c r="D148" s="275"/>
      <c r="E148" s="275"/>
      <c r="F148" s="276"/>
      <c r="G148" s="94"/>
      <c r="H148" s="237"/>
    </row>
    <row r="149" spans="1:8" s="154" customFormat="1" ht="15">
      <c r="A149" s="229"/>
      <c r="B149" s="243" t="s">
        <v>283</v>
      </c>
      <c r="C149" s="275"/>
      <c r="D149" s="275"/>
      <c r="E149" s="275"/>
      <c r="F149" s="167"/>
      <c r="G149" s="94"/>
      <c r="H149" s="237"/>
    </row>
    <row r="150" spans="1:10" ht="12.9" customHeight="1" thickBot="1">
      <c r="A150" s="191"/>
      <c r="B150" s="226"/>
      <c r="C150" s="227"/>
      <c r="D150" s="227"/>
      <c r="E150" s="227"/>
      <c r="F150" s="227"/>
      <c r="G150" s="227"/>
      <c r="H150" s="228"/>
      <c r="I150" s="191"/>
      <c r="J150" s="191"/>
    </row>
    <row r="153" spans="2:10" ht="15">
      <c r="B153" s="651" t="s">
        <v>682</v>
      </c>
      <c r="C153" s="651"/>
      <c r="D153" s="651"/>
      <c r="E153" s="651"/>
      <c r="F153" s="651"/>
      <c r="G153" s="651"/>
      <c r="H153" s="651"/>
      <c r="I153" s="651"/>
      <c r="J153" s="110"/>
    </row>
    <row r="154" spans="2:10" ht="15">
      <c r="B154" s="657" t="s">
        <v>683</v>
      </c>
      <c r="C154" s="658" t="s">
        <v>684</v>
      </c>
      <c r="D154" s="658"/>
      <c r="E154" s="29" t="s">
        <v>685</v>
      </c>
      <c r="F154" s="29" t="s">
        <v>686</v>
      </c>
      <c r="G154" s="658" t="s">
        <v>687</v>
      </c>
      <c r="H154" s="658"/>
      <c r="I154" s="658"/>
      <c r="J154" s="658"/>
    </row>
    <row r="155" spans="2:10" ht="39.6">
      <c r="B155" s="657"/>
      <c r="C155" s="29" t="s">
        <v>251</v>
      </c>
      <c r="D155" s="29" t="s">
        <v>250</v>
      </c>
      <c r="E155" s="29" t="s">
        <v>717</v>
      </c>
      <c r="F155" s="29" t="s">
        <v>718</v>
      </c>
      <c r="G155" s="29" t="s">
        <v>251</v>
      </c>
      <c r="H155" s="29" t="s">
        <v>250</v>
      </c>
      <c r="I155" s="29" t="s">
        <v>717</v>
      </c>
      <c r="J155" s="29" t="s">
        <v>718</v>
      </c>
    </row>
    <row r="156" spans="2:10" ht="15">
      <c r="B156" s="184" t="s">
        <v>719</v>
      </c>
      <c r="C156" s="178">
        <v>0.04860840205591743</v>
      </c>
      <c r="D156" s="178">
        <v>0.049672950012819905</v>
      </c>
      <c r="E156" s="178">
        <v>0.05430737298366761</v>
      </c>
      <c r="F156" s="178">
        <v>0.05715683736192334</v>
      </c>
      <c r="G156" s="179">
        <v>12968.606</v>
      </c>
      <c r="H156" s="179">
        <v>13040.875</v>
      </c>
      <c r="I156" s="179">
        <v>13359.339490731694</v>
      </c>
      <c r="J156" s="179">
        <v>13558.282407792542</v>
      </c>
    </row>
    <row r="157" spans="2:10" ht="15">
      <c r="B157" s="184" t="s">
        <v>720</v>
      </c>
      <c r="C157" s="178">
        <v>0.06574885173500324</v>
      </c>
      <c r="D157" s="178">
        <v>0.06673491541168586</v>
      </c>
      <c r="E157" s="178">
        <v>0.07013076805466335</v>
      </c>
      <c r="F157" s="178">
        <v>0.07803774217751089</v>
      </c>
      <c r="G157" s="179">
        <v>10012.609368825892</v>
      </c>
      <c r="H157" s="179">
        <v>10012.798476928268</v>
      </c>
      <c r="I157" s="179">
        <v>10013.449736339251</v>
      </c>
      <c r="J157" s="179">
        <v>10014.966142335414</v>
      </c>
    </row>
    <row r="158" spans="2:10" ht="15">
      <c r="B158" s="184" t="s">
        <v>721</v>
      </c>
      <c r="C158" s="178">
        <v>0.06463428494114616</v>
      </c>
      <c r="D158" s="178">
        <v>0.0656239267608858</v>
      </c>
      <c r="E158" s="178">
        <v>0.06823532307628355</v>
      </c>
      <c r="F158" s="178">
        <v>0.07964971880395391</v>
      </c>
      <c r="G158" s="179">
        <v>10026.56203490732</v>
      </c>
      <c r="H158" s="179">
        <v>10026.968737025021</v>
      </c>
      <c r="I158" s="179">
        <v>10028.041913592993</v>
      </c>
      <c r="J158" s="179">
        <v>10032.73276115231</v>
      </c>
    </row>
    <row r="159" spans="2:10" ht="15">
      <c r="B159" s="184" t="s">
        <v>722</v>
      </c>
      <c r="C159" s="178">
        <v>0.06402196474843178</v>
      </c>
      <c r="D159" s="178">
        <v>0.06501678313316575</v>
      </c>
      <c r="E159" s="178">
        <v>0.06862542147652698</v>
      </c>
      <c r="F159" s="178">
        <v>0.06972005560098783</v>
      </c>
      <c r="G159" s="179">
        <v>10056.128845806845</v>
      </c>
      <c r="H159" s="179">
        <v>10057.001015349624</v>
      </c>
      <c r="I159" s="179">
        <v>10060.16475307531</v>
      </c>
      <c r="J159" s="179">
        <v>10061.124432307715</v>
      </c>
    </row>
    <row r="160" spans="2:10" ht="15">
      <c r="B160" s="185" t="s">
        <v>691</v>
      </c>
      <c r="C160" s="178">
        <v>0.06503287133422386</v>
      </c>
      <c r="D160" s="178">
        <v>0.06608158737399394</v>
      </c>
      <c r="E160" s="178">
        <v>0.0699468247954187</v>
      </c>
      <c r="F160" s="178">
        <v>0.07007963785117721</v>
      </c>
      <c r="G160" s="179">
        <v>10650.328713342238</v>
      </c>
      <c r="H160" s="179">
        <v>10660.815873739939</v>
      </c>
      <c r="I160" s="179">
        <v>10699.468247954186</v>
      </c>
      <c r="J160" s="179">
        <v>10700.796378511772</v>
      </c>
    </row>
    <row r="161" spans="2:10" ht="15">
      <c r="B161" s="185" t="s">
        <v>723</v>
      </c>
      <c r="C161" s="178">
        <v>0.04513483393503548</v>
      </c>
      <c r="D161" s="178">
        <v>0.04616923368392256</v>
      </c>
      <c r="E161" s="178">
        <v>0.04950127632289969</v>
      </c>
      <c r="F161" s="178">
        <v>0.04623915330827666</v>
      </c>
      <c r="G161" s="179">
        <v>11418.840911492269</v>
      </c>
      <c r="H161" s="179">
        <v>11452.841216220668</v>
      </c>
      <c r="I161" s="179">
        <v>11562.823286328201</v>
      </c>
      <c r="J161" s="179">
        <v>11455.141880502404</v>
      </c>
    </row>
    <row r="162" spans="2:10" ht="15">
      <c r="B162" s="185" t="s">
        <v>693</v>
      </c>
      <c r="C162" s="178">
        <v>0.04717741330388758</v>
      </c>
      <c r="D162" s="178">
        <v>0.04821849736908268</v>
      </c>
      <c r="E162" s="178">
        <v>0.05264563372790687</v>
      </c>
      <c r="F162" s="178">
        <v>0.05680371365781722</v>
      </c>
      <c r="G162" s="179">
        <v>12593.7822950649</v>
      </c>
      <c r="H162" s="179">
        <v>12656.543857902174</v>
      </c>
      <c r="I162" s="179">
        <v>12926.23401451691</v>
      </c>
      <c r="J162" s="179">
        <v>13183.702418242141</v>
      </c>
    </row>
    <row r="163" spans="2:10" ht="15">
      <c r="B163" s="186"/>
      <c r="C163" s="25"/>
      <c r="D163" s="187"/>
      <c r="E163" s="25"/>
      <c r="F163" s="25"/>
      <c r="G163" s="25"/>
      <c r="H163" s="25"/>
      <c r="I163" s="25"/>
      <c r="J163" s="25"/>
    </row>
    <row r="164" spans="2:10" ht="15">
      <c r="B164" s="25"/>
      <c r="C164" s="25"/>
      <c r="D164" s="25"/>
      <c r="E164" s="25"/>
      <c r="F164" s="25"/>
      <c r="G164" s="25"/>
      <c r="H164" s="25"/>
      <c r="I164" s="25"/>
      <c r="J164" s="25"/>
    </row>
    <row r="165" spans="2:10" ht="15">
      <c r="B165" s="29" t="s">
        <v>711</v>
      </c>
      <c r="C165" s="106"/>
      <c r="D165" s="25"/>
      <c r="E165" s="25"/>
      <c r="F165" s="25"/>
      <c r="G165" s="25"/>
      <c r="H165" s="25"/>
      <c r="I165" s="25"/>
      <c r="J165" s="25"/>
    </row>
    <row r="166" spans="2:10" ht="15">
      <c r="B166" s="110" t="s">
        <v>724</v>
      </c>
      <c r="C166" s="188">
        <v>40.9306425763554</v>
      </c>
      <c r="D166" s="189"/>
      <c r="E166" s="189"/>
      <c r="F166" s="25"/>
      <c r="G166" s="25"/>
      <c r="H166" s="25"/>
      <c r="I166" s="25"/>
      <c r="J166" s="25"/>
    </row>
    <row r="167" spans="2:10" ht="15">
      <c r="B167" s="110" t="s">
        <v>725</v>
      </c>
      <c r="C167" s="115">
        <v>0.10266995637372693</v>
      </c>
      <c r="D167" s="189"/>
      <c r="E167" s="189"/>
      <c r="F167" s="25"/>
      <c r="G167" s="25"/>
      <c r="H167" s="25"/>
      <c r="I167" s="25"/>
      <c r="J167" s="25"/>
    </row>
    <row r="168" spans="2:10" ht="15">
      <c r="B168" s="110" t="s">
        <v>712</v>
      </c>
      <c r="C168" s="115">
        <v>0.10965316020020997</v>
      </c>
      <c r="D168" s="25"/>
      <c r="E168" s="25"/>
      <c r="F168" s="25"/>
      <c r="G168" s="25"/>
      <c r="H168" s="25"/>
      <c r="I168" s="25"/>
      <c r="J168" s="25"/>
    </row>
    <row r="169" spans="2:10" ht="15">
      <c r="B169" s="110" t="s">
        <v>726</v>
      </c>
      <c r="C169" s="190">
        <v>0.0686154468770352</v>
      </c>
      <c r="D169" s="25"/>
      <c r="E169" s="25"/>
      <c r="F169" s="25"/>
      <c r="G169" s="25"/>
      <c r="H169" s="25"/>
      <c r="I169" s="25"/>
      <c r="J169" s="25"/>
    </row>
    <row r="171" ht="13.8" thickBot="1"/>
    <row r="172" spans="2:6" ht="15">
      <c r="B172" s="30"/>
      <c r="C172" s="31"/>
      <c r="D172" s="31"/>
      <c r="E172" s="668" t="s">
        <v>743</v>
      </c>
      <c r="F172" s="669"/>
    </row>
    <row r="173" spans="2:6" ht="12.75">
      <c r="B173" s="32" t="s">
        <v>737</v>
      </c>
      <c r="C173" s="33"/>
      <c r="D173" s="33"/>
      <c r="E173" s="34"/>
      <c r="F173" s="35"/>
    </row>
    <row r="174" spans="2:6" ht="12.75">
      <c r="B174" s="36" t="s">
        <v>738</v>
      </c>
      <c r="C174" s="33"/>
      <c r="D174" s="33"/>
      <c r="E174" s="34"/>
      <c r="F174" s="35"/>
    </row>
    <row r="175" spans="2:6" ht="12.75">
      <c r="B175" s="37" t="s">
        <v>744</v>
      </c>
      <c r="C175" s="33"/>
      <c r="D175" s="33"/>
      <c r="E175" s="38"/>
      <c r="F175" s="35"/>
    </row>
    <row r="176" spans="2:6" ht="12.75">
      <c r="B176" s="37" t="s">
        <v>745</v>
      </c>
      <c r="C176" s="33"/>
      <c r="D176" s="33"/>
      <c r="E176" s="34"/>
      <c r="F176" s="35"/>
    </row>
    <row r="177" spans="2:6" ht="12.75">
      <c r="B177" s="37"/>
      <c r="C177" s="33"/>
      <c r="D177" s="33"/>
      <c r="E177" s="34"/>
      <c r="F177" s="35"/>
    </row>
    <row r="178" spans="2:6" ht="12.75">
      <c r="B178" s="37"/>
      <c r="C178" s="33"/>
      <c r="D178" s="33"/>
      <c r="E178" s="34"/>
      <c r="F178" s="35"/>
    </row>
    <row r="179" spans="2:6" ht="12.75">
      <c r="B179" s="39"/>
      <c r="C179" s="33"/>
      <c r="D179" s="33"/>
      <c r="E179" s="34"/>
      <c r="F179" s="35"/>
    </row>
    <row r="180" spans="2:6" ht="12.75">
      <c r="B180" s="36" t="s">
        <v>740</v>
      </c>
      <c r="C180" s="33"/>
      <c r="D180" s="33"/>
      <c r="E180" s="34"/>
      <c r="F180" s="35"/>
    </row>
    <row r="181" spans="2:6" ht="12.75">
      <c r="B181" s="36"/>
      <c r="C181" s="33"/>
      <c r="D181" s="33"/>
      <c r="E181" s="34"/>
      <c r="F181" s="35"/>
    </row>
    <row r="182" spans="2:6" ht="13.5" thickBot="1">
      <c r="B182" s="40"/>
      <c r="C182" s="41"/>
      <c r="D182" s="41"/>
      <c r="E182" s="42"/>
      <c r="F182" s="43"/>
    </row>
    <row r="183" ht="13.8" thickBot="1"/>
    <row r="184" ht="15">
      <c r="B184" s="45" t="s">
        <v>741</v>
      </c>
    </row>
    <row r="185" ht="15">
      <c r="B185" s="46" t="s">
        <v>717</v>
      </c>
    </row>
    <row r="186" ht="12.75">
      <c r="B186" s="47"/>
    </row>
    <row r="187" ht="12.75">
      <c r="B187" s="47"/>
    </row>
    <row r="188" ht="12.75">
      <c r="B188" s="47"/>
    </row>
    <row r="189" ht="12.75">
      <c r="B189" s="47"/>
    </row>
    <row r="190" ht="12.75">
      <c r="B190" s="47"/>
    </row>
    <row r="191" ht="12.75">
      <c r="B191" s="47"/>
    </row>
    <row r="192" ht="12.75">
      <c r="B192" s="47"/>
    </row>
    <row r="193" ht="12.75">
      <c r="B193" s="47"/>
    </row>
    <row r="194" ht="12.75">
      <c r="B194" s="47"/>
    </row>
    <row r="195" ht="12.75">
      <c r="B195" s="47"/>
    </row>
    <row r="196" ht="12.75">
      <c r="B196" s="47"/>
    </row>
    <row r="197" ht="13.5" thickBot="1">
      <c r="B197" s="48"/>
    </row>
  </sheetData>
  <mergeCells count="10">
    <mergeCell ref="B153:I153"/>
    <mergeCell ref="G154:J154"/>
    <mergeCell ref="E172:F172"/>
    <mergeCell ref="B154:B155"/>
    <mergeCell ref="C154:D154"/>
    <mergeCell ref="B69:D69"/>
    <mergeCell ref="B74:B75"/>
    <mergeCell ref="C74:C75"/>
    <mergeCell ref="B1:E1"/>
    <mergeCell ref="B120:H120"/>
  </mergeCell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L161"/>
  <sheetViews>
    <sheetView workbookViewId="0" topLeftCell="A1"/>
  </sheetViews>
  <sheetFormatPr defaultColWidth="9.140625" defaultRowHeight="15"/>
  <cols>
    <col min="1" max="1" width="3.28125" style="10" customWidth="1"/>
    <col min="2" max="2" width="56.00390625" style="10" customWidth="1"/>
    <col min="3" max="3" width="19.57421875" style="10" customWidth="1"/>
    <col min="4" max="4" width="31.140625" style="10" customWidth="1"/>
    <col min="5" max="5" width="16.7109375" style="10" customWidth="1"/>
    <col min="6" max="6" width="21.140625" style="10" customWidth="1"/>
    <col min="7" max="7" width="18.57421875" style="10" customWidth="1"/>
    <col min="8" max="8" width="13.00390625" style="10" customWidth="1"/>
    <col min="9" max="9" width="13.140625" style="10" customWidth="1"/>
    <col min="10" max="10" width="10.8515625" style="10" customWidth="1"/>
    <col min="11" max="16384" width="9.140625" style="10" customWidth="1"/>
  </cols>
  <sheetData>
    <row r="1" spans="1:10" ht="15.9" customHeight="1">
      <c r="A1" s="116"/>
      <c r="B1" s="631" t="s">
        <v>661</v>
      </c>
      <c r="C1" s="673"/>
      <c r="D1" s="673"/>
      <c r="E1" s="673"/>
      <c r="F1" s="673"/>
      <c r="G1" s="116"/>
      <c r="H1" s="116"/>
      <c r="I1" s="116"/>
      <c r="J1" s="116"/>
    </row>
    <row r="2" spans="1:10" ht="12.9" customHeight="1">
      <c r="A2" s="116"/>
      <c r="B2" s="117"/>
      <c r="C2" s="116"/>
      <c r="D2" s="116"/>
      <c r="E2" s="116"/>
      <c r="F2" s="116"/>
      <c r="G2" s="116"/>
      <c r="H2" s="116"/>
      <c r="I2" s="116"/>
      <c r="J2" s="116"/>
    </row>
    <row r="3" spans="1:10" ht="12.9" customHeight="1">
      <c r="A3" s="118" t="s">
        <v>4</v>
      </c>
      <c r="B3" s="84" t="s">
        <v>5</v>
      </c>
      <c r="C3" s="116"/>
      <c r="D3" s="116"/>
      <c r="E3" s="116"/>
      <c r="F3" s="116"/>
      <c r="G3" s="116"/>
      <c r="H3" s="116"/>
      <c r="I3" s="116"/>
      <c r="J3" s="116"/>
    </row>
    <row r="4" spans="1:10" ht="27.9" customHeight="1">
      <c r="A4" s="116"/>
      <c r="B4" s="119" t="s">
        <v>6</v>
      </c>
      <c r="C4" s="120" t="s">
        <v>7</v>
      </c>
      <c r="D4" s="121" t="s">
        <v>8</v>
      </c>
      <c r="E4" s="121" t="s">
        <v>9</v>
      </c>
      <c r="F4" s="121" t="s">
        <v>10</v>
      </c>
      <c r="G4" s="121" t="s">
        <v>11</v>
      </c>
      <c r="H4" s="121" t="s">
        <v>12</v>
      </c>
      <c r="I4" s="122" t="s">
        <v>13</v>
      </c>
      <c r="J4" s="85" t="s">
        <v>14</v>
      </c>
    </row>
    <row r="5" spans="1:10" ht="12.9" customHeight="1">
      <c r="A5" s="116"/>
      <c r="B5" s="123" t="s">
        <v>15</v>
      </c>
      <c r="C5" s="124"/>
      <c r="D5" s="124"/>
      <c r="E5" s="124"/>
      <c r="F5" s="124"/>
      <c r="G5" s="124"/>
      <c r="H5" s="86"/>
      <c r="I5" s="87"/>
      <c r="J5" s="116"/>
    </row>
    <row r="6" spans="1:10" ht="12.9" customHeight="1">
      <c r="A6" s="116"/>
      <c r="B6" s="123" t="s">
        <v>16</v>
      </c>
      <c r="C6" s="124"/>
      <c r="D6" s="124"/>
      <c r="E6" s="124"/>
      <c r="F6" s="116"/>
      <c r="G6" s="86"/>
      <c r="H6" s="86"/>
      <c r="I6" s="87"/>
      <c r="J6" s="116"/>
    </row>
    <row r="7" spans="1:10" ht="12.9" customHeight="1">
      <c r="A7" s="125" t="s">
        <v>17</v>
      </c>
      <c r="B7" s="126" t="s">
        <v>18</v>
      </c>
      <c r="C7" s="124" t="s">
        <v>19</v>
      </c>
      <c r="D7" s="124" t="s">
        <v>20</v>
      </c>
      <c r="E7" s="127">
        <v>1142367</v>
      </c>
      <c r="F7" s="128">
        <v>16867.05</v>
      </c>
      <c r="G7" s="129">
        <v>0.0789</v>
      </c>
      <c r="H7" s="130"/>
      <c r="I7" s="131"/>
      <c r="J7" s="116"/>
    </row>
    <row r="8" spans="1:10" ht="12.9" customHeight="1">
      <c r="A8" s="125" t="s">
        <v>21</v>
      </c>
      <c r="B8" s="126" t="s">
        <v>22</v>
      </c>
      <c r="C8" s="124" t="s">
        <v>23</v>
      </c>
      <c r="D8" s="124" t="s">
        <v>24</v>
      </c>
      <c r="E8" s="127">
        <v>219279</v>
      </c>
      <c r="F8" s="128">
        <v>15188.25</v>
      </c>
      <c r="G8" s="129">
        <v>0.071</v>
      </c>
      <c r="H8" s="130"/>
      <c r="I8" s="131"/>
      <c r="J8" s="116"/>
    </row>
    <row r="9" spans="1:10" ht="12.9" customHeight="1">
      <c r="A9" s="125" t="s">
        <v>36</v>
      </c>
      <c r="B9" s="126" t="s">
        <v>37</v>
      </c>
      <c r="C9" s="124" t="s">
        <v>38</v>
      </c>
      <c r="D9" s="124" t="s">
        <v>39</v>
      </c>
      <c r="E9" s="127">
        <v>4364222</v>
      </c>
      <c r="F9" s="128">
        <v>13714.57</v>
      </c>
      <c r="G9" s="129">
        <v>0.0642</v>
      </c>
      <c r="H9" s="130"/>
      <c r="I9" s="131"/>
      <c r="J9" s="116"/>
    </row>
    <row r="10" spans="1:10" ht="12.9" customHeight="1">
      <c r="A10" s="125" t="s">
        <v>105</v>
      </c>
      <c r="B10" s="126" t="s">
        <v>106</v>
      </c>
      <c r="C10" s="124" t="s">
        <v>107</v>
      </c>
      <c r="D10" s="124" t="s">
        <v>24</v>
      </c>
      <c r="E10" s="127">
        <v>153586</v>
      </c>
      <c r="F10" s="128">
        <v>11565.41</v>
      </c>
      <c r="G10" s="129">
        <v>0.0541</v>
      </c>
      <c r="H10" s="130"/>
      <c r="I10" s="131"/>
      <c r="J10" s="116"/>
    </row>
    <row r="11" spans="1:10" ht="12.9" customHeight="1">
      <c r="A11" s="125" t="s">
        <v>29</v>
      </c>
      <c r="B11" s="126" t="s">
        <v>30</v>
      </c>
      <c r="C11" s="124" t="s">
        <v>31</v>
      </c>
      <c r="D11" s="124" t="s">
        <v>20</v>
      </c>
      <c r="E11" s="127">
        <v>1130472</v>
      </c>
      <c r="F11" s="128">
        <v>11099.54</v>
      </c>
      <c r="G11" s="129">
        <v>0.0519</v>
      </c>
      <c r="H11" s="130"/>
      <c r="I11" s="131"/>
      <c r="J11" s="116"/>
    </row>
    <row r="12" spans="1:10" ht="12.9" customHeight="1">
      <c r="A12" s="125" t="s">
        <v>32</v>
      </c>
      <c r="B12" s="126" t="s">
        <v>33</v>
      </c>
      <c r="C12" s="124" t="s">
        <v>34</v>
      </c>
      <c r="D12" s="124" t="s">
        <v>35</v>
      </c>
      <c r="E12" s="127">
        <v>843959</v>
      </c>
      <c r="F12" s="128">
        <v>10768.92</v>
      </c>
      <c r="G12" s="129">
        <v>0.0504</v>
      </c>
      <c r="H12" s="130"/>
      <c r="I12" s="131"/>
      <c r="J12" s="116"/>
    </row>
    <row r="13" spans="1:10" ht="12.9" customHeight="1">
      <c r="A13" s="125" t="s">
        <v>43</v>
      </c>
      <c r="B13" s="126" t="s">
        <v>44</v>
      </c>
      <c r="C13" s="124" t="s">
        <v>45</v>
      </c>
      <c r="D13" s="124" t="s">
        <v>46</v>
      </c>
      <c r="E13" s="127">
        <v>5296581</v>
      </c>
      <c r="F13" s="128">
        <v>10707.04</v>
      </c>
      <c r="G13" s="129">
        <v>0.0501</v>
      </c>
      <c r="H13" s="130"/>
      <c r="I13" s="131"/>
      <c r="J13" s="116"/>
    </row>
    <row r="14" spans="1:10" ht="12.9" customHeight="1">
      <c r="A14" s="125" t="s">
        <v>47</v>
      </c>
      <c r="B14" s="126" t="s">
        <v>48</v>
      </c>
      <c r="C14" s="124" t="s">
        <v>49</v>
      </c>
      <c r="D14" s="124" t="s">
        <v>50</v>
      </c>
      <c r="E14" s="127">
        <v>102865</v>
      </c>
      <c r="F14" s="128">
        <v>10690.04</v>
      </c>
      <c r="G14" s="129">
        <v>0.05</v>
      </c>
      <c r="H14" s="130"/>
      <c r="I14" s="131"/>
      <c r="J14" s="116"/>
    </row>
    <row r="15" spans="1:10" ht="12.9" customHeight="1">
      <c r="A15" s="125" t="s">
        <v>116</v>
      </c>
      <c r="B15" s="126" t="s">
        <v>117</v>
      </c>
      <c r="C15" s="124" t="s">
        <v>118</v>
      </c>
      <c r="D15" s="124" t="s">
        <v>35</v>
      </c>
      <c r="E15" s="127">
        <v>313916</v>
      </c>
      <c r="F15" s="128">
        <v>10575.05</v>
      </c>
      <c r="G15" s="129">
        <v>0.0495</v>
      </c>
      <c r="H15" s="130"/>
      <c r="I15" s="131"/>
      <c r="J15" s="116"/>
    </row>
    <row r="16" spans="1:10" ht="12.9" customHeight="1">
      <c r="A16" s="125" t="s">
        <v>40</v>
      </c>
      <c r="B16" s="126" t="s">
        <v>41</v>
      </c>
      <c r="C16" s="124" t="s">
        <v>42</v>
      </c>
      <c r="D16" s="124" t="s">
        <v>20</v>
      </c>
      <c r="E16" s="127">
        <v>1148116</v>
      </c>
      <c r="F16" s="128">
        <v>10509.28</v>
      </c>
      <c r="G16" s="129">
        <v>0.0492</v>
      </c>
      <c r="H16" s="130"/>
      <c r="I16" s="131"/>
      <c r="J16" s="116"/>
    </row>
    <row r="17" spans="1:10" ht="12.9" customHeight="1">
      <c r="A17" s="125" t="s">
        <v>213</v>
      </c>
      <c r="B17" s="126" t="s">
        <v>214</v>
      </c>
      <c r="C17" s="124" t="s">
        <v>215</v>
      </c>
      <c r="D17" s="124" t="s">
        <v>35</v>
      </c>
      <c r="E17" s="127">
        <v>2468377</v>
      </c>
      <c r="F17" s="128">
        <v>9424.26</v>
      </c>
      <c r="G17" s="129">
        <v>0.0441</v>
      </c>
      <c r="H17" s="130"/>
      <c r="I17" s="131"/>
      <c r="J17" s="116"/>
    </row>
    <row r="18" spans="1:10" ht="12.9" customHeight="1">
      <c r="A18" s="125" t="s">
        <v>25</v>
      </c>
      <c r="B18" s="126" t="s">
        <v>26</v>
      </c>
      <c r="C18" s="124" t="s">
        <v>27</v>
      </c>
      <c r="D18" s="124" t="s">
        <v>28</v>
      </c>
      <c r="E18" s="127">
        <v>1596935</v>
      </c>
      <c r="F18" s="128">
        <v>6841.27</v>
      </c>
      <c r="G18" s="129">
        <v>0.032</v>
      </c>
      <c r="H18" s="130"/>
      <c r="I18" s="131"/>
      <c r="J18" s="116"/>
    </row>
    <row r="19" spans="1:10" ht="12.9" customHeight="1">
      <c r="A19" s="125" t="s">
        <v>66</v>
      </c>
      <c r="B19" s="126" t="s">
        <v>67</v>
      </c>
      <c r="C19" s="124" t="s">
        <v>68</v>
      </c>
      <c r="D19" s="124" t="s">
        <v>35</v>
      </c>
      <c r="E19" s="127">
        <v>402846</v>
      </c>
      <c r="F19" s="128">
        <v>5512.54</v>
      </c>
      <c r="G19" s="129">
        <v>0.0258</v>
      </c>
      <c r="H19" s="130"/>
      <c r="I19" s="131"/>
      <c r="J19" s="116"/>
    </row>
    <row r="20" spans="1:10" ht="12.9" customHeight="1">
      <c r="A20" s="125" t="s">
        <v>51</v>
      </c>
      <c r="B20" s="126" t="s">
        <v>52</v>
      </c>
      <c r="C20" s="124" t="s">
        <v>53</v>
      </c>
      <c r="D20" s="124" t="s">
        <v>54</v>
      </c>
      <c r="E20" s="127">
        <v>213317</v>
      </c>
      <c r="F20" s="128">
        <v>5447.69</v>
      </c>
      <c r="G20" s="129">
        <v>0.0255</v>
      </c>
      <c r="H20" s="130"/>
      <c r="I20" s="131"/>
      <c r="J20" s="116"/>
    </row>
    <row r="21" spans="1:10" ht="12.9" customHeight="1">
      <c r="A21" s="125" t="s">
        <v>55</v>
      </c>
      <c r="B21" s="126" t="s">
        <v>56</v>
      </c>
      <c r="C21" s="124" t="s">
        <v>57</v>
      </c>
      <c r="D21" s="124" t="s">
        <v>58</v>
      </c>
      <c r="E21" s="127">
        <v>2484000</v>
      </c>
      <c r="F21" s="128">
        <v>3830.33</v>
      </c>
      <c r="G21" s="129">
        <v>0.0179</v>
      </c>
      <c r="H21" s="130"/>
      <c r="I21" s="131"/>
      <c r="J21" s="116"/>
    </row>
    <row r="22" spans="1:10" ht="12.9" customHeight="1">
      <c r="A22" s="125" t="s">
        <v>216</v>
      </c>
      <c r="B22" s="126" t="s">
        <v>217</v>
      </c>
      <c r="C22" s="124" t="s">
        <v>218</v>
      </c>
      <c r="D22" s="124" t="s">
        <v>219</v>
      </c>
      <c r="E22" s="127">
        <v>106869</v>
      </c>
      <c r="F22" s="128">
        <v>3430.87</v>
      </c>
      <c r="G22" s="129">
        <v>0.016</v>
      </c>
      <c r="H22" s="130"/>
      <c r="I22" s="131"/>
      <c r="J22" s="116"/>
    </row>
    <row r="23" spans="1:10" ht="12.9" customHeight="1">
      <c r="A23" s="125" t="s">
        <v>90</v>
      </c>
      <c r="B23" s="126" t="s">
        <v>91</v>
      </c>
      <c r="C23" s="124" t="s">
        <v>92</v>
      </c>
      <c r="D23" s="124" t="s">
        <v>62</v>
      </c>
      <c r="E23" s="127">
        <v>369099</v>
      </c>
      <c r="F23" s="128">
        <v>2776.73</v>
      </c>
      <c r="G23" s="129">
        <v>0.013</v>
      </c>
      <c r="H23" s="130"/>
      <c r="I23" s="131"/>
      <c r="J23" s="116"/>
    </row>
    <row r="24" spans="1:10" ht="12.9" customHeight="1">
      <c r="A24" s="125" t="s">
        <v>220</v>
      </c>
      <c r="B24" s="126" t="s">
        <v>221</v>
      </c>
      <c r="C24" s="124" t="s">
        <v>222</v>
      </c>
      <c r="D24" s="124" t="s">
        <v>223</v>
      </c>
      <c r="E24" s="127">
        <v>709493</v>
      </c>
      <c r="F24" s="128">
        <v>2660.6</v>
      </c>
      <c r="G24" s="129">
        <v>0.0124</v>
      </c>
      <c r="H24" s="130"/>
      <c r="I24" s="131"/>
      <c r="J24" s="116"/>
    </row>
    <row r="25" spans="1:10" ht="12.9" customHeight="1">
      <c r="A25" s="125" t="s">
        <v>59</v>
      </c>
      <c r="B25" s="126" t="s">
        <v>60</v>
      </c>
      <c r="C25" s="124" t="s">
        <v>61</v>
      </c>
      <c r="D25" s="124" t="s">
        <v>62</v>
      </c>
      <c r="E25" s="127">
        <v>230215</v>
      </c>
      <c r="F25" s="128">
        <v>2389.75</v>
      </c>
      <c r="G25" s="129">
        <v>0.0112</v>
      </c>
      <c r="H25" s="130"/>
      <c r="I25" s="131"/>
      <c r="J25" s="116"/>
    </row>
    <row r="26" spans="1:10" ht="12.9" customHeight="1">
      <c r="A26" s="125" t="s">
        <v>82</v>
      </c>
      <c r="B26" s="126" t="s">
        <v>83</v>
      </c>
      <c r="C26" s="124" t="s">
        <v>84</v>
      </c>
      <c r="D26" s="124" t="s">
        <v>78</v>
      </c>
      <c r="E26" s="127">
        <v>368210</v>
      </c>
      <c r="F26" s="128">
        <v>2111.87</v>
      </c>
      <c r="G26" s="129">
        <v>0.0099</v>
      </c>
      <c r="H26" s="130"/>
      <c r="I26" s="131"/>
      <c r="J26" s="116"/>
    </row>
    <row r="27" spans="1:10" ht="12.9" customHeight="1">
      <c r="A27" s="125" t="s">
        <v>75</v>
      </c>
      <c r="B27" s="126" t="s">
        <v>76</v>
      </c>
      <c r="C27" s="124" t="s">
        <v>77</v>
      </c>
      <c r="D27" s="124" t="s">
        <v>78</v>
      </c>
      <c r="E27" s="127">
        <v>38430</v>
      </c>
      <c r="F27" s="128">
        <v>2062.75</v>
      </c>
      <c r="G27" s="129">
        <v>0.0096</v>
      </c>
      <c r="H27" s="130"/>
      <c r="I27" s="131"/>
      <c r="J27" s="116"/>
    </row>
    <row r="28" spans="1:10" ht="12.9" customHeight="1">
      <c r="A28" s="125" t="s">
        <v>79</v>
      </c>
      <c r="B28" s="126" t="s">
        <v>80</v>
      </c>
      <c r="C28" s="124" t="s">
        <v>81</v>
      </c>
      <c r="D28" s="124" t="s">
        <v>78</v>
      </c>
      <c r="E28" s="127">
        <v>170000</v>
      </c>
      <c r="F28" s="128">
        <v>2040</v>
      </c>
      <c r="G28" s="129">
        <v>0.0095</v>
      </c>
      <c r="H28" s="130"/>
      <c r="I28" s="131"/>
      <c r="J28" s="116"/>
    </row>
    <row r="29" spans="1:10" ht="12.9" customHeight="1">
      <c r="A29" s="125" t="s">
        <v>85</v>
      </c>
      <c r="B29" s="126" t="s">
        <v>86</v>
      </c>
      <c r="C29" s="124" t="s">
        <v>87</v>
      </c>
      <c r="D29" s="124" t="s">
        <v>78</v>
      </c>
      <c r="E29" s="127">
        <v>174919</v>
      </c>
      <c r="F29" s="128">
        <v>1720.77</v>
      </c>
      <c r="G29" s="129">
        <v>0.008</v>
      </c>
      <c r="H29" s="130"/>
      <c r="I29" s="131"/>
      <c r="J29" s="116"/>
    </row>
    <row r="30" spans="1:10" ht="12.9" customHeight="1">
      <c r="A30" s="125" t="s">
        <v>63</v>
      </c>
      <c r="B30" s="126" t="s">
        <v>64</v>
      </c>
      <c r="C30" s="124" t="s">
        <v>65</v>
      </c>
      <c r="D30" s="124" t="s">
        <v>62</v>
      </c>
      <c r="E30" s="127">
        <v>81364</v>
      </c>
      <c r="F30" s="128">
        <v>1184.78</v>
      </c>
      <c r="G30" s="129">
        <v>0.0055</v>
      </c>
      <c r="H30" s="130"/>
      <c r="I30" s="131"/>
      <c r="J30" s="116"/>
    </row>
    <row r="31" spans="1:10" ht="12.9" customHeight="1">
      <c r="A31" s="125" t="s">
        <v>69</v>
      </c>
      <c r="B31" s="126" t="s">
        <v>70</v>
      </c>
      <c r="C31" s="124" t="s">
        <v>71</v>
      </c>
      <c r="D31" s="124" t="s">
        <v>62</v>
      </c>
      <c r="E31" s="127">
        <v>48775</v>
      </c>
      <c r="F31" s="128">
        <v>1136.9</v>
      </c>
      <c r="G31" s="129">
        <v>0.0053</v>
      </c>
      <c r="H31" s="130"/>
      <c r="I31" s="131"/>
      <c r="J31" s="116"/>
    </row>
    <row r="32" spans="1:10" ht="12.9" customHeight="1">
      <c r="A32" s="125" t="s">
        <v>72</v>
      </c>
      <c r="B32" s="126" t="s">
        <v>73</v>
      </c>
      <c r="C32" s="124" t="s">
        <v>74</v>
      </c>
      <c r="D32" s="124" t="s">
        <v>62</v>
      </c>
      <c r="E32" s="127">
        <v>878211</v>
      </c>
      <c r="F32" s="128">
        <v>1105.23</v>
      </c>
      <c r="G32" s="129">
        <v>0.0052</v>
      </c>
      <c r="H32" s="130"/>
      <c r="I32" s="131"/>
      <c r="J32" s="116"/>
    </row>
    <row r="33" spans="1:10" ht="12.9" customHeight="1">
      <c r="A33" s="125" t="s">
        <v>224</v>
      </c>
      <c r="B33" s="126" t="s">
        <v>225</v>
      </c>
      <c r="C33" s="124" t="s">
        <v>226</v>
      </c>
      <c r="D33" s="124" t="s">
        <v>227</v>
      </c>
      <c r="E33" s="127">
        <v>176391</v>
      </c>
      <c r="F33" s="128">
        <v>1040.97</v>
      </c>
      <c r="G33" s="129">
        <v>0.0049</v>
      </c>
      <c r="H33" s="130"/>
      <c r="I33" s="131"/>
      <c r="J33" s="116"/>
    </row>
    <row r="34" spans="1:10" ht="12.9" customHeight="1">
      <c r="A34" s="125" t="s">
        <v>93</v>
      </c>
      <c r="B34" s="126" t="s">
        <v>94</v>
      </c>
      <c r="C34" s="124" t="s">
        <v>95</v>
      </c>
      <c r="D34" s="124" t="s">
        <v>62</v>
      </c>
      <c r="E34" s="127">
        <v>16672</v>
      </c>
      <c r="F34" s="128">
        <v>910</v>
      </c>
      <c r="G34" s="129">
        <v>0.0043</v>
      </c>
      <c r="H34" s="130"/>
      <c r="I34" s="131"/>
      <c r="J34" s="116"/>
    </row>
    <row r="35" spans="1:10" ht="12.9" customHeight="1">
      <c r="A35" s="125" t="s">
        <v>101</v>
      </c>
      <c r="B35" s="126" t="s">
        <v>102</v>
      </c>
      <c r="C35" s="124" t="s">
        <v>103</v>
      </c>
      <c r="D35" s="124" t="s">
        <v>104</v>
      </c>
      <c r="E35" s="127">
        <v>1124000</v>
      </c>
      <c r="F35" s="128">
        <v>451.29</v>
      </c>
      <c r="G35" s="129">
        <v>0.0021</v>
      </c>
      <c r="H35" s="130"/>
      <c r="I35" s="131"/>
      <c r="J35" s="116"/>
    </row>
    <row r="36" spans="1:10" ht="12.9" customHeight="1">
      <c r="A36" s="125" t="s">
        <v>96</v>
      </c>
      <c r="B36" s="126" t="s">
        <v>97</v>
      </c>
      <c r="C36" s="124" t="s">
        <v>98</v>
      </c>
      <c r="D36" s="124" t="s">
        <v>35</v>
      </c>
      <c r="E36" s="127">
        <v>7491</v>
      </c>
      <c r="F36" s="128">
        <v>290.47</v>
      </c>
      <c r="G36" s="129">
        <v>0.0014</v>
      </c>
      <c r="H36" s="130"/>
      <c r="I36" s="131"/>
      <c r="J36" s="116"/>
    </row>
    <row r="37" spans="1:10" ht="12.9" customHeight="1">
      <c r="A37" s="116"/>
      <c r="B37" s="123" t="s">
        <v>131</v>
      </c>
      <c r="C37" s="124"/>
      <c r="D37" s="124"/>
      <c r="E37" s="124"/>
      <c r="F37" s="132">
        <v>178054.22</v>
      </c>
      <c r="G37" s="133">
        <v>0.8329</v>
      </c>
      <c r="H37" s="134"/>
      <c r="I37" s="135"/>
      <c r="J37" s="116"/>
    </row>
    <row r="38" spans="1:10" ht="12.9" customHeight="1">
      <c r="A38" s="116"/>
      <c r="B38" s="136" t="s">
        <v>132</v>
      </c>
      <c r="C38" s="137"/>
      <c r="D38" s="137"/>
      <c r="E38" s="137"/>
      <c r="F38" s="134" t="s">
        <v>133</v>
      </c>
      <c r="G38" s="134" t="s">
        <v>133</v>
      </c>
      <c r="H38" s="134"/>
      <c r="I38" s="135"/>
      <c r="J38" s="116"/>
    </row>
    <row r="39" spans="1:10" ht="12.9" customHeight="1">
      <c r="A39" s="116"/>
      <c r="B39" s="136" t="s">
        <v>131</v>
      </c>
      <c r="C39" s="137"/>
      <c r="D39" s="137"/>
      <c r="E39" s="137"/>
      <c r="F39" s="134" t="s">
        <v>133</v>
      </c>
      <c r="G39" s="134" t="s">
        <v>133</v>
      </c>
      <c r="H39" s="134"/>
      <c r="I39" s="135"/>
      <c r="J39" s="116"/>
    </row>
    <row r="40" spans="1:10" ht="12.9" customHeight="1">
      <c r="A40" s="116"/>
      <c r="B40" s="136" t="s">
        <v>134</v>
      </c>
      <c r="C40" s="138"/>
      <c r="D40" s="137"/>
      <c r="E40" s="138"/>
      <c r="F40" s="132">
        <v>178054.22</v>
      </c>
      <c r="G40" s="133">
        <v>0.8329</v>
      </c>
      <c r="H40" s="134"/>
      <c r="I40" s="135"/>
      <c r="J40" s="116"/>
    </row>
    <row r="41" spans="1:10" ht="12.9" customHeight="1">
      <c r="A41" s="116"/>
      <c r="B41" s="123" t="s">
        <v>157</v>
      </c>
      <c r="C41" s="124"/>
      <c r="D41" s="124"/>
      <c r="E41" s="124"/>
      <c r="F41" s="124"/>
      <c r="G41" s="124"/>
      <c r="H41" s="86"/>
      <c r="I41" s="87"/>
      <c r="J41" s="116"/>
    </row>
    <row r="42" spans="1:10" ht="12.9" customHeight="1">
      <c r="A42" s="116"/>
      <c r="B42" s="123" t="s">
        <v>158</v>
      </c>
      <c r="C42" s="124"/>
      <c r="D42" s="124"/>
      <c r="E42" s="124"/>
      <c r="F42" s="116"/>
      <c r="G42" s="86"/>
      <c r="H42" s="86"/>
      <c r="I42" s="87"/>
      <c r="J42" s="116"/>
    </row>
    <row r="43" spans="1:10" ht="12.9" customHeight="1">
      <c r="A43" s="125" t="s">
        <v>160</v>
      </c>
      <c r="B43" s="126" t="s">
        <v>675</v>
      </c>
      <c r="C43" s="124" t="s">
        <v>161</v>
      </c>
      <c r="D43" s="124" t="s">
        <v>315</v>
      </c>
      <c r="E43" s="127">
        <v>500</v>
      </c>
      <c r="F43" s="128">
        <v>2459.23</v>
      </c>
      <c r="G43" s="129">
        <v>0.0115</v>
      </c>
      <c r="H43" s="139">
        <v>0.072899</v>
      </c>
      <c r="I43" s="131"/>
      <c r="J43" s="116"/>
    </row>
    <row r="44" spans="1:10" ht="12.9" customHeight="1">
      <c r="A44" s="125" t="s">
        <v>165</v>
      </c>
      <c r="B44" s="126" t="s">
        <v>676</v>
      </c>
      <c r="C44" s="124" t="s">
        <v>166</v>
      </c>
      <c r="D44" s="124" t="s">
        <v>318</v>
      </c>
      <c r="E44" s="127">
        <v>500</v>
      </c>
      <c r="F44" s="128">
        <v>2389.32</v>
      </c>
      <c r="G44" s="129">
        <v>0.0112</v>
      </c>
      <c r="H44" s="139">
        <v>0.075149</v>
      </c>
      <c r="I44" s="131"/>
      <c r="J44" s="116"/>
    </row>
    <row r="45" spans="1:10" ht="12.9" customHeight="1">
      <c r="A45" s="125" t="s">
        <v>228</v>
      </c>
      <c r="B45" s="126" t="s">
        <v>677</v>
      </c>
      <c r="C45" s="124" t="s">
        <v>229</v>
      </c>
      <c r="D45" s="124" t="s">
        <v>315</v>
      </c>
      <c r="E45" s="127">
        <v>500</v>
      </c>
      <c r="F45" s="128">
        <v>2385.71</v>
      </c>
      <c r="G45" s="129">
        <v>0.0112</v>
      </c>
      <c r="H45" s="139">
        <v>0.0757</v>
      </c>
      <c r="I45" s="131"/>
      <c r="J45" s="116"/>
    </row>
    <row r="46" spans="1:10" ht="12.9" customHeight="1">
      <c r="A46" s="116"/>
      <c r="B46" s="123" t="s">
        <v>131</v>
      </c>
      <c r="C46" s="124"/>
      <c r="D46" s="124"/>
      <c r="E46" s="124"/>
      <c r="F46" s="132">
        <v>7234.26</v>
      </c>
      <c r="G46" s="133">
        <v>0.0339</v>
      </c>
      <c r="H46" s="134"/>
      <c r="I46" s="135"/>
      <c r="J46" s="116"/>
    </row>
    <row r="47" spans="1:10" ht="12.9" customHeight="1">
      <c r="A47" s="116"/>
      <c r="B47" s="123" t="s">
        <v>167</v>
      </c>
      <c r="C47" s="124"/>
      <c r="D47" s="124"/>
      <c r="E47" s="124"/>
      <c r="F47" s="116"/>
      <c r="G47" s="86"/>
      <c r="H47" s="86"/>
      <c r="I47" s="87"/>
      <c r="J47" s="116"/>
    </row>
    <row r="48" spans="1:10" ht="12.9" customHeight="1">
      <c r="A48" s="125" t="s">
        <v>168</v>
      </c>
      <c r="B48" s="126" t="s">
        <v>678</v>
      </c>
      <c r="C48" s="124" t="s">
        <v>169</v>
      </c>
      <c r="D48" s="124" t="s">
        <v>315</v>
      </c>
      <c r="E48" s="127">
        <v>500</v>
      </c>
      <c r="F48" s="128">
        <v>2410.93</v>
      </c>
      <c r="G48" s="129">
        <v>0.0113</v>
      </c>
      <c r="H48" s="139">
        <v>0.07795</v>
      </c>
      <c r="I48" s="131"/>
      <c r="J48" s="116"/>
    </row>
    <row r="49" spans="1:10" ht="12.9" customHeight="1">
      <c r="A49" s="116"/>
      <c r="B49" s="123" t="s">
        <v>131</v>
      </c>
      <c r="C49" s="124"/>
      <c r="D49" s="124"/>
      <c r="E49" s="124"/>
      <c r="F49" s="132">
        <v>2410.93</v>
      </c>
      <c r="G49" s="133">
        <v>0.0113</v>
      </c>
      <c r="H49" s="134"/>
      <c r="I49" s="135"/>
      <c r="J49" s="116"/>
    </row>
    <row r="50" spans="1:10" ht="12.9" customHeight="1">
      <c r="A50" s="116"/>
      <c r="B50" s="136" t="s">
        <v>134</v>
      </c>
      <c r="C50" s="138"/>
      <c r="D50" s="137"/>
      <c r="E50" s="138"/>
      <c r="F50" s="132">
        <v>9645.19</v>
      </c>
      <c r="G50" s="133">
        <v>0.0452</v>
      </c>
      <c r="H50" s="134"/>
      <c r="I50" s="135"/>
      <c r="J50" s="116"/>
    </row>
    <row r="51" spans="1:10" ht="12.9" customHeight="1">
      <c r="A51" s="116"/>
      <c r="B51" s="123" t="s">
        <v>203</v>
      </c>
      <c r="C51" s="124"/>
      <c r="D51" s="124"/>
      <c r="E51" s="124"/>
      <c r="F51" s="124"/>
      <c r="G51" s="124"/>
      <c r="H51" s="86"/>
      <c r="I51" s="87"/>
      <c r="J51" s="116"/>
    </row>
    <row r="52" spans="1:10" ht="12.9" customHeight="1">
      <c r="A52" s="125" t="s">
        <v>204</v>
      </c>
      <c r="B52" s="126" t="s">
        <v>205</v>
      </c>
      <c r="C52" s="124"/>
      <c r="D52" s="124"/>
      <c r="E52" s="127"/>
      <c r="F52" s="128">
        <v>27080</v>
      </c>
      <c r="G52" s="129">
        <v>0.1267</v>
      </c>
      <c r="H52" s="139">
        <v>0.06755560152411126</v>
      </c>
      <c r="I52" s="131"/>
      <c r="J52" s="116"/>
    </row>
    <row r="53" spans="1:10" ht="12.9" customHeight="1">
      <c r="A53" s="116"/>
      <c r="B53" s="123" t="s">
        <v>131</v>
      </c>
      <c r="C53" s="124"/>
      <c r="D53" s="124"/>
      <c r="E53" s="124"/>
      <c r="F53" s="132">
        <v>27080</v>
      </c>
      <c r="G53" s="133">
        <v>0.1267</v>
      </c>
      <c r="H53" s="134"/>
      <c r="I53" s="135"/>
      <c r="J53" s="116"/>
    </row>
    <row r="54" spans="1:10" ht="12.9" customHeight="1">
      <c r="A54" s="116"/>
      <c r="B54" s="136" t="s">
        <v>134</v>
      </c>
      <c r="C54" s="138"/>
      <c r="D54" s="137"/>
      <c r="E54" s="138"/>
      <c r="F54" s="132">
        <v>27080</v>
      </c>
      <c r="G54" s="133">
        <v>0.1267</v>
      </c>
      <c r="H54" s="134"/>
      <c r="I54" s="135"/>
      <c r="J54" s="116"/>
    </row>
    <row r="55" spans="1:10" ht="12.9" customHeight="1">
      <c r="A55" s="116"/>
      <c r="B55" s="136" t="s">
        <v>206</v>
      </c>
      <c r="C55" s="124"/>
      <c r="D55" s="137"/>
      <c r="E55" s="124"/>
      <c r="F55" s="140">
        <v>-1006.37</v>
      </c>
      <c r="G55" s="133">
        <v>-0.0048</v>
      </c>
      <c r="H55" s="134"/>
      <c r="I55" s="135"/>
      <c r="J55" s="116"/>
    </row>
    <row r="56" spans="1:10" ht="12.9" customHeight="1">
      <c r="A56" s="116"/>
      <c r="B56" s="141" t="s">
        <v>207</v>
      </c>
      <c r="C56" s="142"/>
      <c r="D56" s="142"/>
      <c r="E56" s="142"/>
      <c r="F56" s="143">
        <v>213773.04</v>
      </c>
      <c r="G56" s="144">
        <v>1</v>
      </c>
      <c r="H56" s="145"/>
      <c r="I56" s="146"/>
      <c r="J56" s="116"/>
    </row>
    <row r="57" spans="1:10" ht="12.9" customHeight="1">
      <c r="A57" s="116"/>
      <c r="B57" s="118"/>
      <c r="C57" s="116"/>
      <c r="D57" s="116"/>
      <c r="E57" s="116"/>
      <c r="F57" s="116"/>
      <c r="G57" s="116"/>
      <c r="H57" s="116"/>
      <c r="I57" s="116"/>
      <c r="J57" s="116"/>
    </row>
    <row r="58" spans="1:10" ht="12.9" customHeight="1">
      <c r="A58" s="116"/>
      <c r="B58" s="147" t="s">
        <v>208</v>
      </c>
      <c r="C58" s="116"/>
      <c r="D58" s="116"/>
      <c r="E58" s="116"/>
      <c r="F58" s="116"/>
      <c r="G58" s="116"/>
      <c r="H58" s="116"/>
      <c r="I58" s="116"/>
      <c r="J58" s="116"/>
    </row>
    <row r="59" spans="1:10" ht="12.9" customHeight="1">
      <c r="A59" s="116"/>
      <c r="B59" s="147" t="s">
        <v>211</v>
      </c>
      <c r="C59" s="116"/>
      <c r="D59" s="116"/>
      <c r="E59" s="116"/>
      <c r="F59" s="116"/>
      <c r="G59" s="116"/>
      <c r="H59" s="116"/>
      <c r="I59" s="116"/>
      <c r="J59" s="116"/>
    </row>
    <row r="60" spans="1:10" ht="12.9" customHeight="1">
      <c r="A60" s="116"/>
      <c r="B60" s="670" t="s">
        <v>212</v>
      </c>
      <c r="C60" s="670"/>
      <c r="D60" s="670"/>
      <c r="E60" s="116"/>
      <c r="F60" s="116"/>
      <c r="G60" s="116"/>
      <c r="H60" s="116"/>
      <c r="I60" s="116"/>
      <c r="J60" s="116"/>
    </row>
    <row r="61" spans="1:10" ht="12.9" customHeight="1" thickBot="1">
      <c r="A61" s="148"/>
      <c r="B61" s="149"/>
      <c r="C61" s="148"/>
      <c r="D61" s="148"/>
      <c r="E61" s="148"/>
      <c r="F61" s="148"/>
      <c r="G61" s="148"/>
      <c r="H61" s="148"/>
      <c r="I61" s="148"/>
      <c r="J61" s="148"/>
    </row>
    <row r="62" spans="2:8" s="150" customFormat="1" ht="15">
      <c r="B62" s="88" t="s">
        <v>237</v>
      </c>
      <c r="C62" s="89"/>
      <c r="D62" s="89"/>
      <c r="E62" s="89"/>
      <c r="F62" s="89"/>
      <c r="G62" s="91"/>
      <c r="H62" s="277"/>
    </row>
    <row r="63" spans="2:8" s="150" customFormat="1" ht="15">
      <c r="B63" s="93" t="s">
        <v>238</v>
      </c>
      <c r="C63" s="2"/>
      <c r="D63" s="95"/>
      <c r="E63" s="95"/>
      <c r="F63" s="2"/>
      <c r="G63" s="94"/>
      <c r="H63" s="92"/>
    </row>
    <row r="64" spans="2:8" s="150" customFormat="1" ht="39.6">
      <c r="B64" s="671" t="s">
        <v>239</v>
      </c>
      <c r="C64" s="672" t="s">
        <v>240</v>
      </c>
      <c r="D64" s="96" t="s">
        <v>241</v>
      </c>
      <c r="E64" s="96" t="s">
        <v>241</v>
      </c>
      <c r="F64" s="96" t="s">
        <v>242</v>
      </c>
      <c r="G64" s="94"/>
      <c r="H64" s="92"/>
    </row>
    <row r="65" spans="2:8" s="150" customFormat="1" ht="15">
      <c r="B65" s="671"/>
      <c r="C65" s="672"/>
      <c r="D65" s="96" t="s">
        <v>243</v>
      </c>
      <c r="E65" s="96" t="s">
        <v>244</v>
      </c>
      <c r="F65" s="96" t="s">
        <v>243</v>
      </c>
      <c r="G65" s="94"/>
      <c r="H65" s="92"/>
    </row>
    <row r="66" spans="2:8" s="150" customFormat="1" ht="15">
      <c r="B66" s="97" t="s">
        <v>133</v>
      </c>
      <c r="C66" s="98" t="s">
        <v>133</v>
      </c>
      <c r="D66" s="98" t="s">
        <v>133</v>
      </c>
      <c r="E66" s="98" t="s">
        <v>133</v>
      </c>
      <c r="F66" s="98" t="s">
        <v>133</v>
      </c>
      <c r="G66" s="94"/>
      <c r="H66" s="92"/>
    </row>
    <row r="67" spans="2:8" s="150" customFormat="1" ht="15">
      <c r="B67" s="151" t="s">
        <v>245</v>
      </c>
      <c r="C67" s="99"/>
      <c r="D67" s="99"/>
      <c r="E67" s="99"/>
      <c r="F67" s="99"/>
      <c r="G67" s="94"/>
      <c r="H67" s="92"/>
    </row>
    <row r="68" spans="2:8" s="150" customFormat="1" ht="15">
      <c r="B68" s="152"/>
      <c r="C68" s="2"/>
      <c r="D68" s="2"/>
      <c r="E68" s="2"/>
      <c r="F68" s="2"/>
      <c r="G68" s="94"/>
      <c r="H68" s="92"/>
    </row>
    <row r="69" spans="2:8" s="150" customFormat="1" ht="15">
      <c r="B69" s="152" t="s">
        <v>246</v>
      </c>
      <c r="C69" s="2"/>
      <c r="D69" s="2"/>
      <c r="E69" s="2"/>
      <c r="F69" s="2"/>
      <c r="G69" s="94"/>
      <c r="H69" s="92"/>
    </row>
    <row r="70" spans="2:8" s="150" customFormat="1" ht="15">
      <c r="B70" s="93"/>
      <c r="C70" s="2"/>
      <c r="D70" s="2"/>
      <c r="E70" s="2"/>
      <c r="F70" s="2"/>
      <c r="G70" s="94"/>
      <c r="H70" s="92"/>
    </row>
    <row r="71" spans="2:8" s="150" customFormat="1" ht="15">
      <c r="B71" s="152" t="s">
        <v>247</v>
      </c>
      <c r="C71" s="2"/>
      <c r="D71" s="2"/>
      <c r="E71" s="2"/>
      <c r="F71" s="2"/>
      <c r="G71" s="94"/>
      <c r="H71" s="92"/>
    </row>
    <row r="72" spans="2:8" s="150" customFormat="1" ht="15">
      <c r="B72" s="100" t="s">
        <v>248</v>
      </c>
      <c r="C72" s="153" t="s">
        <v>249</v>
      </c>
      <c r="D72" s="153" t="s">
        <v>284</v>
      </c>
      <c r="E72" s="2"/>
      <c r="F72" s="154"/>
      <c r="G72" s="94"/>
      <c r="H72" s="92"/>
    </row>
    <row r="73" spans="2:8" s="150" customFormat="1" ht="15">
      <c r="B73" s="100" t="s">
        <v>250</v>
      </c>
      <c r="C73" s="278">
        <v>24.3628</v>
      </c>
      <c r="D73" s="278">
        <v>24.1069</v>
      </c>
      <c r="E73" s="2"/>
      <c r="F73" s="154"/>
      <c r="G73" s="94"/>
      <c r="H73" s="92"/>
    </row>
    <row r="74" spans="2:8" s="150" customFormat="1" ht="15">
      <c r="B74" s="100" t="s">
        <v>251</v>
      </c>
      <c r="C74" s="278">
        <v>23.1208</v>
      </c>
      <c r="D74" s="278">
        <v>22.8561</v>
      </c>
      <c r="E74" s="2"/>
      <c r="F74" s="154"/>
      <c r="G74" s="94"/>
      <c r="H74" s="92"/>
    </row>
    <row r="75" spans="2:8" s="150" customFormat="1" ht="15">
      <c r="B75" s="93"/>
      <c r="C75" s="2"/>
      <c r="D75" s="2"/>
      <c r="E75" s="2"/>
      <c r="F75" s="154"/>
      <c r="G75" s="94"/>
      <c r="H75" s="92"/>
    </row>
    <row r="76" spans="2:8" s="150" customFormat="1" ht="15">
      <c r="B76" s="152" t="s">
        <v>288</v>
      </c>
      <c r="C76" s="155"/>
      <c r="D76" s="155"/>
      <c r="E76" s="155"/>
      <c r="F76" s="2"/>
      <c r="G76" s="94"/>
      <c r="H76" s="92"/>
    </row>
    <row r="77" spans="2:8" s="150" customFormat="1" ht="15">
      <c r="B77" s="152"/>
      <c r="C77" s="155"/>
      <c r="D77" s="155"/>
      <c r="E77" s="155"/>
      <c r="F77" s="2"/>
      <c r="G77" s="94"/>
      <c r="H77" s="92"/>
    </row>
    <row r="78" spans="2:8" s="150" customFormat="1" ht="15">
      <c r="B78" s="152" t="s">
        <v>289</v>
      </c>
      <c r="C78" s="155"/>
      <c r="D78" s="155"/>
      <c r="E78" s="155"/>
      <c r="F78" s="2"/>
      <c r="G78" s="94"/>
      <c r="H78" s="92"/>
    </row>
    <row r="79" spans="2:8" s="150" customFormat="1" ht="15">
      <c r="B79" s="152"/>
      <c r="C79" s="155"/>
      <c r="D79" s="155"/>
      <c r="E79" s="155"/>
      <c r="F79" s="2"/>
      <c r="G79" s="94"/>
      <c r="H79" s="92"/>
    </row>
    <row r="80" spans="2:8" s="150" customFormat="1" ht="15">
      <c r="B80" s="152" t="s">
        <v>290</v>
      </c>
      <c r="C80" s="155"/>
      <c r="D80" s="157"/>
      <c r="E80" s="1"/>
      <c r="F80" s="2"/>
      <c r="G80" s="94"/>
      <c r="H80" s="92"/>
    </row>
    <row r="81" spans="2:8" s="150" customFormat="1" ht="15">
      <c r="B81" s="156" t="s">
        <v>252</v>
      </c>
      <c r="C81" s="155"/>
      <c r="D81" s="155"/>
      <c r="E81" s="155"/>
      <c r="F81" s="2"/>
      <c r="G81" s="94"/>
      <c r="H81" s="92"/>
    </row>
    <row r="82" spans="2:8" s="150" customFormat="1" ht="15">
      <c r="B82" s="158"/>
      <c r="C82" s="155"/>
      <c r="D82" s="155"/>
      <c r="E82" s="155"/>
      <c r="F82" s="2"/>
      <c r="G82" s="94"/>
      <c r="H82" s="92"/>
    </row>
    <row r="83" spans="2:8" s="150" customFormat="1" ht="15">
      <c r="B83" s="152" t="s">
        <v>291</v>
      </c>
      <c r="C83" s="155"/>
      <c r="D83" s="155"/>
      <c r="E83" s="155"/>
      <c r="F83" s="2"/>
      <c r="G83" s="94"/>
      <c r="H83" s="92"/>
    </row>
    <row r="84" spans="2:8" s="150" customFormat="1" ht="15">
      <c r="B84" s="152"/>
      <c r="C84" s="155"/>
      <c r="D84" s="155"/>
      <c r="E84" s="1"/>
      <c r="F84" s="2"/>
      <c r="G84" s="94"/>
      <c r="H84" s="92"/>
    </row>
    <row r="85" spans="2:8" s="150" customFormat="1" ht="15">
      <c r="B85" s="152" t="s">
        <v>293</v>
      </c>
      <c r="C85" s="155"/>
      <c r="D85" s="155"/>
      <c r="E85" s="2"/>
      <c r="F85" s="99"/>
      <c r="G85" s="94"/>
      <c r="H85" s="92"/>
    </row>
    <row r="86" spans="2:8" s="150" customFormat="1" ht="15">
      <c r="B86" s="152"/>
      <c r="C86" s="155"/>
      <c r="D86" s="155"/>
      <c r="E86" s="2"/>
      <c r="F86" s="99"/>
      <c r="G86" s="94"/>
      <c r="H86" s="92"/>
    </row>
    <row r="87" spans="2:8" s="150" customFormat="1" ht="15">
      <c r="B87" s="152" t="s">
        <v>295</v>
      </c>
      <c r="C87" s="155"/>
      <c r="D87" s="155"/>
      <c r="E87" s="159"/>
      <c r="F87" s="2"/>
      <c r="G87" s="94"/>
      <c r="H87" s="92"/>
    </row>
    <row r="88" spans="2:8" s="150" customFormat="1" ht="15">
      <c r="B88" s="152"/>
      <c r="C88" s="155"/>
      <c r="D88" s="155"/>
      <c r="E88" s="2"/>
      <c r="F88" s="2"/>
      <c r="G88" s="94"/>
      <c r="H88" s="92"/>
    </row>
    <row r="89" spans="2:8" s="150" customFormat="1" ht="15">
      <c r="B89" s="152" t="s">
        <v>765</v>
      </c>
      <c r="C89" s="155"/>
      <c r="D89" s="155"/>
      <c r="E89" s="155"/>
      <c r="F89" s="2"/>
      <c r="G89" s="94"/>
      <c r="H89" s="92"/>
    </row>
    <row r="90" spans="2:8" s="150" customFormat="1" ht="15">
      <c r="B90" s="152"/>
      <c r="C90" s="155"/>
      <c r="D90" s="155"/>
      <c r="E90" s="155"/>
      <c r="F90" s="2"/>
      <c r="G90" s="94"/>
      <c r="H90" s="92"/>
    </row>
    <row r="91" spans="2:8" s="150" customFormat="1" ht="15">
      <c r="B91" s="152" t="s">
        <v>292</v>
      </c>
      <c r="C91" s="155"/>
      <c r="D91" s="155"/>
      <c r="E91" s="155"/>
      <c r="F91" s="2"/>
      <c r="G91" s="94"/>
      <c r="H91" s="92"/>
    </row>
    <row r="92" spans="2:8" s="150" customFormat="1" ht="15">
      <c r="B92" s="152"/>
      <c r="C92" s="155"/>
      <c r="D92" s="155"/>
      <c r="E92" s="155"/>
      <c r="F92" s="2"/>
      <c r="G92" s="94"/>
      <c r="H92" s="92"/>
    </row>
    <row r="93" spans="2:8" s="150" customFormat="1" ht="15">
      <c r="B93" s="152" t="s">
        <v>283</v>
      </c>
      <c r="C93" s="155"/>
      <c r="D93" s="155"/>
      <c r="E93" s="155"/>
      <c r="F93" s="2"/>
      <c r="G93" s="94"/>
      <c r="H93" s="92"/>
    </row>
    <row r="94" spans="2:8" s="150" customFormat="1" ht="13.8" thickBot="1">
      <c r="B94" s="279"/>
      <c r="C94" s="280"/>
      <c r="D94" s="280"/>
      <c r="E94" s="281"/>
      <c r="F94" s="282"/>
      <c r="G94" s="281"/>
      <c r="H94" s="283"/>
    </row>
    <row r="95" spans="1:10" ht="12.9" customHeight="1">
      <c r="A95" s="148"/>
      <c r="B95" s="149"/>
      <c r="C95" s="148"/>
      <c r="D95" s="148"/>
      <c r="E95" s="148"/>
      <c r="F95" s="148"/>
      <c r="G95" s="148"/>
      <c r="H95" s="148"/>
      <c r="I95" s="148"/>
      <c r="J95" s="148"/>
    </row>
    <row r="96" spans="1:10" ht="12.9" customHeight="1">
      <c r="A96" s="148"/>
      <c r="B96" s="149"/>
      <c r="C96" s="148"/>
      <c r="D96" s="148"/>
      <c r="E96" s="148"/>
      <c r="F96" s="148"/>
      <c r="G96" s="148"/>
      <c r="H96" s="148"/>
      <c r="I96" s="148"/>
      <c r="J96" s="148"/>
    </row>
    <row r="97" spans="1:10" ht="12.9" customHeight="1">
      <c r="A97" s="116"/>
      <c r="B97" s="147"/>
      <c r="C97" s="116"/>
      <c r="D97" s="116"/>
      <c r="E97" s="116"/>
      <c r="F97" s="116"/>
      <c r="G97" s="116"/>
      <c r="H97" s="116"/>
      <c r="I97" s="116"/>
      <c r="J97" s="116"/>
    </row>
    <row r="98" spans="2:11" ht="15">
      <c r="B98" s="651" t="s">
        <v>682</v>
      </c>
      <c r="C98" s="651"/>
      <c r="D98" s="651"/>
      <c r="E98" s="651"/>
      <c r="F98" s="651"/>
      <c r="G98" s="651"/>
      <c r="H98" s="651"/>
      <c r="I98" s="651"/>
      <c r="J98" s="651"/>
      <c r="K98" s="25"/>
    </row>
    <row r="99" spans="2:10" ht="15" customHeight="1">
      <c r="B99" s="657" t="s">
        <v>683</v>
      </c>
      <c r="C99" s="658" t="s">
        <v>684</v>
      </c>
      <c r="D99" s="658"/>
      <c r="E99" s="29" t="s">
        <v>685</v>
      </c>
      <c r="F99" s="29" t="s">
        <v>686</v>
      </c>
      <c r="G99" s="674" t="s">
        <v>687</v>
      </c>
      <c r="H99" s="675"/>
      <c r="I99" s="675"/>
      <c r="J99" s="676"/>
    </row>
    <row r="100" spans="2:10" ht="26.4">
      <c r="B100" s="657"/>
      <c r="C100" s="29" t="s">
        <v>251</v>
      </c>
      <c r="D100" s="29" t="s">
        <v>250</v>
      </c>
      <c r="E100" s="29" t="s">
        <v>688</v>
      </c>
      <c r="F100" s="29" t="s">
        <v>689</v>
      </c>
      <c r="G100" s="29" t="s">
        <v>251</v>
      </c>
      <c r="H100" s="29" t="s">
        <v>250</v>
      </c>
      <c r="I100" s="29" t="s">
        <v>688</v>
      </c>
      <c r="J100" s="29" t="s">
        <v>689</v>
      </c>
    </row>
    <row r="101" spans="2:10" ht="15">
      <c r="B101" s="101" t="s">
        <v>713</v>
      </c>
      <c r="C101" s="178">
        <v>0.21338128634806175</v>
      </c>
      <c r="D101" s="178">
        <v>0.22860217899471014</v>
      </c>
      <c r="E101" s="178">
        <v>0.16487622042324834</v>
      </c>
      <c r="F101" s="178">
        <v>0.14427910407347766</v>
      </c>
      <c r="G101" s="179">
        <v>22856.100000000002</v>
      </c>
      <c r="H101" s="179">
        <v>24106.899999999998</v>
      </c>
      <c r="I101" s="179">
        <v>19198.97144819072</v>
      </c>
      <c r="J101" s="179">
        <v>17789.51158046322</v>
      </c>
    </row>
    <row r="102" spans="2:10" ht="15">
      <c r="B102" s="102" t="s">
        <v>691</v>
      </c>
      <c r="C102" s="178">
        <v>0.1290531328419846</v>
      </c>
      <c r="D102" s="178">
        <v>0.14251252375603674</v>
      </c>
      <c r="E102" s="178">
        <v>0.09874681016866393</v>
      </c>
      <c r="F102" s="178">
        <v>0.07008535517806647</v>
      </c>
      <c r="G102" s="179">
        <v>11290.531328419846</v>
      </c>
      <c r="H102" s="179">
        <v>11425.125237560367</v>
      </c>
      <c r="I102" s="179">
        <v>10987.46810168664</v>
      </c>
      <c r="J102" s="179">
        <v>10700.853551780665</v>
      </c>
    </row>
    <row r="103" spans="2:10" ht="15">
      <c r="B103" s="102" t="s">
        <v>692</v>
      </c>
      <c r="C103" s="178">
        <v>0.22918474913838005</v>
      </c>
      <c r="D103" s="178">
        <v>0.24473578208870372</v>
      </c>
      <c r="E103" s="178">
        <v>0.21843406490388673</v>
      </c>
      <c r="F103" s="178">
        <v>0.19272785240684787</v>
      </c>
      <c r="G103" s="179">
        <v>18582.19512195122</v>
      </c>
      <c r="H103" s="179">
        <v>19297.098258955375</v>
      </c>
      <c r="I103" s="179">
        <v>18098.4412143048</v>
      </c>
      <c r="J103" s="179">
        <v>16975.938187705404</v>
      </c>
    </row>
    <row r="104" spans="2:10" ht="15">
      <c r="B104" s="102" t="s">
        <v>693</v>
      </c>
      <c r="C104" s="109" t="s">
        <v>714</v>
      </c>
      <c r="D104" s="109" t="s">
        <v>714</v>
      </c>
      <c r="E104" s="109" t="s">
        <v>714</v>
      </c>
      <c r="F104" s="109" t="s">
        <v>714</v>
      </c>
      <c r="G104" s="109" t="s">
        <v>714</v>
      </c>
      <c r="H104" s="109" t="s">
        <v>714</v>
      </c>
      <c r="I104" s="109" t="s">
        <v>714</v>
      </c>
      <c r="J104" s="109" t="s">
        <v>714</v>
      </c>
    </row>
    <row r="105" spans="2:12" ht="15">
      <c r="B105" s="103"/>
      <c r="C105" s="104"/>
      <c r="D105" s="104"/>
      <c r="E105" s="104"/>
      <c r="F105" s="104"/>
      <c r="G105" s="104"/>
      <c r="H105" s="105"/>
      <c r="I105" s="105"/>
      <c r="J105" s="105"/>
      <c r="K105" s="105"/>
      <c r="L105" s="25"/>
    </row>
    <row r="106" spans="2:12" ht="15">
      <c r="B106" s="25"/>
      <c r="C106" s="25"/>
      <c r="D106" s="25"/>
      <c r="E106" s="25"/>
      <c r="F106" s="25"/>
      <c r="G106" s="25"/>
      <c r="H106" s="25"/>
      <c r="I106" s="25"/>
      <c r="J106" s="25"/>
      <c r="K106" s="25"/>
      <c r="L106" s="25"/>
    </row>
    <row r="107" spans="2:12" ht="15">
      <c r="B107" s="651" t="s">
        <v>715</v>
      </c>
      <c r="C107" s="651"/>
      <c r="D107" s="651"/>
      <c r="E107" s="651"/>
      <c r="F107" s="651"/>
      <c r="G107" s="103"/>
      <c r="H107" s="25"/>
      <c r="I107" s="25"/>
      <c r="J107" s="25"/>
      <c r="K107" s="25"/>
      <c r="L107" s="25"/>
    </row>
    <row r="108" spans="2:12" ht="39.6">
      <c r="B108" s="106"/>
      <c r="C108" s="107" t="s">
        <v>713</v>
      </c>
      <c r="D108" s="107" t="s">
        <v>691</v>
      </c>
      <c r="E108" s="107" t="s">
        <v>692</v>
      </c>
      <c r="F108" s="107" t="s">
        <v>693</v>
      </c>
      <c r="G108" s="25"/>
      <c r="H108" s="25"/>
      <c r="I108" s="25"/>
      <c r="J108" s="25"/>
      <c r="K108" s="25"/>
      <c r="L108" s="25"/>
    </row>
    <row r="109" spans="2:12" ht="15">
      <c r="B109" s="101" t="s">
        <v>696</v>
      </c>
      <c r="C109" s="108">
        <v>520000</v>
      </c>
      <c r="D109" s="108">
        <v>120000</v>
      </c>
      <c r="E109" s="108">
        <v>360000</v>
      </c>
      <c r="F109" s="109" t="s">
        <v>714</v>
      </c>
      <c r="G109" s="284"/>
      <c r="H109" s="25"/>
      <c r="I109" s="25"/>
      <c r="J109" s="25"/>
      <c r="K109" s="25"/>
      <c r="L109" s="25"/>
    </row>
    <row r="110" spans="2:12" ht="15">
      <c r="B110" s="101" t="s">
        <v>697</v>
      </c>
      <c r="C110" s="108">
        <v>816675.368245352</v>
      </c>
      <c r="D110" s="108">
        <v>131072.483765235</v>
      </c>
      <c r="E110" s="108">
        <v>462062.518605608</v>
      </c>
      <c r="F110" s="109" t="s">
        <v>714</v>
      </c>
      <c r="G110" s="284"/>
      <c r="H110" s="25"/>
      <c r="I110" s="25"/>
      <c r="J110" s="25"/>
      <c r="K110" s="25"/>
      <c r="L110" s="25"/>
    </row>
    <row r="111" spans="2:12" ht="15">
      <c r="B111" s="101" t="s">
        <v>698</v>
      </c>
      <c r="C111" s="109">
        <v>0.21141043032350398</v>
      </c>
      <c r="D111" s="109">
        <v>0.17561374106713198</v>
      </c>
      <c r="E111" s="109">
        <v>0.16908248830567701</v>
      </c>
      <c r="F111" s="109" t="s">
        <v>714</v>
      </c>
      <c r="G111" s="284"/>
      <c r="H111" s="284"/>
      <c r="I111" s="284"/>
      <c r="J111" s="25"/>
      <c r="K111" s="25"/>
      <c r="L111" s="25"/>
    </row>
    <row r="112" spans="2:12" ht="15">
      <c r="B112" s="101" t="s">
        <v>699</v>
      </c>
      <c r="C112" s="109">
        <v>0.17083980063325999</v>
      </c>
      <c r="D112" s="109">
        <v>0.132256218484707</v>
      </c>
      <c r="E112" s="109">
        <v>0.126822716429082</v>
      </c>
      <c r="F112" s="109" t="s">
        <v>714</v>
      </c>
      <c r="G112" s="284"/>
      <c r="H112" s="284"/>
      <c r="I112" s="284"/>
      <c r="J112" s="25"/>
      <c r="K112" s="25"/>
      <c r="L112" s="25"/>
    </row>
    <row r="113" spans="2:12" ht="15">
      <c r="B113" s="101" t="s">
        <v>700</v>
      </c>
      <c r="C113" s="109">
        <v>0.147992838173735</v>
      </c>
      <c r="D113" s="109">
        <v>0.0733527440216787</v>
      </c>
      <c r="E113" s="109">
        <v>0.104364268895348</v>
      </c>
      <c r="F113" s="109" t="s">
        <v>714</v>
      </c>
      <c r="G113" s="284"/>
      <c r="H113" s="284"/>
      <c r="I113" s="284"/>
      <c r="J113" s="25"/>
      <c r="K113" s="25"/>
      <c r="L113" s="25"/>
    </row>
    <row r="114" spans="2:12" ht="15">
      <c r="B114" s="25"/>
      <c r="C114" s="25"/>
      <c r="D114" s="25"/>
      <c r="E114" s="25"/>
      <c r="F114" s="25"/>
      <c r="G114" s="25"/>
      <c r="H114" s="25"/>
      <c r="I114" s="25"/>
      <c r="J114" s="25"/>
      <c r="K114" s="25"/>
      <c r="L114" s="25"/>
    </row>
    <row r="115" spans="2:12" ht="15">
      <c r="B115" s="651" t="s">
        <v>716</v>
      </c>
      <c r="C115" s="651"/>
      <c r="D115" s="651"/>
      <c r="E115" s="651"/>
      <c r="F115" s="651"/>
      <c r="G115" s="103"/>
      <c r="H115" s="25"/>
      <c r="I115" s="25"/>
      <c r="J115" s="25"/>
      <c r="K115" s="25"/>
      <c r="L115" s="25"/>
    </row>
    <row r="116" spans="2:12" ht="39.6">
      <c r="B116" s="106"/>
      <c r="C116" s="107" t="s">
        <v>713</v>
      </c>
      <c r="D116" s="107" t="s">
        <v>691</v>
      </c>
      <c r="E116" s="107" t="s">
        <v>692</v>
      </c>
      <c r="F116" s="107" t="s">
        <v>693</v>
      </c>
      <c r="G116" s="25"/>
      <c r="H116" s="25"/>
      <c r="I116" s="25"/>
      <c r="J116" s="25"/>
      <c r="K116" s="25"/>
      <c r="L116" s="25"/>
    </row>
    <row r="117" spans="2:12" ht="15">
      <c r="B117" s="101" t="s">
        <v>696</v>
      </c>
      <c r="C117" s="108">
        <v>520000</v>
      </c>
      <c r="D117" s="108">
        <v>120000</v>
      </c>
      <c r="E117" s="108">
        <v>360000</v>
      </c>
      <c r="F117" s="109" t="s">
        <v>714</v>
      </c>
      <c r="G117" s="284"/>
      <c r="H117" s="25"/>
      <c r="I117" s="25"/>
      <c r="J117" s="25"/>
      <c r="K117" s="25"/>
      <c r="L117" s="25"/>
    </row>
    <row r="118" spans="2:12" ht="15">
      <c r="B118" s="101" t="s">
        <v>697</v>
      </c>
      <c r="C118" s="108">
        <v>843281.838012652</v>
      </c>
      <c r="D118" s="108">
        <v>131887.641740423</v>
      </c>
      <c r="E118" s="108">
        <v>471814.223100528</v>
      </c>
      <c r="F118" s="109" t="s">
        <v>714</v>
      </c>
      <c r="G118" s="284"/>
      <c r="H118" s="25"/>
      <c r="I118" s="25"/>
      <c r="J118" s="25"/>
      <c r="K118" s="25"/>
      <c r="L118" s="25"/>
    </row>
    <row r="119" spans="2:12" ht="15">
      <c r="B119" s="101" t="s">
        <v>698</v>
      </c>
      <c r="C119" s="109">
        <v>0.226980606380914</v>
      </c>
      <c r="D119" s="109">
        <v>0.18887599865406302</v>
      </c>
      <c r="E119" s="109">
        <v>0.183878395319914</v>
      </c>
      <c r="F119" s="109" t="s">
        <v>714</v>
      </c>
      <c r="G119" s="284"/>
      <c r="H119" s="284"/>
      <c r="I119" s="284"/>
      <c r="J119" s="25"/>
      <c r="K119" s="25"/>
      <c r="L119" s="25"/>
    </row>
    <row r="120" spans="2:12" ht="15">
      <c r="B120" s="101" t="s">
        <v>699</v>
      </c>
      <c r="C120" s="109">
        <v>0.17083980063325999</v>
      </c>
      <c r="D120" s="109">
        <v>0.132256218484707</v>
      </c>
      <c r="E120" s="109">
        <v>0.126822716429082</v>
      </c>
      <c r="F120" s="109" t="s">
        <v>714</v>
      </c>
      <c r="G120" s="284"/>
      <c r="H120" s="284"/>
      <c r="I120" s="284"/>
      <c r="J120" s="25"/>
      <c r="K120" s="25"/>
      <c r="L120" s="25"/>
    </row>
    <row r="121" spans="2:12" ht="15">
      <c r="B121" s="101" t="s">
        <v>700</v>
      </c>
      <c r="C121" s="109">
        <v>0.147992838173735</v>
      </c>
      <c r="D121" s="109">
        <v>0.0733527440216787</v>
      </c>
      <c r="E121" s="109">
        <v>0.104364268895348</v>
      </c>
      <c r="F121" s="109" t="s">
        <v>714</v>
      </c>
      <c r="G121" s="284"/>
      <c r="H121" s="284"/>
      <c r="I121" s="284"/>
      <c r="J121" s="25"/>
      <c r="K121" s="25"/>
      <c r="L121" s="25"/>
    </row>
    <row r="122" spans="2:12" ht="15">
      <c r="B122" s="103"/>
      <c r="C122" s="284"/>
      <c r="D122" s="284"/>
      <c r="E122" s="284"/>
      <c r="F122" s="284"/>
      <c r="G122" s="284"/>
      <c r="H122" s="25"/>
      <c r="I122" s="25"/>
      <c r="J122" s="25"/>
      <c r="K122" s="25"/>
      <c r="L122" s="25"/>
    </row>
    <row r="123" spans="2:12" ht="15">
      <c r="B123" s="106" t="s">
        <v>702</v>
      </c>
      <c r="C123" s="106"/>
      <c r="D123" s="284"/>
      <c r="E123" s="284"/>
      <c r="F123" s="284"/>
      <c r="G123" s="284"/>
      <c r="H123" s="25"/>
      <c r="I123" s="25"/>
      <c r="J123" s="25"/>
      <c r="K123" s="25"/>
      <c r="L123" s="25"/>
    </row>
    <row r="124" spans="2:12" ht="15">
      <c r="B124" s="110" t="s">
        <v>703</v>
      </c>
      <c r="C124" s="114">
        <v>0.10301035311894242</v>
      </c>
      <c r="D124" s="284"/>
      <c r="E124" s="284"/>
      <c r="F124" s="284"/>
      <c r="G124" s="284"/>
      <c r="H124" s="25"/>
      <c r="I124" s="25"/>
      <c r="J124" s="25"/>
      <c r="K124" s="25"/>
      <c r="L124" s="25"/>
    </row>
    <row r="125" spans="2:12" ht="15">
      <c r="B125" s="110" t="s">
        <v>704</v>
      </c>
      <c r="C125" s="114">
        <v>0.14616044736854997</v>
      </c>
      <c r="D125" s="284"/>
      <c r="E125" s="284"/>
      <c r="F125" s="284"/>
      <c r="G125" s="284"/>
      <c r="H125" s="25"/>
      <c r="I125" s="25"/>
      <c r="J125" s="25"/>
      <c r="K125" s="25"/>
      <c r="L125" s="25"/>
    </row>
    <row r="126" spans="2:12" ht="15">
      <c r="B126" s="110" t="s">
        <v>705</v>
      </c>
      <c r="C126" s="285">
        <v>1.4248999838221796</v>
      </c>
      <c r="D126" s="284"/>
      <c r="E126" s="284"/>
      <c r="F126" s="284"/>
      <c r="G126" s="284"/>
      <c r="H126" s="25"/>
      <c r="I126" s="25"/>
      <c r="J126" s="25"/>
      <c r="K126" s="25"/>
      <c r="L126" s="25"/>
    </row>
    <row r="127" spans="2:12" ht="15">
      <c r="B127" s="110" t="s">
        <v>706</v>
      </c>
      <c r="C127" s="285">
        <v>0.6077200283100865</v>
      </c>
      <c r="D127" s="284"/>
      <c r="E127" s="284"/>
      <c r="F127" s="284"/>
      <c r="G127" s="284"/>
      <c r="H127" s="25"/>
      <c r="I127" s="25"/>
      <c r="J127" s="25"/>
      <c r="K127" s="25"/>
      <c r="L127" s="25"/>
    </row>
    <row r="128" spans="2:12" ht="15">
      <c r="B128" s="110" t="s">
        <v>707</v>
      </c>
      <c r="C128" s="285">
        <v>0.24152478716367812</v>
      </c>
      <c r="D128" s="284"/>
      <c r="E128" s="284"/>
      <c r="F128" s="284"/>
      <c r="G128" s="284"/>
      <c r="H128" s="25"/>
      <c r="I128" s="25"/>
      <c r="J128" s="25"/>
      <c r="K128" s="25"/>
      <c r="L128" s="25"/>
    </row>
    <row r="129" spans="2:12" ht="15">
      <c r="B129" s="110" t="s">
        <v>708</v>
      </c>
      <c r="C129" s="112">
        <v>-0.032912321157551355</v>
      </c>
      <c r="D129" s="284"/>
      <c r="E129" s="284"/>
      <c r="F129" s="284"/>
      <c r="G129" s="284"/>
      <c r="H129" s="25"/>
      <c r="I129" s="25"/>
      <c r="J129" s="25"/>
      <c r="K129" s="25"/>
      <c r="L129" s="25"/>
    </row>
    <row r="130" spans="2:12" ht="15">
      <c r="B130" s="113" t="s">
        <v>709</v>
      </c>
      <c r="C130" s="286">
        <v>0.07846556379464355</v>
      </c>
      <c r="D130" s="284"/>
      <c r="E130" s="284"/>
      <c r="F130" s="284"/>
      <c r="G130" s="284"/>
      <c r="H130" s="25"/>
      <c r="I130" s="25"/>
      <c r="J130" s="25"/>
      <c r="K130" s="25"/>
      <c r="L130" s="25"/>
    </row>
    <row r="131" spans="2:12" ht="15">
      <c r="B131" s="101" t="s">
        <v>710</v>
      </c>
      <c r="C131" s="114">
        <v>0.0684</v>
      </c>
      <c r="D131" s="25"/>
      <c r="E131" s="25"/>
      <c r="F131" s="25"/>
      <c r="G131" s="25"/>
      <c r="H131" s="25"/>
      <c r="I131" s="25"/>
      <c r="J131" s="25"/>
      <c r="K131" s="25"/>
      <c r="L131" s="25"/>
    </row>
    <row r="132" spans="2:12" ht="15">
      <c r="B132" s="103"/>
      <c r="C132" s="111"/>
      <c r="D132" s="25"/>
      <c r="E132" s="25"/>
      <c r="F132" s="25"/>
      <c r="G132" s="25"/>
      <c r="H132" s="25"/>
      <c r="I132" s="25"/>
      <c r="J132" s="25"/>
      <c r="K132" s="25"/>
      <c r="L132" s="25"/>
    </row>
    <row r="133" spans="2:12" ht="15">
      <c r="B133" s="29" t="s">
        <v>711</v>
      </c>
      <c r="C133" s="106"/>
      <c r="D133" s="25"/>
      <c r="E133" s="25"/>
      <c r="F133" s="25"/>
      <c r="G133" s="25"/>
      <c r="H133" s="25"/>
      <c r="I133" s="25"/>
      <c r="J133" s="25"/>
      <c r="K133" s="25"/>
      <c r="L133" s="25"/>
    </row>
    <row r="134" spans="2:12" ht="15">
      <c r="B134" s="110" t="s">
        <v>712</v>
      </c>
      <c r="C134" s="115">
        <v>0.1295800260980116</v>
      </c>
      <c r="D134" s="25"/>
      <c r="E134" s="25"/>
      <c r="F134" s="25"/>
      <c r="G134" s="25"/>
      <c r="H134" s="25"/>
      <c r="I134" s="25"/>
      <c r="J134" s="25"/>
      <c r="K134" s="25"/>
      <c r="L134" s="25"/>
    </row>
    <row r="135" spans="2:12" ht="15">
      <c r="B135" s="25"/>
      <c r="C135" s="25"/>
      <c r="D135" s="25"/>
      <c r="E135" s="25"/>
      <c r="F135" s="25"/>
      <c r="G135" s="25"/>
      <c r="H135" s="25"/>
      <c r="I135" s="25"/>
      <c r="J135" s="25"/>
      <c r="K135" s="25"/>
      <c r="L135" s="25"/>
    </row>
    <row r="136" ht="13.8" thickBot="1"/>
    <row r="137" spans="2:6" ht="12.75">
      <c r="B137" s="49"/>
      <c r="C137" s="50"/>
      <c r="D137" s="50"/>
      <c r="E137" s="51" t="s">
        <v>746</v>
      </c>
      <c r="F137" s="52"/>
    </row>
    <row r="138" spans="2:6" ht="12.75">
      <c r="B138" s="53" t="s">
        <v>737</v>
      </c>
      <c r="C138" s="54"/>
      <c r="D138" s="54"/>
      <c r="E138" s="55"/>
      <c r="F138" s="56"/>
    </row>
    <row r="139" spans="2:6" ht="12.75">
      <c r="B139" s="57" t="s">
        <v>738</v>
      </c>
      <c r="C139" s="54"/>
      <c r="D139" s="54"/>
      <c r="E139" s="55"/>
      <c r="F139" s="56"/>
    </row>
    <row r="140" spans="2:6" ht="12.75">
      <c r="B140" s="58" t="s">
        <v>747</v>
      </c>
      <c r="C140" s="54"/>
      <c r="D140" s="54"/>
      <c r="E140" s="55"/>
      <c r="F140" s="56"/>
    </row>
    <row r="141" spans="2:6" ht="12.75">
      <c r="B141" s="58" t="s">
        <v>748</v>
      </c>
      <c r="C141" s="54"/>
      <c r="D141" s="54"/>
      <c r="E141" s="55"/>
      <c r="F141" s="56"/>
    </row>
    <row r="142" spans="2:6" ht="12.75">
      <c r="B142" s="58"/>
      <c r="C142" s="54"/>
      <c r="D142" s="54"/>
      <c r="E142" s="55"/>
      <c r="F142" s="56"/>
    </row>
    <row r="143" spans="2:6" ht="12.75">
      <c r="B143" s="58"/>
      <c r="C143" s="54"/>
      <c r="D143" s="54"/>
      <c r="E143" s="55"/>
      <c r="F143" s="56"/>
    </row>
    <row r="144" spans="2:6" ht="12.75">
      <c r="B144" s="58"/>
      <c r="C144" s="54"/>
      <c r="D144" s="54"/>
      <c r="E144" s="55"/>
      <c r="F144" s="56"/>
    </row>
    <row r="145" spans="2:6" ht="12.75">
      <c r="B145" s="59"/>
      <c r="C145" s="54"/>
      <c r="D145" s="54"/>
      <c r="E145" s="55"/>
      <c r="F145" s="56"/>
    </row>
    <row r="146" spans="2:6" ht="13.5" thickBot="1">
      <c r="B146" s="60" t="s">
        <v>740</v>
      </c>
      <c r="C146" s="61"/>
      <c r="D146" s="61"/>
      <c r="E146" s="62"/>
      <c r="F146" s="63"/>
    </row>
    <row r="147" ht="13.5" thickBot="1"/>
    <row r="148" ht="15">
      <c r="B148" s="64" t="s">
        <v>741</v>
      </c>
    </row>
    <row r="149" ht="15">
      <c r="B149" s="65" t="s">
        <v>742</v>
      </c>
    </row>
    <row r="150" ht="12.75">
      <c r="B150" s="66"/>
    </row>
    <row r="151" ht="12.75">
      <c r="B151" s="66"/>
    </row>
    <row r="152" ht="12.75">
      <c r="B152" s="66"/>
    </row>
    <row r="153" ht="12.75">
      <c r="B153" s="66"/>
    </row>
    <row r="154" ht="12.75">
      <c r="B154" s="66"/>
    </row>
    <row r="155" ht="12.75">
      <c r="B155" s="66"/>
    </row>
    <row r="156" ht="12.75">
      <c r="B156" s="66"/>
    </row>
    <row r="157" ht="12.75">
      <c r="B157" s="66"/>
    </row>
    <row r="158" ht="12.75">
      <c r="B158" s="66"/>
    </row>
    <row r="159" ht="12.75">
      <c r="B159" s="66"/>
    </row>
    <row r="160" ht="12.75">
      <c r="B160" s="66"/>
    </row>
    <row r="161" ht="13.5" thickBot="1">
      <c r="B161" s="67"/>
    </row>
  </sheetData>
  <mergeCells count="10">
    <mergeCell ref="G99:J99"/>
    <mergeCell ref="B99:B100"/>
    <mergeCell ref="C99:D99"/>
    <mergeCell ref="B107:F107"/>
    <mergeCell ref="B115:F115"/>
    <mergeCell ref="B60:D60"/>
    <mergeCell ref="B64:B65"/>
    <mergeCell ref="C64:C65"/>
    <mergeCell ref="B1:F1"/>
    <mergeCell ref="B98:J98"/>
  </mergeCell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AA332-54A3-46B8-B5B1-7AB0C9F12D8F}">
  <sheetPr>
    <outlinePr summaryBelow="0"/>
  </sheetPr>
  <dimension ref="A1:J328"/>
  <sheetViews>
    <sheetView workbookViewId="0" topLeftCell="A1"/>
  </sheetViews>
  <sheetFormatPr defaultColWidth="9.140625" defaultRowHeight="15"/>
  <cols>
    <col min="1" max="1" width="3.28125" style="44" customWidth="1"/>
    <col min="2" max="2" width="59.140625" style="44" customWidth="1"/>
    <col min="3" max="3" width="16.7109375" style="44" customWidth="1"/>
    <col min="4" max="4" width="21.7109375" style="44" customWidth="1"/>
    <col min="5" max="5" width="16.7109375" style="44" customWidth="1"/>
    <col min="6" max="6" width="21.8515625" style="44" customWidth="1"/>
    <col min="7" max="7" width="15.28125" style="44" customWidth="1"/>
    <col min="8" max="8" width="11.57421875" style="44" customWidth="1"/>
    <col min="9" max="9" width="12.28125" style="44" customWidth="1"/>
    <col min="10" max="10" width="10.8515625" style="44" customWidth="1"/>
    <col min="11" max="16384" width="9.140625" style="44" customWidth="1"/>
  </cols>
  <sheetData>
    <row r="1" spans="1:10" ht="15.9" customHeight="1">
      <c r="A1" s="191"/>
      <c r="B1" s="677" t="s">
        <v>662</v>
      </c>
      <c r="C1" s="678"/>
      <c r="D1" s="678"/>
      <c r="E1" s="678"/>
      <c r="F1" s="191"/>
      <c r="G1" s="191"/>
      <c r="H1" s="191"/>
      <c r="I1" s="191"/>
      <c r="J1" s="191"/>
    </row>
    <row r="2" spans="1:10" ht="12.9" customHeight="1">
      <c r="A2" s="191"/>
      <c r="B2" s="192"/>
      <c r="C2" s="191"/>
      <c r="D2" s="191"/>
      <c r="E2" s="191"/>
      <c r="F2" s="191"/>
      <c r="G2" s="191"/>
      <c r="H2" s="191"/>
      <c r="I2" s="191"/>
      <c r="J2" s="191"/>
    </row>
    <row r="3" spans="1:10" ht="12.9" customHeight="1" thickBot="1">
      <c r="A3" s="193"/>
      <c r="B3" s="84" t="s">
        <v>5</v>
      </c>
      <c r="C3" s="191"/>
      <c r="D3" s="191"/>
      <c r="E3" s="191"/>
      <c r="F3" s="191"/>
      <c r="G3" s="191"/>
      <c r="H3" s="191"/>
      <c r="I3" s="191"/>
      <c r="J3" s="191"/>
    </row>
    <row r="4" spans="1:10" ht="27.9" customHeight="1">
      <c r="A4" s="191"/>
      <c r="B4" s="194" t="s">
        <v>6</v>
      </c>
      <c r="C4" s="195" t="s">
        <v>7</v>
      </c>
      <c r="D4" s="196" t="s">
        <v>8</v>
      </c>
      <c r="E4" s="196" t="s">
        <v>9</v>
      </c>
      <c r="F4" s="196" t="s">
        <v>10</v>
      </c>
      <c r="G4" s="196" t="s">
        <v>11</v>
      </c>
      <c r="H4" s="196" t="s">
        <v>12</v>
      </c>
      <c r="I4" s="197" t="s">
        <v>13</v>
      </c>
      <c r="J4" s="180" t="s">
        <v>14</v>
      </c>
    </row>
    <row r="5" spans="1:10" ht="12.9" customHeight="1">
      <c r="A5" s="191"/>
      <c r="B5" s="198" t="s">
        <v>15</v>
      </c>
      <c r="C5" s="199"/>
      <c r="D5" s="199"/>
      <c r="E5" s="199"/>
      <c r="F5" s="199"/>
      <c r="G5" s="199"/>
      <c r="H5" s="181"/>
      <c r="I5" s="182"/>
      <c r="J5" s="191"/>
    </row>
    <row r="6" spans="1:10" ht="12.9" customHeight="1">
      <c r="A6" s="191"/>
      <c r="B6" s="198" t="s">
        <v>16</v>
      </c>
      <c r="C6" s="199"/>
      <c r="D6" s="199"/>
      <c r="E6" s="199"/>
      <c r="F6" s="191"/>
      <c r="G6" s="181"/>
      <c r="H6" s="181"/>
      <c r="I6" s="182"/>
      <c r="J6" s="191"/>
    </row>
    <row r="7" spans="1:10" ht="12.9" customHeight="1">
      <c r="A7" s="200"/>
      <c r="B7" s="201" t="s">
        <v>44</v>
      </c>
      <c r="C7" s="199" t="s">
        <v>45</v>
      </c>
      <c r="D7" s="199" t="s">
        <v>46</v>
      </c>
      <c r="E7" s="202">
        <v>1624893</v>
      </c>
      <c r="F7" s="203">
        <v>3284.72</v>
      </c>
      <c r="G7" s="204">
        <v>0.0205</v>
      </c>
      <c r="H7" s="181"/>
      <c r="I7" s="182"/>
      <c r="J7" s="191"/>
    </row>
    <row r="8" spans="1:10" ht="12.9" customHeight="1">
      <c r="A8" s="200"/>
      <c r="B8" s="201" t="s">
        <v>410</v>
      </c>
      <c r="C8" s="199" t="s">
        <v>411</v>
      </c>
      <c r="D8" s="199" t="s">
        <v>50</v>
      </c>
      <c r="E8" s="202">
        <v>61439</v>
      </c>
      <c r="F8" s="203">
        <v>3264.9</v>
      </c>
      <c r="G8" s="204">
        <v>0.0204</v>
      </c>
      <c r="H8" s="181"/>
      <c r="I8" s="182"/>
      <c r="J8" s="191"/>
    </row>
    <row r="9" spans="1:10" ht="12.9" customHeight="1">
      <c r="A9" s="200"/>
      <c r="B9" s="201" t="s">
        <v>37</v>
      </c>
      <c r="C9" s="199" t="s">
        <v>38</v>
      </c>
      <c r="D9" s="199" t="s">
        <v>39</v>
      </c>
      <c r="E9" s="202">
        <v>993030</v>
      </c>
      <c r="F9" s="203">
        <v>3120.6</v>
      </c>
      <c r="G9" s="204">
        <v>0.0195</v>
      </c>
      <c r="H9" s="181"/>
      <c r="I9" s="182"/>
      <c r="J9" s="191"/>
    </row>
    <row r="10" spans="1:10" ht="12.9" customHeight="1">
      <c r="A10" s="200"/>
      <c r="B10" s="201" t="s">
        <v>26</v>
      </c>
      <c r="C10" s="199" t="s">
        <v>27</v>
      </c>
      <c r="D10" s="199" t="s">
        <v>28</v>
      </c>
      <c r="E10" s="202">
        <v>626420</v>
      </c>
      <c r="F10" s="203">
        <v>2683.58</v>
      </c>
      <c r="G10" s="204">
        <v>0.0168</v>
      </c>
      <c r="H10" s="181"/>
      <c r="I10" s="182"/>
      <c r="J10" s="191"/>
    </row>
    <row r="11" spans="1:10" ht="12.9" customHeight="1">
      <c r="A11" s="200"/>
      <c r="B11" s="201" t="s">
        <v>412</v>
      </c>
      <c r="C11" s="199" t="s">
        <v>413</v>
      </c>
      <c r="D11" s="199" t="s">
        <v>414</v>
      </c>
      <c r="E11" s="202">
        <v>1089812</v>
      </c>
      <c r="F11" s="203">
        <v>2175.26</v>
      </c>
      <c r="G11" s="204">
        <v>0.0136</v>
      </c>
      <c r="H11" s="181"/>
      <c r="I11" s="182"/>
      <c r="J11" s="191"/>
    </row>
    <row r="12" spans="1:10" ht="12.9" customHeight="1">
      <c r="A12" s="200"/>
      <c r="B12" s="201" t="s">
        <v>56</v>
      </c>
      <c r="C12" s="199" t="s">
        <v>57</v>
      </c>
      <c r="D12" s="199" t="s">
        <v>58</v>
      </c>
      <c r="E12" s="202">
        <v>1350000</v>
      </c>
      <c r="F12" s="203">
        <v>2081.7</v>
      </c>
      <c r="G12" s="204">
        <v>0.013</v>
      </c>
      <c r="H12" s="181"/>
      <c r="I12" s="182"/>
      <c r="J12" s="191"/>
    </row>
    <row r="13" spans="1:10" ht="12.9" customHeight="1">
      <c r="A13" s="200"/>
      <c r="B13" s="201"/>
      <c r="C13" s="199"/>
      <c r="D13" s="199"/>
      <c r="E13" s="202"/>
      <c r="F13" s="203"/>
      <c r="G13" s="204"/>
      <c r="H13" s="181"/>
      <c r="I13" s="182"/>
      <c r="J13" s="191"/>
    </row>
    <row r="14" spans="1:10" ht="12.9" customHeight="1">
      <c r="A14" s="200"/>
      <c r="B14" s="3" t="s">
        <v>663</v>
      </c>
      <c r="C14" s="199"/>
      <c r="D14" s="199"/>
      <c r="E14" s="202"/>
      <c r="F14" s="203"/>
      <c r="G14" s="204"/>
      <c r="H14" s="181"/>
      <c r="I14" s="182"/>
      <c r="J14" s="191"/>
    </row>
    <row r="15" spans="1:10" ht="12.9" customHeight="1">
      <c r="A15" s="200"/>
      <c r="B15" s="201" t="s">
        <v>112</v>
      </c>
      <c r="C15" s="199" t="s">
        <v>113</v>
      </c>
      <c r="D15" s="199" t="s">
        <v>50</v>
      </c>
      <c r="E15" s="202">
        <v>149625</v>
      </c>
      <c r="F15" s="203">
        <v>940.62</v>
      </c>
      <c r="G15" s="204">
        <v>0.0059</v>
      </c>
      <c r="H15" s="181"/>
      <c r="I15" s="182"/>
      <c r="J15" s="191"/>
    </row>
    <row r="16" spans="1:10" ht="12.9" customHeight="1">
      <c r="A16" s="200"/>
      <c r="B16" s="201" t="s">
        <v>41</v>
      </c>
      <c r="C16" s="199" t="s">
        <v>42</v>
      </c>
      <c r="D16" s="199" t="s">
        <v>20</v>
      </c>
      <c r="E16" s="202">
        <v>94500</v>
      </c>
      <c r="F16" s="203">
        <v>865.01</v>
      </c>
      <c r="G16" s="204">
        <v>0.0054</v>
      </c>
      <c r="H16" s="181"/>
      <c r="I16" s="182"/>
      <c r="J16" s="191"/>
    </row>
    <row r="17" spans="1:10" ht="12.9" customHeight="1">
      <c r="A17" s="200"/>
      <c r="B17" s="201" t="s">
        <v>110</v>
      </c>
      <c r="C17" s="199" t="s">
        <v>111</v>
      </c>
      <c r="D17" s="199" t="s">
        <v>35</v>
      </c>
      <c r="E17" s="202">
        <v>13200</v>
      </c>
      <c r="F17" s="203">
        <v>149.58</v>
      </c>
      <c r="G17" s="204">
        <v>0.0009</v>
      </c>
      <c r="H17" s="181"/>
      <c r="I17" s="182"/>
      <c r="J17" s="191"/>
    </row>
    <row r="18" spans="1:10" ht="25.5" customHeight="1">
      <c r="A18" s="200"/>
      <c r="B18" s="201" t="s">
        <v>415</v>
      </c>
      <c r="C18" s="199" t="s">
        <v>416</v>
      </c>
      <c r="D18" s="199" t="s">
        <v>417</v>
      </c>
      <c r="E18" s="202">
        <v>75000</v>
      </c>
      <c r="F18" s="203">
        <v>125.78</v>
      </c>
      <c r="G18" s="204">
        <v>0.0008</v>
      </c>
      <c r="H18" s="181"/>
      <c r="I18" s="182"/>
      <c r="J18" s="191"/>
    </row>
    <row r="19" spans="1:10" ht="12.9" customHeight="1">
      <c r="A19" s="191"/>
      <c r="B19" s="198" t="s">
        <v>131</v>
      </c>
      <c r="C19" s="199"/>
      <c r="D19" s="199"/>
      <c r="E19" s="199"/>
      <c r="F19" s="206">
        <v>18691.75</v>
      </c>
      <c r="G19" s="207">
        <v>0.1168</v>
      </c>
      <c r="H19" s="208"/>
      <c r="I19" s="209"/>
      <c r="J19" s="191"/>
    </row>
    <row r="20" spans="1:10" ht="12.9" customHeight="1">
      <c r="A20" s="191"/>
      <c r="B20" s="210" t="s">
        <v>132</v>
      </c>
      <c r="C20" s="211"/>
      <c r="D20" s="211"/>
      <c r="E20" s="211"/>
      <c r="F20" s="208" t="s">
        <v>133</v>
      </c>
      <c r="G20" s="208" t="s">
        <v>133</v>
      </c>
      <c r="H20" s="208"/>
      <c r="I20" s="209"/>
      <c r="J20" s="191"/>
    </row>
    <row r="21" spans="1:10" ht="12.9" customHeight="1">
      <c r="A21" s="191"/>
      <c r="B21" s="210" t="s">
        <v>131</v>
      </c>
      <c r="C21" s="211"/>
      <c r="D21" s="211"/>
      <c r="E21" s="211"/>
      <c r="F21" s="208" t="s">
        <v>133</v>
      </c>
      <c r="G21" s="208" t="s">
        <v>133</v>
      </c>
      <c r="H21" s="208"/>
      <c r="I21" s="209"/>
      <c r="J21" s="191"/>
    </row>
    <row r="22" spans="1:10" ht="12.9" customHeight="1">
      <c r="A22" s="191"/>
      <c r="B22" s="287" t="s">
        <v>418</v>
      </c>
      <c r="C22" s="288"/>
      <c r="D22" s="289"/>
      <c r="E22" s="212"/>
      <c r="F22" s="290"/>
      <c r="G22" s="208"/>
      <c r="H22" s="208"/>
      <c r="I22" s="209"/>
      <c r="J22" s="191"/>
    </row>
    <row r="23" spans="1:10" ht="12.9" customHeight="1">
      <c r="A23" s="191"/>
      <c r="B23" s="291" t="s">
        <v>419</v>
      </c>
      <c r="C23" s="199" t="s">
        <v>420</v>
      </c>
      <c r="D23" s="199" t="s">
        <v>421</v>
      </c>
      <c r="E23" s="202">
        <v>2584141</v>
      </c>
      <c r="F23" s="203">
        <v>6287.9902953</v>
      </c>
      <c r="G23" s="204">
        <v>0.03925436235398078</v>
      </c>
      <c r="H23" s="208"/>
      <c r="I23" s="209"/>
      <c r="J23" s="191"/>
    </row>
    <row r="24" spans="1:10" ht="12.9" customHeight="1">
      <c r="A24" s="191"/>
      <c r="B24" s="291" t="s">
        <v>422</v>
      </c>
      <c r="C24" s="199" t="s">
        <v>423</v>
      </c>
      <c r="D24" s="199" t="s">
        <v>421</v>
      </c>
      <c r="E24" s="202">
        <v>1536079</v>
      </c>
      <c r="F24" s="203">
        <v>4787.3438114</v>
      </c>
      <c r="G24" s="204">
        <v>0.02988619890623053</v>
      </c>
      <c r="H24" s="208"/>
      <c r="I24" s="209"/>
      <c r="J24" s="191"/>
    </row>
    <row r="25" spans="1:10" ht="12.9" customHeight="1">
      <c r="A25" s="191"/>
      <c r="B25" s="291" t="s">
        <v>424</v>
      </c>
      <c r="C25" s="199" t="s">
        <v>425</v>
      </c>
      <c r="D25" s="199" t="s">
        <v>421</v>
      </c>
      <c r="E25" s="202">
        <v>493139</v>
      </c>
      <c r="F25" s="203">
        <v>1524.4405907</v>
      </c>
      <c r="G25" s="204">
        <v>0.009516704149365946</v>
      </c>
      <c r="H25" s="208"/>
      <c r="I25" s="209"/>
      <c r="J25" s="191"/>
    </row>
    <row r="26" spans="1:10" ht="12.9" customHeight="1">
      <c r="A26" s="191"/>
      <c r="B26" s="210" t="s">
        <v>131</v>
      </c>
      <c r="C26" s="211"/>
      <c r="D26" s="211"/>
      <c r="E26" s="212"/>
      <c r="F26" s="206">
        <f>SUM(F23:F25)</f>
        <v>12599.7746974</v>
      </c>
      <c r="G26" s="207">
        <f>SUM(G23:G25)</f>
        <v>0.07865726540957726</v>
      </c>
      <c r="H26" s="208"/>
      <c r="I26" s="209"/>
      <c r="J26" s="191"/>
    </row>
    <row r="27" spans="1:10" ht="12.9" customHeight="1">
      <c r="A27" s="191"/>
      <c r="B27" s="210" t="s">
        <v>134</v>
      </c>
      <c r="C27" s="212"/>
      <c r="D27" s="211"/>
      <c r="E27" s="212"/>
      <c r="F27" s="206">
        <v>31291.5246974</v>
      </c>
      <c r="G27" s="207">
        <v>0.19545726540957725</v>
      </c>
      <c r="H27" s="208"/>
      <c r="I27" s="209"/>
      <c r="J27" s="191"/>
    </row>
    <row r="28" spans="1:10" ht="12.9" customHeight="1">
      <c r="A28" s="191"/>
      <c r="B28" s="198" t="s">
        <v>307</v>
      </c>
      <c r="C28" s="199"/>
      <c r="D28" s="199"/>
      <c r="E28" s="199"/>
      <c r="F28" s="199"/>
      <c r="G28" s="199"/>
      <c r="H28" s="181"/>
      <c r="I28" s="182"/>
      <c r="J28" s="191"/>
    </row>
    <row r="29" spans="1:10" ht="12.9" customHeight="1">
      <c r="A29" s="191"/>
      <c r="B29" s="198" t="s">
        <v>308</v>
      </c>
      <c r="C29" s="199"/>
      <c r="D29" s="199"/>
      <c r="E29" s="199"/>
      <c r="F29" s="191"/>
      <c r="G29" s="181"/>
      <c r="H29" s="181"/>
      <c r="I29" s="182"/>
      <c r="J29" s="191"/>
    </row>
    <row r="30" spans="1:10" ht="12.9" customHeight="1">
      <c r="A30" s="200"/>
      <c r="B30" s="201" t="s">
        <v>428</v>
      </c>
      <c r="C30" s="199" t="s">
        <v>429</v>
      </c>
      <c r="D30" s="199" t="s">
        <v>173</v>
      </c>
      <c r="E30" s="202">
        <v>3500000</v>
      </c>
      <c r="F30" s="203">
        <v>3561.3</v>
      </c>
      <c r="G30" s="204">
        <v>0.0222</v>
      </c>
      <c r="H30" s="205">
        <v>0.07805100000000001</v>
      </c>
      <c r="I30" s="182"/>
      <c r="J30" s="191"/>
    </row>
    <row r="31" spans="1:10" ht="12.9" customHeight="1">
      <c r="A31" s="200"/>
      <c r="B31" s="201" t="s">
        <v>430</v>
      </c>
      <c r="C31" s="199" t="s">
        <v>431</v>
      </c>
      <c r="D31" s="199" t="s">
        <v>173</v>
      </c>
      <c r="E31" s="202">
        <v>3500000</v>
      </c>
      <c r="F31" s="203">
        <v>3523.63</v>
      </c>
      <c r="G31" s="204">
        <v>0.022</v>
      </c>
      <c r="H31" s="205">
        <v>0.078414</v>
      </c>
      <c r="I31" s="182"/>
      <c r="J31" s="191"/>
    </row>
    <row r="32" spans="1:10" ht="12.9" customHeight="1">
      <c r="A32" s="200"/>
      <c r="B32" s="201" t="s">
        <v>432</v>
      </c>
      <c r="C32" s="199" t="s">
        <v>433</v>
      </c>
      <c r="D32" s="199" t="s">
        <v>173</v>
      </c>
      <c r="E32" s="202">
        <v>3500000</v>
      </c>
      <c r="F32" s="203">
        <v>3512.01</v>
      </c>
      <c r="G32" s="204">
        <v>0.0219</v>
      </c>
      <c r="H32" s="205">
        <v>0.078414</v>
      </c>
      <c r="I32" s="182"/>
      <c r="J32" s="191"/>
    </row>
    <row r="33" spans="1:10" ht="12.9" customHeight="1">
      <c r="A33" s="200"/>
      <c r="B33" s="201" t="s">
        <v>434</v>
      </c>
      <c r="C33" s="199" t="s">
        <v>435</v>
      </c>
      <c r="D33" s="199" t="s">
        <v>173</v>
      </c>
      <c r="E33" s="202">
        <v>3500000</v>
      </c>
      <c r="F33" s="203">
        <v>3501.07</v>
      </c>
      <c r="G33" s="204">
        <v>0.0219</v>
      </c>
      <c r="H33" s="205">
        <v>0.078414</v>
      </c>
      <c r="I33" s="182"/>
      <c r="J33" s="191"/>
    </row>
    <row r="34" spans="1:10" ht="12.9" customHeight="1">
      <c r="A34" s="200"/>
      <c r="B34" s="201" t="s">
        <v>436</v>
      </c>
      <c r="C34" s="199" t="s">
        <v>437</v>
      </c>
      <c r="D34" s="199" t="s">
        <v>173</v>
      </c>
      <c r="E34" s="202">
        <v>3000000</v>
      </c>
      <c r="F34" s="203">
        <v>3087.04</v>
      </c>
      <c r="G34" s="204">
        <v>0.0193</v>
      </c>
      <c r="H34" s="205">
        <v>0.078154</v>
      </c>
      <c r="I34" s="182"/>
      <c r="J34" s="191"/>
    </row>
    <row r="35" spans="1:10" ht="12.9" customHeight="1">
      <c r="A35" s="200"/>
      <c r="B35" s="201" t="s">
        <v>438</v>
      </c>
      <c r="C35" s="199" t="s">
        <v>439</v>
      </c>
      <c r="D35" s="199" t="s">
        <v>173</v>
      </c>
      <c r="E35" s="202">
        <v>3000000</v>
      </c>
      <c r="F35" s="203">
        <v>3086.01</v>
      </c>
      <c r="G35" s="204">
        <v>0.0193</v>
      </c>
      <c r="H35" s="205">
        <v>0.078154</v>
      </c>
      <c r="I35" s="182"/>
      <c r="J35" s="191"/>
    </row>
    <row r="36" spans="1:10" ht="12.9" customHeight="1">
      <c r="A36" s="200"/>
      <c r="B36" s="201" t="s">
        <v>440</v>
      </c>
      <c r="C36" s="199" t="s">
        <v>441</v>
      </c>
      <c r="D36" s="199" t="s">
        <v>173</v>
      </c>
      <c r="E36" s="202">
        <v>3000000</v>
      </c>
      <c r="F36" s="203">
        <v>3013.8</v>
      </c>
      <c r="G36" s="204">
        <v>0.0188</v>
      </c>
      <c r="H36" s="205">
        <v>0.078414</v>
      </c>
      <c r="I36" s="182"/>
      <c r="J36" s="191"/>
    </row>
    <row r="37" spans="1:10" ht="12.9" customHeight="1">
      <c r="A37" s="200"/>
      <c r="B37" s="201" t="s">
        <v>442</v>
      </c>
      <c r="C37" s="199" t="s">
        <v>443</v>
      </c>
      <c r="D37" s="199" t="s">
        <v>173</v>
      </c>
      <c r="E37" s="202">
        <v>3000000</v>
      </c>
      <c r="F37" s="203">
        <v>2996.21</v>
      </c>
      <c r="G37" s="204">
        <v>0.0187</v>
      </c>
      <c r="H37" s="205">
        <v>0.078505</v>
      </c>
      <c r="I37" s="182"/>
      <c r="J37" s="191"/>
    </row>
    <row r="38" spans="1:10" ht="12.9" customHeight="1">
      <c r="A38" s="200"/>
      <c r="B38" s="201" t="s">
        <v>444</v>
      </c>
      <c r="C38" s="199" t="s">
        <v>445</v>
      </c>
      <c r="D38" s="199" t="s">
        <v>173</v>
      </c>
      <c r="E38" s="202">
        <v>2500000</v>
      </c>
      <c r="F38" s="203">
        <v>2592.35</v>
      </c>
      <c r="G38" s="204">
        <v>0.0162</v>
      </c>
      <c r="H38" s="205">
        <v>0.078152</v>
      </c>
      <c r="I38" s="182"/>
      <c r="J38" s="191"/>
    </row>
    <row r="39" spans="1:10" ht="12.9" customHeight="1">
      <c r="A39" s="200"/>
      <c r="B39" s="201" t="s">
        <v>446</v>
      </c>
      <c r="C39" s="199" t="s">
        <v>447</v>
      </c>
      <c r="D39" s="199" t="s">
        <v>173</v>
      </c>
      <c r="E39" s="202">
        <v>2500000</v>
      </c>
      <c r="F39" s="203">
        <v>2553.07</v>
      </c>
      <c r="G39" s="204">
        <v>0.0159</v>
      </c>
      <c r="H39" s="205">
        <v>0.078154</v>
      </c>
      <c r="I39" s="182"/>
      <c r="J39" s="191"/>
    </row>
    <row r="40" spans="1:10" ht="12.9" customHeight="1">
      <c r="A40" s="200"/>
      <c r="B40" s="201" t="s">
        <v>448</v>
      </c>
      <c r="C40" s="199" t="s">
        <v>449</v>
      </c>
      <c r="D40" s="199" t="s">
        <v>173</v>
      </c>
      <c r="E40" s="202">
        <v>2500000</v>
      </c>
      <c r="F40" s="203">
        <v>2542.61</v>
      </c>
      <c r="G40" s="204">
        <v>0.0159</v>
      </c>
      <c r="H40" s="205">
        <v>0.078541</v>
      </c>
      <c r="I40" s="182"/>
      <c r="J40" s="191"/>
    </row>
    <row r="41" spans="1:10" ht="12.9" customHeight="1">
      <c r="A41" s="200"/>
      <c r="B41" s="201" t="s">
        <v>450</v>
      </c>
      <c r="C41" s="199" t="s">
        <v>451</v>
      </c>
      <c r="D41" s="199" t="s">
        <v>173</v>
      </c>
      <c r="E41" s="202">
        <v>2500000</v>
      </c>
      <c r="F41" s="203">
        <v>2529.19</v>
      </c>
      <c r="G41" s="204">
        <v>0.0158</v>
      </c>
      <c r="H41" s="205">
        <v>0.078306</v>
      </c>
      <c r="I41" s="182"/>
      <c r="J41" s="191"/>
    </row>
    <row r="42" spans="1:10" ht="12.9" customHeight="1">
      <c r="A42" s="200"/>
      <c r="B42" s="201" t="s">
        <v>452</v>
      </c>
      <c r="C42" s="199" t="s">
        <v>453</v>
      </c>
      <c r="D42" s="199" t="s">
        <v>173</v>
      </c>
      <c r="E42" s="202">
        <v>2500000</v>
      </c>
      <c r="F42" s="203">
        <v>2520.95</v>
      </c>
      <c r="G42" s="204">
        <v>0.0157</v>
      </c>
      <c r="H42" s="205">
        <v>0.078414</v>
      </c>
      <c r="I42" s="182"/>
      <c r="J42" s="191"/>
    </row>
    <row r="43" spans="1:10" ht="12.9" customHeight="1">
      <c r="A43" s="200"/>
      <c r="B43" s="201" t="s">
        <v>454</v>
      </c>
      <c r="C43" s="199" t="s">
        <v>455</v>
      </c>
      <c r="D43" s="199" t="s">
        <v>173</v>
      </c>
      <c r="E43" s="202">
        <v>2500000</v>
      </c>
      <c r="F43" s="203">
        <v>2519.87</v>
      </c>
      <c r="G43" s="204">
        <v>0.0157</v>
      </c>
      <c r="H43" s="205">
        <v>0.07839</v>
      </c>
      <c r="I43" s="182"/>
      <c r="J43" s="191"/>
    </row>
    <row r="44" spans="1:10" ht="12.9" customHeight="1">
      <c r="A44" s="200"/>
      <c r="B44" s="201" t="s">
        <v>456</v>
      </c>
      <c r="C44" s="199" t="s">
        <v>457</v>
      </c>
      <c r="D44" s="199" t="s">
        <v>173</v>
      </c>
      <c r="E44" s="202">
        <v>2500000</v>
      </c>
      <c r="F44" s="203">
        <v>2499.28</v>
      </c>
      <c r="G44" s="204">
        <v>0.0156</v>
      </c>
      <c r="H44" s="205">
        <v>0.078518</v>
      </c>
      <c r="I44" s="182"/>
      <c r="J44" s="191"/>
    </row>
    <row r="45" spans="1:10" ht="12.9" customHeight="1">
      <c r="A45" s="200"/>
      <c r="B45" s="201" t="s">
        <v>458</v>
      </c>
      <c r="C45" s="199" t="s">
        <v>459</v>
      </c>
      <c r="D45" s="199" t="s">
        <v>173</v>
      </c>
      <c r="E45" s="202">
        <v>2500000</v>
      </c>
      <c r="F45" s="203">
        <v>2499.16</v>
      </c>
      <c r="G45" s="204">
        <v>0.0156</v>
      </c>
      <c r="H45" s="205">
        <v>0.078518</v>
      </c>
      <c r="I45" s="182"/>
      <c r="J45" s="191"/>
    </row>
    <row r="46" spans="1:10" ht="12.9" customHeight="1">
      <c r="A46" s="200"/>
      <c r="B46" s="201" t="s">
        <v>460</v>
      </c>
      <c r="C46" s="199" t="s">
        <v>461</v>
      </c>
      <c r="D46" s="199" t="s">
        <v>173</v>
      </c>
      <c r="E46" s="202">
        <v>2500000</v>
      </c>
      <c r="F46" s="203">
        <v>2455</v>
      </c>
      <c r="G46" s="204">
        <v>0.0153</v>
      </c>
      <c r="H46" s="205">
        <v>0.077917</v>
      </c>
      <c r="I46" s="182"/>
      <c r="J46" s="191"/>
    </row>
    <row r="47" spans="1:10" ht="12.9" customHeight="1">
      <c r="A47" s="200"/>
      <c r="B47" s="201" t="s">
        <v>462</v>
      </c>
      <c r="C47" s="199" t="s">
        <v>463</v>
      </c>
      <c r="D47" s="199" t="s">
        <v>173</v>
      </c>
      <c r="E47" s="202">
        <v>2000000</v>
      </c>
      <c r="F47" s="203">
        <v>2046.67</v>
      </c>
      <c r="G47" s="204">
        <v>0.0128</v>
      </c>
      <c r="H47" s="205">
        <v>0.078719</v>
      </c>
      <c r="I47" s="182"/>
      <c r="J47" s="191"/>
    </row>
    <row r="48" spans="1:10" ht="12.9" customHeight="1">
      <c r="A48" s="200"/>
      <c r="B48" s="201" t="s">
        <v>464</v>
      </c>
      <c r="C48" s="199" t="s">
        <v>465</v>
      </c>
      <c r="D48" s="199" t="s">
        <v>173</v>
      </c>
      <c r="E48" s="202">
        <v>2000000</v>
      </c>
      <c r="F48" s="203">
        <v>1995.03</v>
      </c>
      <c r="G48" s="204">
        <v>0.0125</v>
      </c>
      <c r="H48" s="205">
        <v>0.078407</v>
      </c>
      <c r="I48" s="182"/>
      <c r="J48" s="191"/>
    </row>
    <row r="49" spans="1:10" ht="12.9" customHeight="1">
      <c r="A49" s="200"/>
      <c r="B49" s="201" t="s">
        <v>466</v>
      </c>
      <c r="C49" s="199" t="s">
        <v>467</v>
      </c>
      <c r="D49" s="199" t="s">
        <v>173</v>
      </c>
      <c r="E49" s="202">
        <v>2000000</v>
      </c>
      <c r="F49" s="203">
        <v>1978.4</v>
      </c>
      <c r="G49" s="204">
        <v>0.0124</v>
      </c>
      <c r="H49" s="205">
        <v>0.074826</v>
      </c>
      <c r="I49" s="182"/>
      <c r="J49" s="191"/>
    </row>
    <row r="50" spans="1:10" ht="12.9" customHeight="1">
      <c r="A50" s="200"/>
      <c r="B50" s="201" t="s">
        <v>468</v>
      </c>
      <c r="C50" s="199" t="s">
        <v>469</v>
      </c>
      <c r="D50" s="199" t="s">
        <v>173</v>
      </c>
      <c r="E50" s="202">
        <v>1500000</v>
      </c>
      <c r="F50" s="203">
        <v>1558.56</v>
      </c>
      <c r="G50" s="204">
        <v>0.0097</v>
      </c>
      <c r="H50" s="205">
        <v>0.07873999999999999</v>
      </c>
      <c r="I50" s="182"/>
      <c r="J50" s="191"/>
    </row>
    <row r="51" spans="1:10" ht="12.9" customHeight="1">
      <c r="A51" s="200"/>
      <c r="B51" s="201" t="s">
        <v>470</v>
      </c>
      <c r="C51" s="199" t="s">
        <v>471</v>
      </c>
      <c r="D51" s="199" t="s">
        <v>173</v>
      </c>
      <c r="E51" s="202">
        <v>1500000</v>
      </c>
      <c r="F51" s="203">
        <v>1543.81</v>
      </c>
      <c r="G51" s="204">
        <v>0.0096</v>
      </c>
      <c r="H51" s="205">
        <v>0.078719</v>
      </c>
      <c r="I51" s="182"/>
      <c r="J51" s="191"/>
    </row>
    <row r="52" spans="1:10" ht="12.9" customHeight="1">
      <c r="A52" s="200"/>
      <c r="B52" s="201" t="s">
        <v>472</v>
      </c>
      <c r="C52" s="199" t="s">
        <v>473</v>
      </c>
      <c r="D52" s="199" t="s">
        <v>173</v>
      </c>
      <c r="E52" s="202">
        <v>1500000</v>
      </c>
      <c r="F52" s="203">
        <v>1543.65</v>
      </c>
      <c r="G52" s="204">
        <v>0.0096</v>
      </c>
      <c r="H52" s="205">
        <v>0.078223</v>
      </c>
      <c r="I52" s="182"/>
      <c r="J52" s="191"/>
    </row>
    <row r="53" spans="1:10" ht="12.9" customHeight="1">
      <c r="A53" s="200"/>
      <c r="B53" s="201" t="s">
        <v>474</v>
      </c>
      <c r="C53" s="199" t="s">
        <v>475</v>
      </c>
      <c r="D53" s="199" t="s">
        <v>173</v>
      </c>
      <c r="E53" s="202">
        <v>1500000</v>
      </c>
      <c r="F53" s="203">
        <v>1536.15</v>
      </c>
      <c r="G53" s="204">
        <v>0.0096</v>
      </c>
      <c r="H53" s="205">
        <v>0.07841000000000001</v>
      </c>
      <c r="I53" s="182"/>
      <c r="J53" s="191"/>
    </row>
    <row r="54" spans="1:10" ht="12.9" customHeight="1">
      <c r="A54" s="200"/>
      <c r="B54" s="201" t="s">
        <v>476</v>
      </c>
      <c r="C54" s="199" t="s">
        <v>477</v>
      </c>
      <c r="D54" s="199" t="s">
        <v>173</v>
      </c>
      <c r="E54" s="202">
        <v>1500000</v>
      </c>
      <c r="F54" s="203">
        <v>1531.53</v>
      </c>
      <c r="G54" s="204">
        <v>0.0096</v>
      </c>
      <c r="H54" s="205">
        <v>0.07850399999999999</v>
      </c>
      <c r="I54" s="182"/>
      <c r="J54" s="191"/>
    </row>
    <row r="55" spans="1:10" ht="12.9" customHeight="1">
      <c r="A55" s="200"/>
      <c r="B55" s="201" t="s">
        <v>478</v>
      </c>
      <c r="C55" s="199" t="s">
        <v>479</v>
      </c>
      <c r="D55" s="199" t="s">
        <v>173</v>
      </c>
      <c r="E55" s="202">
        <v>1500000</v>
      </c>
      <c r="F55" s="203">
        <v>1526.35</v>
      </c>
      <c r="G55" s="204">
        <v>0.0095</v>
      </c>
      <c r="H55" s="205">
        <v>0.078294</v>
      </c>
      <c r="I55" s="182"/>
      <c r="J55" s="191"/>
    </row>
    <row r="56" spans="1:10" ht="12.9" customHeight="1">
      <c r="A56" s="200"/>
      <c r="B56" s="201" t="s">
        <v>480</v>
      </c>
      <c r="C56" s="199" t="s">
        <v>481</v>
      </c>
      <c r="D56" s="199" t="s">
        <v>173</v>
      </c>
      <c r="E56" s="202">
        <v>1500000</v>
      </c>
      <c r="F56" s="203">
        <v>1525.69</v>
      </c>
      <c r="G56" s="204">
        <v>0.0095</v>
      </c>
      <c r="H56" s="205">
        <v>0.07814499999999999</v>
      </c>
      <c r="I56" s="182"/>
      <c r="J56" s="191"/>
    </row>
    <row r="57" spans="1:10" ht="12.9" customHeight="1">
      <c r="A57" s="200"/>
      <c r="B57" s="201" t="s">
        <v>482</v>
      </c>
      <c r="C57" s="199" t="s">
        <v>483</v>
      </c>
      <c r="D57" s="199" t="s">
        <v>173</v>
      </c>
      <c r="E57" s="202">
        <v>1500000</v>
      </c>
      <c r="F57" s="203">
        <v>1462.56</v>
      </c>
      <c r="G57" s="204">
        <v>0.0091</v>
      </c>
      <c r="H57" s="205">
        <v>0.077947</v>
      </c>
      <c r="I57" s="182"/>
      <c r="J57" s="191"/>
    </row>
    <row r="58" spans="1:10" ht="12.9" customHeight="1">
      <c r="A58" s="200"/>
      <c r="B58" s="201" t="s">
        <v>484</v>
      </c>
      <c r="C58" s="199" t="s">
        <v>485</v>
      </c>
      <c r="D58" s="199" t="s">
        <v>173</v>
      </c>
      <c r="E58" s="202">
        <v>1500000</v>
      </c>
      <c r="F58" s="203">
        <v>1449.45</v>
      </c>
      <c r="G58" s="204">
        <v>0.009</v>
      </c>
      <c r="H58" s="205">
        <v>0.078059</v>
      </c>
      <c r="I58" s="182"/>
      <c r="J58" s="191"/>
    </row>
    <row r="59" spans="1:10" ht="12.9" customHeight="1">
      <c r="A59" s="200"/>
      <c r="B59" s="201" t="s">
        <v>486</v>
      </c>
      <c r="C59" s="199" t="s">
        <v>487</v>
      </c>
      <c r="D59" s="199" t="s">
        <v>173</v>
      </c>
      <c r="E59" s="202">
        <v>1000000</v>
      </c>
      <c r="F59" s="203">
        <v>1051.4</v>
      </c>
      <c r="G59" s="204">
        <v>0.0066</v>
      </c>
      <c r="H59" s="205">
        <v>0.078622</v>
      </c>
      <c r="I59" s="182"/>
      <c r="J59" s="191"/>
    </row>
    <row r="60" spans="1:10" ht="12.9" customHeight="1">
      <c r="A60" s="200"/>
      <c r="B60" s="201" t="s">
        <v>488</v>
      </c>
      <c r="C60" s="199" t="s">
        <v>489</v>
      </c>
      <c r="D60" s="199" t="s">
        <v>173</v>
      </c>
      <c r="E60" s="202">
        <v>1000000</v>
      </c>
      <c r="F60" s="203">
        <v>1034.33</v>
      </c>
      <c r="G60" s="204">
        <v>0.0065</v>
      </c>
      <c r="H60" s="205">
        <v>0.078152</v>
      </c>
      <c r="I60" s="182"/>
      <c r="J60" s="191"/>
    </row>
    <row r="61" spans="1:10" ht="12.9" customHeight="1">
      <c r="A61" s="200"/>
      <c r="B61" s="201" t="s">
        <v>490</v>
      </c>
      <c r="C61" s="199" t="s">
        <v>491</v>
      </c>
      <c r="D61" s="199" t="s">
        <v>173</v>
      </c>
      <c r="E61" s="202">
        <v>1000000</v>
      </c>
      <c r="F61" s="203">
        <v>1032.35</v>
      </c>
      <c r="G61" s="204">
        <v>0.0064</v>
      </c>
      <c r="H61" s="205">
        <v>0.078415</v>
      </c>
      <c r="I61" s="182"/>
      <c r="J61" s="191"/>
    </row>
    <row r="62" spans="1:10" ht="12.9" customHeight="1">
      <c r="A62" s="200"/>
      <c r="B62" s="201" t="s">
        <v>492</v>
      </c>
      <c r="C62" s="199" t="s">
        <v>493</v>
      </c>
      <c r="D62" s="199" t="s">
        <v>173</v>
      </c>
      <c r="E62" s="202">
        <v>1000000</v>
      </c>
      <c r="F62" s="203">
        <v>1031.01</v>
      </c>
      <c r="G62" s="204">
        <v>0.0064</v>
      </c>
      <c r="H62" s="205">
        <v>0.078585</v>
      </c>
      <c r="I62" s="182"/>
      <c r="J62" s="191"/>
    </row>
    <row r="63" spans="1:10" ht="12.9" customHeight="1">
      <c r="A63" s="200"/>
      <c r="B63" s="201" t="s">
        <v>494</v>
      </c>
      <c r="C63" s="199" t="s">
        <v>495</v>
      </c>
      <c r="D63" s="199" t="s">
        <v>173</v>
      </c>
      <c r="E63" s="202">
        <v>1000000</v>
      </c>
      <c r="F63" s="203">
        <v>1029.39</v>
      </c>
      <c r="G63" s="204">
        <v>0.0064</v>
      </c>
      <c r="H63" s="205">
        <v>0.078303</v>
      </c>
      <c r="I63" s="182"/>
      <c r="J63" s="191"/>
    </row>
    <row r="64" spans="1:10" ht="12.9" customHeight="1">
      <c r="A64" s="200"/>
      <c r="B64" s="201" t="s">
        <v>496</v>
      </c>
      <c r="C64" s="199" t="s">
        <v>497</v>
      </c>
      <c r="D64" s="199" t="s">
        <v>173</v>
      </c>
      <c r="E64" s="202">
        <v>1000000</v>
      </c>
      <c r="F64" s="203">
        <v>1028.74</v>
      </c>
      <c r="G64" s="204">
        <v>0.0064</v>
      </c>
      <c r="H64" s="205">
        <v>0.078223</v>
      </c>
      <c r="I64" s="182"/>
      <c r="J64" s="191"/>
    </row>
    <row r="65" spans="1:10" ht="12.9" customHeight="1">
      <c r="A65" s="200"/>
      <c r="B65" s="201" t="s">
        <v>498</v>
      </c>
      <c r="C65" s="199" t="s">
        <v>499</v>
      </c>
      <c r="D65" s="199" t="s">
        <v>173</v>
      </c>
      <c r="E65" s="202">
        <v>1000000</v>
      </c>
      <c r="F65" s="203">
        <v>1027.21</v>
      </c>
      <c r="G65" s="204">
        <v>0.0064</v>
      </c>
      <c r="H65" s="205">
        <v>0.07841000000000001</v>
      </c>
      <c r="I65" s="182"/>
      <c r="J65" s="191"/>
    </row>
    <row r="66" spans="1:10" ht="12.9" customHeight="1">
      <c r="A66" s="200"/>
      <c r="B66" s="201" t="s">
        <v>500</v>
      </c>
      <c r="C66" s="199" t="s">
        <v>501</v>
      </c>
      <c r="D66" s="199" t="s">
        <v>173</v>
      </c>
      <c r="E66" s="202">
        <v>1000000</v>
      </c>
      <c r="F66" s="203">
        <v>1019.52</v>
      </c>
      <c r="G66" s="204">
        <v>0.0064</v>
      </c>
      <c r="H66" s="205">
        <v>0.078277</v>
      </c>
      <c r="I66" s="182"/>
      <c r="J66" s="191"/>
    </row>
    <row r="67" spans="1:10" ht="12.9" customHeight="1">
      <c r="A67" s="200"/>
      <c r="B67" s="201" t="s">
        <v>502</v>
      </c>
      <c r="C67" s="199" t="s">
        <v>503</v>
      </c>
      <c r="D67" s="199" t="s">
        <v>173</v>
      </c>
      <c r="E67" s="202">
        <v>1000000</v>
      </c>
      <c r="F67" s="203">
        <v>1017.12</v>
      </c>
      <c r="G67" s="204">
        <v>0.0063</v>
      </c>
      <c r="H67" s="205">
        <v>0.078148</v>
      </c>
      <c r="I67" s="182"/>
      <c r="J67" s="191"/>
    </row>
    <row r="68" spans="1:10" ht="12.9" customHeight="1">
      <c r="A68" s="200"/>
      <c r="B68" s="201" t="s">
        <v>504</v>
      </c>
      <c r="C68" s="199" t="s">
        <v>505</v>
      </c>
      <c r="D68" s="199" t="s">
        <v>173</v>
      </c>
      <c r="E68" s="202">
        <v>1000000</v>
      </c>
      <c r="F68" s="203">
        <v>1016.16</v>
      </c>
      <c r="G68" s="204">
        <v>0.0063</v>
      </c>
      <c r="H68" s="205">
        <v>0.078559</v>
      </c>
      <c r="I68" s="182"/>
      <c r="J68" s="191"/>
    </row>
    <row r="69" spans="1:10" ht="12.9" customHeight="1">
      <c r="A69" s="200"/>
      <c r="B69" s="201" t="s">
        <v>506</v>
      </c>
      <c r="C69" s="199" t="s">
        <v>507</v>
      </c>
      <c r="D69" s="199" t="s">
        <v>173</v>
      </c>
      <c r="E69" s="202">
        <v>1000000</v>
      </c>
      <c r="F69" s="203">
        <v>1010.2</v>
      </c>
      <c r="G69" s="204">
        <v>0.0063</v>
      </c>
      <c r="H69" s="205">
        <v>0.078615</v>
      </c>
      <c r="I69" s="182"/>
      <c r="J69" s="191"/>
    </row>
    <row r="70" spans="1:10" ht="12.9" customHeight="1">
      <c r="A70" s="200"/>
      <c r="B70" s="201" t="s">
        <v>508</v>
      </c>
      <c r="C70" s="199" t="s">
        <v>509</v>
      </c>
      <c r="D70" s="199" t="s">
        <v>173</v>
      </c>
      <c r="E70" s="202">
        <v>1000000</v>
      </c>
      <c r="F70" s="203">
        <v>1006.23</v>
      </c>
      <c r="G70" s="204">
        <v>0.0063</v>
      </c>
      <c r="H70" s="205">
        <v>0.077836</v>
      </c>
      <c r="I70" s="182"/>
      <c r="J70" s="191"/>
    </row>
    <row r="71" spans="1:10" ht="12.9" customHeight="1">
      <c r="A71" s="200"/>
      <c r="B71" s="201" t="s">
        <v>510</v>
      </c>
      <c r="C71" s="199" t="s">
        <v>511</v>
      </c>
      <c r="D71" s="199" t="s">
        <v>173</v>
      </c>
      <c r="E71" s="202">
        <v>1000000</v>
      </c>
      <c r="F71" s="203">
        <v>996.76</v>
      </c>
      <c r="G71" s="204">
        <v>0.0062</v>
      </c>
      <c r="H71" s="205">
        <v>0.078414</v>
      </c>
      <c r="I71" s="182"/>
      <c r="J71" s="191"/>
    </row>
    <row r="72" spans="1:10" ht="12.9" customHeight="1">
      <c r="A72" s="200"/>
      <c r="B72" s="201" t="s">
        <v>512</v>
      </c>
      <c r="C72" s="199" t="s">
        <v>513</v>
      </c>
      <c r="D72" s="199" t="s">
        <v>173</v>
      </c>
      <c r="E72" s="202">
        <v>1000000</v>
      </c>
      <c r="F72" s="203">
        <v>995.26</v>
      </c>
      <c r="G72" s="204">
        <v>0.0062</v>
      </c>
      <c r="H72" s="205">
        <v>0.078414</v>
      </c>
      <c r="I72" s="182"/>
      <c r="J72" s="191"/>
    </row>
    <row r="73" spans="1:10" ht="12.9" customHeight="1">
      <c r="A73" s="200"/>
      <c r="B73" s="201" t="s">
        <v>681</v>
      </c>
      <c r="C73" s="199" t="s">
        <v>514</v>
      </c>
      <c r="D73" s="199" t="s">
        <v>515</v>
      </c>
      <c r="E73" s="202">
        <v>1000</v>
      </c>
      <c r="F73" s="203">
        <v>994.75</v>
      </c>
      <c r="G73" s="204">
        <v>0.0062</v>
      </c>
      <c r="H73" s="205">
        <v>0.077775</v>
      </c>
      <c r="I73" s="182"/>
      <c r="J73" s="191"/>
    </row>
    <row r="74" spans="1:10" ht="12.9" customHeight="1">
      <c r="A74" s="200"/>
      <c r="B74" s="201" t="s">
        <v>516</v>
      </c>
      <c r="C74" s="199" t="s">
        <v>517</v>
      </c>
      <c r="D74" s="199" t="s">
        <v>173</v>
      </c>
      <c r="E74" s="202">
        <v>1000000</v>
      </c>
      <c r="F74" s="203">
        <v>993.69</v>
      </c>
      <c r="G74" s="204">
        <v>0.0062</v>
      </c>
      <c r="H74" s="205">
        <v>0.078154</v>
      </c>
      <c r="I74" s="182"/>
      <c r="J74" s="191"/>
    </row>
    <row r="75" spans="1:10" ht="12.9" customHeight="1">
      <c r="A75" s="200"/>
      <c r="B75" s="201" t="s">
        <v>518</v>
      </c>
      <c r="C75" s="199" t="s">
        <v>519</v>
      </c>
      <c r="D75" s="199" t="s">
        <v>173</v>
      </c>
      <c r="E75" s="202">
        <v>1000000</v>
      </c>
      <c r="F75" s="203">
        <v>985.97</v>
      </c>
      <c r="G75" s="204">
        <v>0.0062</v>
      </c>
      <c r="H75" s="205">
        <v>0.078362</v>
      </c>
      <c r="I75" s="182"/>
      <c r="J75" s="191"/>
    </row>
    <row r="76" spans="1:10" ht="12.9" customHeight="1">
      <c r="A76" s="200"/>
      <c r="B76" s="201" t="s">
        <v>520</v>
      </c>
      <c r="C76" s="199" t="s">
        <v>521</v>
      </c>
      <c r="D76" s="199" t="s">
        <v>173</v>
      </c>
      <c r="E76" s="202">
        <v>1000000</v>
      </c>
      <c r="F76" s="203">
        <v>979.57</v>
      </c>
      <c r="G76" s="204">
        <v>0.0061</v>
      </c>
      <c r="H76" s="205">
        <v>0.077992</v>
      </c>
      <c r="I76" s="182"/>
      <c r="J76" s="191"/>
    </row>
    <row r="77" spans="1:10" ht="12.9" customHeight="1">
      <c r="A77" s="200"/>
      <c r="B77" s="201" t="s">
        <v>522</v>
      </c>
      <c r="C77" s="199" t="s">
        <v>523</v>
      </c>
      <c r="D77" s="199" t="s">
        <v>173</v>
      </c>
      <c r="E77" s="202">
        <v>1000000</v>
      </c>
      <c r="F77" s="203">
        <v>974.72</v>
      </c>
      <c r="G77" s="204">
        <v>0.0061</v>
      </c>
      <c r="H77" s="205">
        <v>0.077947</v>
      </c>
      <c r="I77" s="182"/>
      <c r="J77" s="191"/>
    </row>
    <row r="78" spans="1:10" ht="12.9" customHeight="1">
      <c r="A78" s="200"/>
      <c r="B78" s="201" t="s">
        <v>524</v>
      </c>
      <c r="C78" s="199" t="s">
        <v>525</v>
      </c>
      <c r="D78" s="199" t="s">
        <v>173</v>
      </c>
      <c r="E78" s="202">
        <v>1000000</v>
      </c>
      <c r="F78" s="203">
        <v>967.02</v>
      </c>
      <c r="G78" s="204">
        <v>0.006</v>
      </c>
      <c r="H78" s="205">
        <v>0.078113</v>
      </c>
      <c r="I78" s="182"/>
      <c r="J78" s="191"/>
    </row>
    <row r="79" spans="1:10" ht="12.9" customHeight="1">
      <c r="A79" s="200"/>
      <c r="B79" s="201" t="s">
        <v>526</v>
      </c>
      <c r="C79" s="199" t="s">
        <v>527</v>
      </c>
      <c r="D79" s="199" t="s">
        <v>173</v>
      </c>
      <c r="E79" s="202">
        <v>500000</v>
      </c>
      <c r="F79" s="203">
        <v>522.57</v>
      </c>
      <c r="G79" s="204">
        <v>0.0033</v>
      </c>
      <c r="H79" s="205">
        <v>0.078541</v>
      </c>
      <c r="I79" s="182"/>
      <c r="J79" s="191"/>
    </row>
    <row r="80" spans="1:10" ht="12.9" customHeight="1">
      <c r="A80" s="200"/>
      <c r="B80" s="201" t="s">
        <v>528</v>
      </c>
      <c r="C80" s="199" t="s">
        <v>529</v>
      </c>
      <c r="D80" s="199" t="s">
        <v>173</v>
      </c>
      <c r="E80" s="202">
        <v>500000</v>
      </c>
      <c r="F80" s="203">
        <v>521.16</v>
      </c>
      <c r="G80" s="204">
        <v>0.0033</v>
      </c>
      <c r="H80" s="205">
        <v>0.078303</v>
      </c>
      <c r="I80" s="182"/>
      <c r="J80" s="191"/>
    </row>
    <row r="81" spans="1:10" ht="12.9" customHeight="1">
      <c r="A81" s="200"/>
      <c r="B81" s="201" t="s">
        <v>530</v>
      </c>
      <c r="C81" s="199" t="s">
        <v>531</v>
      </c>
      <c r="D81" s="199" t="s">
        <v>173</v>
      </c>
      <c r="E81" s="202">
        <v>500000</v>
      </c>
      <c r="F81" s="203">
        <v>520.62</v>
      </c>
      <c r="G81" s="204">
        <v>0.0033</v>
      </c>
      <c r="H81" s="205">
        <v>0.078152</v>
      </c>
      <c r="I81" s="182"/>
      <c r="J81" s="191"/>
    </row>
    <row r="82" spans="1:10" ht="12.9" customHeight="1">
      <c r="A82" s="200"/>
      <c r="B82" s="201" t="s">
        <v>532</v>
      </c>
      <c r="C82" s="199" t="s">
        <v>533</v>
      </c>
      <c r="D82" s="199" t="s">
        <v>173</v>
      </c>
      <c r="E82" s="202">
        <v>500000</v>
      </c>
      <c r="F82" s="203">
        <v>519.24</v>
      </c>
      <c r="G82" s="204">
        <v>0.0032</v>
      </c>
      <c r="H82" s="205">
        <v>0.078622</v>
      </c>
      <c r="I82" s="182"/>
      <c r="J82" s="191"/>
    </row>
    <row r="83" spans="1:10" ht="12.9" customHeight="1">
      <c r="A83" s="200"/>
      <c r="B83" s="201" t="s">
        <v>534</v>
      </c>
      <c r="C83" s="199" t="s">
        <v>535</v>
      </c>
      <c r="D83" s="199" t="s">
        <v>173</v>
      </c>
      <c r="E83" s="202">
        <v>500000</v>
      </c>
      <c r="F83" s="203">
        <v>518.99</v>
      </c>
      <c r="G83" s="204">
        <v>0.0032</v>
      </c>
      <c r="H83" s="205">
        <v>0.078541</v>
      </c>
      <c r="I83" s="182"/>
      <c r="J83" s="191"/>
    </row>
    <row r="84" spans="1:10" ht="12.9" customHeight="1">
      <c r="A84" s="200"/>
      <c r="B84" s="201" t="s">
        <v>536</v>
      </c>
      <c r="C84" s="199" t="s">
        <v>537</v>
      </c>
      <c r="D84" s="199" t="s">
        <v>173</v>
      </c>
      <c r="E84" s="202">
        <v>500000</v>
      </c>
      <c r="F84" s="203">
        <v>518.53</v>
      </c>
      <c r="G84" s="204">
        <v>0.0032</v>
      </c>
      <c r="H84" s="205">
        <v>0.078591</v>
      </c>
      <c r="I84" s="182"/>
      <c r="J84" s="191"/>
    </row>
    <row r="85" spans="1:10" ht="12.9" customHeight="1">
      <c r="A85" s="200"/>
      <c r="B85" s="201" t="s">
        <v>538</v>
      </c>
      <c r="C85" s="199" t="s">
        <v>539</v>
      </c>
      <c r="D85" s="199" t="s">
        <v>173</v>
      </c>
      <c r="E85" s="202">
        <v>500000</v>
      </c>
      <c r="F85" s="203">
        <v>518.29</v>
      </c>
      <c r="G85" s="204">
        <v>0.0032</v>
      </c>
      <c r="H85" s="205">
        <v>0.078541</v>
      </c>
      <c r="I85" s="182"/>
      <c r="J85" s="191"/>
    </row>
    <row r="86" spans="1:10" ht="12.9" customHeight="1">
      <c r="A86" s="200"/>
      <c r="B86" s="201" t="s">
        <v>540</v>
      </c>
      <c r="C86" s="199" t="s">
        <v>541</v>
      </c>
      <c r="D86" s="199" t="s">
        <v>173</v>
      </c>
      <c r="E86" s="202">
        <v>500000</v>
      </c>
      <c r="F86" s="203">
        <v>518.2</v>
      </c>
      <c r="G86" s="204">
        <v>0.0032</v>
      </c>
      <c r="H86" s="205">
        <v>0.078719</v>
      </c>
      <c r="I86" s="182"/>
      <c r="J86" s="191"/>
    </row>
    <row r="87" spans="1:10" ht="12.9" customHeight="1">
      <c r="A87" s="200"/>
      <c r="B87" s="201" t="s">
        <v>542</v>
      </c>
      <c r="C87" s="199" t="s">
        <v>543</v>
      </c>
      <c r="D87" s="199" t="s">
        <v>173</v>
      </c>
      <c r="E87" s="202">
        <v>500000</v>
      </c>
      <c r="F87" s="203">
        <v>517.82</v>
      </c>
      <c r="G87" s="204">
        <v>0.0032</v>
      </c>
      <c r="H87" s="205">
        <v>0.078591</v>
      </c>
      <c r="I87" s="182"/>
      <c r="J87" s="191"/>
    </row>
    <row r="88" spans="1:10" ht="12.9" customHeight="1">
      <c r="A88" s="200"/>
      <c r="B88" s="201" t="s">
        <v>544</v>
      </c>
      <c r="C88" s="199" t="s">
        <v>545</v>
      </c>
      <c r="D88" s="199" t="s">
        <v>173</v>
      </c>
      <c r="E88" s="202">
        <v>500000</v>
      </c>
      <c r="F88" s="203">
        <v>517.73</v>
      </c>
      <c r="G88" s="204">
        <v>0.0032</v>
      </c>
      <c r="H88" s="205">
        <v>0.078152</v>
      </c>
      <c r="I88" s="182"/>
      <c r="J88" s="191"/>
    </row>
    <row r="89" spans="1:10" ht="12.9" customHeight="1">
      <c r="A89" s="200"/>
      <c r="B89" s="201" t="s">
        <v>546</v>
      </c>
      <c r="C89" s="199" t="s">
        <v>547</v>
      </c>
      <c r="D89" s="199" t="s">
        <v>173</v>
      </c>
      <c r="E89" s="202">
        <v>500000</v>
      </c>
      <c r="F89" s="203">
        <v>515.92</v>
      </c>
      <c r="G89" s="204">
        <v>0.0032</v>
      </c>
      <c r="H89" s="205">
        <v>0.078277</v>
      </c>
      <c r="I89" s="182"/>
      <c r="J89" s="191"/>
    </row>
    <row r="90" spans="1:10" ht="12.9" customHeight="1">
      <c r="A90" s="200"/>
      <c r="B90" s="201" t="s">
        <v>548</v>
      </c>
      <c r="C90" s="199" t="s">
        <v>549</v>
      </c>
      <c r="D90" s="199" t="s">
        <v>173</v>
      </c>
      <c r="E90" s="202">
        <v>500000</v>
      </c>
      <c r="F90" s="203">
        <v>515.81</v>
      </c>
      <c r="G90" s="204">
        <v>0.0032</v>
      </c>
      <c r="H90" s="205">
        <v>0.078415</v>
      </c>
      <c r="I90" s="182"/>
      <c r="J90" s="191"/>
    </row>
    <row r="91" spans="1:10" ht="12.9" customHeight="1">
      <c r="A91" s="200"/>
      <c r="B91" s="201" t="s">
        <v>550</v>
      </c>
      <c r="C91" s="199" t="s">
        <v>551</v>
      </c>
      <c r="D91" s="199" t="s">
        <v>173</v>
      </c>
      <c r="E91" s="202">
        <v>500000</v>
      </c>
      <c r="F91" s="203">
        <v>515</v>
      </c>
      <c r="G91" s="204">
        <v>0.0032</v>
      </c>
      <c r="H91" s="205">
        <v>0.078415</v>
      </c>
      <c r="I91" s="182"/>
      <c r="J91" s="191"/>
    </row>
    <row r="92" spans="1:10" ht="12.9" customHeight="1">
      <c r="A92" s="200"/>
      <c r="B92" s="201" t="s">
        <v>552</v>
      </c>
      <c r="C92" s="199" t="s">
        <v>553</v>
      </c>
      <c r="D92" s="199" t="s">
        <v>173</v>
      </c>
      <c r="E92" s="202">
        <v>500000</v>
      </c>
      <c r="F92" s="203">
        <v>514.38</v>
      </c>
      <c r="G92" s="204">
        <v>0.0032</v>
      </c>
      <c r="H92" s="205">
        <v>0.07837</v>
      </c>
      <c r="I92" s="182"/>
      <c r="J92" s="191"/>
    </row>
    <row r="93" spans="1:10" ht="12.9" customHeight="1">
      <c r="A93" s="200"/>
      <c r="B93" s="201" t="s">
        <v>554</v>
      </c>
      <c r="C93" s="199" t="s">
        <v>555</v>
      </c>
      <c r="D93" s="199" t="s">
        <v>173</v>
      </c>
      <c r="E93" s="202">
        <v>500000</v>
      </c>
      <c r="F93" s="203">
        <v>514.11</v>
      </c>
      <c r="G93" s="204">
        <v>0.0032</v>
      </c>
      <c r="H93" s="205">
        <v>0.080007</v>
      </c>
      <c r="I93" s="182"/>
      <c r="J93" s="191"/>
    </row>
    <row r="94" spans="1:10" ht="12.9" customHeight="1">
      <c r="A94" s="200"/>
      <c r="B94" s="201" t="s">
        <v>556</v>
      </c>
      <c r="C94" s="199" t="s">
        <v>557</v>
      </c>
      <c r="D94" s="199" t="s">
        <v>173</v>
      </c>
      <c r="E94" s="202">
        <v>500000</v>
      </c>
      <c r="F94" s="203">
        <v>513.97</v>
      </c>
      <c r="G94" s="204">
        <v>0.0032</v>
      </c>
      <c r="H94" s="205">
        <v>0.078154</v>
      </c>
      <c r="I94" s="182"/>
      <c r="J94" s="191"/>
    </row>
    <row r="95" spans="1:10" ht="12.9" customHeight="1">
      <c r="A95" s="200"/>
      <c r="B95" s="201" t="s">
        <v>558</v>
      </c>
      <c r="C95" s="199" t="s">
        <v>559</v>
      </c>
      <c r="D95" s="199" t="s">
        <v>173</v>
      </c>
      <c r="E95" s="202">
        <v>500000</v>
      </c>
      <c r="F95" s="203">
        <v>513.63</v>
      </c>
      <c r="G95" s="204">
        <v>0.0032</v>
      </c>
      <c r="H95" s="205">
        <v>0.078154</v>
      </c>
      <c r="I95" s="182"/>
      <c r="J95" s="191"/>
    </row>
    <row r="96" spans="1:10" ht="12.9" customHeight="1">
      <c r="A96" s="200"/>
      <c r="B96" s="201" t="s">
        <v>560</v>
      </c>
      <c r="C96" s="199" t="s">
        <v>561</v>
      </c>
      <c r="D96" s="199" t="s">
        <v>173</v>
      </c>
      <c r="E96" s="202">
        <v>500000</v>
      </c>
      <c r="F96" s="203">
        <v>513.24</v>
      </c>
      <c r="G96" s="204">
        <v>0.0032</v>
      </c>
      <c r="H96" s="205">
        <v>0.078541</v>
      </c>
      <c r="I96" s="182"/>
      <c r="J96" s="191"/>
    </row>
    <row r="97" spans="1:10" ht="12.9" customHeight="1">
      <c r="A97" s="200"/>
      <c r="B97" s="201" t="s">
        <v>562</v>
      </c>
      <c r="C97" s="199" t="s">
        <v>563</v>
      </c>
      <c r="D97" s="199" t="s">
        <v>173</v>
      </c>
      <c r="E97" s="202">
        <v>500000</v>
      </c>
      <c r="F97" s="203">
        <v>513</v>
      </c>
      <c r="G97" s="204">
        <v>0.0032</v>
      </c>
      <c r="H97" s="205">
        <v>0.078169</v>
      </c>
      <c r="I97" s="182"/>
      <c r="J97" s="191"/>
    </row>
    <row r="98" spans="1:10" ht="12.9" customHeight="1">
      <c r="A98" s="200"/>
      <c r="B98" s="201" t="s">
        <v>564</v>
      </c>
      <c r="C98" s="199" t="s">
        <v>565</v>
      </c>
      <c r="D98" s="199" t="s">
        <v>173</v>
      </c>
      <c r="E98" s="202">
        <v>500000</v>
      </c>
      <c r="F98" s="203">
        <v>512.83</v>
      </c>
      <c r="G98" s="204">
        <v>0.0032</v>
      </c>
      <c r="H98" s="205">
        <v>0.078537</v>
      </c>
      <c r="I98" s="182"/>
      <c r="J98" s="191"/>
    </row>
    <row r="99" spans="1:10" ht="12.9" customHeight="1">
      <c r="A99" s="200"/>
      <c r="B99" s="201" t="s">
        <v>566</v>
      </c>
      <c r="C99" s="199" t="s">
        <v>567</v>
      </c>
      <c r="D99" s="199" t="s">
        <v>173</v>
      </c>
      <c r="E99" s="202">
        <v>500000</v>
      </c>
      <c r="F99" s="203">
        <v>512.1</v>
      </c>
      <c r="G99" s="204">
        <v>0.0032</v>
      </c>
      <c r="H99" s="205">
        <v>0.078173</v>
      </c>
      <c r="I99" s="182"/>
      <c r="J99" s="191"/>
    </row>
    <row r="100" spans="1:10" ht="12.9" customHeight="1">
      <c r="A100" s="200"/>
      <c r="B100" s="201" t="s">
        <v>568</v>
      </c>
      <c r="C100" s="199" t="s">
        <v>569</v>
      </c>
      <c r="D100" s="199" t="s">
        <v>173</v>
      </c>
      <c r="E100" s="202">
        <v>500000</v>
      </c>
      <c r="F100" s="203">
        <v>510.79</v>
      </c>
      <c r="G100" s="204">
        <v>0.0032</v>
      </c>
      <c r="H100" s="205">
        <v>0.078443</v>
      </c>
      <c r="I100" s="182"/>
      <c r="J100" s="191"/>
    </row>
    <row r="101" spans="1:10" ht="12.9" customHeight="1">
      <c r="A101" s="200"/>
      <c r="B101" s="201" t="s">
        <v>570</v>
      </c>
      <c r="C101" s="199" t="s">
        <v>571</v>
      </c>
      <c r="D101" s="199" t="s">
        <v>173</v>
      </c>
      <c r="E101" s="202">
        <v>500000</v>
      </c>
      <c r="F101" s="203">
        <v>510.69</v>
      </c>
      <c r="G101" s="204">
        <v>0.0032</v>
      </c>
      <c r="H101" s="205">
        <v>0.078404</v>
      </c>
      <c r="I101" s="182"/>
      <c r="J101" s="191"/>
    </row>
    <row r="102" spans="1:10" ht="12.9" customHeight="1">
      <c r="A102" s="200"/>
      <c r="B102" s="201" t="s">
        <v>572</v>
      </c>
      <c r="C102" s="199" t="s">
        <v>573</v>
      </c>
      <c r="D102" s="199" t="s">
        <v>173</v>
      </c>
      <c r="E102" s="202">
        <v>500000</v>
      </c>
      <c r="F102" s="203">
        <v>510.6</v>
      </c>
      <c r="G102" s="204">
        <v>0.0032</v>
      </c>
      <c r="H102" s="205">
        <v>0.078536</v>
      </c>
      <c r="I102" s="182"/>
      <c r="J102" s="191"/>
    </row>
    <row r="103" spans="1:10" ht="12.9" customHeight="1">
      <c r="A103" s="200"/>
      <c r="B103" s="201" t="s">
        <v>574</v>
      </c>
      <c r="C103" s="199" t="s">
        <v>575</v>
      </c>
      <c r="D103" s="199" t="s">
        <v>173</v>
      </c>
      <c r="E103" s="202">
        <v>500000</v>
      </c>
      <c r="F103" s="203">
        <v>510.41</v>
      </c>
      <c r="G103" s="204">
        <v>0.0032</v>
      </c>
      <c r="H103" s="205">
        <v>0.078152</v>
      </c>
      <c r="I103" s="182"/>
      <c r="J103" s="191"/>
    </row>
    <row r="104" spans="1:10" ht="12.9" customHeight="1">
      <c r="A104" s="200"/>
      <c r="B104" s="201" t="s">
        <v>576</v>
      </c>
      <c r="C104" s="199" t="s">
        <v>577</v>
      </c>
      <c r="D104" s="199" t="s">
        <v>173</v>
      </c>
      <c r="E104" s="202">
        <v>500000</v>
      </c>
      <c r="F104" s="203">
        <v>509.37</v>
      </c>
      <c r="G104" s="204">
        <v>0.0032</v>
      </c>
      <c r="H104" s="205">
        <v>0.078388</v>
      </c>
      <c r="I104" s="182"/>
      <c r="J104" s="191"/>
    </row>
    <row r="105" spans="1:10" ht="12.9" customHeight="1">
      <c r="A105" s="200"/>
      <c r="B105" s="201" t="s">
        <v>578</v>
      </c>
      <c r="C105" s="199" t="s">
        <v>579</v>
      </c>
      <c r="D105" s="199" t="s">
        <v>173</v>
      </c>
      <c r="E105" s="202">
        <v>500000</v>
      </c>
      <c r="F105" s="203">
        <v>508.76</v>
      </c>
      <c r="G105" s="204">
        <v>0.0032</v>
      </c>
      <c r="H105" s="205">
        <v>0.078049</v>
      </c>
      <c r="I105" s="182"/>
      <c r="J105" s="191"/>
    </row>
    <row r="106" spans="1:10" ht="12.9" customHeight="1">
      <c r="A106" s="200"/>
      <c r="B106" s="201" t="s">
        <v>580</v>
      </c>
      <c r="C106" s="199" t="s">
        <v>581</v>
      </c>
      <c r="D106" s="199" t="s">
        <v>173</v>
      </c>
      <c r="E106" s="202">
        <v>500000</v>
      </c>
      <c r="F106" s="203">
        <v>507.63</v>
      </c>
      <c r="G106" s="204">
        <v>0.0032</v>
      </c>
      <c r="H106" s="205">
        <v>0.078602</v>
      </c>
      <c r="I106" s="182"/>
      <c r="J106" s="191"/>
    </row>
    <row r="107" spans="1:10" ht="12.9" customHeight="1">
      <c r="A107" s="200"/>
      <c r="B107" s="201" t="s">
        <v>582</v>
      </c>
      <c r="C107" s="199" t="s">
        <v>583</v>
      </c>
      <c r="D107" s="199" t="s">
        <v>173</v>
      </c>
      <c r="E107" s="202">
        <v>500000</v>
      </c>
      <c r="F107" s="203">
        <v>507.26</v>
      </c>
      <c r="G107" s="204">
        <v>0.0032</v>
      </c>
      <c r="H107" s="205">
        <v>0.07805100000000001</v>
      </c>
      <c r="I107" s="182"/>
      <c r="J107" s="191"/>
    </row>
    <row r="108" spans="1:10" ht="12.9" customHeight="1">
      <c r="A108" s="200"/>
      <c r="B108" s="201" t="s">
        <v>584</v>
      </c>
      <c r="C108" s="199" t="s">
        <v>585</v>
      </c>
      <c r="D108" s="199" t="s">
        <v>173</v>
      </c>
      <c r="E108" s="202">
        <v>500000</v>
      </c>
      <c r="F108" s="203">
        <v>507.26</v>
      </c>
      <c r="G108" s="204">
        <v>0.0032</v>
      </c>
      <c r="H108" s="205">
        <v>0.0784</v>
      </c>
      <c r="I108" s="182"/>
      <c r="J108" s="191"/>
    </row>
    <row r="109" spans="1:10" ht="12.9" customHeight="1">
      <c r="A109" s="200"/>
      <c r="B109" s="201" t="s">
        <v>586</v>
      </c>
      <c r="C109" s="199" t="s">
        <v>587</v>
      </c>
      <c r="D109" s="199" t="s">
        <v>173</v>
      </c>
      <c r="E109" s="202">
        <v>500000</v>
      </c>
      <c r="F109" s="203">
        <v>507.08</v>
      </c>
      <c r="G109" s="204">
        <v>0.0032</v>
      </c>
      <c r="H109" s="205">
        <v>0.078559</v>
      </c>
      <c r="I109" s="182"/>
      <c r="J109" s="191"/>
    </row>
    <row r="110" spans="1:10" ht="12.9" customHeight="1">
      <c r="A110" s="200"/>
      <c r="B110" s="201" t="s">
        <v>588</v>
      </c>
      <c r="C110" s="199" t="s">
        <v>589</v>
      </c>
      <c r="D110" s="199" t="s">
        <v>173</v>
      </c>
      <c r="E110" s="202">
        <v>500000</v>
      </c>
      <c r="F110" s="203">
        <v>505.66</v>
      </c>
      <c r="G110" s="204">
        <v>0.0032</v>
      </c>
      <c r="H110" s="205">
        <v>0.07819899999999999</v>
      </c>
      <c r="I110" s="182"/>
      <c r="J110" s="191"/>
    </row>
    <row r="111" spans="1:10" ht="12.9" customHeight="1">
      <c r="A111" s="200"/>
      <c r="B111" s="201" t="s">
        <v>590</v>
      </c>
      <c r="C111" s="199" t="s">
        <v>591</v>
      </c>
      <c r="D111" s="199" t="s">
        <v>173</v>
      </c>
      <c r="E111" s="202">
        <v>500000</v>
      </c>
      <c r="F111" s="203">
        <v>505.36</v>
      </c>
      <c r="G111" s="204">
        <v>0.0032</v>
      </c>
      <c r="H111" s="205">
        <v>0.078279</v>
      </c>
      <c r="I111" s="182"/>
      <c r="J111" s="191"/>
    </row>
    <row r="112" spans="1:10" ht="12.9" customHeight="1">
      <c r="A112" s="200"/>
      <c r="B112" s="201" t="s">
        <v>592</v>
      </c>
      <c r="C112" s="199" t="s">
        <v>593</v>
      </c>
      <c r="D112" s="199" t="s">
        <v>173</v>
      </c>
      <c r="E112" s="202">
        <v>500000</v>
      </c>
      <c r="F112" s="203">
        <v>504.69</v>
      </c>
      <c r="G112" s="204">
        <v>0.0032</v>
      </c>
      <c r="H112" s="205">
        <v>0.077374</v>
      </c>
      <c r="I112" s="182"/>
      <c r="J112" s="191"/>
    </row>
    <row r="113" spans="1:10" ht="12.9" customHeight="1">
      <c r="A113" s="200"/>
      <c r="B113" s="201" t="s">
        <v>594</v>
      </c>
      <c r="C113" s="199" t="s">
        <v>595</v>
      </c>
      <c r="D113" s="199" t="s">
        <v>173</v>
      </c>
      <c r="E113" s="202">
        <v>500000</v>
      </c>
      <c r="F113" s="203">
        <v>503.55</v>
      </c>
      <c r="G113" s="204">
        <v>0.0031</v>
      </c>
      <c r="H113" s="205">
        <v>0.077995</v>
      </c>
      <c r="I113" s="182"/>
      <c r="J113" s="191"/>
    </row>
    <row r="114" spans="1:10" ht="12.9" customHeight="1">
      <c r="A114" s="200"/>
      <c r="B114" s="201" t="s">
        <v>596</v>
      </c>
      <c r="C114" s="199" t="s">
        <v>597</v>
      </c>
      <c r="D114" s="199" t="s">
        <v>173</v>
      </c>
      <c r="E114" s="202">
        <v>500000</v>
      </c>
      <c r="F114" s="203">
        <v>501.68</v>
      </c>
      <c r="G114" s="204">
        <v>0.0031</v>
      </c>
      <c r="H114" s="205">
        <v>0.078167</v>
      </c>
      <c r="I114" s="182"/>
      <c r="J114" s="191"/>
    </row>
    <row r="115" spans="1:10" ht="12.9" customHeight="1">
      <c r="A115" s="200"/>
      <c r="B115" s="201" t="s">
        <v>598</v>
      </c>
      <c r="C115" s="199" t="s">
        <v>599</v>
      </c>
      <c r="D115" s="199" t="s">
        <v>173</v>
      </c>
      <c r="E115" s="202">
        <v>500000</v>
      </c>
      <c r="F115" s="203">
        <v>501.09</v>
      </c>
      <c r="G115" s="204">
        <v>0.0031</v>
      </c>
      <c r="H115" s="205">
        <v>0.078252</v>
      </c>
      <c r="I115" s="182"/>
      <c r="J115" s="191"/>
    </row>
    <row r="116" spans="1:10" ht="12.9" customHeight="1">
      <c r="A116" s="200"/>
      <c r="B116" s="201" t="s">
        <v>600</v>
      </c>
      <c r="C116" s="199" t="s">
        <v>601</v>
      </c>
      <c r="D116" s="199" t="s">
        <v>173</v>
      </c>
      <c r="E116" s="202">
        <v>500000</v>
      </c>
      <c r="F116" s="203">
        <v>499.7</v>
      </c>
      <c r="G116" s="204">
        <v>0.0031</v>
      </c>
      <c r="H116" s="205">
        <v>0.077836</v>
      </c>
      <c r="I116" s="182"/>
      <c r="J116" s="191"/>
    </row>
    <row r="117" spans="1:10" ht="12.9" customHeight="1">
      <c r="A117" s="200"/>
      <c r="B117" s="201" t="s">
        <v>602</v>
      </c>
      <c r="C117" s="199" t="s">
        <v>603</v>
      </c>
      <c r="D117" s="199" t="s">
        <v>173</v>
      </c>
      <c r="E117" s="202">
        <v>500000</v>
      </c>
      <c r="F117" s="203">
        <v>498.98</v>
      </c>
      <c r="G117" s="204">
        <v>0.0031</v>
      </c>
      <c r="H117" s="205">
        <v>0.078015</v>
      </c>
      <c r="I117" s="182"/>
      <c r="J117" s="191"/>
    </row>
    <row r="118" spans="1:10" ht="12.9" customHeight="1">
      <c r="A118" s="200"/>
      <c r="B118" s="201" t="s">
        <v>604</v>
      </c>
      <c r="C118" s="199" t="s">
        <v>605</v>
      </c>
      <c r="D118" s="199" t="s">
        <v>173</v>
      </c>
      <c r="E118" s="202">
        <v>500000</v>
      </c>
      <c r="F118" s="203">
        <v>496.9</v>
      </c>
      <c r="G118" s="204">
        <v>0.0031</v>
      </c>
      <c r="H118" s="205">
        <v>0.078308</v>
      </c>
      <c r="I118" s="182"/>
      <c r="J118" s="191"/>
    </row>
    <row r="119" spans="1:10" ht="12.9" customHeight="1">
      <c r="A119" s="200"/>
      <c r="B119" s="201" t="s">
        <v>606</v>
      </c>
      <c r="C119" s="199" t="s">
        <v>607</v>
      </c>
      <c r="D119" s="199" t="s">
        <v>173</v>
      </c>
      <c r="E119" s="202">
        <v>500000</v>
      </c>
      <c r="F119" s="203">
        <v>496.72</v>
      </c>
      <c r="G119" s="204">
        <v>0.0031</v>
      </c>
      <c r="H119" s="205">
        <v>0.077821</v>
      </c>
      <c r="I119" s="182"/>
      <c r="J119" s="191"/>
    </row>
    <row r="120" spans="1:10" ht="12.9" customHeight="1">
      <c r="A120" s="200"/>
      <c r="B120" s="201" t="s">
        <v>679</v>
      </c>
      <c r="C120" s="199" t="s">
        <v>608</v>
      </c>
      <c r="D120" s="199" t="s">
        <v>515</v>
      </c>
      <c r="E120" s="202">
        <v>50000</v>
      </c>
      <c r="F120" s="203">
        <v>492.77</v>
      </c>
      <c r="G120" s="204">
        <v>0.0031</v>
      </c>
      <c r="H120" s="205">
        <v>0.080748</v>
      </c>
      <c r="I120" s="182"/>
      <c r="J120" s="191"/>
    </row>
    <row r="121" spans="1:10" ht="12.9" customHeight="1">
      <c r="A121" s="200"/>
      <c r="B121" s="201" t="s">
        <v>609</v>
      </c>
      <c r="C121" s="199" t="s">
        <v>610</v>
      </c>
      <c r="D121" s="199" t="s">
        <v>173</v>
      </c>
      <c r="E121" s="202">
        <v>500000</v>
      </c>
      <c r="F121" s="203">
        <v>491.99</v>
      </c>
      <c r="G121" s="204">
        <v>0.0031</v>
      </c>
      <c r="H121" s="205">
        <v>0.07818399999999999</v>
      </c>
      <c r="I121" s="182"/>
      <c r="J121" s="191"/>
    </row>
    <row r="122" spans="1:10" ht="12.9" customHeight="1">
      <c r="A122" s="200"/>
      <c r="B122" s="201" t="s">
        <v>611</v>
      </c>
      <c r="C122" s="199" t="s">
        <v>612</v>
      </c>
      <c r="D122" s="199" t="s">
        <v>173</v>
      </c>
      <c r="E122" s="202">
        <v>500000</v>
      </c>
      <c r="F122" s="203">
        <v>491.2</v>
      </c>
      <c r="G122" s="204">
        <v>0.0031</v>
      </c>
      <c r="H122" s="205">
        <v>0.077885</v>
      </c>
      <c r="I122" s="182"/>
      <c r="J122" s="191"/>
    </row>
    <row r="123" spans="1:10" ht="12.9" customHeight="1">
      <c r="A123" s="200"/>
      <c r="B123" s="201" t="s">
        <v>613</v>
      </c>
      <c r="C123" s="199" t="s">
        <v>614</v>
      </c>
      <c r="D123" s="199" t="s">
        <v>173</v>
      </c>
      <c r="E123" s="202">
        <v>500000</v>
      </c>
      <c r="F123" s="203">
        <v>487.83</v>
      </c>
      <c r="G123" s="204">
        <v>0.003</v>
      </c>
      <c r="H123" s="205">
        <v>0.078091</v>
      </c>
      <c r="I123" s="182"/>
      <c r="J123" s="191"/>
    </row>
    <row r="124" spans="1:10" ht="12.9" customHeight="1">
      <c r="A124" s="200"/>
      <c r="B124" s="201" t="s">
        <v>615</v>
      </c>
      <c r="C124" s="199" t="s">
        <v>616</v>
      </c>
      <c r="D124" s="199" t="s">
        <v>173</v>
      </c>
      <c r="E124" s="202">
        <v>500000</v>
      </c>
      <c r="F124" s="203">
        <v>487.66</v>
      </c>
      <c r="G124" s="204">
        <v>0.003</v>
      </c>
      <c r="H124" s="205">
        <v>0.077913</v>
      </c>
      <c r="I124" s="182"/>
      <c r="J124" s="191"/>
    </row>
    <row r="125" spans="1:10" ht="12.9" customHeight="1">
      <c r="A125" s="200"/>
      <c r="B125" s="201" t="s">
        <v>617</v>
      </c>
      <c r="C125" s="199" t="s">
        <v>618</v>
      </c>
      <c r="D125" s="199" t="s">
        <v>173</v>
      </c>
      <c r="E125" s="202">
        <v>500000</v>
      </c>
      <c r="F125" s="203">
        <v>486.17</v>
      </c>
      <c r="G125" s="204">
        <v>0.003</v>
      </c>
      <c r="H125" s="205">
        <v>0.078326</v>
      </c>
      <c r="I125" s="182"/>
      <c r="J125" s="191"/>
    </row>
    <row r="126" spans="1:10" ht="12.9" customHeight="1">
      <c r="A126" s="200"/>
      <c r="B126" s="201" t="s">
        <v>619</v>
      </c>
      <c r="C126" s="199" t="s">
        <v>620</v>
      </c>
      <c r="D126" s="199" t="s">
        <v>173</v>
      </c>
      <c r="E126" s="202">
        <v>500000</v>
      </c>
      <c r="F126" s="203">
        <v>483.86</v>
      </c>
      <c r="G126" s="204">
        <v>0.003</v>
      </c>
      <c r="H126" s="205">
        <v>0.078059</v>
      </c>
      <c r="I126" s="182"/>
      <c r="J126" s="191"/>
    </row>
    <row r="127" spans="1:10" ht="12.9" customHeight="1">
      <c r="A127" s="200"/>
      <c r="B127" s="201" t="s">
        <v>621</v>
      </c>
      <c r="C127" s="199" t="s">
        <v>622</v>
      </c>
      <c r="D127" s="199" t="s">
        <v>173</v>
      </c>
      <c r="E127" s="202">
        <v>500000</v>
      </c>
      <c r="F127" s="203">
        <v>476.91</v>
      </c>
      <c r="G127" s="204">
        <v>0.003</v>
      </c>
      <c r="H127" s="205">
        <v>0.07828700000000001</v>
      </c>
      <c r="I127" s="182"/>
      <c r="J127" s="191"/>
    </row>
    <row r="128" spans="1:10" ht="12.9" customHeight="1">
      <c r="A128" s="200"/>
      <c r="B128" s="201" t="s">
        <v>623</v>
      </c>
      <c r="C128" s="199" t="s">
        <v>624</v>
      </c>
      <c r="D128" s="199" t="s">
        <v>173</v>
      </c>
      <c r="E128" s="202">
        <v>500000</v>
      </c>
      <c r="F128" s="203">
        <v>467.55</v>
      </c>
      <c r="G128" s="204">
        <v>0.0029</v>
      </c>
      <c r="H128" s="205">
        <v>0.078523</v>
      </c>
      <c r="I128" s="182"/>
      <c r="J128" s="191"/>
    </row>
    <row r="129" spans="1:10" ht="12.9" customHeight="1">
      <c r="A129" s="191"/>
      <c r="B129" s="198" t="s">
        <v>131</v>
      </c>
      <c r="C129" s="199"/>
      <c r="D129" s="199"/>
      <c r="E129" s="199"/>
      <c r="F129" s="206">
        <v>114199.06</v>
      </c>
      <c r="G129" s="207">
        <v>0.7126</v>
      </c>
      <c r="H129" s="208"/>
      <c r="I129" s="209"/>
      <c r="J129" s="191"/>
    </row>
    <row r="130" spans="1:10" ht="12.9" customHeight="1">
      <c r="A130" s="191"/>
      <c r="B130" s="210" t="s">
        <v>313</v>
      </c>
      <c r="C130" s="211"/>
      <c r="D130" s="211"/>
      <c r="E130" s="211"/>
      <c r="F130" s="208" t="s">
        <v>133</v>
      </c>
      <c r="G130" s="208" t="s">
        <v>133</v>
      </c>
      <c r="H130" s="208"/>
      <c r="I130" s="209"/>
      <c r="J130" s="191"/>
    </row>
    <row r="131" spans="1:10" ht="12.9" customHeight="1">
      <c r="A131" s="191"/>
      <c r="B131" s="210" t="s">
        <v>131</v>
      </c>
      <c r="C131" s="211"/>
      <c r="D131" s="211"/>
      <c r="E131" s="211"/>
      <c r="F131" s="208" t="s">
        <v>133</v>
      </c>
      <c r="G131" s="208" t="s">
        <v>133</v>
      </c>
      <c r="H131" s="208"/>
      <c r="I131" s="209"/>
      <c r="J131" s="191"/>
    </row>
    <row r="132" spans="1:10" ht="12.9" customHeight="1">
      <c r="A132" s="191"/>
      <c r="B132" s="210" t="s">
        <v>134</v>
      </c>
      <c r="C132" s="212"/>
      <c r="D132" s="211"/>
      <c r="E132" s="212"/>
      <c r="F132" s="206">
        <v>114199.06</v>
      </c>
      <c r="G132" s="207">
        <v>0.7126</v>
      </c>
      <c r="H132" s="208"/>
      <c r="I132" s="209"/>
      <c r="J132" s="191"/>
    </row>
    <row r="133" spans="1:10" ht="12.9" customHeight="1">
      <c r="A133" s="191"/>
      <c r="B133" s="198" t="s">
        <v>157</v>
      </c>
      <c r="C133" s="199"/>
      <c r="D133" s="199"/>
      <c r="E133" s="199"/>
      <c r="F133" s="199"/>
      <c r="G133" s="199"/>
      <c r="H133" s="181"/>
      <c r="I133" s="182"/>
      <c r="J133" s="191"/>
    </row>
    <row r="134" spans="1:10" ht="12.9" customHeight="1">
      <c r="A134" s="191"/>
      <c r="B134" s="198" t="s">
        <v>167</v>
      </c>
      <c r="C134" s="199"/>
      <c r="D134" s="199"/>
      <c r="E134" s="199"/>
      <c r="F134" s="191"/>
      <c r="G134" s="181"/>
      <c r="H134" s="181"/>
      <c r="I134" s="182"/>
      <c r="J134" s="191"/>
    </row>
    <row r="135" spans="1:10" ht="12.9" customHeight="1">
      <c r="A135" s="200"/>
      <c r="B135" s="201" t="s">
        <v>680</v>
      </c>
      <c r="C135" s="199" t="s">
        <v>625</v>
      </c>
      <c r="D135" s="199" t="s">
        <v>315</v>
      </c>
      <c r="E135" s="202">
        <v>500</v>
      </c>
      <c r="F135" s="203">
        <v>2413.91</v>
      </c>
      <c r="G135" s="204">
        <v>0.0151</v>
      </c>
      <c r="H135" s="205">
        <v>0.077951</v>
      </c>
      <c r="I135" s="182"/>
      <c r="J135" s="191"/>
    </row>
    <row r="136" spans="1:10" ht="12.9" customHeight="1">
      <c r="A136" s="191"/>
      <c r="B136" s="198" t="s">
        <v>131</v>
      </c>
      <c r="C136" s="199"/>
      <c r="D136" s="199"/>
      <c r="E136" s="199"/>
      <c r="F136" s="206">
        <v>2413.91</v>
      </c>
      <c r="G136" s="207">
        <v>0.0151</v>
      </c>
      <c r="H136" s="208"/>
      <c r="I136" s="209"/>
      <c r="J136" s="191"/>
    </row>
    <row r="137" spans="1:10" ht="12.9" customHeight="1">
      <c r="A137" s="191"/>
      <c r="B137" s="210" t="s">
        <v>134</v>
      </c>
      <c r="C137" s="212"/>
      <c r="D137" s="211"/>
      <c r="E137" s="212"/>
      <c r="F137" s="206">
        <v>2413.91</v>
      </c>
      <c r="G137" s="207">
        <v>0.0151</v>
      </c>
      <c r="H137" s="208"/>
      <c r="I137" s="209"/>
      <c r="J137" s="191"/>
    </row>
    <row r="138" spans="1:10" ht="12.9" customHeight="1">
      <c r="A138" s="191"/>
      <c r="B138" s="198" t="s">
        <v>174</v>
      </c>
      <c r="C138" s="199"/>
      <c r="D138" s="199"/>
      <c r="E138" s="199"/>
      <c r="F138" s="199"/>
      <c r="G138" s="199"/>
      <c r="H138" s="181"/>
      <c r="I138" s="182"/>
      <c r="J138" s="191"/>
    </row>
    <row r="139" spans="1:10" ht="12.9" customHeight="1">
      <c r="A139" s="191"/>
      <c r="B139" s="198" t="s">
        <v>355</v>
      </c>
      <c r="C139" s="199"/>
      <c r="D139" s="199"/>
      <c r="E139" s="199"/>
      <c r="F139" s="191"/>
      <c r="G139" s="181"/>
      <c r="H139" s="181"/>
      <c r="I139" s="182"/>
      <c r="J139" s="191"/>
    </row>
    <row r="140" spans="1:10" ht="12.9" customHeight="1">
      <c r="A140" s="200"/>
      <c r="B140" s="201" t="s">
        <v>356</v>
      </c>
      <c r="C140" s="199" t="s">
        <v>357</v>
      </c>
      <c r="D140" s="199"/>
      <c r="E140" s="202">
        <v>2924.154</v>
      </c>
      <c r="F140" s="203">
        <v>292.57</v>
      </c>
      <c r="G140" s="204">
        <v>0.0018</v>
      </c>
      <c r="H140" s="205"/>
      <c r="I140" s="182"/>
      <c r="J140" s="191"/>
    </row>
    <row r="141" spans="1:10" ht="12.9" customHeight="1">
      <c r="A141" s="191"/>
      <c r="B141" s="198" t="s">
        <v>131</v>
      </c>
      <c r="C141" s="199"/>
      <c r="D141" s="199"/>
      <c r="E141" s="199"/>
      <c r="F141" s="206">
        <v>292.57</v>
      </c>
      <c r="G141" s="207">
        <v>0.0018</v>
      </c>
      <c r="H141" s="208"/>
      <c r="I141" s="209"/>
      <c r="J141" s="191"/>
    </row>
    <row r="142" spans="1:10" ht="12.9" customHeight="1">
      <c r="A142" s="191"/>
      <c r="B142" s="198" t="s">
        <v>175</v>
      </c>
      <c r="C142" s="199"/>
      <c r="D142" s="213" t="s">
        <v>176</v>
      </c>
      <c r="E142" s="199"/>
      <c r="F142" s="191"/>
      <c r="G142" s="181"/>
      <c r="H142" s="181"/>
      <c r="I142" s="182"/>
      <c r="J142" s="191"/>
    </row>
    <row r="143" spans="1:10" ht="12.9" customHeight="1">
      <c r="A143" s="200"/>
      <c r="B143" s="201" t="s">
        <v>626</v>
      </c>
      <c r="C143" s="199"/>
      <c r="D143" s="183" t="s">
        <v>178</v>
      </c>
      <c r="E143" s="183"/>
      <c r="F143" s="203">
        <v>150</v>
      </c>
      <c r="G143" s="204">
        <v>0.0009</v>
      </c>
      <c r="H143" s="205">
        <v>0.06090739726</v>
      </c>
      <c r="I143" s="182"/>
      <c r="J143" s="191"/>
    </row>
    <row r="144" spans="1:10" ht="12.9" customHeight="1">
      <c r="A144" s="200"/>
      <c r="B144" s="201" t="s">
        <v>627</v>
      </c>
      <c r="C144" s="199"/>
      <c r="D144" s="183" t="s">
        <v>178</v>
      </c>
      <c r="E144" s="183"/>
      <c r="F144" s="203">
        <v>100</v>
      </c>
      <c r="G144" s="204">
        <v>0.0006</v>
      </c>
      <c r="H144" s="205">
        <v>0.06090739726</v>
      </c>
      <c r="I144" s="182"/>
      <c r="J144" s="191"/>
    </row>
    <row r="145" spans="1:10" ht="12.9" customHeight="1">
      <c r="A145" s="200"/>
      <c r="B145" s="201" t="s">
        <v>628</v>
      </c>
      <c r="C145" s="199"/>
      <c r="D145" s="183" t="s">
        <v>189</v>
      </c>
      <c r="E145" s="183"/>
      <c r="F145" s="203">
        <v>100</v>
      </c>
      <c r="G145" s="204">
        <v>0.0006</v>
      </c>
      <c r="H145" s="205">
        <v>0.06709795068</v>
      </c>
      <c r="I145" s="182"/>
      <c r="J145" s="191"/>
    </row>
    <row r="146" spans="1:10" ht="12.9" customHeight="1">
      <c r="A146" s="200"/>
      <c r="B146" s="201" t="s">
        <v>629</v>
      </c>
      <c r="C146" s="199"/>
      <c r="D146" s="183" t="s">
        <v>189</v>
      </c>
      <c r="E146" s="183"/>
      <c r="F146" s="203">
        <v>100</v>
      </c>
      <c r="G146" s="204">
        <v>0.0006</v>
      </c>
      <c r="H146" s="205">
        <v>0.06845773146</v>
      </c>
      <c r="I146" s="182"/>
      <c r="J146" s="191"/>
    </row>
    <row r="147" spans="1:10" ht="12.9" customHeight="1">
      <c r="A147" s="200"/>
      <c r="B147" s="201" t="s">
        <v>630</v>
      </c>
      <c r="C147" s="199"/>
      <c r="D147" s="183" t="s">
        <v>631</v>
      </c>
      <c r="E147" s="183"/>
      <c r="F147" s="203">
        <v>100</v>
      </c>
      <c r="G147" s="204">
        <v>0.0006</v>
      </c>
      <c r="H147" s="205">
        <v>0.07423807938</v>
      </c>
      <c r="I147" s="182"/>
      <c r="J147" s="191"/>
    </row>
    <row r="148" spans="1:10" ht="12.9" customHeight="1">
      <c r="A148" s="191"/>
      <c r="B148" s="198" t="s">
        <v>131</v>
      </c>
      <c r="C148" s="199"/>
      <c r="D148" s="199"/>
      <c r="E148" s="199"/>
      <c r="F148" s="206">
        <v>550</v>
      </c>
      <c r="G148" s="207">
        <v>0.0033</v>
      </c>
      <c r="H148" s="208"/>
      <c r="I148" s="209"/>
      <c r="J148" s="191"/>
    </row>
    <row r="149" spans="1:10" ht="12.9" customHeight="1">
      <c r="A149" s="191"/>
      <c r="B149" s="210" t="s">
        <v>134</v>
      </c>
      <c r="C149" s="212"/>
      <c r="D149" s="211"/>
      <c r="E149" s="212"/>
      <c r="F149" s="206">
        <v>842.5699999999999</v>
      </c>
      <c r="G149" s="207">
        <v>0.0051</v>
      </c>
      <c r="H149" s="208"/>
      <c r="I149" s="209"/>
      <c r="J149" s="191"/>
    </row>
    <row r="150" spans="1:10" ht="12.9" customHeight="1">
      <c r="A150" s="191"/>
      <c r="B150" s="198" t="s">
        <v>203</v>
      </c>
      <c r="C150" s="199"/>
      <c r="D150" s="199"/>
      <c r="E150" s="199"/>
      <c r="F150" s="199"/>
      <c r="G150" s="199"/>
      <c r="H150" s="181"/>
      <c r="I150" s="182"/>
      <c r="J150" s="191"/>
    </row>
    <row r="151" spans="1:10" ht="12.9" customHeight="1">
      <c r="A151" s="200"/>
      <c r="B151" s="201" t="s">
        <v>205</v>
      </c>
      <c r="C151" s="199"/>
      <c r="D151" s="199"/>
      <c r="E151" s="202"/>
      <c r="F151" s="203">
        <v>8780</v>
      </c>
      <c r="G151" s="204">
        <v>0.0548</v>
      </c>
      <c r="H151" s="205">
        <v>0.06750006601448381</v>
      </c>
      <c r="I151" s="182"/>
      <c r="J151" s="191"/>
    </row>
    <row r="152" spans="1:10" ht="12.9" customHeight="1">
      <c r="A152" s="191"/>
      <c r="B152" s="198" t="s">
        <v>131</v>
      </c>
      <c r="C152" s="199"/>
      <c r="D152" s="199"/>
      <c r="E152" s="199"/>
      <c r="F152" s="206">
        <v>8780</v>
      </c>
      <c r="G152" s="207">
        <v>0.0548</v>
      </c>
      <c r="H152" s="208"/>
      <c r="I152" s="209"/>
      <c r="J152" s="191"/>
    </row>
    <row r="153" spans="1:10" ht="12.9" customHeight="1">
      <c r="A153" s="191"/>
      <c r="B153" s="210" t="s">
        <v>313</v>
      </c>
      <c r="C153" s="211"/>
      <c r="D153" s="211"/>
      <c r="E153" s="211"/>
      <c r="F153" s="208" t="s">
        <v>133</v>
      </c>
      <c r="G153" s="208" t="s">
        <v>133</v>
      </c>
      <c r="H153" s="208"/>
      <c r="I153" s="209"/>
      <c r="J153" s="191"/>
    </row>
    <row r="154" spans="1:10" ht="12.9" customHeight="1">
      <c r="A154" s="191"/>
      <c r="B154" s="210" t="s">
        <v>131</v>
      </c>
      <c r="C154" s="211"/>
      <c r="D154" s="211"/>
      <c r="E154" s="211"/>
      <c r="F154" s="208" t="s">
        <v>133</v>
      </c>
      <c r="G154" s="208" t="s">
        <v>133</v>
      </c>
      <c r="H154" s="208"/>
      <c r="I154" s="209"/>
      <c r="J154" s="191"/>
    </row>
    <row r="155" spans="1:10" ht="12.9" customHeight="1">
      <c r="A155" s="191"/>
      <c r="B155" s="210" t="s">
        <v>134</v>
      </c>
      <c r="C155" s="212"/>
      <c r="D155" s="211"/>
      <c r="E155" s="212"/>
      <c r="F155" s="206">
        <v>8780</v>
      </c>
      <c r="G155" s="207">
        <v>0.0548</v>
      </c>
      <c r="H155" s="208"/>
      <c r="I155" s="209"/>
      <c r="J155" s="191"/>
    </row>
    <row r="156" spans="1:10" ht="12.9" customHeight="1">
      <c r="A156" s="191"/>
      <c r="B156" s="210" t="s">
        <v>206</v>
      </c>
      <c r="C156" s="199"/>
      <c r="D156" s="211"/>
      <c r="E156" s="199"/>
      <c r="F156" s="214">
        <f>17351.26-F26+F168</f>
        <v>2658.705302599998</v>
      </c>
      <c r="G156" s="207">
        <f>10.86%-G26+G168</f>
        <v>0.016942734590422726</v>
      </c>
      <c r="H156" s="208"/>
      <c r="I156" s="209"/>
      <c r="J156" s="191"/>
    </row>
    <row r="157" spans="1:10" ht="12.9" customHeight="1" thickBot="1">
      <c r="A157" s="191"/>
      <c r="B157" s="215" t="s">
        <v>207</v>
      </c>
      <c r="C157" s="216"/>
      <c r="D157" s="216"/>
      <c r="E157" s="216"/>
      <c r="F157" s="217">
        <v>160185.77</v>
      </c>
      <c r="G157" s="218">
        <v>1</v>
      </c>
      <c r="H157" s="219"/>
      <c r="I157" s="220"/>
      <c r="J157" s="191"/>
    </row>
    <row r="158" spans="1:10" ht="12.9" customHeight="1">
      <c r="A158" s="191"/>
      <c r="B158" s="193"/>
      <c r="C158" s="191"/>
      <c r="D158" s="191"/>
      <c r="E158" s="191"/>
      <c r="F158" s="191"/>
      <c r="G158" s="191"/>
      <c r="H158" s="191"/>
      <c r="I158" s="191"/>
      <c r="J158" s="191"/>
    </row>
    <row r="159" spans="1:10" ht="12.9" customHeight="1">
      <c r="A159" s="191"/>
      <c r="B159" s="193"/>
      <c r="C159" s="191"/>
      <c r="D159" s="191"/>
      <c r="E159" s="191"/>
      <c r="F159" s="191"/>
      <c r="G159" s="191"/>
      <c r="H159" s="191"/>
      <c r="I159" s="191"/>
      <c r="J159" s="191"/>
    </row>
    <row r="160" spans="1:9" ht="12.9" customHeight="1" thickBot="1">
      <c r="A160" s="191"/>
      <c r="B160" s="11" t="s">
        <v>144</v>
      </c>
      <c r="C160" s="191"/>
      <c r="D160" s="191"/>
      <c r="E160" s="191"/>
      <c r="F160" s="191"/>
      <c r="G160" s="191"/>
      <c r="H160" s="191"/>
      <c r="I160" s="191"/>
    </row>
    <row r="161" spans="1:8" s="10" customFormat="1" ht="12.9" customHeight="1">
      <c r="A161" s="4"/>
      <c r="B161" s="5" t="s">
        <v>6</v>
      </c>
      <c r="C161" s="6"/>
      <c r="D161" s="6" t="s">
        <v>257</v>
      </c>
      <c r="E161" s="7" t="s">
        <v>9</v>
      </c>
      <c r="F161" s="8" t="s">
        <v>666</v>
      </c>
      <c r="G161" s="7" t="s">
        <v>667</v>
      </c>
      <c r="H161" s="9" t="s">
        <v>668</v>
      </c>
    </row>
    <row r="162" spans="1:9" ht="12.9" customHeight="1">
      <c r="A162" s="191"/>
      <c r="B162" s="198" t="s">
        <v>145</v>
      </c>
      <c r="C162" s="199"/>
      <c r="D162" s="199"/>
      <c r="E162" s="199"/>
      <c r="F162" s="191"/>
      <c r="G162" s="181"/>
      <c r="H162" s="181"/>
      <c r="I162" s="191"/>
    </row>
    <row r="163" spans="1:9" ht="12.9" customHeight="1">
      <c r="A163" s="200"/>
      <c r="B163" s="201" t="s">
        <v>152</v>
      </c>
      <c r="C163" s="199"/>
      <c r="D163" s="166" t="s">
        <v>262</v>
      </c>
      <c r="E163" s="202">
        <v>-149625</v>
      </c>
      <c r="F163" s="203">
        <v>-946.68</v>
      </c>
      <c r="G163" s="204">
        <v>-0.0059</v>
      </c>
      <c r="H163" s="181"/>
      <c r="I163" s="191"/>
    </row>
    <row r="164" spans="1:9" ht="12.9" customHeight="1">
      <c r="A164" s="200"/>
      <c r="B164" s="201" t="s">
        <v>427</v>
      </c>
      <c r="C164" s="199"/>
      <c r="D164" s="166" t="s">
        <v>262</v>
      </c>
      <c r="E164" s="202">
        <v>-94500</v>
      </c>
      <c r="F164" s="203">
        <v>-870.68</v>
      </c>
      <c r="G164" s="204">
        <v>-0.0054</v>
      </c>
      <c r="H164" s="181"/>
      <c r="I164" s="191"/>
    </row>
    <row r="165" spans="1:9" ht="12.9" customHeight="1">
      <c r="A165" s="200"/>
      <c r="B165" s="201" t="s">
        <v>153</v>
      </c>
      <c r="C165" s="199"/>
      <c r="D165" s="166" t="s">
        <v>262</v>
      </c>
      <c r="E165" s="202">
        <v>-13200</v>
      </c>
      <c r="F165" s="203">
        <v>-148.93</v>
      </c>
      <c r="G165" s="204">
        <v>-0.0009</v>
      </c>
      <c r="H165" s="181"/>
      <c r="I165" s="191"/>
    </row>
    <row r="166" spans="1:9" ht="12.9" customHeight="1">
      <c r="A166" s="200"/>
      <c r="B166" s="201" t="s">
        <v>426</v>
      </c>
      <c r="C166" s="199"/>
      <c r="D166" s="166" t="s">
        <v>262</v>
      </c>
      <c r="E166" s="202">
        <v>-75000</v>
      </c>
      <c r="F166" s="203">
        <v>-126.49</v>
      </c>
      <c r="G166" s="204">
        <v>-0.0008</v>
      </c>
      <c r="H166" s="181"/>
      <c r="I166" s="191"/>
    </row>
    <row r="167" spans="1:9" ht="12.9" customHeight="1">
      <c r="A167" s="191"/>
      <c r="B167" s="198" t="s">
        <v>131</v>
      </c>
      <c r="C167" s="199"/>
      <c r="D167" s="199"/>
      <c r="E167" s="199"/>
      <c r="F167" s="206">
        <v>-2092.78</v>
      </c>
      <c r="G167" s="207">
        <v>-0.013</v>
      </c>
      <c r="H167" s="208"/>
      <c r="I167" s="191"/>
    </row>
    <row r="168" spans="1:9" ht="12.9" customHeight="1">
      <c r="A168" s="191"/>
      <c r="B168" s="210" t="s">
        <v>134</v>
      </c>
      <c r="C168" s="212"/>
      <c r="D168" s="211"/>
      <c r="E168" s="212"/>
      <c r="F168" s="206">
        <v>-2092.78</v>
      </c>
      <c r="G168" s="207">
        <v>-0.013</v>
      </c>
      <c r="H168" s="208"/>
      <c r="I168" s="191"/>
    </row>
    <row r="169" spans="1:10" ht="12.9" customHeight="1">
      <c r="A169" s="191"/>
      <c r="B169" s="193"/>
      <c r="C169" s="191"/>
      <c r="D169" s="191"/>
      <c r="E169" s="191"/>
      <c r="F169" s="191"/>
      <c r="G169" s="191"/>
      <c r="H169" s="191"/>
      <c r="I169" s="191"/>
      <c r="J169" s="191"/>
    </row>
    <row r="170" spans="1:10" ht="12.9" customHeight="1" thickBot="1">
      <c r="A170" s="191"/>
      <c r="B170" s="83" t="s">
        <v>208</v>
      </c>
      <c r="C170" s="191"/>
      <c r="D170" s="191"/>
      <c r="E170" s="191"/>
      <c r="F170" s="191"/>
      <c r="G170" s="191"/>
      <c r="H170" s="191"/>
      <c r="I170" s="191"/>
      <c r="J170" s="191"/>
    </row>
    <row r="171" spans="1:10" ht="12.9" customHeight="1">
      <c r="A171" s="191"/>
      <c r="B171" s="221" t="s">
        <v>209</v>
      </c>
      <c r="C171" s="222"/>
      <c r="D171" s="222"/>
      <c r="E171" s="222"/>
      <c r="F171" s="222"/>
      <c r="G171" s="222"/>
      <c r="H171" s="223"/>
      <c r="I171" s="191"/>
      <c r="J171" s="191"/>
    </row>
    <row r="172" spans="1:10" ht="12.9" customHeight="1">
      <c r="A172" s="191"/>
      <c r="B172" s="224" t="s">
        <v>211</v>
      </c>
      <c r="C172" s="191"/>
      <c r="D172" s="191"/>
      <c r="E172" s="191"/>
      <c r="F172" s="191"/>
      <c r="G172" s="191"/>
      <c r="H172" s="225"/>
      <c r="I172" s="191"/>
      <c r="J172" s="191"/>
    </row>
    <row r="173" spans="1:10" ht="12.9" customHeight="1" thickBot="1">
      <c r="A173" s="191"/>
      <c r="B173" s="659" t="s">
        <v>212</v>
      </c>
      <c r="C173" s="660"/>
      <c r="D173" s="660"/>
      <c r="E173" s="227"/>
      <c r="F173" s="227"/>
      <c r="G173" s="227"/>
      <c r="H173" s="228"/>
      <c r="I173" s="191"/>
      <c r="J173" s="191"/>
    </row>
    <row r="174" spans="1:10" ht="12.9" customHeight="1">
      <c r="A174" s="191"/>
      <c r="B174" s="83"/>
      <c r="C174" s="191"/>
      <c r="D174" s="191"/>
      <c r="E174" s="191"/>
      <c r="F174" s="191"/>
      <c r="G174" s="191"/>
      <c r="H174" s="191"/>
      <c r="I174" s="191"/>
      <c r="J174" s="191"/>
    </row>
    <row r="175" spans="1:10" ht="12.9" customHeight="1" thickBot="1">
      <c r="A175" s="191"/>
      <c r="B175" s="83"/>
      <c r="C175" s="191"/>
      <c r="D175" s="191"/>
      <c r="E175" s="191"/>
      <c r="F175" s="191"/>
      <c r="G175" s="191"/>
      <c r="H175" s="191"/>
      <c r="I175" s="191"/>
      <c r="J175" s="191"/>
    </row>
    <row r="176" spans="1:8" s="154" customFormat="1" ht="16.5" customHeight="1">
      <c r="A176" s="229"/>
      <c r="B176" s="230" t="s">
        <v>237</v>
      </c>
      <c r="C176" s="231"/>
      <c r="D176" s="232"/>
      <c r="E176" s="90"/>
      <c r="F176" s="233"/>
      <c r="G176" s="233"/>
      <c r="H176" s="234"/>
    </row>
    <row r="177" spans="1:8" s="154" customFormat="1" ht="16.5" customHeight="1" thickBot="1">
      <c r="A177" s="229"/>
      <c r="B177" s="236" t="s">
        <v>238</v>
      </c>
      <c r="D177" s="95"/>
      <c r="E177" s="95"/>
      <c r="G177" s="94"/>
      <c r="H177" s="237"/>
    </row>
    <row r="178" spans="1:8" s="154" customFormat="1" ht="24" customHeight="1">
      <c r="A178" s="229"/>
      <c r="B178" s="679" t="s">
        <v>239</v>
      </c>
      <c r="C178" s="681" t="s">
        <v>240</v>
      </c>
      <c r="D178" s="292" t="s">
        <v>241</v>
      </c>
      <c r="E178" s="292" t="s">
        <v>241</v>
      </c>
      <c r="F178" s="293" t="s">
        <v>242</v>
      </c>
      <c r="G178" s="94"/>
      <c r="H178" s="237"/>
    </row>
    <row r="179" spans="1:8" s="154" customFormat="1" ht="15.75" customHeight="1">
      <c r="A179" s="229"/>
      <c r="B179" s="680"/>
      <c r="C179" s="682"/>
      <c r="D179" s="239" t="s">
        <v>243</v>
      </c>
      <c r="E179" s="239" t="s">
        <v>244</v>
      </c>
      <c r="F179" s="294" t="s">
        <v>243</v>
      </c>
      <c r="G179" s="94"/>
      <c r="H179" s="237"/>
    </row>
    <row r="180" spans="1:8" s="154" customFormat="1" ht="16.5" customHeight="1" thickBot="1">
      <c r="A180" s="229"/>
      <c r="B180" s="295" t="s">
        <v>133</v>
      </c>
      <c r="C180" s="296" t="s">
        <v>133</v>
      </c>
      <c r="D180" s="296" t="s">
        <v>133</v>
      </c>
      <c r="E180" s="296" t="s">
        <v>133</v>
      </c>
      <c r="F180" s="297" t="s">
        <v>133</v>
      </c>
      <c r="G180" s="94"/>
      <c r="H180" s="237"/>
    </row>
    <row r="181" spans="1:8" s="154" customFormat="1" ht="16.5" customHeight="1">
      <c r="A181" s="229"/>
      <c r="B181" s="241" t="s">
        <v>245</v>
      </c>
      <c r="C181" s="242"/>
      <c r="D181" s="242"/>
      <c r="E181" s="242"/>
      <c r="F181" s="242"/>
      <c r="G181" s="94"/>
      <c r="H181" s="237"/>
    </row>
    <row r="182" spans="1:8" s="154" customFormat="1" ht="16.5" customHeight="1">
      <c r="A182" s="229"/>
      <c r="B182" s="243"/>
      <c r="G182" s="94"/>
      <c r="H182" s="237"/>
    </row>
    <row r="183" spans="1:8" s="154" customFormat="1" ht="16.5" customHeight="1" thickBot="1">
      <c r="A183" s="229"/>
      <c r="B183" s="243" t="s">
        <v>365</v>
      </c>
      <c r="G183" s="94"/>
      <c r="H183" s="237"/>
    </row>
    <row r="184" spans="1:8" s="154" customFormat="1" ht="16.5" customHeight="1">
      <c r="A184" s="229"/>
      <c r="B184" s="298" t="s">
        <v>366</v>
      </c>
      <c r="C184" s="299" t="s">
        <v>249</v>
      </c>
      <c r="D184" s="300" t="s">
        <v>284</v>
      </c>
      <c r="G184" s="94"/>
      <c r="H184" s="237"/>
    </row>
    <row r="185" spans="1:8" s="154" customFormat="1" ht="16.5" customHeight="1">
      <c r="A185" s="229"/>
      <c r="B185" s="244" t="s">
        <v>250</v>
      </c>
      <c r="C185" s="301"/>
      <c r="D185" s="302"/>
      <c r="G185" s="94"/>
      <c r="H185" s="237"/>
    </row>
    <row r="186" spans="1:8" s="154" customFormat="1" ht="16.5" customHeight="1">
      <c r="A186" s="229"/>
      <c r="B186" s="244" t="s">
        <v>632</v>
      </c>
      <c r="C186" s="302">
        <v>12.3452</v>
      </c>
      <c r="D186" s="302">
        <v>12.3391</v>
      </c>
      <c r="G186" s="94"/>
      <c r="H186" s="237"/>
    </row>
    <row r="187" spans="1:8" s="154" customFormat="1" ht="16.5" customHeight="1">
      <c r="A187" s="229"/>
      <c r="B187" s="244" t="s">
        <v>760</v>
      </c>
      <c r="C187" s="302">
        <v>10.3752</v>
      </c>
      <c r="D187" s="302">
        <v>10.1614</v>
      </c>
      <c r="G187" s="303"/>
      <c r="H187" s="237"/>
    </row>
    <row r="188" spans="1:8" s="154" customFormat="1" ht="16.5" customHeight="1">
      <c r="A188" s="229"/>
      <c r="B188" s="244" t="s">
        <v>251</v>
      </c>
      <c r="C188" s="302"/>
      <c r="D188" s="302"/>
      <c r="G188" s="94"/>
      <c r="H188" s="237"/>
    </row>
    <row r="189" spans="1:8" s="154" customFormat="1" ht="16.5" customHeight="1">
      <c r="A189" s="229"/>
      <c r="B189" s="244" t="s">
        <v>633</v>
      </c>
      <c r="C189" s="302">
        <v>12.2589</v>
      </c>
      <c r="D189" s="302">
        <v>12.2497</v>
      </c>
      <c r="G189" s="303"/>
      <c r="H189" s="237"/>
    </row>
    <row r="190" spans="1:8" s="154" customFormat="1" ht="16.5" customHeight="1" thickBot="1">
      <c r="A190" s="229"/>
      <c r="B190" s="304" t="s">
        <v>761</v>
      </c>
      <c r="C190" s="305">
        <v>10.4502</v>
      </c>
      <c r="D190" s="305">
        <v>10.229</v>
      </c>
      <c r="G190" s="303"/>
      <c r="H190" s="237"/>
    </row>
    <row r="191" spans="1:8" s="154" customFormat="1" ht="16.5" customHeight="1">
      <c r="A191" s="229"/>
      <c r="B191" s="236"/>
      <c r="G191" s="94"/>
      <c r="H191" s="237"/>
    </row>
    <row r="192" spans="1:8" s="154" customFormat="1" ht="16.5" customHeight="1">
      <c r="A192" s="229"/>
      <c r="B192" s="243" t="s">
        <v>634</v>
      </c>
      <c r="C192" s="247"/>
      <c r="D192" s="247"/>
      <c r="E192" s="247"/>
      <c r="G192" s="94"/>
      <c r="H192" s="237"/>
    </row>
    <row r="193" spans="1:8" s="154" customFormat="1" ht="16.5" customHeight="1">
      <c r="A193" s="229"/>
      <c r="B193" s="243"/>
      <c r="C193" s="247"/>
      <c r="D193" s="247"/>
      <c r="E193" s="247"/>
      <c r="G193" s="94"/>
      <c r="H193" s="237"/>
    </row>
    <row r="194" spans="1:8" s="154" customFormat="1" ht="24" customHeight="1">
      <c r="A194" s="229"/>
      <c r="B194" s="256" t="s">
        <v>376</v>
      </c>
      <c r="C194" s="249" t="s">
        <v>389</v>
      </c>
      <c r="D194" s="249" t="s">
        <v>378</v>
      </c>
      <c r="E194" s="249" t="s">
        <v>383</v>
      </c>
      <c r="G194" s="94"/>
      <c r="H194" s="237"/>
    </row>
    <row r="195" spans="1:8" s="154" customFormat="1" ht="24" customHeight="1">
      <c r="A195" s="229"/>
      <c r="B195" s="252" t="s">
        <v>380</v>
      </c>
      <c r="C195" s="253" t="s">
        <v>390</v>
      </c>
      <c r="D195" s="254">
        <v>0.2086447</v>
      </c>
      <c r="E195" s="254">
        <v>0.2086447</v>
      </c>
      <c r="G195" s="94"/>
      <c r="H195" s="237"/>
    </row>
    <row r="196" spans="1:8" s="154" customFormat="1" ht="24" customHeight="1">
      <c r="A196" s="229"/>
      <c r="B196" s="252" t="s">
        <v>380</v>
      </c>
      <c r="C196" s="253" t="s">
        <v>392</v>
      </c>
      <c r="D196" s="254">
        <v>0.2132362</v>
      </c>
      <c r="E196" s="254">
        <v>0.2132362</v>
      </c>
      <c r="G196" s="94"/>
      <c r="H196" s="237"/>
    </row>
    <row r="197" spans="1:8" s="154" customFormat="1" ht="24" customHeight="1">
      <c r="A197" s="229"/>
      <c r="B197" s="258"/>
      <c r="C197" s="261"/>
      <c r="D197" s="306"/>
      <c r="E197" s="306"/>
      <c r="G197" s="94"/>
      <c r="H197" s="237"/>
    </row>
    <row r="198" spans="1:8" s="154" customFormat="1" ht="27" customHeight="1">
      <c r="A198" s="229"/>
      <c r="B198" s="665" t="s">
        <v>393</v>
      </c>
      <c r="C198" s="666"/>
      <c r="D198" s="666"/>
      <c r="E198" s="666"/>
      <c r="F198" s="666"/>
      <c r="G198" s="666"/>
      <c r="H198" s="667"/>
    </row>
    <row r="199" spans="1:8" s="154" customFormat="1" ht="15">
      <c r="A199" s="229"/>
      <c r="B199" s="258"/>
      <c r="C199" s="261"/>
      <c r="D199" s="306"/>
      <c r="E199" s="306"/>
      <c r="G199" s="94"/>
      <c r="H199" s="237"/>
    </row>
    <row r="200" spans="1:8" s="154" customFormat="1" ht="16.5" customHeight="1">
      <c r="A200" s="229"/>
      <c r="B200" s="243" t="s">
        <v>635</v>
      </c>
      <c r="C200" s="247"/>
      <c r="D200" s="44"/>
      <c r="E200" s="247"/>
      <c r="G200" s="94"/>
      <c r="H200" s="237"/>
    </row>
    <row r="201" spans="1:8" s="154" customFormat="1" ht="16.5" customHeight="1">
      <c r="A201" s="229"/>
      <c r="B201" s="243"/>
      <c r="C201" s="247"/>
      <c r="D201" s="44"/>
      <c r="E201" s="247"/>
      <c r="G201" s="94"/>
      <c r="H201" s="237"/>
    </row>
    <row r="202" spans="1:8" s="154" customFormat="1" ht="16.5" customHeight="1">
      <c r="A202" s="229"/>
      <c r="B202" s="243" t="s">
        <v>762</v>
      </c>
      <c r="C202" s="247"/>
      <c r="D202" s="44"/>
      <c r="E202" s="247"/>
      <c r="G202" s="94"/>
      <c r="H202" s="237"/>
    </row>
    <row r="203" spans="1:8" s="154" customFormat="1" ht="16.5" customHeight="1">
      <c r="A203" s="229"/>
      <c r="B203" s="156" t="s">
        <v>252</v>
      </c>
      <c r="C203" s="247"/>
      <c r="D203" s="44"/>
      <c r="E203" s="247"/>
      <c r="G203" s="94"/>
      <c r="H203" s="237"/>
    </row>
    <row r="204" spans="1:8" s="154" customFormat="1" ht="16.5" customHeight="1">
      <c r="A204" s="229"/>
      <c r="B204" s="156"/>
      <c r="C204" s="247"/>
      <c r="D204" s="44"/>
      <c r="E204" s="44"/>
      <c r="G204" s="94"/>
      <c r="H204" s="237"/>
    </row>
    <row r="205" spans="1:8" s="154" customFormat="1" ht="16.5" customHeight="1">
      <c r="A205" s="229"/>
      <c r="B205" s="243" t="s">
        <v>636</v>
      </c>
      <c r="C205" s="247"/>
      <c r="D205" s="44"/>
      <c r="E205" s="44"/>
      <c r="G205" s="94"/>
      <c r="H205" s="237"/>
    </row>
    <row r="206" spans="1:8" s="154" customFormat="1" ht="16.5" customHeight="1">
      <c r="A206" s="229"/>
      <c r="B206" s="243"/>
      <c r="C206" s="247"/>
      <c r="D206" s="44"/>
      <c r="E206" s="44"/>
      <c r="G206" s="94"/>
      <c r="H206" s="237"/>
    </row>
    <row r="207" spans="1:8" s="154" customFormat="1" ht="16.5" customHeight="1">
      <c r="A207" s="229"/>
      <c r="B207" s="243" t="s">
        <v>637</v>
      </c>
      <c r="C207" s="247"/>
      <c r="D207" s="44"/>
      <c r="E207" s="44"/>
      <c r="G207" s="94"/>
      <c r="H207" s="237"/>
    </row>
    <row r="208" spans="1:8" s="154" customFormat="1" ht="16.5" customHeight="1">
      <c r="A208" s="229"/>
      <c r="B208" s="265"/>
      <c r="C208" s="247"/>
      <c r="D208" s="247"/>
      <c r="E208" s="44"/>
      <c r="G208" s="94"/>
      <c r="H208" s="237"/>
    </row>
    <row r="209" spans="1:8" s="154" customFormat="1" ht="16.5" customHeight="1">
      <c r="A209" s="229"/>
      <c r="B209" s="243" t="s">
        <v>638</v>
      </c>
      <c r="C209" s="247"/>
      <c r="D209" s="247"/>
      <c r="E209" s="247"/>
      <c r="G209" s="94"/>
      <c r="H209" s="237"/>
    </row>
    <row r="210" spans="1:8" s="154" customFormat="1" ht="16.5" customHeight="1">
      <c r="A210" s="229"/>
      <c r="B210" s="243"/>
      <c r="C210" s="247"/>
      <c r="D210" s="247"/>
      <c r="E210" s="247"/>
      <c r="G210" s="94"/>
      <c r="H210" s="237"/>
    </row>
    <row r="211" spans="1:8" s="154" customFormat="1" ht="16.5" customHeight="1">
      <c r="A211" s="229"/>
      <c r="B211" s="243" t="s">
        <v>639</v>
      </c>
      <c r="C211" s="247"/>
      <c r="D211" s="247"/>
      <c r="E211" s="247"/>
      <c r="G211" s="94"/>
      <c r="H211" s="237"/>
    </row>
    <row r="212" spans="1:8" s="154" customFormat="1" ht="16.5" customHeight="1">
      <c r="A212" s="229"/>
      <c r="B212" s="243"/>
      <c r="C212" s="247"/>
      <c r="D212" s="247"/>
      <c r="E212" s="247"/>
      <c r="G212" s="94"/>
      <c r="H212" s="237"/>
    </row>
    <row r="213" spans="1:8" s="154" customFormat="1" ht="16.5" customHeight="1" thickBot="1">
      <c r="A213" s="229"/>
      <c r="B213" s="243" t="s">
        <v>402</v>
      </c>
      <c r="C213" s="247"/>
      <c r="D213" s="247"/>
      <c r="E213" s="247"/>
      <c r="G213" s="44"/>
      <c r="H213" s="237"/>
    </row>
    <row r="214" spans="1:8" s="154" customFormat="1" ht="16.5" customHeight="1">
      <c r="A214" s="229"/>
      <c r="B214" s="307" t="s">
        <v>403</v>
      </c>
      <c r="C214" s="308"/>
      <c r="D214" s="308"/>
      <c r="E214" s="308"/>
      <c r="F214" s="309">
        <v>0</v>
      </c>
      <c r="G214" s="44"/>
      <c r="H214" s="237"/>
    </row>
    <row r="215" spans="1:8" s="154" customFormat="1" ht="16.5" customHeight="1">
      <c r="A215" s="229"/>
      <c r="B215" s="310" t="s">
        <v>404</v>
      </c>
      <c r="C215" s="311"/>
      <c r="D215" s="311"/>
      <c r="E215" s="311"/>
      <c r="F215" s="164">
        <f>71.26-F218</f>
        <v>70.33</v>
      </c>
      <c r="G215" s="44"/>
      <c r="H215" s="237"/>
    </row>
    <row r="216" spans="1:8" s="154" customFormat="1" ht="16.5" customHeight="1">
      <c r="A216" s="229"/>
      <c r="B216" s="310" t="s">
        <v>405</v>
      </c>
      <c r="C216" s="311"/>
      <c r="D216" s="311"/>
      <c r="E216" s="311"/>
      <c r="F216" s="164">
        <v>1.51</v>
      </c>
      <c r="G216" s="44"/>
      <c r="H216" s="237"/>
    </row>
    <row r="217" spans="1:8" s="154" customFormat="1" ht="16.5" customHeight="1">
      <c r="A217" s="229"/>
      <c r="B217" s="310" t="s">
        <v>640</v>
      </c>
      <c r="C217" s="311"/>
      <c r="D217" s="311"/>
      <c r="E217" s="311"/>
      <c r="F217" s="164">
        <f>(G19+G26)*100</f>
        <v>19.545726540957727</v>
      </c>
      <c r="G217" s="312"/>
      <c r="H217" s="237"/>
    </row>
    <row r="218" spans="1:8" s="154" customFormat="1" ht="16.5" customHeight="1">
      <c r="A218" s="229"/>
      <c r="B218" s="310" t="s">
        <v>641</v>
      </c>
      <c r="C218" s="311"/>
      <c r="D218" s="311"/>
      <c r="E218" s="311"/>
      <c r="F218" s="164">
        <v>0.93</v>
      </c>
      <c r="G218" s="313"/>
      <c r="H218" s="237"/>
    </row>
    <row r="219" spans="1:8" s="154" customFormat="1" ht="16.5" customHeight="1" thickBot="1">
      <c r="A219" s="229"/>
      <c r="B219" s="314" t="s">
        <v>406</v>
      </c>
      <c r="C219" s="315"/>
      <c r="D219" s="315"/>
      <c r="E219" s="315"/>
      <c r="F219" s="316">
        <f>(G149+G152+G156)*100</f>
        <v>7.684273459042274</v>
      </c>
      <c r="G219" s="313"/>
      <c r="H219" s="237"/>
    </row>
    <row r="220" spans="1:8" s="154" customFormat="1" ht="16.5" customHeight="1">
      <c r="A220" s="229"/>
      <c r="B220" s="243"/>
      <c r="C220" s="247"/>
      <c r="D220" s="247"/>
      <c r="E220" s="247"/>
      <c r="F220" s="317"/>
      <c r="G220" s="94"/>
      <c r="H220" s="237"/>
    </row>
    <row r="221" spans="1:8" s="154" customFormat="1" ht="16.5" customHeight="1">
      <c r="A221" s="229"/>
      <c r="B221" s="243"/>
      <c r="C221" s="247"/>
      <c r="D221" s="247"/>
      <c r="E221" s="247"/>
      <c r="G221" s="94"/>
      <c r="H221" s="237"/>
    </row>
    <row r="222" spans="1:8" s="154" customFormat="1" ht="16.5" customHeight="1">
      <c r="A222" s="229"/>
      <c r="B222" s="243" t="s">
        <v>407</v>
      </c>
      <c r="C222" s="247"/>
      <c r="D222" s="247"/>
      <c r="E222" s="247"/>
      <c r="G222" s="94"/>
      <c r="H222" s="237"/>
    </row>
    <row r="223" spans="1:8" s="154" customFormat="1" ht="16.5" customHeight="1">
      <c r="A223" s="229"/>
      <c r="B223" s="310" t="s">
        <v>408</v>
      </c>
      <c r="C223" s="318"/>
      <c r="D223" s="318"/>
      <c r="E223" s="318"/>
      <c r="F223" s="163">
        <f>F214+F215</f>
        <v>70.33</v>
      </c>
      <c r="G223" s="319"/>
      <c r="H223" s="237"/>
    </row>
    <row r="224" spans="1:8" s="154" customFormat="1" ht="16.5" customHeight="1">
      <c r="A224" s="229"/>
      <c r="B224" s="310" t="s">
        <v>642</v>
      </c>
      <c r="C224" s="318"/>
      <c r="D224" s="318"/>
      <c r="E224" s="318"/>
      <c r="F224" s="163">
        <f>F218</f>
        <v>0.93</v>
      </c>
      <c r="G224" s="319"/>
      <c r="H224" s="237"/>
    </row>
    <row r="225" spans="1:8" s="154" customFormat="1" ht="16.5" customHeight="1">
      <c r="A225" s="229"/>
      <c r="B225" s="310" t="s">
        <v>643</v>
      </c>
      <c r="C225" s="318"/>
      <c r="D225" s="318"/>
      <c r="E225" s="318"/>
      <c r="F225" s="163">
        <f>F217</f>
        <v>19.545726540957727</v>
      </c>
      <c r="G225" s="320"/>
      <c r="H225" s="321"/>
    </row>
    <row r="226" spans="1:8" s="154" customFormat="1" ht="16.5" customHeight="1">
      <c r="A226" s="229"/>
      <c r="B226" s="310" t="s">
        <v>409</v>
      </c>
      <c r="C226" s="318"/>
      <c r="D226" s="318"/>
      <c r="E226" s="318"/>
      <c r="F226" s="163">
        <f>F216</f>
        <v>1.51</v>
      </c>
      <c r="G226" s="320"/>
      <c r="H226" s="321"/>
    </row>
    <row r="227" spans="1:8" s="154" customFormat="1" ht="16.5" customHeight="1">
      <c r="A227" s="229"/>
      <c r="B227" s="310" t="s">
        <v>406</v>
      </c>
      <c r="C227" s="318"/>
      <c r="D227" s="318"/>
      <c r="E227" s="318"/>
      <c r="F227" s="163">
        <f>F219</f>
        <v>7.684273459042274</v>
      </c>
      <c r="G227" s="319"/>
      <c r="H227" s="322"/>
    </row>
    <row r="228" spans="1:8" s="154" customFormat="1" ht="16.5" customHeight="1">
      <c r="A228" s="229"/>
      <c r="B228" s="243"/>
      <c r="C228" s="275"/>
      <c r="D228" s="275"/>
      <c r="E228" s="275"/>
      <c r="F228" s="276"/>
      <c r="G228" s="94"/>
      <c r="H228" s="321"/>
    </row>
    <row r="229" spans="1:8" s="154" customFormat="1" ht="16.5" customHeight="1">
      <c r="A229" s="229"/>
      <c r="B229" s="243" t="s">
        <v>283</v>
      </c>
      <c r="C229" s="275"/>
      <c r="D229" s="275"/>
      <c r="E229" s="275"/>
      <c r="F229" s="167"/>
      <c r="G229" s="94"/>
      <c r="H229" s="237"/>
    </row>
    <row r="230" spans="1:8" s="154" customFormat="1" ht="16.5" customHeight="1" thickBot="1">
      <c r="A230" s="229"/>
      <c r="B230" s="279"/>
      <c r="C230" s="280"/>
      <c r="D230" s="280"/>
      <c r="E230" s="281"/>
      <c r="F230" s="282"/>
      <c r="G230" s="281"/>
      <c r="H230" s="323"/>
    </row>
    <row r="231" spans="1:8" s="154" customFormat="1" ht="16.5" customHeight="1">
      <c r="A231" s="229"/>
      <c r="B231" s="324" t="s">
        <v>644</v>
      </c>
      <c r="C231" s="325"/>
      <c r="D231" s="325"/>
      <c r="E231" s="325"/>
      <c r="F231" s="326"/>
      <c r="G231" s="91"/>
      <c r="H231" s="234"/>
    </row>
    <row r="232" spans="1:8" s="154" customFormat="1" ht="16.5" customHeight="1">
      <c r="A232" s="229"/>
      <c r="B232" s="243"/>
      <c r="C232" s="275"/>
      <c r="D232" s="275"/>
      <c r="E232" s="275"/>
      <c r="F232" s="167"/>
      <c r="G232" s="94"/>
      <c r="H232" s="237"/>
    </row>
    <row r="233" spans="1:8" s="154" customFormat="1" ht="16.5" customHeight="1">
      <c r="A233" s="229"/>
      <c r="B233" s="162" t="s">
        <v>645</v>
      </c>
      <c r="C233" s="160"/>
      <c r="D233" s="160"/>
      <c r="E233" s="160"/>
      <c r="F233" s="161"/>
      <c r="G233" s="94"/>
      <c r="H233" s="237"/>
    </row>
    <row r="234" spans="1:8" s="154" customFormat="1" ht="61.5" customHeight="1">
      <c r="A234" s="229"/>
      <c r="B234" s="327" t="s">
        <v>255</v>
      </c>
      <c r="C234" s="328" t="s">
        <v>256</v>
      </c>
      <c r="D234" s="328" t="s">
        <v>257</v>
      </c>
      <c r="E234" s="328" t="s">
        <v>258</v>
      </c>
      <c r="F234" s="328" t="s">
        <v>259</v>
      </c>
      <c r="G234" s="328" t="s">
        <v>260</v>
      </c>
      <c r="H234" s="237"/>
    </row>
    <row r="235" spans="1:8" s="154" customFormat="1" ht="16.5" customHeight="1">
      <c r="A235" s="229"/>
      <c r="B235" s="329" t="s">
        <v>415</v>
      </c>
      <c r="C235" s="165">
        <v>45260</v>
      </c>
      <c r="D235" s="166" t="s">
        <v>262</v>
      </c>
      <c r="E235" s="163">
        <v>166.6</v>
      </c>
      <c r="F235" s="163">
        <v>168.65</v>
      </c>
      <c r="G235" s="683">
        <v>391.63</v>
      </c>
      <c r="H235" s="237"/>
    </row>
    <row r="236" spans="1:8" s="154" customFormat="1" ht="16.5" customHeight="1">
      <c r="A236" s="229"/>
      <c r="B236" s="329" t="s">
        <v>41</v>
      </c>
      <c r="C236" s="165">
        <v>45260</v>
      </c>
      <c r="D236" s="166" t="s">
        <v>262</v>
      </c>
      <c r="E236" s="163">
        <v>926.3744118518518</v>
      </c>
      <c r="F236" s="163">
        <v>921.35</v>
      </c>
      <c r="G236" s="684"/>
      <c r="H236" s="237"/>
    </row>
    <row r="237" spans="1:8" s="154" customFormat="1" ht="16.5" customHeight="1">
      <c r="A237" s="229"/>
      <c r="B237" s="329" t="s">
        <v>112</v>
      </c>
      <c r="C237" s="165">
        <v>45260</v>
      </c>
      <c r="D237" s="166" t="s">
        <v>262</v>
      </c>
      <c r="E237" s="163">
        <v>649.119505764411</v>
      </c>
      <c r="F237" s="163">
        <v>632.7</v>
      </c>
      <c r="G237" s="684"/>
      <c r="H237" s="237"/>
    </row>
    <row r="238" spans="1:8" s="154" customFormat="1" ht="16.5" customHeight="1">
      <c r="A238" s="229"/>
      <c r="B238" s="329" t="s">
        <v>110</v>
      </c>
      <c r="C238" s="165">
        <v>45260</v>
      </c>
      <c r="D238" s="166" t="s">
        <v>262</v>
      </c>
      <c r="E238" s="163">
        <v>1134.4795318181818</v>
      </c>
      <c r="F238" s="163">
        <v>1128.25</v>
      </c>
      <c r="G238" s="685"/>
      <c r="H238" s="237"/>
    </row>
    <row r="239" spans="1:8" s="154" customFormat="1" ht="16.5" customHeight="1">
      <c r="A239" s="229"/>
      <c r="B239" s="329" t="s">
        <v>646</v>
      </c>
      <c r="C239" s="245"/>
      <c r="D239" s="245"/>
      <c r="E239" s="330"/>
      <c r="F239" s="330"/>
      <c r="G239" s="331"/>
      <c r="H239" s="237"/>
    </row>
    <row r="240" spans="1:8" s="154" customFormat="1" ht="16.5" customHeight="1">
      <c r="A240" s="229"/>
      <c r="B240" s="156"/>
      <c r="E240" s="177"/>
      <c r="F240" s="177"/>
      <c r="G240" s="172"/>
      <c r="H240" s="237"/>
    </row>
    <row r="241" spans="2:8" s="332" customFormat="1" ht="15">
      <c r="B241" s="333" t="s">
        <v>653</v>
      </c>
      <c r="C241" s="334"/>
      <c r="D241" s="335"/>
      <c r="E241" s="154"/>
      <c r="F241" s="154"/>
      <c r="G241" s="154"/>
      <c r="H241" s="56"/>
    </row>
    <row r="242" spans="2:8" s="332" customFormat="1" ht="15">
      <c r="B242" s="688" t="s">
        <v>264</v>
      </c>
      <c r="C242" s="689"/>
      <c r="D242" s="690"/>
      <c r="E242" s="171">
        <v>0</v>
      </c>
      <c r="F242" s="154"/>
      <c r="G242" s="154"/>
      <c r="H242" s="56"/>
    </row>
    <row r="243" spans="2:8" s="332" customFormat="1" ht="15">
      <c r="B243" s="688" t="s">
        <v>265</v>
      </c>
      <c r="C243" s="689"/>
      <c r="D243" s="690"/>
      <c r="E243" s="171">
        <v>277</v>
      </c>
      <c r="F243" s="172"/>
      <c r="G243" s="172"/>
      <c r="H243" s="56"/>
    </row>
    <row r="244" spans="2:8" s="332" customFormat="1" ht="15">
      <c r="B244" s="688" t="s">
        <v>266</v>
      </c>
      <c r="C244" s="689"/>
      <c r="D244" s="690"/>
      <c r="E244" s="171">
        <v>0</v>
      </c>
      <c r="F244" s="172"/>
      <c r="G244" s="172"/>
      <c r="H244" s="56"/>
    </row>
    <row r="245" spans="2:8" s="332" customFormat="1" ht="15">
      <c r="B245" s="688" t="s">
        <v>267</v>
      </c>
      <c r="C245" s="689"/>
      <c r="D245" s="690"/>
      <c r="E245" s="171">
        <v>0</v>
      </c>
      <c r="F245" s="172"/>
      <c r="G245" s="172"/>
      <c r="H245" s="56"/>
    </row>
    <row r="246" spans="2:8" s="332" customFormat="1" ht="15">
      <c r="B246" s="688" t="s">
        <v>268</v>
      </c>
      <c r="C246" s="689"/>
      <c r="D246" s="690"/>
      <c r="E246" s="171">
        <v>0</v>
      </c>
      <c r="F246" s="172"/>
      <c r="G246" s="172"/>
      <c r="H246" s="56"/>
    </row>
    <row r="247" spans="2:8" s="332" customFormat="1" ht="15">
      <c r="B247" s="688" t="s">
        <v>269</v>
      </c>
      <c r="C247" s="689"/>
      <c r="D247" s="690"/>
      <c r="E247" s="171">
        <v>210853136.57</v>
      </c>
      <c r="F247" s="172"/>
      <c r="G247" s="172"/>
      <c r="H247" s="56"/>
    </row>
    <row r="248" spans="2:10" s="332" customFormat="1" ht="15">
      <c r="B248" s="688" t="s">
        <v>270</v>
      </c>
      <c r="C248" s="689"/>
      <c r="D248" s="690"/>
      <c r="E248" s="171">
        <v>0</v>
      </c>
      <c r="F248" s="172"/>
      <c r="G248" s="172"/>
      <c r="H248" s="56"/>
      <c r="J248" s="336"/>
    </row>
    <row r="249" spans="2:10" s="332" customFormat="1" ht="15">
      <c r="B249" s="688" t="s">
        <v>271</v>
      </c>
      <c r="C249" s="689"/>
      <c r="D249" s="690"/>
      <c r="E249" s="171">
        <v>0</v>
      </c>
      <c r="F249" s="172"/>
      <c r="G249" s="173"/>
      <c r="H249" s="56"/>
      <c r="J249" s="337"/>
    </row>
    <row r="250" spans="2:10" s="332" customFormat="1" ht="15">
      <c r="B250" s="688" t="s">
        <v>272</v>
      </c>
      <c r="C250" s="689"/>
      <c r="D250" s="690"/>
      <c r="E250" s="171">
        <v>3577900.4899999998</v>
      </c>
      <c r="F250" s="172"/>
      <c r="G250" s="174"/>
      <c r="H250" s="56"/>
      <c r="J250" s="337"/>
    </row>
    <row r="251" spans="2:8" s="332" customFormat="1" ht="15">
      <c r="B251" s="175" t="s">
        <v>273</v>
      </c>
      <c r="C251" s="176"/>
      <c r="D251" s="176"/>
      <c r="E251" s="177"/>
      <c r="F251" s="172"/>
      <c r="G251" s="172"/>
      <c r="H251" s="56"/>
    </row>
    <row r="252" spans="1:8" s="154" customFormat="1" ht="16.5" customHeight="1">
      <c r="A252" s="229"/>
      <c r="B252" s="156"/>
      <c r="E252" s="177"/>
      <c r="F252" s="177"/>
      <c r="G252" s="172"/>
      <c r="H252" s="237"/>
    </row>
    <row r="253" spans="1:8" s="154" customFormat="1" ht="16.5" customHeight="1">
      <c r="A253" s="229"/>
      <c r="B253" s="333" t="s">
        <v>647</v>
      </c>
      <c r="C253" s="334"/>
      <c r="D253" s="334"/>
      <c r="H253" s="237"/>
    </row>
    <row r="254" spans="1:8" s="154" customFormat="1" ht="16.5" customHeight="1">
      <c r="A254" s="229"/>
      <c r="B254" s="236"/>
      <c r="F254" s="338"/>
      <c r="G254" s="338"/>
      <c r="H254" s="237"/>
    </row>
    <row r="255" spans="1:8" s="154" customFormat="1" ht="16.5" customHeight="1">
      <c r="A255" s="229"/>
      <c r="B255" s="333" t="s">
        <v>648</v>
      </c>
      <c r="C255" s="334"/>
      <c r="D255" s="334"/>
      <c r="F255" s="339"/>
      <c r="G255" s="338"/>
      <c r="H255" s="237"/>
    </row>
    <row r="256" spans="1:8" s="154" customFormat="1" ht="16.5" customHeight="1">
      <c r="A256" s="229"/>
      <c r="B256" s="175"/>
      <c r="C256" s="176"/>
      <c r="D256" s="176"/>
      <c r="H256" s="237"/>
    </row>
    <row r="257" spans="1:8" s="154" customFormat="1" ht="16.5" customHeight="1">
      <c r="A257" s="229"/>
      <c r="B257" s="333" t="s">
        <v>649</v>
      </c>
      <c r="C257" s="334"/>
      <c r="D257" s="334"/>
      <c r="F257" s="339"/>
      <c r="H257" s="237"/>
    </row>
    <row r="258" spans="1:8" s="154" customFormat="1" ht="27.75" customHeight="1" hidden="1">
      <c r="A258" s="229"/>
      <c r="B258" s="327" t="s">
        <v>255</v>
      </c>
      <c r="C258" s="328" t="s">
        <v>274</v>
      </c>
      <c r="D258" s="328" t="s">
        <v>275</v>
      </c>
      <c r="E258" s="340" t="s">
        <v>276</v>
      </c>
      <c r="F258" s="340" t="s">
        <v>277</v>
      </c>
      <c r="H258" s="237"/>
    </row>
    <row r="259" spans="1:8" s="154" customFormat="1" ht="16.5" customHeight="1" hidden="1">
      <c r="A259" s="229"/>
      <c r="B259" s="329" t="s">
        <v>37</v>
      </c>
      <c r="C259" s="165" t="s">
        <v>650</v>
      </c>
      <c r="D259" s="166"/>
      <c r="E259" s="163"/>
      <c r="F259" s="163"/>
      <c r="H259" s="237"/>
    </row>
    <row r="260" spans="1:8" s="154" customFormat="1" ht="16.5" customHeight="1" hidden="1">
      <c r="A260" s="229"/>
      <c r="B260" s="329" t="s">
        <v>44</v>
      </c>
      <c r="C260" s="165" t="s">
        <v>650</v>
      </c>
      <c r="D260" s="166"/>
      <c r="E260" s="163"/>
      <c r="F260" s="163"/>
      <c r="H260" s="237"/>
    </row>
    <row r="261" spans="1:8" s="154" customFormat="1" ht="16.5" customHeight="1" hidden="1">
      <c r="A261" s="229"/>
      <c r="B261" s="688" t="s">
        <v>651</v>
      </c>
      <c r="C261" s="689"/>
      <c r="D261" s="689"/>
      <c r="E261" s="689"/>
      <c r="F261" s="690"/>
      <c r="H261" s="237"/>
    </row>
    <row r="262" spans="1:8" s="154" customFormat="1" ht="16.5" customHeight="1">
      <c r="A262" s="229"/>
      <c r="B262" s="341"/>
      <c r="C262" s="342"/>
      <c r="D262" s="342"/>
      <c r="E262" s="342"/>
      <c r="F262" s="342"/>
      <c r="H262" s="237"/>
    </row>
    <row r="263" spans="1:8" s="154" customFormat="1" ht="16.5" customHeight="1">
      <c r="A263" s="229"/>
      <c r="B263" s="170" t="s">
        <v>301</v>
      </c>
      <c r="C263" s="168"/>
      <c r="D263" s="168"/>
      <c r="E263" s="169"/>
      <c r="F263" s="169"/>
      <c r="H263" s="237"/>
    </row>
    <row r="264" spans="1:8" s="154" customFormat="1" ht="16.5" customHeight="1">
      <c r="A264" s="229"/>
      <c r="B264" s="343" t="s">
        <v>280</v>
      </c>
      <c r="C264" s="344"/>
      <c r="D264" s="344"/>
      <c r="E264" s="245">
        <v>174</v>
      </c>
      <c r="H264" s="237"/>
    </row>
    <row r="265" spans="1:8" s="154" customFormat="1" ht="16.5" customHeight="1">
      <c r="A265" s="229"/>
      <c r="B265" s="343" t="s">
        <v>281</v>
      </c>
      <c r="C265" s="344"/>
      <c r="D265" s="344"/>
      <c r="E265" s="345">
        <v>167067000</v>
      </c>
      <c r="H265" s="237"/>
    </row>
    <row r="266" spans="1:8" s="154" customFormat="1" ht="16.5" customHeight="1">
      <c r="A266" s="229"/>
      <c r="B266" s="343" t="s">
        <v>282</v>
      </c>
      <c r="C266" s="344"/>
      <c r="D266" s="344"/>
      <c r="E266" s="345">
        <v>969848.4</v>
      </c>
      <c r="H266" s="237"/>
    </row>
    <row r="267" spans="1:8" s="154" customFormat="1" ht="16.5" customHeight="1">
      <c r="A267" s="229"/>
      <c r="B267" s="236"/>
      <c r="H267" s="237"/>
    </row>
    <row r="268" spans="1:8" s="154" customFormat="1" ht="16.5" customHeight="1" thickBot="1">
      <c r="A268" s="229"/>
      <c r="B268" s="346" t="s">
        <v>300</v>
      </c>
      <c r="C268" s="347"/>
      <c r="D268" s="347"/>
      <c r="E268" s="347"/>
      <c r="F268" s="347"/>
      <c r="G268" s="347"/>
      <c r="H268" s="323"/>
    </row>
    <row r="269" s="154" customFormat="1" ht="16.5" customHeight="1">
      <c r="A269" s="229"/>
    </row>
    <row r="271" spans="2:10" ht="15">
      <c r="B271" s="651" t="s">
        <v>727</v>
      </c>
      <c r="C271" s="651"/>
      <c r="D271" s="651"/>
      <c r="E271" s="651"/>
      <c r="F271" s="651"/>
      <c r="G271" s="651"/>
      <c r="H271" s="651"/>
      <c r="I271" s="651"/>
      <c r="J271" s="110"/>
    </row>
    <row r="272" spans="2:10" ht="15">
      <c r="B272" s="657" t="s">
        <v>683</v>
      </c>
      <c r="C272" s="658" t="s">
        <v>684</v>
      </c>
      <c r="D272" s="658"/>
      <c r="E272" s="29" t="s">
        <v>685</v>
      </c>
      <c r="F272" s="29" t="s">
        <v>686</v>
      </c>
      <c r="G272" s="658" t="s">
        <v>687</v>
      </c>
      <c r="H272" s="658"/>
      <c r="I272" s="658"/>
      <c r="J272" s="658"/>
    </row>
    <row r="273" spans="2:10" ht="66">
      <c r="B273" s="657"/>
      <c r="C273" s="68" t="s">
        <v>251</v>
      </c>
      <c r="D273" s="68" t="s">
        <v>250</v>
      </c>
      <c r="E273" s="29" t="s">
        <v>728</v>
      </c>
      <c r="F273" s="29" t="s">
        <v>729</v>
      </c>
      <c r="G273" s="68" t="s">
        <v>251</v>
      </c>
      <c r="H273" s="68" t="s">
        <v>250</v>
      </c>
      <c r="I273" s="29" t="s">
        <v>728</v>
      </c>
      <c r="J273" s="29" t="s">
        <v>729</v>
      </c>
    </row>
    <row r="274" spans="2:10" ht="15">
      <c r="B274" s="102" t="s">
        <v>730</v>
      </c>
      <c r="C274" s="178">
        <v>0.08698296207729106</v>
      </c>
      <c r="D274" s="178">
        <v>0.09023671014372692</v>
      </c>
      <c r="E274" s="178">
        <v>0.05398559414270898</v>
      </c>
      <c r="F274" s="178">
        <v>0.02268945394239208</v>
      </c>
      <c r="G274" s="348">
        <v>12249.7</v>
      </c>
      <c r="H274" s="348">
        <v>12339.1</v>
      </c>
      <c r="I274" s="348">
        <v>11364.59462379683</v>
      </c>
      <c r="J274" s="348">
        <v>10561.008917916019</v>
      </c>
    </row>
    <row r="275" spans="2:10" ht="15">
      <c r="B275" s="102" t="s">
        <v>691</v>
      </c>
      <c r="C275" s="178">
        <v>0.11294132611342289</v>
      </c>
      <c r="D275" s="178">
        <v>0.11623636264949067</v>
      </c>
      <c r="E275" s="178">
        <v>0.07501517274816916</v>
      </c>
      <c r="F275" s="178">
        <v>0.07439096105614795</v>
      </c>
      <c r="G275" s="348">
        <v>11129.413261134228</v>
      </c>
      <c r="H275" s="348">
        <v>11162.363626494907</v>
      </c>
      <c r="I275" s="348">
        <v>10750.151727481692</v>
      </c>
      <c r="J275" s="348">
        <v>10743.909610561479</v>
      </c>
    </row>
    <row r="276" spans="2:10" ht="15">
      <c r="B276" s="186"/>
      <c r="C276" s="25"/>
      <c r="D276" s="187"/>
      <c r="E276" s="25"/>
      <c r="F276" s="25"/>
      <c r="G276" s="25"/>
      <c r="H276" s="25"/>
      <c r="I276" s="25"/>
      <c r="J276" s="25"/>
    </row>
    <row r="277" spans="2:10" ht="15">
      <c r="B277" s="25"/>
      <c r="C277" s="25"/>
      <c r="D277" s="25"/>
      <c r="E277" s="25"/>
      <c r="F277" s="25"/>
      <c r="G277" s="25"/>
      <c r="H277" s="25"/>
      <c r="I277" s="25"/>
      <c r="J277" s="25"/>
    </row>
    <row r="278" spans="2:10" ht="15">
      <c r="B278" s="651" t="s">
        <v>731</v>
      </c>
      <c r="C278" s="651"/>
      <c r="D278" s="651"/>
      <c r="E278" s="651"/>
      <c r="F278" s="651"/>
      <c r="G278" s="25"/>
      <c r="H278" s="25"/>
      <c r="I278" s="25"/>
      <c r="J278" s="25"/>
    </row>
    <row r="279" spans="2:10" ht="39.6">
      <c r="B279" s="106"/>
      <c r="C279" s="107" t="s">
        <v>730</v>
      </c>
      <c r="D279" s="107" t="s">
        <v>691</v>
      </c>
      <c r="E279" s="107" t="s">
        <v>732</v>
      </c>
      <c r="F279" s="107" t="s">
        <v>693</v>
      </c>
      <c r="G279" s="25"/>
      <c r="H279" s="25"/>
      <c r="I279" s="25"/>
      <c r="J279" s="25"/>
    </row>
    <row r="280" spans="2:10" ht="15">
      <c r="B280" s="101" t="s">
        <v>696</v>
      </c>
      <c r="C280" s="108">
        <v>300000</v>
      </c>
      <c r="D280" s="108">
        <v>120000</v>
      </c>
      <c r="E280" s="109" t="s">
        <v>714</v>
      </c>
      <c r="F280" s="109" t="s">
        <v>714</v>
      </c>
      <c r="G280" s="25"/>
      <c r="H280" s="25"/>
      <c r="I280" s="25"/>
      <c r="J280" s="25"/>
    </row>
    <row r="281" spans="2:10" ht="15">
      <c r="B281" s="101" t="s">
        <v>697</v>
      </c>
      <c r="C281" s="108">
        <v>338361.994315287</v>
      </c>
      <c r="D281" s="108">
        <v>127658.331986187</v>
      </c>
      <c r="E281" s="109" t="s">
        <v>714</v>
      </c>
      <c r="F281" s="109" t="s">
        <v>714</v>
      </c>
      <c r="G281" s="25"/>
      <c r="H281" s="25"/>
      <c r="I281" s="25"/>
      <c r="J281" s="25"/>
    </row>
    <row r="282" spans="2:10" ht="15">
      <c r="B282" s="101" t="s">
        <v>698</v>
      </c>
      <c r="C282" s="109">
        <v>0.0961702505904162</v>
      </c>
      <c r="D282" s="109">
        <v>0.120553306773158</v>
      </c>
      <c r="E282" s="109" t="s">
        <v>714</v>
      </c>
      <c r="F282" s="109" t="s">
        <v>714</v>
      </c>
      <c r="G282" s="25"/>
      <c r="H282" s="25"/>
      <c r="I282" s="187"/>
      <c r="J282" s="187"/>
    </row>
    <row r="283" spans="2:10" ht="15">
      <c r="B283" s="101" t="s">
        <v>733</v>
      </c>
      <c r="C283" s="109">
        <v>0.058444140237770004</v>
      </c>
      <c r="D283" s="109">
        <v>0.0656455991111172</v>
      </c>
      <c r="E283" s="109" t="s">
        <v>714</v>
      </c>
      <c r="F283" s="109" t="s">
        <v>714</v>
      </c>
      <c r="G283" s="25"/>
      <c r="H283" s="25"/>
      <c r="I283" s="187"/>
      <c r="J283" s="187"/>
    </row>
    <row r="284" spans="2:10" ht="15">
      <c r="B284" s="101" t="s">
        <v>734</v>
      </c>
      <c r="C284" s="109">
        <v>0.040038897843138604</v>
      </c>
      <c r="D284" s="109">
        <v>0.048037612733332305</v>
      </c>
      <c r="E284" s="109" t="s">
        <v>714</v>
      </c>
      <c r="F284" s="109" t="s">
        <v>714</v>
      </c>
      <c r="G284" s="25"/>
      <c r="H284" s="25"/>
      <c r="I284" s="187"/>
      <c r="J284" s="187"/>
    </row>
    <row r="285" spans="2:10" ht="15">
      <c r="B285" s="25"/>
      <c r="C285" s="25"/>
      <c r="D285" s="25"/>
      <c r="E285" s="25"/>
      <c r="F285" s="25"/>
      <c r="G285" s="25"/>
      <c r="H285" s="25"/>
      <c r="I285" s="25"/>
      <c r="J285" s="25"/>
    </row>
    <row r="286" spans="2:10" ht="15">
      <c r="B286" s="651" t="s">
        <v>735</v>
      </c>
      <c r="C286" s="651"/>
      <c r="D286" s="651"/>
      <c r="E286" s="651"/>
      <c r="F286" s="651"/>
      <c r="G286" s="25"/>
      <c r="H286" s="25"/>
      <c r="I286" s="25"/>
      <c r="J286" s="25"/>
    </row>
    <row r="287" spans="2:10" ht="39.6">
      <c r="B287" s="106"/>
      <c r="C287" s="107" t="s">
        <v>730</v>
      </c>
      <c r="D287" s="107" t="s">
        <v>691</v>
      </c>
      <c r="E287" s="107" t="s">
        <v>732</v>
      </c>
      <c r="F287" s="107" t="s">
        <v>693</v>
      </c>
      <c r="G287" s="25"/>
      <c r="H287" s="25"/>
      <c r="I287" s="25"/>
      <c r="J287" s="25"/>
    </row>
    <row r="288" spans="2:10" ht="15">
      <c r="B288" s="101" t="s">
        <v>696</v>
      </c>
      <c r="C288" s="108">
        <v>300000</v>
      </c>
      <c r="D288" s="108">
        <v>120000</v>
      </c>
      <c r="E288" s="109" t="s">
        <v>714</v>
      </c>
      <c r="F288" s="109" t="s">
        <v>714</v>
      </c>
      <c r="G288" s="25"/>
      <c r="H288" s="25"/>
      <c r="I288" s="25"/>
      <c r="J288" s="25"/>
    </row>
    <row r="289" spans="2:10" ht="15">
      <c r="B289" s="101" t="s">
        <v>697</v>
      </c>
      <c r="C289" s="108">
        <v>339697.796291804</v>
      </c>
      <c r="D289" s="108">
        <v>127864.374085981</v>
      </c>
      <c r="E289" s="109" t="s">
        <v>714</v>
      </c>
      <c r="F289" s="109" t="s">
        <v>714</v>
      </c>
      <c r="G289" s="25"/>
      <c r="H289" s="25"/>
      <c r="I289" s="25"/>
      <c r="J289" s="25"/>
    </row>
    <row r="290" spans="2:10" ht="15">
      <c r="B290" s="101" t="s">
        <v>698</v>
      </c>
      <c r="C290" s="109">
        <v>0.0994104988886963</v>
      </c>
      <c r="D290" s="109">
        <v>0.123853660883623</v>
      </c>
      <c r="E290" s="109" t="s">
        <v>714</v>
      </c>
      <c r="F290" s="109" t="s">
        <v>714</v>
      </c>
      <c r="G290" s="25"/>
      <c r="H290" s="25"/>
      <c r="I290" s="187"/>
      <c r="J290" s="187"/>
    </row>
    <row r="291" spans="2:10" ht="15">
      <c r="B291" s="101" t="s">
        <v>733</v>
      </c>
      <c r="C291" s="109">
        <v>0.058444140237770004</v>
      </c>
      <c r="D291" s="109">
        <v>0.0656455991111172</v>
      </c>
      <c r="E291" s="109" t="s">
        <v>714</v>
      </c>
      <c r="F291" s="109" t="s">
        <v>714</v>
      </c>
      <c r="G291" s="25"/>
      <c r="H291" s="25"/>
      <c r="I291" s="187"/>
      <c r="J291" s="187"/>
    </row>
    <row r="292" spans="2:10" ht="15">
      <c r="B292" s="101" t="s">
        <v>734</v>
      </c>
      <c r="C292" s="109">
        <v>0.040038897843138604</v>
      </c>
      <c r="D292" s="109">
        <v>0.048037612733332305</v>
      </c>
      <c r="E292" s="109" t="s">
        <v>714</v>
      </c>
      <c r="F292" s="109" t="s">
        <v>714</v>
      </c>
      <c r="G292" s="25"/>
      <c r="H292" s="25"/>
      <c r="I292" s="187"/>
      <c r="J292" s="187"/>
    </row>
    <row r="293" spans="2:10" ht="15">
      <c r="B293" s="25"/>
      <c r="C293" s="25"/>
      <c r="D293" s="25"/>
      <c r="E293" s="25"/>
      <c r="F293" s="25"/>
      <c r="G293" s="25"/>
      <c r="H293" s="25"/>
      <c r="I293" s="25"/>
      <c r="J293" s="25"/>
    </row>
    <row r="294" spans="2:10" ht="15">
      <c r="B294" s="10"/>
      <c r="C294" s="10"/>
      <c r="D294" s="10"/>
      <c r="E294" s="10"/>
      <c r="F294" s="10"/>
      <c r="G294" s="10"/>
      <c r="H294" s="10"/>
      <c r="I294" s="10"/>
      <c r="J294" s="10"/>
    </row>
    <row r="295" spans="2:10" ht="15">
      <c r="B295" s="29" t="s">
        <v>711</v>
      </c>
      <c r="C295" s="106"/>
      <c r="D295" s="10"/>
      <c r="E295" s="10"/>
      <c r="F295" s="10"/>
      <c r="G295" s="10"/>
      <c r="H295" s="10"/>
      <c r="I295" s="10"/>
      <c r="J295" s="10"/>
    </row>
    <row r="296" spans="2:10" ht="15">
      <c r="B296" s="110" t="s">
        <v>724</v>
      </c>
      <c r="C296" s="188">
        <v>1742.8069282097651</v>
      </c>
      <c r="D296" s="10"/>
      <c r="E296" s="10"/>
      <c r="F296" s="10"/>
      <c r="G296" s="10"/>
      <c r="H296" s="10"/>
      <c r="I296" s="10"/>
      <c r="J296" s="10"/>
    </row>
    <row r="297" spans="2:10" ht="15">
      <c r="B297" s="110" t="s">
        <v>725</v>
      </c>
      <c r="C297" s="115">
        <v>3.7422427603636894</v>
      </c>
      <c r="D297" s="10"/>
      <c r="E297" s="10"/>
      <c r="F297" s="10"/>
      <c r="G297" s="10"/>
      <c r="H297" s="10"/>
      <c r="I297" s="10"/>
      <c r="J297" s="10"/>
    </row>
    <row r="298" spans="2:10" ht="15">
      <c r="B298" s="110" t="s">
        <v>712</v>
      </c>
      <c r="C298" s="115">
        <v>3.8876222376924496</v>
      </c>
      <c r="D298" s="10"/>
      <c r="E298" s="10"/>
      <c r="F298" s="10"/>
      <c r="G298" s="10"/>
      <c r="H298" s="10"/>
      <c r="I298" s="10"/>
      <c r="J298" s="10"/>
    </row>
    <row r="299" spans="2:10" ht="15">
      <c r="B299" s="110" t="s">
        <v>726</v>
      </c>
      <c r="C299" s="349">
        <v>0.07724618469986344</v>
      </c>
      <c r="D299" s="10"/>
      <c r="E299" s="10"/>
      <c r="F299" s="10"/>
      <c r="G299" s="10"/>
      <c r="H299" s="10"/>
      <c r="I299" s="10"/>
      <c r="J299" s="10"/>
    </row>
    <row r="300" spans="2:10" ht="15">
      <c r="B300" s="10"/>
      <c r="C300" s="10"/>
      <c r="D300" s="10"/>
      <c r="E300" s="10"/>
      <c r="F300" s="10"/>
      <c r="G300" s="10"/>
      <c r="H300" s="10"/>
      <c r="I300" s="10"/>
      <c r="J300" s="10"/>
    </row>
    <row r="302" ht="13.8" thickBot="1"/>
    <row r="303" spans="2:6" ht="15">
      <c r="B303" s="69"/>
      <c r="C303" s="70"/>
      <c r="D303" s="71"/>
      <c r="E303" s="686" t="s">
        <v>749</v>
      </c>
      <c r="F303" s="687"/>
    </row>
    <row r="304" spans="2:6" ht="12.75">
      <c r="B304" s="72" t="s">
        <v>737</v>
      </c>
      <c r="C304" s="73"/>
      <c r="D304" s="73"/>
      <c r="E304" s="55"/>
      <c r="F304" s="56"/>
    </row>
    <row r="305" spans="2:6" ht="12.75">
      <c r="B305" s="74" t="s">
        <v>738</v>
      </c>
      <c r="C305" s="73"/>
      <c r="D305" s="73"/>
      <c r="E305" s="55"/>
      <c r="F305" s="56"/>
    </row>
    <row r="306" spans="2:6" ht="12.75">
      <c r="B306" s="75" t="s">
        <v>750</v>
      </c>
      <c r="C306" s="73"/>
      <c r="D306" s="73"/>
      <c r="E306" s="55"/>
      <c r="F306" s="56"/>
    </row>
    <row r="307" spans="2:6" ht="12.75">
      <c r="B307" s="75" t="s">
        <v>751</v>
      </c>
      <c r="C307" s="73"/>
      <c r="D307" s="73"/>
      <c r="E307" s="55"/>
      <c r="F307" s="56"/>
    </row>
    <row r="308" spans="2:6" ht="12.75">
      <c r="B308" s="76"/>
      <c r="C308" s="73"/>
      <c r="D308" s="73"/>
      <c r="E308" s="55"/>
      <c r="F308" s="56"/>
    </row>
    <row r="309" spans="2:6" ht="12.75">
      <c r="B309" s="76"/>
      <c r="C309" s="73"/>
      <c r="D309" s="73"/>
      <c r="E309" s="55"/>
      <c r="F309" s="56"/>
    </row>
    <row r="310" spans="2:6" ht="12.75">
      <c r="B310" s="76"/>
      <c r="C310" s="73"/>
      <c r="D310" s="73"/>
      <c r="E310" s="55"/>
      <c r="F310" s="56"/>
    </row>
    <row r="311" spans="2:6" ht="12.75">
      <c r="B311" s="76"/>
      <c r="C311" s="73"/>
      <c r="D311" s="73"/>
      <c r="E311" s="55"/>
      <c r="F311" s="56"/>
    </row>
    <row r="312" spans="2:6" ht="12.75">
      <c r="B312" s="74" t="s">
        <v>752</v>
      </c>
      <c r="C312" s="73"/>
      <c r="D312" s="73"/>
      <c r="E312" s="55"/>
      <c r="F312" s="56"/>
    </row>
    <row r="313" spans="2:6" ht="13.5" thickBot="1">
      <c r="B313" s="77"/>
      <c r="C313" s="78"/>
      <c r="D313" s="78"/>
      <c r="E313" s="62"/>
      <c r="F313" s="63"/>
    </row>
    <row r="314" ht="13.8" thickBot="1"/>
    <row r="315" ht="15">
      <c r="B315" s="79" t="s">
        <v>741</v>
      </c>
    </row>
    <row r="316" ht="15">
      <c r="B316" s="80" t="s">
        <v>753</v>
      </c>
    </row>
    <row r="317" ht="12.75">
      <c r="B317" s="81"/>
    </row>
    <row r="318" ht="12.75">
      <c r="B318" s="81"/>
    </row>
    <row r="319" ht="12.75">
      <c r="B319" s="81"/>
    </row>
    <row r="320" ht="12.75">
      <c r="B320" s="81"/>
    </row>
    <row r="321" ht="12.75">
      <c r="B321" s="81"/>
    </row>
    <row r="322" ht="12.75">
      <c r="B322" s="81"/>
    </row>
    <row r="323" ht="12.75">
      <c r="B323" s="81"/>
    </row>
    <row r="324" ht="12.75">
      <c r="B324" s="81"/>
    </row>
    <row r="325" ht="12.75">
      <c r="B325" s="81"/>
    </row>
    <row r="326" ht="12.75">
      <c r="B326" s="81"/>
    </row>
    <row r="327" ht="12.75">
      <c r="B327" s="81"/>
    </row>
    <row r="328" ht="13.5" thickBot="1">
      <c r="B328" s="82"/>
    </row>
  </sheetData>
  <mergeCells count="23">
    <mergeCell ref="B247:D247"/>
    <mergeCell ref="B248:D248"/>
    <mergeCell ref="B249:D249"/>
    <mergeCell ref="B250:D250"/>
    <mergeCell ref="B242:D242"/>
    <mergeCell ref="B243:D243"/>
    <mergeCell ref="B244:D244"/>
    <mergeCell ref="B245:D245"/>
    <mergeCell ref="B246:D246"/>
    <mergeCell ref="B278:F278"/>
    <mergeCell ref="B286:F286"/>
    <mergeCell ref="E303:F303"/>
    <mergeCell ref="B261:F261"/>
    <mergeCell ref="B271:I271"/>
    <mergeCell ref="B272:B273"/>
    <mergeCell ref="C272:D272"/>
    <mergeCell ref="G272:J272"/>
    <mergeCell ref="B1:E1"/>
    <mergeCell ref="B173:D173"/>
    <mergeCell ref="B178:B179"/>
    <mergeCell ref="C178:C179"/>
    <mergeCell ref="G235:G238"/>
    <mergeCell ref="B198:H198"/>
  </mergeCell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2023-11-10T10:27:22Z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2023-11-06T12:33:48Z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a7e16e90-926c-4f21-ba65-60834ec994c5</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