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305" activeTab="0"/>
  </bookViews>
  <sheets>
    <sheet name="Scheme Dash Board" sheetId="1" r:id="rId1"/>
    <sheet name="PPFCF" sheetId="2" r:id="rId2"/>
    <sheet name="PPLF" sheetId="3" r:id="rId3"/>
    <sheet name="PPTSF" sheetId="4" r:id="rId4"/>
    <sheet name="PPCHF" sheetId="5" r:id="rId5"/>
  </sheets>
  <definedNames>
    <definedName name="JR_PAGE_ANCHOR_0_1">'Scheme Dash Board'!#REF!</definedName>
    <definedName name="JR_PAGE_ANCHOR_0_2" localSheetId="2">'PPLF'!$A$1</definedName>
    <definedName name="JR_PAGE_ANCHOR_0_2">'PPFCF'!$A$1</definedName>
    <definedName name="JR_PAGE_ANCHOR_0_3" localSheetId="4">'PPCHF'!$A$1</definedName>
    <definedName name="JR_PAGE_ANCHOR_0_3">#REF!</definedName>
    <definedName name="JR_PAGE_ANCHOR_0_4">'PPTSF'!$A$1</definedName>
    <definedName name="JR_PAGE_ANCHOR_0_5">#REF!</definedName>
    <definedName name="JR_PAGE_ANCHOR_0_6">#REF!</definedName>
  </definedNames>
  <calcPr fullCalcOnLoad="1"/>
</workbook>
</file>

<file path=xl/sharedStrings.xml><?xml version="1.0" encoding="utf-8"?>
<sst xmlns="http://schemas.openxmlformats.org/spreadsheetml/2006/main" count="1638" uniqueCount="768">
  <si>
    <t>Scheme Name</t>
  </si>
  <si>
    <t>Parag Parikh Flexi Cap Fund</t>
  </si>
  <si>
    <t>Parag Parikh Tax Saver Fund</t>
  </si>
  <si>
    <t>Parag Parikh Conservative Hybrid Fund</t>
  </si>
  <si>
    <t>Monthly Portfolio Statement as on May 31, 2023</t>
  </si>
  <si>
    <t>Name of the Instrument</t>
  </si>
  <si>
    <t>ISIN</t>
  </si>
  <si>
    <t>Industry</t>
  </si>
  <si>
    <t>Quantity</t>
  </si>
  <si>
    <t>Market/Fair Value
 (Rs. in Lakhs)</t>
  </si>
  <si>
    <t>% to Net
 Assets</t>
  </si>
  <si>
    <t>YTM~</t>
  </si>
  <si>
    <t>YTC^</t>
  </si>
  <si>
    <t>null</t>
  </si>
  <si>
    <t>Equity &amp; Equity related</t>
  </si>
  <si>
    <t>(a) Listed / awaiting listing on Stock Exchanges</t>
  </si>
  <si>
    <t>Housing Development Finance Corporation Limited</t>
  </si>
  <si>
    <t>INE001A01036</t>
  </si>
  <si>
    <t>Finance</t>
  </si>
  <si>
    <t>ITC Limited</t>
  </si>
  <si>
    <t>INE154A01025</t>
  </si>
  <si>
    <t>Diversified FMCG</t>
  </si>
  <si>
    <t>Bajaj Holdings &amp; Investment Limited</t>
  </si>
  <si>
    <t>INE118A01012</t>
  </si>
  <si>
    <t>ICICI Bank Limited</t>
  </si>
  <si>
    <t>INE090A01021</t>
  </si>
  <si>
    <t>Banks</t>
  </si>
  <si>
    <t>Axis Bank Limited</t>
  </si>
  <si>
    <t>INE238A01034</t>
  </si>
  <si>
    <t>HCL Technologies Limited</t>
  </si>
  <si>
    <t>INE860A01027</t>
  </si>
  <si>
    <t>IT - Software</t>
  </si>
  <si>
    <t>Coal India Limited</t>
  </si>
  <si>
    <t>INE522F01014</t>
  </si>
  <si>
    <t>Consumable Fuels</t>
  </si>
  <si>
    <t>Power Grid Corporation of India Limited</t>
  </si>
  <si>
    <t>INE752E01010</t>
  </si>
  <si>
    <t>Power</t>
  </si>
  <si>
    <t>Maruti Suzuki India Limited</t>
  </si>
  <si>
    <t>INE585B01010</t>
  </si>
  <si>
    <t>Automobiles</t>
  </si>
  <si>
    <t>Indian Energy Exchange Limited</t>
  </si>
  <si>
    <t>INE022Q01020</t>
  </si>
  <si>
    <t>Capital Markets</t>
  </si>
  <si>
    <t>Infosys Limited</t>
  </si>
  <si>
    <t>INE009A01021</t>
  </si>
  <si>
    <t>Central Depository Services (India) Limited</t>
  </si>
  <si>
    <t>INE736A01011</t>
  </si>
  <si>
    <t>Motilal Oswal Financial Services Limited</t>
  </si>
  <si>
    <t>INE338I01027</t>
  </si>
  <si>
    <t>NMDC Limited</t>
  </si>
  <si>
    <t>INE584A01023</t>
  </si>
  <si>
    <t>Minerals &amp; Mining</t>
  </si>
  <si>
    <t>Multi Commodity Exchange of India Limited</t>
  </si>
  <si>
    <t>INE745G01035</t>
  </si>
  <si>
    <t>Zydus Lifesciences Limited</t>
  </si>
  <si>
    <t>INE010B01027</t>
  </si>
  <si>
    <t>Pharmaceuticals &amp; Biotechnology</t>
  </si>
  <si>
    <t>Cipla Limited</t>
  </si>
  <si>
    <t>INE059A01026</t>
  </si>
  <si>
    <t>Bajaj Finance Limited</t>
  </si>
  <si>
    <t>INE296A01024</t>
  </si>
  <si>
    <t>Reliance Industries Limited</t>
  </si>
  <si>
    <t>INE002A01018</t>
  </si>
  <si>
    <t>Petroleum Products</t>
  </si>
  <si>
    <t>Dr. Reddy's Laboratories Limited</t>
  </si>
  <si>
    <t>INE089A01023</t>
  </si>
  <si>
    <t>Balkrishna Industries Limited</t>
  </si>
  <si>
    <t>INE787D01026</t>
  </si>
  <si>
    <t>Auto Components</t>
  </si>
  <si>
    <t>IPCA Laboratories Limited</t>
  </si>
  <si>
    <t>INE571A01038</t>
  </si>
  <si>
    <t>UTI Asset Management Company Limited</t>
  </si>
  <si>
    <t>INE094J01016</t>
  </si>
  <si>
    <t>ICRA Limited</t>
  </si>
  <si>
    <t>INE725G01011</t>
  </si>
  <si>
    <t>Oracle Financial Services Software Limited</t>
  </si>
  <si>
    <t>INE881D01027</t>
  </si>
  <si>
    <t>NMDC Steel Limited</t>
  </si>
  <si>
    <t>INE0NNS01018</t>
  </si>
  <si>
    <t>Ferrous Metals</t>
  </si>
  <si>
    <t>IndusInd Bank Limited</t>
  </si>
  <si>
    <t>INE095A01012</t>
  </si>
  <si>
    <t>Maharashtra Scooters Limited</t>
  </si>
  <si>
    <t>INE288A01013</t>
  </si>
  <si>
    <t>Tech Mahindra Limited</t>
  </si>
  <si>
    <t>INE669C01036</t>
  </si>
  <si>
    <t>Hindustan Unilever Limited</t>
  </si>
  <si>
    <t>INE030A01027</t>
  </si>
  <si>
    <t>Tata Motors Limited</t>
  </si>
  <si>
    <t>INE155A01022</t>
  </si>
  <si>
    <t>Tata Consultancy Services Limited</t>
  </si>
  <si>
    <t>INE467B01029</t>
  </si>
  <si>
    <t>Ashok Leyland Limited</t>
  </si>
  <si>
    <t>INE208A01029</t>
  </si>
  <si>
    <t>Agricultural, Commercial &amp; Construction Vehicles</t>
  </si>
  <si>
    <t>HDFC Life Insurance Company Limited</t>
  </si>
  <si>
    <t>INE795G01014</t>
  </si>
  <si>
    <t>Insurance</t>
  </si>
  <si>
    <t>Kotak Mahindra Bank Limited</t>
  </si>
  <si>
    <t>INE237A01028</t>
  </si>
  <si>
    <t>$0.00%</t>
  </si>
  <si>
    <t>Sub Total</t>
  </si>
  <si>
    <t>(b) Unlisted</t>
  </si>
  <si>
    <t>NIL</t>
  </si>
  <si>
    <t>Total</t>
  </si>
  <si>
    <t>Equity &amp; Equity related Foreign Investments</t>
  </si>
  <si>
    <t>Microsoft Corp</t>
  </si>
  <si>
    <t>US5949181045</t>
  </si>
  <si>
    <t>Alphabet Inc A</t>
  </si>
  <si>
    <t>US02079K3059</t>
  </si>
  <si>
    <t>Amazon Com Inc</t>
  </si>
  <si>
    <t>US0231351067</t>
  </si>
  <si>
    <t>Meta Platforms Registered Shares A</t>
  </si>
  <si>
    <t>US30303M1027</t>
  </si>
  <si>
    <t>Derivatives</t>
  </si>
  <si>
    <t>Index / Stock Futures</t>
  </si>
  <si>
    <t>Kotak Mahindra Bank Limited June 2023 Future</t>
  </si>
  <si>
    <t>HDFC Life Insurance Company Limited June 2023 Future</t>
  </si>
  <si>
    <t>Ashok Leyland Limited June 2023 Future</t>
  </si>
  <si>
    <t>Tata Consultancy Services Limited June 2023 Future</t>
  </si>
  <si>
    <t>Tata Motors Limited June 2023 Future</t>
  </si>
  <si>
    <t>Hindustan Unilever Limited June 2023 Future</t>
  </si>
  <si>
    <t>Tech Mahindra Limited June 2023 Future</t>
  </si>
  <si>
    <t>IndusInd Bank Limited June 2023 Future</t>
  </si>
  <si>
    <t>Reliance Industries Limited June 2023 Future</t>
  </si>
  <si>
    <t>Bajaj Finance Limited June 2023 Future</t>
  </si>
  <si>
    <t>Money Market Instruments</t>
  </si>
  <si>
    <t>Certificate of Deposit</t>
  </si>
  <si>
    <t>INE090A169Y6</t>
  </si>
  <si>
    <t>INE028A16CZ4</t>
  </si>
  <si>
    <t>INE237A164R5</t>
  </si>
  <si>
    <t>INE261F16686</t>
  </si>
  <si>
    <t>INE062A16499</t>
  </si>
  <si>
    <t>INE238AD6413</t>
  </si>
  <si>
    <t>Commercial Paper</t>
  </si>
  <si>
    <t>INE001A14B29</t>
  </si>
  <si>
    <t>Others</t>
  </si>
  <si>
    <t>Margin Fixed Deposit</t>
  </si>
  <si>
    <t xml:space="preserve">Duration (in Days) </t>
  </si>
  <si>
    <t>5% Axis Bank Limited (14/02/2024)</t>
  </si>
  <si>
    <t>365</t>
  </si>
  <si>
    <t>4.60% Axis Bank Limited (01/11/2023)</t>
  </si>
  <si>
    <t>4.60% Axis Bank Limited (02/11/2023)</t>
  </si>
  <si>
    <t>4.60% Axis Bank Limited (03/11/2023)</t>
  </si>
  <si>
    <t>5% Axis Bank Limited (15/02/2024)</t>
  </si>
  <si>
    <t>5% Axis Bank Limited (16/02/2024)</t>
  </si>
  <si>
    <t>3.3% Axis Bank Limited (07/06/2023)</t>
  </si>
  <si>
    <t>3.65% Axis Bank Limited (05/07/2023)</t>
  </si>
  <si>
    <t>3.65% Axis Bank Limited (06/07/2023)</t>
  </si>
  <si>
    <t>3.65% Axis Bank Limited (20/07/2023)</t>
  </si>
  <si>
    <t>3.65% Axis Bank Limited (23/08/2023)</t>
  </si>
  <si>
    <t>3.65% Axis Bank Limited (29/08/2023)</t>
  </si>
  <si>
    <t>4.60% Axis Bank Limited (01/12/2023)</t>
  </si>
  <si>
    <t>3.3% Axis Bank Limited (14/06/2023)</t>
  </si>
  <si>
    <t>4.60% Axis Bank Limited (05/12/2023)</t>
  </si>
  <si>
    <t>5% Axis Bank Limited (31/05/2024)</t>
  </si>
  <si>
    <t>366</t>
  </si>
  <si>
    <t>4.60% Axis Bank Limited (30/10/2023)</t>
  </si>
  <si>
    <t>367</t>
  </si>
  <si>
    <t>4.60% Axis Bank Limited (04/12/2023)</t>
  </si>
  <si>
    <t>4.75% Axis Bank Limited (05/02/2024)</t>
  </si>
  <si>
    <t>369</t>
  </si>
  <si>
    <t>5.7% HDFC Bank Limited (19/10/2023)</t>
  </si>
  <si>
    <t>Reverse Repo / TREPS</t>
  </si>
  <si>
    <t>Clearing Corporation of India Ltd</t>
  </si>
  <si>
    <t>Net Receivables / (Payables)</t>
  </si>
  <si>
    <t>GRAND TOTAL</t>
  </si>
  <si>
    <t xml:space="preserve"> </t>
  </si>
  <si>
    <t xml:space="preserve">$  Less Than 0.01% of Net Asset Value </t>
  </si>
  <si>
    <t>~ YTM as on May 31, 2023</t>
  </si>
  <si>
    <t>^ Pursuant to AMFI circular no. 135/BP/91/2020-21, Yield to Call (YTC) for AT-1 bonds and Tier-2 bonds as on May 31, 2023.</t>
  </si>
  <si>
    <t>Industry / Rating</t>
  </si>
  <si>
    <t>Debt Instruments</t>
  </si>
  <si>
    <t>(a) Listed / awaiting listing on Stock Exchange</t>
  </si>
  <si>
    <t>IN3120130064</t>
  </si>
  <si>
    <t>Sovereign</t>
  </si>
  <si>
    <t>(b) Privately placed / Unlisted</t>
  </si>
  <si>
    <t>INE028A16DB3</t>
  </si>
  <si>
    <t>INE238AD6371</t>
  </si>
  <si>
    <t>INE090A167X2</t>
  </si>
  <si>
    <t>INE261F14JJ4</t>
  </si>
  <si>
    <t>INE001A14ZE2</t>
  </si>
  <si>
    <t>Treasury Bill</t>
  </si>
  <si>
    <t>182 Days Tbill (MD 06/07/2023)</t>
  </si>
  <si>
    <t>IN002022Y419</t>
  </si>
  <si>
    <t>182 Days Tbill (MD 20/07/2023)</t>
  </si>
  <si>
    <t>IN002022Y435</t>
  </si>
  <si>
    <t>91 Days Tbill (MD 27/07/2023)</t>
  </si>
  <si>
    <t>IN002023X047</t>
  </si>
  <si>
    <t>91 Days Tbill (MD 03/08/2023)</t>
  </si>
  <si>
    <t>IN002023X054</t>
  </si>
  <si>
    <t>91 Days Tbill (MD 10/08/2023)</t>
  </si>
  <si>
    <t>IN002023X062</t>
  </si>
  <si>
    <t>182 Days Tbill (MD 17/08/2023)</t>
  </si>
  <si>
    <t>IN002022Y476</t>
  </si>
  <si>
    <t>91 Days Tbill (MD 08/06/2023)</t>
  </si>
  <si>
    <t>IN002022X494</t>
  </si>
  <si>
    <t>364 Days Tbill (MD 22/06/2023)</t>
  </si>
  <si>
    <t>IN002022Z127</t>
  </si>
  <si>
    <t>91 Days Tbill (MD 31/08/2023)</t>
  </si>
  <si>
    <t>IN002023X096</t>
  </si>
  <si>
    <t>364 Days Tbill (MD 01/06/2023)</t>
  </si>
  <si>
    <t>IN002022Z093</t>
  </si>
  <si>
    <t>91 Days Tbill (MD 15/06/2023)</t>
  </si>
  <si>
    <t>IN002022X502</t>
  </si>
  <si>
    <t>91 Days Tbill (MD 13/07/2023)</t>
  </si>
  <si>
    <t>IN002023X021</t>
  </si>
  <si>
    <t>182 Days Tbill (MD 13/07/2023)</t>
  </si>
  <si>
    <t>IN002022Y427</t>
  </si>
  <si>
    <t>6.5% HDFC Bank Limited (19/12/2023)</t>
  </si>
  <si>
    <t>5.5% HDFC Bank Limited (09/10/2023)</t>
  </si>
  <si>
    <t>6.05% HDFC Bank Limited (04/10/2023)</t>
  </si>
  <si>
    <t>6.6% HDFC Bank Limited (22/04/2024)</t>
  </si>
  <si>
    <t>5.5% HDFC Bank Limited (10/10/2023)</t>
  </si>
  <si>
    <t>6.6% HDFC Bank Limited (08/02/2024)</t>
  </si>
  <si>
    <t>Wipro Limited</t>
  </si>
  <si>
    <t>INE075A01022</t>
  </si>
  <si>
    <t>CMS Info System Limited</t>
  </si>
  <si>
    <t>INE925R01014</t>
  </si>
  <si>
    <t>Commercial Services &amp; Supplies</t>
  </si>
  <si>
    <t>VST Industries Limited</t>
  </si>
  <si>
    <t>INE710A01016</t>
  </si>
  <si>
    <t>Cigarettes &amp; Tobacco Products</t>
  </si>
  <si>
    <t>CCL Products (India) Limited</t>
  </si>
  <si>
    <t>INE421D01022</t>
  </si>
  <si>
    <t>Agricultural Food &amp; other Products</t>
  </si>
  <si>
    <t>INE090A162Z8</t>
  </si>
  <si>
    <t>INE238AD6298</t>
  </si>
  <si>
    <t>Indian Railway Finance Corporation Limited</t>
  </si>
  <si>
    <t>INE053F01010</t>
  </si>
  <si>
    <t>Bajaj Auto Limited</t>
  </si>
  <si>
    <t>INE917I01010</t>
  </si>
  <si>
    <t>Petronet LNG Limited</t>
  </si>
  <si>
    <t>INE347G01014</t>
  </si>
  <si>
    <t>Gas</t>
  </si>
  <si>
    <t>ICICI Bank Limited June 2023 Future</t>
  </si>
  <si>
    <t>IN3120180200</t>
  </si>
  <si>
    <t>IN3120180176</t>
  </si>
  <si>
    <t>IN3120180184</t>
  </si>
  <si>
    <t>IN4520200093</t>
  </si>
  <si>
    <t>IN1520180184</t>
  </si>
  <si>
    <t>IN3120180192</t>
  </si>
  <si>
    <t>IN2920180030</t>
  </si>
  <si>
    <t>IN2020180013</t>
  </si>
  <si>
    <t>IN2220220148</t>
  </si>
  <si>
    <t>IN3320170175</t>
  </si>
  <si>
    <t>IN1520220238</t>
  </si>
  <si>
    <t>INE053F07BB3</t>
  </si>
  <si>
    <t>INE557F08FG1</t>
  </si>
  <si>
    <t>INE242A08510</t>
  </si>
  <si>
    <t>INE261F08CK9</t>
  </si>
  <si>
    <t>INE213A08040</t>
  </si>
  <si>
    <t>IN2820180049</t>
  </si>
  <si>
    <t>IN0020220037</t>
  </si>
  <si>
    <t>IN1620220070</t>
  </si>
  <si>
    <t>IN2820180114</t>
  </si>
  <si>
    <t>IN2120180053</t>
  </si>
  <si>
    <t>IN2020180039</t>
  </si>
  <si>
    <t>IN3420170182</t>
  </si>
  <si>
    <t>IN2220180052</t>
  </si>
  <si>
    <t>IN3120180036</t>
  </si>
  <si>
    <t>IN4520200044</t>
  </si>
  <si>
    <t>IN3420210046</t>
  </si>
  <si>
    <t>IN2020180070</t>
  </si>
  <si>
    <t>IN1520180200</t>
  </si>
  <si>
    <t>IN3320180166</t>
  </si>
  <si>
    <t>IN1420180151</t>
  </si>
  <si>
    <t>IN3320180034</t>
  </si>
  <si>
    <t>IN2120180095</t>
  </si>
  <si>
    <t>IN2020180047</t>
  </si>
  <si>
    <t>IN3620180023</t>
  </si>
  <si>
    <t>IN1920180115</t>
  </si>
  <si>
    <t>IN3520170090</t>
  </si>
  <si>
    <t>IN2820180015</t>
  </si>
  <si>
    <t>INE752E07FR0</t>
  </si>
  <si>
    <t>IN4520200010</t>
  </si>
  <si>
    <t>IN1920190056</t>
  </si>
  <si>
    <t>IN1320210041</t>
  </si>
  <si>
    <t>IN2220200124</t>
  </si>
  <si>
    <t>IN2920180196</t>
  </si>
  <si>
    <t>IN3320180042</t>
  </si>
  <si>
    <t>IN1520180119</t>
  </si>
  <si>
    <t>IN2920180212</t>
  </si>
  <si>
    <t>IN2820180106</t>
  </si>
  <si>
    <t>IN2920180188</t>
  </si>
  <si>
    <t>IN1520180192</t>
  </si>
  <si>
    <t>IN2220180037</t>
  </si>
  <si>
    <t>IN3320180174</t>
  </si>
  <si>
    <t>IN3620180106</t>
  </si>
  <si>
    <t>IN3320180182</t>
  </si>
  <si>
    <t>IN3420180017</t>
  </si>
  <si>
    <t>IN1020140134</t>
  </si>
  <si>
    <t>IN1020180130</t>
  </si>
  <si>
    <t>IN1520180291</t>
  </si>
  <si>
    <t>IN2920180097</t>
  </si>
  <si>
    <t>IN3720180063</t>
  </si>
  <si>
    <t>IN1020180080</t>
  </si>
  <si>
    <t>IN3120180218</t>
  </si>
  <si>
    <t>IN3420180124</t>
  </si>
  <si>
    <t>IN1620170150</t>
  </si>
  <si>
    <t>IN1820180108</t>
  </si>
  <si>
    <t>IN1520180226</t>
  </si>
  <si>
    <t>IN2720180032</t>
  </si>
  <si>
    <t>IN1520180234</t>
  </si>
  <si>
    <t>IN2920170205</t>
  </si>
  <si>
    <t>IN3420170216</t>
  </si>
  <si>
    <t>IN3120180010</t>
  </si>
  <si>
    <t>IN3520170041</t>
  </si>
  <si>
    <t>IN3320180018</t>
  </si>
  <si>
    <t>IN1220180021</t>
  </si>
  <si>
    <t>IN1620170101</t>
  </si>
  <si>
    <t>IN2220220122</t>
  </si>
  <si>
    <t>IN1020170131</t>
  </si>
  <si>
    <t>IN1020220738</t>
  </si>
  <si>
    <t>IN2220220031</t>
  </si>
  <si>
    <t>IN1020220613</t>
  </si>
  <si>
    <t>IN3420190016</t>
  </si>
  <si>
    <t>IN1620190190</t>
  </si>
  <si>
    <t>IN3120190068</t>
  </si>
  <si>
    <t>IN2020190103</t>
  </si>
  <si>
    <t>INE219X07215</t>
  </si>
  <si>
    <t>IN1420190085</t>
  </si>
  <si>
    <t>IN3420210053</t>
  </si>
  <si>
    <t>IN3520210037</t>
  </si>
  <si>
    <t>IN2920200317</t>
  </si>
  <si>
    <t>INE001A14ZT0</t>
  </si>
  <si>
    <t>6% HDFC Bank Limited (28/05/2024)</t>
  </si>
  <si>
    <t>5.10% HDFC Bank Limited (01/06/2023)</t>
  </si>
  <si>
    <t>6% HDFC Bank Limited (29/05/2024)</t>
  </si>
  <si>
    <t>6.75% Axis Bank Limited (30/05/2024)</t>
  </si>
  <si>
    <t>7.1% Axis Bank Limited (14/02/2024)</t>
  </si>
  <si>
    <t>392</t>
  </si>
  <si>
    <t>7.95% Tamil Nadu SDL (MD 03/07/2023)</t>
  </si>
  <si>
    <t>CRISIL A1+</t>
  </si>
  <si>
    <t>ICRA A1+</t>
  </si>
  <si>
    <t>Notes:</t>
  </si>
  <si>
    <t>1.  Total value provided for securities classified as below investment grade or default and its percentage to NAV - NIL</t>
  </si>
  <si>
    <t>Name of security</t>
  </si>
  <si>
    <t>ISIN Code</t>
  </si>
  <si>
    <t>Net receivable/ market value</t>
  </si>
  <si>
    <t>Total amount due (including principal and interest)</t>
  </si>
  <si>
    <t>(Rs. in Lakhs)</t>
  </si>
  <si>
    <t>(as % to NAV)</t>
  </si>
  <si>
    <t>Total  value  provided for securities classified as below investment grade or default and its percentage to NAV - NIL</t>
  </si>
  <si>
    <t>2.   Plan wise per unit Net Asset Value are as follows:</t>
  </si>
  <si>
    <t>Options</t>
  </si>
  <si>
    <t>May 31, 2023(Rs.)</t>
  </si>
  <si>
    <t>Direct Plan</t>
  </si>
  <si>
    <t>Parag Parikh Liquid Fund- Direct Plan Growth</t>
  </si>
  <si>
    <t>Parag Parikh Liquid Fund- Direct Plan- Daily Reinvestment of IDCW*</t>
  </si>
  <si>
    <t>Parag Parikh Liquid Fund- Direct Plan- Weekly Reinvestment of IDCW*</t>
  </si>
  <si>
    <t>Parag Parikh Liquid Fund- Direct Plan- Monthly IDCW*</t>
  </si>
  <si>
    <t>Regular Plan</t>
  </si>
  <si>
    <t>Parag Parikh Liquid Fund- Regular Plan Growth</t>
  </si>
  <si>
    <t>Parag Parikh Liquid Fund- Regular Plan- Daily Reinvestment of IDCW*</t>
  </si>
  <si>
    <t>Parag Parikh Liquid Fund- Regular Plan- Weekly Reinvestment of IDCW*</t>
  </si>
  <si>
    <t>Parag Parikh Liquid Fund- Regular Plan- Monthly IDCW*</t>
  </si>
  <si>
    <t>Record Date</t>
  </si>
  <si>
    <t>Daily IDCW* (Direct)</t>
  </si>
  <si>
    <t>Dividend Per Unit
(Huf &amp; Individuals)</t>
  </si>
  <si>
    <t>Dividend Per Unit
(Others)</t>
  </si>
  <si>
    <t>May-23</t>
  </si>
  <si>
    <t>Direct Plan- Daily Reinvestment of IDCW*</t>
  </si>
  <si>
    <t>Daily IDCW* (Regular)</t>
  </si>
  <si>
    <t>Dividend Per Unit 
(Others)</t>
  </si>
  <si>
    <t>Regular Plan- Daily Reinvestment of IDCW*</t>
  </si>
  <si>
    <t>Weekly IDCW* (Direct)</t>
  </si>
  <si>
    <t>Direct Plan- Weekly Reinvestment of IDCW*</t>
  </si>
  <si>
    <t>Weekly IDCW* (Regular)</t>
  </si>
  <si>
    <t>Regular Plan- Weekly Reinvestment of IDCW*</t>
  </si>
  <si>
    <t>Monthly IDCW* (Direct)</t>
  </si>
  <si>
    <t>Direct Plan- Monthly IDCW*</t>
  </si>
  <si>
    <t>Monthly IDCW* (Regular)</t>
  </si>
  <si>
    <t>Regular Plan- Monthly IDCW*</t>
  </si>
  <si>
    <t xml:space="preserve">* Pursuant to SEBI Circular vide reference no. SEBI/HO/IMD/DF3/CIR/P/2020/194 dated October 5, 2020 regarding ‘Review of Dividend Option(s) / Plan(s) in case of Mutual Fund Schemes, effective April 1st ,2021 Dividend Option(s) / Plan(s) is renamed as Income Distribution cum capital withdrawal (“IDCW”) Option(s) / Plan(s).
</t>
  </si>
  <si>
    <t>For more details on Dividend history visit our website on following path: https://amc.ppfas.com/schemes/parag-parikh-liquid-fund/dividend/</t>
  </si>
  <si>
    <t>Face Value per unit = Rs.1000/-</t>
  </si>
  <si>
    <t>4.   Total Bonus declared during the period ended    May 31, 2023- Nil</t>
  </si>
  <si>
    <t>5.    Total outstanding exposure in derivative instruments as on    May 31, 2023- Nil</t>
  </si>
  <si>
    <t xml:space="preserve">       (Gross exposure means sum of all long and short positions in derivatives)</t>
  </si>
  <si>
    <t>6.    Total investment in Foreign Securities / ADRs / GDRs as on    May 31, 2023- Nil</t>
  </si>
  <si>
    <t>7.    Details of transactions of "Credit Default Swap" for the month ended    May 31, 2023- Nil</t>
  </si>
  <si>
    <t>8.   Average Portfolio Maturity is 44 days.</t>
  </si>
  <si>
    <t>9.  Repo transactions in corporate debt securities during the period ending    May 31, 2023- Nil</t>
  </si>
  <si>
    <t>10.  Portfolio Classification by Asset Class(%) :</t>
  </si>
  <si>
    <t xml:space="preserve">        T Bills</t>
  </si>
  <si>
    <t xml:space="preserve">        Goverment Securities</t>
  </si>
  <si>
    <t xml:space="preserve">        Commercial Papers (CP) / Certificate Of Deposit (CD)</t>
  </si>
  <si>
    <t xml:space="preserve">        Cash,Cash Equivalents and Net Current Assets including TREPS</t>
  </si>
  <si>
    <t>11.  Portfolio Classification by Rating Class(%) :</t>
  </si>
  <si>
    <t xml:space="preserve">        Sovereign</t>
  </si>
  <si>
    <t xml:space="preserve">        CRISIL A1+</t>
  </si>
  <si>
    <t>12.  Deviation from the valuation prices given by valuation agencies: NIL</t>
  </si>
  <si>
    <t>(c) ReITs</t>
  </si>
  <si>
    <t>Brookfield India Real Estate Trust</t>
  </si>
  <si>
    <t>INE0FDU25010</t>
  </si>
  <si>
    <t>Realty</t>
  </si>
  <si>
    <t>Embassy Office Parks REIT</t>
  </si>
  <si>
    <t>INE041025011</t>
  </si>
  <si>
    <t>Mindspace Business Parks REIT</t>
  </si>
  <si>
    <t>INE0CCU25019</t>
  </si>
  <si>
    <t>8.08% Tamilnadu SDL (MD 26/12/2028)</t>
  </si>
  <si>
    <t>8.37% Tamil Nadu SDL (MD 05/12/2028)</t>
  </si>
  <si>
    <t>8.36% Tamil Nadu SDL (MD 12/12/2028)</t>
  </si>
  <si>
    <t>6.99% Telangana SDL (MD 10/06/2028)</t>
  </si>
  <si>
    <t>8.57% Gujarat SDL (MD 06/11/2028)</t>
  </si>
  <si>
    <t>8.18% Tamilnadu SDL (MD 19/12/2028)</t>
  </si>
  <si>
    <t>8.16% Rajasthan SDL (MD 09/05/2028)</t>
  </si>
  <si>
    <t>8% Kerala SDL (MD 11/04/2028)</t>
  </si>
  <si>
    <t>7.78% Maharashtra SDL (MD 27/10/2030)</t>
  </si>
  <si>
    <t>7.92% Uttar Pradesh SDL (MD 24/01/2028)</t>
  </si>
  <si>
    <t>7.68% Gujarat SDL (MD 15/02/2030)</t>
  </si>
  <si>
    <t>CRISIL AAA</t>
  </si>
  <si>
    <t>ICRA AAA</t>
  </si>
  <si>
    <t>8.34% Punjab SDL (MD 30/05/2028)</t>
  </si>
  <si>
    <t>7.38% GOI (MD 20/06/2027)</t>
  </si>
  <si>
    <t>7.63% Haryana SDL (MD 01/06/2028)</t>
  </si>
  <si>
    <t>8.43% Punjab SDL (MD 05/12/2028)</t>
  </si>
  <si>
    <t>8.42% Madhya Pradesh SDL (MD 08/08/2028)</t>
  </si>
  <si>
    <t>8.33% Kerala SDL (MD 30/05/2028)</t>
  </si>
  <si>
    <t>8.29% West Bengal SDL (MD 21/02/2028)</t>
  </si>
  <si>
    <t>8.08% Maharashtra SDL (MD 26/12/2028)</t>
  </si>
  <si>
    <t>8.15% Tamil Nadu SDL (MD 09/05/2028)</t>
  </si>
  <si>
    <t>6.98% Telangana SDL (MD 22/04/2028)</t>
  </si>
  <si>
    <t>6.79% West Bangal SDL (MD 30/06/2028)</t>
  </si>
  <si>
    <t>8.48% Kerala SDL (MD 08/08/2030)</t>
  </si>
  <si>
    <t>8.5% Gujarat SDL (MD 28/11/2028)</t>
  </si>
  <si>
    <t>8.45% Uttar Pradesh SDL (MD 27/02/2029)</t>
  </si>
  <si>
    <t>8.43% Goa SDL (MD 13/03/2029)</t>
  </si>
  <si>
    <t>8.45% Uttar Pradesh SDL (MD 27/06/2028)</t>
  </si>
  <si>
    <t>8.37% Madhya Pradesh SDL (MD 05/12/2028)</t>
  </si>
  <si>
    <t>8.41% Kerala SDL (MD 06/06/2028)</t>
  </si>
  <si>
    <t>8.2% Uttarakhand SDL (MD 09/05/2028)</t>
  </si>
  <si>
    <t>8.08% Karnataka SDL (MD 26/12/2028)</t>
  </si>
  <si>
    <t>8.15% Chhattisgarh SDL (MD 27/03/2028)</t>
  </si>
  <si>
    <t>7.99% Punjab SDL (MD 11/04/2028)</t>
  </si>
  <si>
    <t>7.5% Telangana SDL (MD 15/04/2028)</t>
  </si>
  <si>
    <t>7.15% Karnataka SDL (MD 09/10/2028)</t>
  </si>
  <si>
    <t>6.82% Bihar SDL (MD 14/07/2028)</t>
  </si>
  <si>
    <t>6.44% Maharashtra SDL (MD 12/08/2028)</t>
  </si>
  <si>
    <t>8.84 % Rajasthan SDL 12/09/2028</t>
  </si>
  <si>
    <t>8.73% Uttar Pradesh SDL (MD 10/10/2028)</t>
  </si>
  <si>
    <t>8.7% Gujarat SDL (MD 19/09/2028)</t>
  </si>
  <si>
    <t>8.65% Rajasthan SDL (MD 03/10/2028)</t>
  </si>
  <si>
    <t>8.61% Punjab SDL (MD 14/11/2028)</t>
  </si>
  <si>
    <t>8.63% Rajasthan SDL (MD 03/09/2028)</t>
  </si>
  <si>
    <t>8.53% Gujarat SDL (MD 20/11/2028)</t>
  </si>
  <si>
    <t>8.56% Maharashtra SDL (MD 11/07/2028)</t>
  </si>
  <si>
    <t>8.43% Uttar Pradesh SDL (MD 06/03/2029)</t>
  </si>
  <si>
    <t>8.49% Uttarakhand SDL (MD 21/08/2028)</t>
  </si>
  <si>
    <t>8.39% Uttar Pradesh SDL (MD 13/03/2029)</t>
  </si>
  <si>
    <t>8.44% West Bengal SDL (MD 27/06/2028)</t>
  </si>
  <si>
    <t>8.5% Andhra Pradesh SDL (MD 28/03/2029)</t>
  </si>
  <si>
    <t>8.4% Andhra Pradesh SDL (MD 20/06/2028)</t>
  </si>
  <si>
    <t>8.28% Gujarat SDL (MD 20/02/2029)</t>
  </si>
  <si>
    <t>8.4% Rajasthan SDL (MD 20/06/2028)</t>
  </si>
  <si>
    <t>8.31% Jharkhand SDL (MD 13/02/2029)</t>
  </si>
  <si>
    <t>8.39% Andhra Pradesh SDL (MD 23/05/2028)</t>
  </si>
  <si>
    <t>8.25% Tamilnadu SDL (MD 02/01/2029)</t>
  </si>
  <si>
    <t>8.21% West Bengal SDL (MD 23/01/2029)</t>
  </si>
  <si>
    <t>8.29% Haryana SDL (MD 14/03/2028)</t>
  </si>
  <si>
    <t>8.2% Jammu and Kashmir SDL (MD 30/01/2029)</t>
  </si>
  <si>
    <t>8.17% Gujarat SDL (MD 19/12/2028)</t>
  </si>
  <si>
    <t>8.19% Odisha SDL (MD 09/05/2028)</t>
  </si>
  <si>
    <t>8.08% Gujarat SDL (MD 26/12/2028)</t>
  </si>
  <si>
    <t>8.13% Rajasthan SDL (MD 27/03/2028)</t>
  </si>
  <si>
    <t>8.09% West Bengal SDL (MD 27/03/2028)</t>
  </si>
  <si>
    <t>8.05% Tamilnadu SDL (MD 18/04/2028)</t>
  </si>
  <si>
    <t>8.11% Chattisgarh SDL (MD 31/01/2028)</t>
  </si>
  <si>
    <t>7.98% Uttar Pradesh SDL (MD 11/04/2028)</t>
  </si>
  <si>
    <t>7.97% Assam SDL (MD 18/04/2028)</t>
  </si>
  <si>
    <t>7.86% Haryana SDL (MD 27/12/2027)</t>
  </si>
  <si>
    <t>7.76% Maharashtra SDL (MD 04/10/2030)</t>
  </si>
  <si>
    <t>7.77% Andhra Pradesh SDL (MD 10/01/2028)</t>
  </si>
  <si>
    <t>7.7% Andhra Pradesh SDL (MD 23/03/2030)</t>
  </si>
  <si>
    <t>7.61% Maharashtra SDL (MD 11/05/2029)</t>
  </si>
  <si>
    <t>7.54% Andhra Pradesh SDL (MD 11/01/2029)</t>
  </si>
  <si>
    <t>7.32% West Bengal SDL (MD 26/06/2029)</t>
  </si>
  <si>
    <t>7.24% Haryana SDL (MD 18/03/2029)</t>
  </si>
  <si>
    <t>7.11% Tamilnadu SDL (MD 31/07/2029)</t>
  </si>
  <si>
    <t>7.13% Kerala SDL (MD 10/07/2029)</t>
  </si>
  <si>
    <t>7.09% Goa SDL (MD 28/08/2029)</t>
  </si>
  <si>
    <t>6.83% West Bengal SDL (MD 07/07/2028)</t>
  </si>
  <si>
    <t>6.53% Chattisgarh SDL (MD 15/09/2028)</t>
  </si>
  <si>
    <t>6.46% Rajasthan SDL (MD 12/08/2030)</t>
  </si>
  <si>
    <t>Parag Parikh Conservative Hybrid Fund - Direct Plan - Growth</t>
  </si>
  <si>
    <t>Parag Parikh Conservative Hybrid Fund - Direct Plan - Monthly IDCW</t>
  </si>
  <si>
    <t>Parag Parikh Conservative Hybrid Fund - Regular Plan - Growth</t>
  </si>
  <si>
    <t>Parag Parikh Conservative Hybrid Fund - Regular Plan - Monthly IDCW</t>
  </si>
  <si>
    <t>8.   Average Portfolio Maturity is 1247 days.</t>
  </si>
  <si>
    <t xml:space="preserve">        Equity &amp; Equity related</t>
  </si>
  <si>
    <t xml:space="preserve">        Debt Securities</t>
  </si>
  <si>
    <t xml:space="preserve">        CRISIL AAA</t>
  </si>
  <si>
    <t xml:space="preserve">        Others</t>
  </si>
  <si>
    <t>13.  Disclosure for investments in derivative instruments</t>
  </si>
  <si>
    <t>A. Hedging Positions through Futures as on    31-May-2023:</t>
  </si>
  <si>
    <t>Underlying</t>
  </si>
  <si>
    <t>Series</t>
  </si>
  <si>
    <t>Long / Short</t>
  </si>
  <si>
    <t>Futures Price when purchased 
( Rs. Per unit)</t>
  </si>
  <si>
    <t>Current price of the contract
( Rs. Per unit)</t>
  </si>
  <si>
    <t>Margin maintained in Rs. Lakhs</t>
  </si>
  <si>
    <t>Short</t>
  </si>
  <si>
    <t>Total exposure through futures as a % of net assets : 1.34%</t>
  </si>
  <si>
    <t>Total Number of contracts where futures were bought (opening balance)</t>
  </si>
  <si>
    <t>Total Number of contracts where futures were bought</t>
  </si>
  <si>
    <t>Total Number of contracts where futures were sold (opening balance)</t>
  </si>
  <si>
    <t>Total Number of contracts where futures were sold</t>
  </si>
  <si>
    <t>Gross Notional Value of contracts where futures were bought (opening balance) Rs.</t>
  </si>
  <si>
    <t>Gross Notional Value of contracts where futures were bought Rs.</t>
  </si>
  <si>
    <t>Gross Notional Value of contracts where futures were sold (opening balance) Rs.</t>
  </si>
  <si>
    <t>Gross Notional Value of contracts where futures were sold Rs.</t>
  </si>
  <si>
    <t>Net Profit/Loss value on all contracts combined Rs.</t>
  </si>
  <si>
    <t>Exposure created due to over hedging through futures (quantity of hedging position exceeding the quantity of existing position being hedged) is Nil.</t>
  </si>
  <si>
    <t>B. Other than Hedging Positions through Futures as on    31-May-2023 : Nil</t>
  </si>
  <si>
    <t>C. Hedging Position through Put Option as on    31-May-2023 : Nil</t>
  </si>
  <si>
    <t>D. Other than Hedging Positions through Options as on    31-May-2023 :- NIL</t>
  </si>
  <si>
    <t>Call/Put</t>
  </si>
  <si>
    <t>Number of Contracts</t>
  </si>
  <si>
    <t>Option Price when purchased (Rs. Per unit)</t>
  </si>
  <si>
    <t>Current Option Price ( Rs. Per unit)</t>
  </si>
  <si>
    <t>Total exposure through options as a % of net assets : $0.00%</t>
  </si>
  <si>
    <t>Total Number of contracts entered into</t>
  </si>
  <si>
    <t>Gross Notional Value of contracts entered into Rs.</t>
  </si>
  <si>
    <t>Net Profit/Loss value on all contracts (treat premium paid as loss) Rs.</t>
  </si>
  <si>
    <t>E. Hedging Positions through swaps as on    31-May-2023: Nil</t>
  </si>
  <si>
    <t>Notes &amp; Symbols :-</t>
  </si>
  <si>
    <t>*Traded on US OTC Markets. Underlying shares are listed on Tokyo Stock Exchange</t>
  </si>
  <si>
    <t>^ The Name of the Industry is in accordance with Industry Classification as recommended by AMFI.</t>
  </si>
  <si>
    <t># The Name of the Industry is in accordance with Industry Classification for Foreign Securities is as per NASDAQ.</t>
  </si>
  <si>
    <t>2.   Total value and percentage of Illiquid Equity Shares: Nil</t>
  </si>
  <si>
    <t>3.   Plan wise per unit Net Asset Value are as follows:</t>
  </si>
  <si>
    <t>Plan / Option</t>
  </si>
  <si>
    <t xml:space="preserve"> April 28, 2023(Rs.)</t>
  </si>
  <si>
    <t>13.  Deviation from the valuation prices given by valuation agencies: NIL</t>
  </si>
  <si>
    <t>14.  Disclosure for investments in derivative instruments</t>
  </si>
  <si>
    <t>a. Equity Futures</t>
  </si>
  <si>
    <t>b. Currency Future</t>
  </si>
  <si>
    <t>Nil</t>
  </si>
  <si>
    <t>Total exposure through options as a % of net assets : Nil</t>
  </si>
  <si>
    <t>4.   Total Dividend (Net) declared during the period ended   May 31, 2023  - Nil</t>
  </si>
  <si>
    <t>5.   Total Bonus declared during the period ended   May 31, 2023  - Nil</t>
  </si>
  <si>
    <t>12.  Repo transactions in corporate debt securities during the period ending   May 31, 2023  is Nil.</t>
  </si>
  <si>
    <t>6.    Total outstanding exposure in derivative instruments as on   May 31, 2023  - Nil</t>
  </si>
  <si>
    <t>7.    Total investment in Foreign Securities / ADRs / GDRs as on   May 31, 2023  - Nil</t>
  </si>
  <si>
    <t>11.  Repo transactions in corporate debt securities during the period ending   May 31, 2023  - Nil</t>
  </si>
  <si>
    <t xml:space="preserve">For the period  01-May-2023 to 31-May- 2023,, the following details specified for hedging transactions through futures which have been squared off/expired : </t>
  </si>
  <si>
    <t xml:space="preserve">For the period 01-May-2023 to 31-May- 2023, the following details specified for non-hedging transactions through options which have already been exercised/expired : </t>
  </si>
  <si>
    <t>Currency Futures</t>
  </si>
  <si>
    <t>BSE_FUTCUR_USDINR_27/06/2023</t>
  </si>
  <si>
    <t>NSE_FUTCUR_USDINR_27/07/2023</t>
  </si>
  <si>
    <t>NSE_FUTCUR_USDINR_27/06/2023</t>
  </si>
  <si>
    <t xml:space="preserve">For the period  01-May-2023 to 31-May-2023, the following details specified for hedging transactions through futures which have been squared off/expired : </t>
  </si>
  <si>
    <t>For the period  01-May-2023 to 31-May-2023,  the following details specified for hedging transactions through options which have already been exercised/expired :</t>
  </si>
  <si>
    <t>B. Other than Hedging Positions through Futures as on  31-May-2023: Nil</t>
  </si>
  <si>
    <t>C. Hedging Position through Put Option as on  31-May-2023: Nil</t>
  </si>
  <si>
    <t>D. Other than Hedging Positions through Options as on  31-May-2023: NIL</t>
  </si>
  <si>
    <t>E. Hedging Positions through swaps as on  31-May-2023: Nil</t>
  </si>
  <si>
    <t>CARE A1+</t>
  </si>
  <si>
    <t>7.    Total investment in Foreign Securities / ADRs / GDRs as on   May 31, 2023 : Rs. 65,67,54,83,030.14</t>
  </si>
  <si>
    <t>8.    Total Commission paid in the month of  May  2023 : Rs. 7,87,12,729.55</t>
  </si>
  <si>
    <t>8.    Total Commission paid in the month of May  2023 : 51,17,454.03</t>
  </si>
  <si>
    <t>9.    Total Brokerage paid for Buying/ Selling of Investment for May  2023 is Rs.2,70,478.01</t>
  </si>
  <si>
    <t>9.    Total Brokerage paid for Buying/ Selling of Investment for May  2023 is Rs. 2,05,64,958.52</t>
  </si>
  <si>
    <t>Currency Derivatives-27-June-2023</t>
  </si>
  <si>
    <t>Currency Derivatives-27-July-2023</t>
  </si>
  <si>
    <t>Total %age of existing assets hedged through futures: 15.09%</t>
  </si>
  <si>
    <t>Note: In addition to this, 18.26% of our Portfolio is in Foreign Securities (USD) and -0.0002 is in Foreign Currency (USD). 12.78% of total Foreign Portfolio (USD) is hedged through Currency Derivatives to avoid currency risk.</t>
  </si>
  <si>
    <t>PPFCF</t>
  </si>
  <si>
    <t>PPLF</t>
  </si>
  <si>
    <t>PPTSF</t>
  </si>
  <si>
    <t>PPCHF</t>
  </si>
  <si>
    <t>Parag Parikh Flexi Cap Fund (An open-ended dynamic equity scheme investing across large cap, mid-cap, small-cap stocks)</t>
  </si>
  <si>
    <t>Parag Parikh Conservative Hybrid Fund (An open-ended hybrid scheme investing predominantly in debt instruments)</t>
  </si>
  <si>
    <t>Parag Parikh Tax Saver Fund (An open ended equity linked saving scheme with a statutory lock in of 3 years and tax benefit)</t>
  </si>
  <si>
    <t>Parag Parikh Liquid Fund (An Open Ended Liquid Scheme. A Relatively Low Interest Rate Risk and Relatively low Credit Risk)</t>
  </si>
  <si>
    <t>Internet and Technology #</t>
  </si>
  <si>
    <t>Consumer Services #</t>
  </si>
  <si>
    <t>Arbitrage</t>
  </si>
  <si>
    <t xml:space="preserve">ICICI Bank Limited (17/11/2023) </t>
  </si>
  <si>
    <t xml:space="preserve">Bank of Baroda (30/11/2023) </t>
  </si>
  <si>
    <t xml:space="preserve">Kotak Mahindra Bank Limited (11/12/2023) </t>
  </si>
  <si>
    <t xml:space="preserve">National Bank For Agriculture and Rural Development (23/01/2024) </t>
  </si>
  <si>
    <t xml:space="preserve">State Bank of India (17/05/2024) </t>
  </si>
  <si>
    <t xml:space="preserve">Axis Bank Limited (17/05/2024) </t>
  </si>
  <si>
    <t>IND A1+</t>
  </si>
  <si>
    <t>DERIVATIVES</t>
  </si>
  <si>
    <t>Market value 
(Rs. in Lakhs)</t>
  </si>
  <si>
    <t>% to AUM</t>
  </si>
  <si>
    <t>Notes &amp; Symbols</t>
  </si>
  <si>
    <t>6.    Total outstanding exposure in derivative instruments as on   May 31, 2023 : Rs.(54,29,66,60,792.5)</t>
  </si>
  <si>
    <t>11.  Portfolio Turnover Ratio (Excluding Equity Arbitrage):6.52</t>
  </si>
  <si>
    <t>10.  Portfolio Turnover Ratio (Including Equity Arbitrage): 41.62</t>
  </si>
  <si>
    <t>10.  Portfolio Turnover Ratio : 3.73</t>
  </si>
  <si>
    <t>A. Hedging Positions through Futures as on  31-May-2023</t>
  </si>
  <si>
    <t xml:space="preserve">Bank of Baroda (09/06/2023) </t>
  </si>
  <si>
    <t xml:space="preserve">Axis Bank Limited (09/06/2023) </t>
  </si>
  <si>
    <t xml:space="preserve">ICICI Bank Limited (30/06/2023) </t>
  </si>
  <si>
    <t xml:space="preserve">National Bank For Agriculture and Rural Development (07/06/2023) </t>
  </si>
  <si>
    <t xml:space="preserve">Housing Development Finance Corporation Limited (25/07/2023) </t>
  </si>
  <si>
    <t xml:space="preserve">ICICI Bank Limited (29/12/2023) </t>
  </si>
  <si>
    <t xml:space="preserve">Axis Bank Limited (10/01/2024) </t>
  </si>
  <si>
    <t>Housing Development Finance Corporation Limited (22/04/2024)</t>
  </si>
  <si>
    <t xml:space="preserve">8.25% Indian Railway Finance Corporation Limited (28/02/2024) </t>
  </si>
  <si>
    <t xml:space="preserve">7.05% National Housing Bank (18/12/2024) </t>
  </si>
  <si>
    <t xml:space="preserve">5.84% Indian Oil Corporation Limited (19/04/2024) </t>
  </si>
  <si>
    <t xml:space="preserve">5.14% National Bank For Agriculture and Rural Development (31/01/2024) </t>
  </si>
  <si>
    <t xml:space="preserve">4.5% Oil &amp; Natural Gas Corporation Limited (09/02/2024) </t>
  </si>
  <si>
    <t xml:space="preserve">9.2% Power Grid Corporation of India Limited (12/03/2024) </t>
  </si>
  <si>
    <t xml:space="preserve">7.7% India Grid Trust InvIT Fund (06/05/2028) </t>
  </si>
  <si>
    <t xml:space="preserve">Housing Development Finance Corporation Limited (23/11/2023) </t>
  </si>
  <si>
    <t>3.   Total Dividend (Net) declared during the period ended    May 31, 2023 :</t>
  </si>
  <si>
    <t>5.    Total outstanding exposure in derivative instruments as on   May 31, 2023: Rs (19,19,13,693.75)</t>
  </si>
  <si>
    <t>Lumpsum Investment Performance (Compounded annual returns)</t>
  </si>
  <si>
    <t>Date</t>
  </si>
  <si>
    <t>Scheme</t>
  </si>
  <si>
    <t>Benchmark</t>
  </si>
  <si>
    <t>Index</t>
  </si>
  <si>
    <t>Value of Investment of Rs. 10,000/-</t>
  </si>
  <si>
    <t>Nifty 500 (TRI)</t>
  </si>
  <si>
    <t xml:space="preserve">Nifty 50 (TRI) </t>
  </si>
  <si>
    <t>Since Inception (24 May, 2013)</t>
  </si>
  <si>
    <t>May 31, 2022 to May 31, 2023 (Last 1 year)</t>
  </si>
  <si>
    <t>May 29, 2020 to May 31, 2023 (Last 3 year)</t>
  </si>
  <si>
    <t>May 31, 2018 to May 31, 2023 (Last 5 year)</t>
  </si>
  <si>
    <t>SIP Investment Performance - Parag Parikh Flexi Cap Fund - Regular Plan</t>
  </si>
  <si>
    <t>Since Inception from May 24,2013</t>
  </si>
  <si>
    <t>Total Amount Invested</t>
  </si>
  <si>
    <t>Market value of Investment</t>
  </si>
  <si>
    <t>Returns (Annualised) (%)</t>
  </si>
  <si>
    <t>Nifty 500 (TRI) Returns (Annualised) (%)</t>
  </si>
  <si>
    <t>Nifty 50 (TRI) Returns (Annualised) (%)</t>
  </si>
  <si>
    <t>SIP Investment Performance - Parag Parikh Flexi Cap Fund - Direct Plan</t>
  </si>
  <si>
    <t>Quantitative indicators</t>
  </si>
  <si>
    <t>Standard Deviation</t>
  </si>
  <si>
    <t>Standard Deviation( Benchmark )</t>
  </si>
  <si>
    <t>Sharpe Ratio</t>
  </si>
  <si>
    <t>Beta</t>
  </si>
  <si>
    <t>Treynor Ratio</t>
  </si>
  <si>
    <t>VaR</t>
  </si>
  <si>
    <t>Information Ratio</t>
  </si>
  <si>
    <t>Risk free rate of return (FIMMDA MIBOR)</t>
  </si>
  <si>
    <t>Debt Quants as on  as on May 31, 2023</t>
  </si>
  <si>
    <t>Macaulay Duration (years)</t>
  </si>
  <si>
    <t>Net Asset Value (NAV) as on May 31, 2023</t>
  </si>
  <si>
    <t>Regular Plan : 54.3537</t>
  </si>
  <si>
    <t>Direct Plan : 58.3362</t>
  </si>
  <si>
    <t>Since Inception (24 July, 2019)</t>
  </si>
  <si>
    <t>NA</t>
  </si>
  <si>
    <t>SIP Investment Performance - Parag Parikh Tax Saver Fund - Regular Plan - Growth</t>
  </si>
  <si>
    <t>Since Inception from July 24,2019</t>
  </si>
  <si>
    <t>SIP Investment Performance - Parag Parikh Tax Saver Fund - Direct Plan - Growth</t>
  </si>
  <si>
    <t>Regular Plan : 21.1769</t>
  </si>
  <si>
    <t>Direct Plan : 22.2341</t>
  </si>
  <si>
    <t>CRISIL 1 year T-bill Index</t>
  </si>
  <si>
    <t>Since Inception (11 May, 2018)</t>
  </si>
  <si>
    <t>May 24, 2023 to May 31, 2023 (Last 7 Days)</t>
  </si>
  <si>
    <t>May 16, 2023 to May 31, 2023 (Last 15 days)</t>
  </si>
  <si>
    <t>April 28, 2023 to May 31, 2023 (Last 1 Month)</t>
  </si>
  <si>
    <t>May 31, 2020 to May 31, 2023 (Last 3 year)</t>
  </si>
  <si>
    <t>Regular Plan : 1262.5335</t>
  </si>
  <si>
    <t>Direct Plan : 1269.0439</t>
  </si>
  <si>
    <t>Avg maturity of the fund (days)</t>
  </si>
  <si>
    <t>Modified duration (years)</t>
  </si>
  <si>
    <t>YTM</t>
  </si>
  <si>
    <t xml:space="preserve">Lumpsum Investment Performance </t>
  </si>
  <si>
    <t>CRISIL Hybrid 85+15 Conservative Index</t>
  </si>
  <si>
    <t>Crisil 10 year Gilt Index</t>
  </si>
  <si>
    <t>Since Inception (26 May, 2021)</t>
  </si>
  <si>
    <t>SIP Investment Performance - Parag Parikh Conservative Hybrid Fund - Regular Plan - Growth</t>
  </si>
  <si>
    <t>December 31, 2019 to May 31, 2023 (Last 3 year)</t>
  </si>
  <si>
    <t>December 29, 2017 to May 31, 2023 (Last 5 year)</t>
  </si>
  <si>
    <t>CRISIL Hybrid 85+15 - Conservative Index Returns (Annualised) (%)</t>
  </si>
  <si>
    <t>Crisil 10 year Gilt Index Returns (Annualised) (%)</t>
  </si>
  <si>
    <t>SIP Investment Performance - Parag Parikh Conservative Hybrid Fund - Direct Plan - Growth</t>
  </si>
  <si>
    <t>Regular Plan : 11.6559</t>
  </si>
  <si>
    <t>Direct Plan : 11.7265</t>
  </si>
  <si>
    <t>Riskometer</t>
  </si>
  <si>
    <t>Product Labelling of the Scheme</t>
  </si>
  <si>
    <t>This product is suitable for investors who are seeking*</t>
  </si>
  <si>
    <t>• To generate regular income through investments predominantly in debt and money market instruments</t>
  </si>
  <si>
    <t>• Long term capital appreciation from the portion of equity investments under the scheme</t>
  </si>
  <si>
    <t xml:space="preserve">*Investors should consult their financial advisers if in doubt about whether this product is suitable for them.    </t>
  </si>
  <si>
    <t>Benchmark's Riskometer</t>
  </si>
  <si>
    <t>CRISIL Hybrid 85+15 - Conservative Index TRI</t>
  </si>
  <si>
    <t xml:space="preserve">             Riskometer</t>
  </si>
  <si>
    <t>1.Long Term Capital Appreciation.     </t>
  </si>
  <si>
    <t xml:space="preserve">2.Investment predominantly in equity and equity related securities.          </t>
  </si>
  <si>
    <t>*Investors should consult their financial advisers if in doubt about whether this product is suitable for them.</t>
  </si>
  <si>
    <t>NIFTY 500 TRI</t>
  </si>
  <si>
    <t>1.Income over short term.</t>
  </si>
  <si>
    <t>2.Investments in Debt/Money Market instruments.</t>
  </si>
  <si>
    <t xml:space="preserve">    Riskometer</t>
  </si>
  <si>
    <t>The investment objective of the Scheme is to seek to generate long-term capital growth from an actively managed portfolio primarily of Equity and Equity Related Securities. Scheme shall invest in Indian equities, foreign equities and related instruments and debt securities.</t>
  </si>
  <si>
    <t xml:space="preserve">Housing Development Finance Corporation Limited (22/04/2024) </t>
  </si>
  <si>
    <t>3.   Total Dividend (Net) declared during the period ended May 31, 2023:</t>
  </si>
  <si>
    <t xml:space="preserve">                                CRISIL Liquid Debt A-I Index</t>
  </si>
  <si>
    <t>CRISIL Liquid Debt A-I Index</t>
  </si>
  <si>
    <t>May 31, 2013 to May 31, 2023 (Last 10 year)</t>
  </si>
  <si>
    <t>PPFAS Mutual Fund</t>
  </si>
  <si>
    <t>PPFAS Asset Management Private Limited</t>
  </si>
  <si>
    <r>
      <t xml:space="preserve">Registered </t>
    </r>
    <r>
      <rPr>
        <b/>
        <sz val="10"/>
        <color indexed="8"/>
        <rFont val="Arial"/>
        <family val="2"/>
      </rPr>
      <t>Office:</t>
    </r>
    <r>
      <rPr>
        <b/>
        <sz val="10"/>
        <rFont val="Arial"/>
        <family val="2"/>
      </rPr>
      <t xml:space="preserve"> </t>
    </r>
    <r>
      <rPr>
        <sz val="10"/>
        <rFont val="Arial"/>
        <family val="2"/>
      </rPr>
      <t>81/82, 8</t>
    </r>
    <r>
      <rPr>
        <vertAlign val="superscript"/>
        <sz val="10"/>
        <rFont val="Arial"/>
        <family val="2"/>
      </rPr>
      <t>th</t>
    </r>
    <r>
      <rPr>
        <sz val="10"/>
        <rFont val="Arial"/>
        <family val="2"/>
      </rPr>
      <t xml:space="preserve"> Floor, Sakhar Bhavan, Ramnath Goenka Marg, 230, Nariman Point, Mumbai 400 021.</t>
    </r>
  </si>
  <si>
    <t>Tel No.: 91-22-61406555 | Fax No.: 91-22-61406590 | Email: mf@ppfas.com | Website : www.amc.ppfas.com</t>
  </si>
  <si>
    <t>1. Parag Parikh Flexi Cap Fund (PPFCF)</t>
  </si>
  <si>
    <t>2. Parag Parikh Tax Saver Fund (PPTSF)</t>
  </si>
  <si>
    <t>3. Parag Parikh Liquid Fund (PPLF)</t>
  </si>
  <si>
    <t>4. Parag Parikh Conservative Hybrid Fund (PPCHF)</t>
  </si>
  <si>
    <t xml:space="preserve">Parag Parikh Liquid Fund </t>
  </si>
  <si>
    <t>Scheme Category</t>
  </si>
  <si>
    <t>Flexi Cap Fund</t>
  </si>
  <si>
    <t>ELSS</t>
  </si>
  <si>
    <t>Liquid Fund</t>
  </si>
  <si>
    <t>Conservative Hybrid Fund</t>
  </si>
  <si>
    <t>Type of Scheme</t>
  </si>
  <si>
    <t>An open ended dynamic equity scheme investing across large cap, mid cap, small cap stocks</t>
  </si>
  <si>
    <t>An open-ended Equity linked saving scheme with a statutory lock in of 3 years and tax benefit</t>
  </si>
  <si>
    <t>An open-ended Liquid Scheme. A Relatively Low Interest Rate Risk and Relatively low Credit Risk</t>
  </si>
  <si>
    <t>An open-ended hybrid scheme investing predominantly in debt instruments</t>
  </si>
  <si>
    <t>Investment Objectives</t>
  </si>
  <si>
    <t>The investment objective of the Scheme is to generate long-term capital appreciation through a diversified portfolio of equity and equity related instruments. (80% of total assets in accordance with Equity Linked Saving Scheme, 2005 notified by Ministry of Finance)
However, there can be no assurance or guarantee that the investment objective of the Scheme would be achieved.</t>
  </si>
  <si>
    <t>The primary investment objective of the Scheme is to deliver reasonable market related returns with lower risk and high liquidity through judicious investments in money market and debt instruments. 
However, there is no assurance that the investment objective of the scheme will be realized and the scheme does not assure or guarantee any returns.</t>
  </si>
  <si>
    <t>The investment objective of the Scheme is to generate regular income through investments predominantly in debt and money market instruments. The Scheme also seeks to generate long term capital appreciation from the portion of equity investments under the scheme.
However, there is no assurance or guarantee that the investment objective of the Scheme will be realized.</t>
  </si>
  <si>
    <t>Date of Allotment</t>
  </si>
  <si>
    <t>AUM (INR in Crores)</t>
  </si>
  <si>
    <t>Portfolio Disclosure (please click on link)</t>
  </si>
  <si>
    <t>Scheme Performance</t>
  </si>
  <si>
    <t>Direct Plan
(Growth Option)</t>
  </si>
  <si>
    <t>Regular Plan
(Growth Option)</t>
  </si>
  <si>
    <t>Tier 1 Benchmark: 
NIFTY 500 (TRI)</t>
  </si>
  <si>
    <t>Additional Benchmark: NIFTY 50 (TRI)</t>
  </si>
  <si>
    <t>Additional Benchmark: CRISIL 1 year
T-bill Index</t>
  </si>
  <si>
    <t>Tier 1 Benchmark: 
CRISIL Hybrid 85+15 - Conservative Index TRI</t>
  </si>
  <si>
    <t>Additional Benchmark : 
CRISIL 10 year GILT Index</t>
  </si>
  <si>
    <t>Since Inception #</t>
  </si>
  <si>
    <t xml:space="preserve">Since Inception # </t>
  </si>
  <si>
    <t>Last 1 Year</t>
  </si>
  <si>
    <t>Last 7 Days</t>
  </si>
  <si>
    <t>Last 1 year</t>
  </si>
  <si>
    <t>Last 3 Years</t>
  </si>
  <si>
    <t>Last 5 Years</t>
  </si>
  <si>
    <t>Growth</t>
  </si>
  <si>
    <t xml:space="preserve">Monthly Income Distribution cum Capital Withdrawal (IDCW) option </t>
  </si>
  <si>
    <t>Expense Ratio</t>
  </si>
  <si>
    <t>*Including additional expenses and GST on management fees</t>
  </si>
  <si>
    <t>TER at Scheme level</t>
  </si>
  <si>
    <t xml:space="preserve">Daily Reinvestment of Income Distribution cum Capital Withdrawal option </t>
  </si>
  <si>
    <t xml:space="preserve">Weekly Reinvestment of Income Distribution cum Capital Withdrawal option </t>
  </si>
  <si>
    <t xml:space="preserve">Monthly Income Distribution cum Capital Withdrawal option </t>
  </si>
  <si>
    <t>#Since inception returns are calculated on allotment price.</t>
  </si>
  <si>
    <t>Note : Past performance may or may not be sustained in future.</t>
  </si>
  <si>
    <t>0.26%*</t>
  </si>
  <si>
    <t>Scheme Dashboard as on May 31, 2023</t>
  </si>
  <si>
    <t>Last 10 Years</t>
  </si>
  <si>
    <t>Net Asset Value (NAV) as on 31/05/2023</t>
  </si>
  <si>
    <t>0.71%*</t>
  </si>
  <si>
    <t>1.51%*</t>
  </si>
  <si>
    <t>0.78%*</t>
  </si>
  <si>
    <t>1.88%*</t>
  </si>
  <si>
    <t>0.16%*</t>
  </si>
  <si>
    <t>Last 3 year</t>
  </si>
  <si>
    <t>Last 5 year</t>
  </si>
  <si>
    <t xml:space="preserve">  Last 1 Month</t>
  </si>
  <si>
    <t xml:space="preserve">  Last 15 Days</t>
  </si>
  <si>
    <t>0.32%*</t>
  </si>
  <si>
    <t>0.62%*</t>
  </si>
  <si>
    <t>Back to Scheme DashBoard</t>
  </si>
  <si>
    <t>Tier 1 Benchmark: 
CRISIL Liquid Debt A-I Index</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</si>
</sst>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0\)"/>
    <numFmt numFmtId="173" formatCode="#,##0.00%;\(#,##0.00\)%"/>
    <numFmt numFmtId="174" formatCode="#,##0.00%"/>
    <numFmt numFmtId="175" formatCode="_(* #,##0_);_(* \(#,##0\);_(* &quot;-&quot;??_);_(@_)"/>
    <numFmt numFmtId="176" formatCode="_-* #,##0.00_-;\-* #,##0.00_-;_-* &quot;-&quot;??_-;_-@_-"/>
    <numFmt numFmtId="177" formatCode="dd/mm/yyyy;@"/>
    <numFmt numFmtId="178" formatCode="0.0000"/>
    <numFmt numFmtId="179" formatCode="_(* #,##0.0000_);_(* \(#,##0.0000\);_(* &quot;-&quot;??_);_(@_)"/>
    <numFmt numFmtId="180" formatCode="_(* #,##0.00000_);_(* \(#,##0.00000\);_(* &quot;-&quot;??_);_(@_)"/>
    <numFmt numFmtId="181" formatCode="[$-409]d/mmm/yy;@"/>
    <numFmt numFmtId="182" formatCode="0.00000000"/>
    <numFmt numFmtId="183" formatCode="#,##0.0000"/>
    <numFmt numFmtId="184" formatCode="[$-409]mmmm/yy;@"/>
    <numFmt numFmtId="185" formatCode="_(* #,##0_);_(* \(#,##0\);_(* &quot;-&quot;_);_(* @_)"/>
    <numFmt numFmtId="186" formatCode="_(* #,##0.00_);_(* \(#,##0.00\);_(* &quot;-&quot;_);_(* @_)"/>
    <numFmt numFmtId="187" formatCode="0.0000%"/>
    <numFmt numFmtId="188" formatCode="#,##0.000"/>
    <numFmt numFmtId="189" formatCode="_(* #,##0_);_(* \(#,##0\);_(* \-??_);_(@_)"/>
    <numFmt numFmtId="190" formatCode="[$-409]mmmm\ d\,\ yyyy;@"/>
  </numFmts>
  <fonts count="84">
    <font>
      <sz val="11"/>
      <color theme="1"/>
      <name val="Calibri"/>
      <family val="2"/>
    </font>
    <font>
      <sz val="11"/>
      <color indexed="8"/>
      <name val="Calibri"/>
      <family val="2"/>
    </font>
    <font>
      <b/>
      <sz val="9"/>
      <name val="Arial"/>
      <family val="2"/>
    </font>
    <font>
      <sz val="10"/>
      <name val="Arial"/>
      <family val="2"/>
    </font>
    <font>
      <sz val="9"/>
      <name val="Arial"/>
      <family val="2"/>
    </font>
    <font>
      <b/>
      <sz val="10"/>
      <name val="Arial"/>
      <family val="2"/>
    </font>
    <font>
      <sz val="8.25"/>
      <name val="Arial"/>
      <family val="2"/>
    </font>
    <font>
      <sz val="10"/>
      <color indexed="8"/>
      <name val="Arial"/>
      <family val="2"/>
    </font>
    <font>
      <b/>
      <sz val="10"/>
      <color indexed="8"/>
      <name val="Arial"/>
      <family val="2"/>
    </font>
    <font>
      <b/>
      <sz val="9"/>
      <color indexed="8"/>
      <name val="Arial"/>
      <family val="2"/>
    </font>
    <font>
      <sz val="9"/>
      <color indexed="8"/>
      <name val="Arial"/>
      <family val="2"/>
    </font>
    <font>
      <b/>
      <sz val="9"/>
      <color indexed="63"/>
      <name val="Arial"/>
      <family val="2"/>
    </font>
    <font>
      <vertAlign val="superscript"/>
      <sz val="10"/>
      <name val="Arial"/>
      <family val="2"/>
    </font>
    <font>
      <sz val="10"/>
      <name val="Arai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SansSerif"/>
      <family val="2"/>
    </font>
    <font>
      <sz val="9"/>
      <color indexed="9"/>
      <name val="Arial"/>
      <family val="2"/>
    </font>
    <font>
      <sz val="10"/>
      <color indexed="9"/>
      <name val="SansSerif"/>
      <family val="2"/>
    </font>
    <font>
      <sz val="10"/>
      <color indexed="8"/>
      <name val="SansSerif"/>
      <family val="2"/>
    </font>
    <font>
      <sz val="11"/>
      <name val="Calibri"/>
      <family val="2"/>
    </font>
    <font>
      <sz val="11"/>
      <color indexed="8"/>
      <name val="Arial"/>
      <family val="2"/>
    </font>
    <font>
      <sz val="10"/>
      <color indexed="10"/>
      <name val="Arial"/>
      <family val="2"/>
    </font>
    <font>
      <b/>
      <sz val="11"/>
      <color indexed="8"/>
      <name val="Arial"/>
      <family val="2"/>
    </font>
    <font>
      <sz val="9"/>
      <color indexed="10"/>
      <name val="Arial"/>
      <family val="2"/>
    </font>
    <font>
      <sz val="10"/>
      <color indexed="9"/>
      <name val="Arial"/>
      <family val="2"/>
    </font>
    <font>
      <sz val="10"/>
      <color indexed="8"/>
      <name val="Arai"/>
      <family val="0"/>
    </font>
    <font>
      <u val="single"/>
      <sz val="10"/>
      <color indexed="30"/>
      <name val="Arial"/>
      <family val="2"/>
    </font>
    <font>
      <sz val="9"/>
      <color indexed="6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rgb="FF000000"/>
      <name val="Arial"/>
      <family val="2"/>
    </font>
    <font>
      <b/>
      <sz val="9"/>
      <color rgb="FF000000"/>
      <name val="Arial"/>
      <family val="2"/>
    </font>
    <font>
      <b/>
      <sz val="10"/>
      <color rgb="FF000000"/>
      <name val="SansSerif"/>
      <family val="2"/>
    </font>
    <font>
      <sz val="9"/>
      <color rgb="FFFFFFFF"/>
      <name val="Arial"/>
      <family val="2"/>
    </font>
    <font>
      <sz val="10"/>
      <color rgb="FFFFFFFF"/>
      <name val="SansSerif"/>
      <family val="2"/>
    </font>
    <font>
      <sz val="10"/>
      <color rgb="FF000000"/>
      <name val="SansSerif"/>
      <family val="2"/>
    </font>
    <font>
      <sz val="9"/>
      <color theme="0"/>
      <name val="Arial"/>
      <family val="2"/>
    </font>
    <font>
      <b/>
      <sz val="9"/>
      <color theme="1"/>
      <name val="Arial"/>
      <family val="2"/>
    </font>
    <font>
      <sz val="11"/>
      <color theme="1"/>
      <name val="Arial"/>
      <family val="2"/>
    </font>
    <font>
      <sz val="10"/>
      <color theme="1"/>
      <name val="Arial"/>
      <family val="2"/>
    </font>
    <font>
      <b/>
      <sz val="10"/>
      <color theme="1"/>
      <name val="Arial"/>
      <family val="2"/>
    </font>
    <font>
      <sz val="10"/>
      <color rgb="FFFF0000"/>
      <name val="Arial"/>
      <family val="2"/>
    </font>
    <font>
      <b/>
      <sz val="9"/>
      <color rgb="FF333333"/>
      <name val="Arial"/>
      <family val="2"/>
    </font>
    <font>
      <sz val="9"/>
      <color theme="1"/>
      <name val="Arial"/>
      <family val="2"/>
    </font>
    <font>
      <b/>
      <sz val="11"/>
      <color theme="1"/>
      <name val="Arial"/>
      <family val="2"/>
    </font>
    <font>
      <sz val="9"/>
      <color rgb="FFFF0000"/>
      <name val="Arial"/>
      <family val="2"/>
    </font>
    <font>
      <b/>
      <sz val="10"/>
      <color rgb="FF000000"/>
      <name val="Arial"/>
      <family val="2"/>
    </font>
    <font>
      <sz val="10"/>
      <color theme="0"/>
      <name val="Arial"/>
      <family val="2"/>
    </font>
    <font>
      <sz val="10"/>
      <color theme="1"/>
      <name val="Arai"/>
      <family val="0"/>
    </font>
    <font>
      <u val="single"/>
      <sz val="10"/>
      <color theme="10"/>
      <name val="Arial"/>
      <family val="2"/>
    </font>
    <font>
      <sz val="9"/>
      <color rgb="FF333333"/>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medium">
        <color rgb="FF000000"/>
      </left>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bottom/>
    </border>
    <border>
      <left/>
      <right style="thin">
        <color rgb="FF000000"/>
      </right>
      <top/>
      <bottom/>
    </border>
    <border>
      <left style="thin">
        <color rgb="FF000000"/>
      </left>
      <right style="thin">
        <color rgb="FF000000"/>
      </right>
      <top/>
      <bottom/>
    </border>
    <border>
      <left style="thin">
        <color rgb="FF000000"/>
      </left>
      <right style="medium">
        <color rgb="FF000000"/>
      </right>
      <top/>
      <bottom/>
    </border>
    <border>
      <left/>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style="thin">
        <color rgb="FF000000"/>
      </right>
      <top/>
      <bottom style="medium">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style="thin"/>
      <top style="thin"/>
      <bottom style="thin"/>
    </border>
    <border>
      <left/>
      <right/>
      <top style="thin"/>
      <bottom/>
    </border>
    <border>
      <left style="medium"/>
      <right/>
      <top style="thin"/>
      <bottom style="thin"/>
    </border>
    <border>
      <left/>
      <right/>
      <top style="thin"/>
      <bottom style="thin"/>
    </border>
    <border>
      <left style="medium"/>
      <right/>
      <top/>
      <bottom style="thin"/>
    </border>
    <border>
      <left/>
      <right/>
      <top/>
      <bottom style="thin"/>
    </border>
    <border>
      <left/>
      <right/>
      <top style="thin">
        <color indexed="8"/>
      </top>
      <bottom style="thin">
        <color indexed="8"/>
      </bottom>
    </border>
    <border>
      <left/>
      <right/>
      <top/>
      <bottom style="thin">
        <color indexed="8"/>
      </bottom>
    </border>
    <border>
      <left style="medium"/>
      <right/>
      <top/>
      <bottom style="medium"/>
    </border>
    <border>
      <left/>
      <right/>
      <top/>
      <bottom style="medium"/>
    </border>
    <border>
      <left/>
      <right style="medium"/>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medium"/>
    </border>
    <border>
      <left style="medium"/>
      <right style="thin"/>
      <top style="thin">
        <color theme="0" tint="-0.14993000030517578"/>
      </top>
      <bottom style="thin">
        <color theme="0" tint="-0.14993000030517578"/>
      </bottom>
    </border>
    <border>
      <left style="medium">
        <color rgb="FF000000"/>
      </left>
      <right style="thin"/>
      <top style="medium">
        <color rgb="FF000000"/>
      </top>
      <bottom style="thin"/>
    </border>
    <border>
      <left style="thin"/>
      <right/>
      <top style="medium">
        <color rgb="FF000000"/>
      </top>
      <bottom style="thin"/>
    </border>
    <border>
      <left style="medium"/>
      <right style="medium"/>
      <top style="medium">
        <color rgb="FF000000"/>
      </top>
      <bottom style="medium"/>
    </border>
    <border>
      <left style="medium">
        <color rgb="FF000000"/>
      </left>
      <right style="thin">
        <color rgb="FF000000"/>
      </right>
      <top style="thin">
        <color rgb="FF000000"/>
      </top>
      <bottom style="medium">
        <color rgb="FF000000"/>
      </bottom>
    </border>
    <border>
      <left style="medium"/>
      <right/>
      <top style="medium">
        <color rgb="FF000000"/>
      </top>
      <bottom style="mediu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style="medium">
        <color rgb="FF000000"/>
      </left>
      <right/>
      <top/>
      <bottom/>
    </border>
    <border>
      <left/>
      <right/>
      <top/>
      <bottom style="medium">
        <color rgb="FF000000"/>
      </bottom>
    </border>
    <border>
      <left style="thin">
        <color rgb="FF000000"/>
      </left>
      <right/>
      <top/>
      <bottom/>
    </border>
    <border>
      <left style="medium"/>
      <right/>
      <top style="thin"/>
      <bottom/>
    </border>
    <border>
      <left style="medium"/>
      <right style="thin">
        <color rgb="FF000000"/>
      </right>
      <top/>
      <bottom/>
    </border>
    <border>
      <left style="medium"/>
      <right style="thin">
        <color rgb="FF000000"/>
      </right>
      <top style="thin">
        <color rgb="FF000000"/>
      </top>
      <bottom style="medium"/>
    </border>
    <border>
      <left/>
      <right style="thin">
        <color rgb="FF000000"/>
      </right>
      <top style="thin">
        <color rgb="FF000000"/>
      </top>
      <bottom style="medium"/>
    </border>
    <border>
      <left style="thin">
        <color rgb="FF000000"/>
      </left>
      <right style="thin">
        <color rgb="FF000000"/>
      </right>
      <top style="thin">
        <color rgb="FF000000"/>
      </top>
      <bottom style="medium"/>
    </border>
    <border>
      <left/>
      <right/>
      <top style="thin">
        <color rgb="FF000000"/>
      </top>
      <bottom style="medium"/>
    </border>
    <border>
      <left style="hair"/>
      <right style="hair"/>
      <top style="hair"/>
      <bottom style="hair"/>
    </border>
    <border>
      <left/>
      <right style="hair"/>
      <top style="hair"/>
      <bottom style="hair"/>
    </border>
    <border>
      <left style="medium">
        <color indexed="8"/>
      </left>
      <right/>
      <top style="medium">
        <color indexed="8"/>
      </top>
      <bottom/>
    </border>
    <border>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right style="medium"/>
      <top style="medium"/>
      <bottom/>
    </border>
    <border>
      <left style="medium"/>
      <right style="medium"/>
      <top/>
      <bottom/>
    </border>
    <border>
      <left style="medium"/>
      <right style="medium"/>
      <top/>
      <bottom style="medium"/>
    </border>
    <border>
      <left/>
      <right style="thin">
        <color rgb="FF000000"/>
      </right>
      <top>
        <color indexed="63"/>
      </top>
      <bottom style="medium">
        <color rgb="FF000000"/>
      </botto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hair"/>
      <top style="hair"/>
      <bottom/>
    </border>
    <border>
      <left style="medium"/>
      <right style="thin"/>
      <top/>
      <bottom style="thin"/>
    </border>
    <border>
      <left style="thin"/>
      <right style="thin"/>
      <top/>
      <bottom style="thin"/>
    </border>
    <border>
      <left style="thin"/>
      <right/>
      <top/>
      <bottom style="thin"/>
    </border>
    <border>
      <left style="thin">
        <color rgb="FF000000"/>
      </left>
      <right style="medium"/>
      <top/>
      <bottom/>
    </border>
    <border>
      <left style="thin">
        <color rgb="FF000000"/>
      </left>
      <right style="medium"/>
      <top style="thin">
        <color rgb="FF000000"/>
      </top>
      <bottom style="thin">
        <color rgb="FF000000"/>
      </bottom>
    </border>
    <border>
      <left style="thin">
        <color rgb="FF000000"/>
      </left>
      <right style="medium"/>
      <top style="thin">
        <color rgb="FF000000"/>
      </top>
      <bottom style="medium"/>
    </border>
    <border>
      <left/>
      <right style="thin"/>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thin"/>
      <right/>
      <top style="thin"/>
      <bottom style="thin"/>
    </border>
    <border>
      <left style="thin"/>
      <right/>
      <top style="thin"/>
      <bottom/>
    </border>
    <border>
      <left/>
      <right style="medium"/>
      <top style="thin"/>
      <bottom/>
    </border>
    <border>
      <left style="thin"/>
      <right/>
      <top/>
      <bottom/>
    </border>
    <border>
      <left style="thin"/>
      <right/>
      <top/>
      <bottom style="medium"/>
    </border>
    <border>
      <left style="thin"/>
      <right style="medium"/>
      <top style="thin"/>
      <bottom/>
    </border>
    <border>
      <left style="thin"/>
      <right style="medium"/>
      <top/>
      <bottom/>
    </border>
    <border>
      <left style="thin"/>
      <right style="medium"/>
      <top/>
      <bottom style="thin"/>
    </border>
    <border>
      <left/>
      <right style="medium">
        <color indexed="8"/>
      </right>
      <top style="medium">
        <color indexed="8"/>
      </top>
      <bottom/>
    </border>
    <border>
      <left style="medium"/>
      <right style="thin"/>
      <top style="medium"/>
      <bottom/>
    </border>
    <border>
      <left style="thin"/>
      <right style="thin"/>
      <top style="medium"/>
      <bottom/>
    </border>
    <border>
      <left style="thin"/>
      <right style="thin"/>
      <top/>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3" fillId="0" borderId="0" applyFont="0" applyFill="0" applyBorder="0" applyAlignment="0" applyProtection="0"/>
    <xf numFmtId="176"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54">
    <xf numFmtId="0" fontId="0" fillId="0" borderId="0" xfId="0" applyFont="1" applyAlignment="1">
      <alignment/>
    </xf>
    <xf numFmtId="0" fontId="63" fillId="0" borderId="10" xfId="0" applyFont="1" applyFill="1" applyBorder="1" applyAlignment="1">
      <alignment horizontal="left" vertical="top" wrapText="1"/>
    </xf>
    <xf numFmtId="0" fontId="64" fillId="0" borderId="0" xfId="0" applyFont="1" applyFill="1" applyBorder="1" applyAlignment="1">
      <alignment horizontal="left" vertical="top" wrapText="1"/>
    </xf>
    <xf numFmtId="0" fontId="63" fillId="0" borderId="0" xfId="0" applyFont="1" applyFill="1" applyBorder="1" applyAlignment="1">
      <alignment horizontal="left" vertical="top" wrapText="1"/>
    </xf>
    <xf numFmtId="0" fontId="65" fillId="0" borderId="0" xfId="0" applyFont="1" applyFill="1" applyBorder="1" applyAlignment="1">
      <alignment horizontal="left" vertical="top" wrapText="1"/>
    </xf>
    <xf numFmtId="0" fontId="64" fillId="0" borderId="11" xfId="0" applyFont="1" applyFill="1" applyBorder="1" applyAlignment="1">
      <alignment horizontal="left" vertical="center" wrapText="1"/>
    </xf>
    <xf numFmtId="0" fontId="64" fillId="0" borderId="12" xfId="0" applyFont="1" applyFill="1" applyBorder="1" applyAlignment="1">
      <alignment horizontal="left" vertical="center" wrapText="1"/>
    </xf>
    <xf numFmtId="0" fontId="64" fillId="0" borderId="12" xfId="0" applyFont="1" applyFill="1" applyBorder="1" applyAlignment="1">
      <alignment horizontal="center" vertical="center" wrapText="1"/>
    </xf>
    <xf numFmtId="0" fontId="64" fillId="0" borderId="13" xfId="0" applyFont="1" applyFill="1" applyBorder="1" applyAlignment="1">
      <alignment horizontal="center" vertical="center" wrapText="1"/>
    </xf>
    <xf numFmtId="0" fontId="64" fillId="0" borderId="14" xfId="0" applyFont="1" applyFill="1" applyBorder="1" applyAlignment="1">
      <alignment horizontal="left" vertical="top" wrapText="1"/>
    </xf>
    <xf numFmtId="0" fontId="63" fillId="0" borderId="15" xfId="0" applyFont="1" applyFill="1" applyBorder="1" applyAlignment="1">
      <alignment horizontal="left" vertical="top" wrapText="1"/>
    </xf>
    <xf numFmtId="0" fontId="66" fillId="0" borderId="0" xfId="0" applyFont="1" applyFill="1" applyBorder="1" applyAlignment="1">
      <alignment horizontal="left" vertical="top" wrapText="1"/>
    </xf>
    <xf numFmtId="0" fontId="63" fillId="0" borderId="14" xfId="0" applyFont="1" applyFill="1" applyBorder="1" applyAlignment="1">
      <alignment horizontal="left" vertical="top" wrapText="1"/>
    </xf>
    <xf numFmtId="3" fontId="63" fillId="0" borderId="15" xfId="0" applyNumberFormat="1" applyFont="1" applyFill="1" applyBorder="1" applyAlignment="1">
      <alignment horizontal="right" vertical="top" wrapText="1"/>
    </xf>
    <xf numFmtId="172" fontId="63" fillId="0" borderId="16" xfId="0" applyNumberFormat="1" applyFont="1" applyFill="1" applyBorder="1" applyAlignment="1">
      <alignment horizontal="right" vertical="top" wrapText="1"/>
    </xf>
    <xf numFmtId="173" fontId="63" fillId="0" borderId="15" xfId="0" applyNumberFormat="1" applyFont="1" applyFill="1" applyBorder="1" applyAlignment="1">
      <alignment horizontal="right" vertical="top" wrapText="1"/>
    </xf>
    <xf numFmtId="0" fontId="63" fillId="0" borderId="16" xfId="0" applyFont="1" applyFill="1" applyBorder="1" applyAlignment="1">
      <alignment horizontal="right" vertical="top" wrapText="1"/>
    </xf>
    <xf numFmtId="0" fontId="63" fillId="0" borderId="17" xfId="0" applyFont="1" applyFill="1" applyBorder="1" applyAlignment="1">
      <alignment horizontal="right" vertical="top" wrapText="1"/>
    </xf>
    <xf numFmtId="172" fontId="64" fillId="0" borderId="18" xfId="0" applyNumberFormat="1" applyFont="1" applyFill="1" applyBorder="1" applyAlignment="1">
      <alignment horizontal="right" vertical="top" wrapText="1"/>
    </xf>
    <xf numFmtId="173" fontId="64" fillId="0" borderId="10" xfId="0" applyNumberFormat="1" applyFont="1" applyFill="1" applyBorder="1" applyAlignment="1">
      <alignment horizontal="right" vertical="top" wrapText="1"/>
    </xf>
    <xf numFmtId="0" fontId="64" fillId="0" borderId="10" xfId="0" applyFont="1" applyFill="1" applyBorder="1" applyAlignment="1">
      <alignment horizontal="right" vertical="top" wrapText="1"/>
    </xf>
    <xf numFmtId="0" fontId="64" fillId="0" borderId="19" xfId="0" applyFont="1" applyFill="1" applyBorder="1" applyAlignment="1">
      <alignment horizontal="right" vertical="top" wrapText="1"/>
    </xf>
    <xf numFmtId="0" fontId="64" fillId="0" borderId="20" xfId="0" applyFont="1" applyFill="1" applyBorder="1" applyAlignment="1">
      <alignment horizontal="left" vertical="top" wrapText="1"/>
    </xf>
    <xf numFmtId="0" fontId="63" fillId="0" borderId="21" xfId="0" applyFont="1" applyFill="1" applyBorder="1" applyAlignment="1">
      <alignment horizontal="left" vertical="top" wrapText="1"/>
    </xf>
    <xf numFmtId="174" fontId="63" fillId="0" borderId="16" xfId="0" applyNumberFormat="1" applyFont="1" applyFill="1" applyBorder="1" applyAlignment="1">
      <alignment horizontal="right" vertical="top" wrapText="1"/>
    </xf>
    <xf numFmtId="172" fontId="64" fillId="0" borderId="10" xfId="0" applyNumberFormat="1" applyFont="1" applyFill="1" applyBorder="1" applyAlignment="1">
      <alignment horizontal="right" vertical="top" wrapText="1"/>
    </xf>
    <xf numFmtId="0" fontId="64" fillId="0" borderId="22" xfId="0" applyFont="1" applyFill="1" applyBorder="1" applyAlignment="1">
      <alignment horizontal="left" vertical="top" wrapText="1"/>
    </xf>
    <xf numFmtId="0" fontId="63" fillId="0" borderId="23" xfId="0" applyFont="1" applyFill="1" applyBorder="1" applyAlignment="1">
      <alignment horizontal="left" vertical="top" wrapText="1"/>
    </xf>
    <xf numFmtId="172" fontId="64" fillId="0" borderId="24" xfId="0" applyNumberFormat="1" applyFont="1" applyFill="1" applyBorder="1" applyAlignment="1">
      <alignment horizontal="right" vertical="top" wrapText="1"/>
    </xf>
    <xf numFmtId="174" fontId="64" fillId="0" borderId="24" xfId="0" applyNumberFormat="1" applyFont="1" applyFill="1" applyBorder="1" applyAlignment="1">
      <alignment horizontal="right" vertical="top" wrapText="1"/>
    </xf>
    <xf numFmtId="0" fontId="64" fillId="0" borderId="25" xfId="0" applyFont="1" applyFill="1" applyBorder="1" applyAlignment="1">
      <alignment horizontal="right" vertical="top" wrapText="1"/>
    </xf>
    <xf numFmtId="0" fontId="64" fillId="0" borderId="26" xfId="0" applyFont="1" applyFill="1" applyBorder="1" applyAlignment="1">
      <alignment horizontal="right" vertical="top" wrapText="1"/>
    </xf>
    <xf numFmtId="0" fontId="0" fillId="0" borderId="0" xfId="63" applyFont="1" applyAlignment="1" applyProtection="1">
      <alignment wrapText="1"/>
      <protection locked="0"/>
    </xf>
    <xf numFmtId="0" fontId="64" fillId="0" borderId="0" xfId="63" applyFont="1" applyAlignment="1">
      <alignment horizontal="left" vertical="top" wrapText="1"/>
      <protection/>
    </xf>
    <xf numFmtId="0" fontId="0" fillId="0" borderId="0" xfId="63">
      <alignment/>
      <protection/>
    </xf>
    <xf numFmtId="0" fontId="63" fillId="0" borderId="0" xfId="63" applyFont="1" applyAlignment="1">
      <alignment horizontal="left" vertical="top" wrapText="1"/>
      <protection/>
    </xf>
    <xf numFmtId="0" fontId="64" fillId="0" borderId="11" xfId="63" applyFont="1" applyBorder="1" applyAlignment="1">
      <alignment horizontal="left" vertical="center" wrapText="1"/>
      <protection/>
    </xf>
    <xf numFmtId="0" fontId="64" fillId="0" borderId="12" xfId="63" applyFont="1" applyBorder="1" applyAlignment="1">
      <alignment horizontal="left" vertical="center" wrapText="1"/>
      <protection/>
    </xf>
    <xf numFmtId="0" fontId="64" fillId="0" borderId="12" xfId="63" applyFont="1" applyBorder="1" applyAlignment="1">
      <alignment horizontal="center" vertical="center" wrapText="1"/>
      <protection/>
    </xf>
    <xf numFmtId="0" fontId="64" fillId="0" borderId="13" xfId="63" applyFont="1" applyBorder="1" applyAlignment="1">
      <alignment horizontal="center" vertical="center" wrapText="1"/>
      <protection/>
    </xf>
    <xf numFmtId="0" fontId="67" fillId="0" borderId="0" xfId="63" applyFont="1" applyAlignment="1">
      <alignment horizontal="justify" vertical="top" wrapText="1"/>
      <protection/>
    </xf>
    <xf numFmtId="0" fontId="64" fillId="0" borderId="14" xfId="63" applyFont="1" applyBorder="1" applyAlignment="1">
      <alignment horizontal="left" vertical="top" wrapText="1"/>
      <protection/>
    </xf>
    <xf numFmtId="0" fontId="63" fillId="0" borderId="15" xfId="63" applyFont="1" applyBorder="1" applyAlignment="1">
      <alignment horizontal="left" vertical="top" wrapText="1"/>
      <protection/>
    </xf>
    <xf numFmtId="0" fontId="68" fillId="0" borderId="16" xfId="63" applyFont="1" applyBorder="1" applyAlignment="1">
      <alignment horizontal="right" vertical="top" wrapText="1"/>
      <protection/>
    </xf>
    <xf numFmtId="0" fontId="68" fillId="0" borderId="17" xfId="63" applyFont="1" applyBorder="1" applyAlignment="1">
      <alignment horizontal="right" vertical="top" wrapText="1"/>
      <protection/>
    </xf>
    <xf numFmtId="0" fontId="66" fillId="0" borderId="0" xfId="63" applyFont="1" applyAlignment="1">
      <alignment horizontal="left" vertical="top" wrapText="1"/>
      <protection/>
    </xf>
    <xf numFmtId="0" fontId="63" fillId="0" borderId="14" xfId="63" applyFont="1" applyBorder="1" applyAlignment="1">
      <alignment horizontal="left" vertical="top" wrapText="1"/>
      <protection/>
    </xf>
    <xf numFmtId="3" fontId="63" fillId="0" borderId="15" xfId="63" applyNumberFormat="1" applyFont="1" applyBorder="1" applyAlignment="1">
      <alignment horizontal="right" vertical="top" wrapText="1"/>
      <protection/>
    </xf>
    <xf numFmtId="172" fontId="63" fillId="0" borderId="16" xfId="63" applyNumberFormat="1" applyFont="1" applyBorder="1" applyAlignment="1">
      <alignment horizontal="right" vertical="top" wrapText="1"/>
      <protection/>
    </xf>
    <xf numFmtId="173" fontId="63" fillId="0" borderId="15" xfId="63" applyNumberFormat="1" applyFont="1" applyBorder="1" applyAlignment="1">
      <alignment horizontal="right" vertical="top" wrapText="1"/>
      <protection/>
    </xf>
    <xf numFmtId="174" fontId="63" fillId="0" borderId="16" xfId="63" applyNumberFormat="1" applyFont="1" applyBorder="1" applyAlignment="1">
      <alignment horizontal="right" vertical="top" wrapText="1"/>
      <protection/>
    </xf>
    <xf numFmtId="0" fontId="63" fillId="0" borderId="17" xfId="63" applyFont="1" applyBorder="1" applyAlignment="1">
      <alignment horizontal="right" vertical="top" wrapText="1"/>
      <protection/>
    </xf>
    <xf numFmtId="172" fontId="64" fillId="0" borderId="18" xfId="63" applyNumberFormat="1" applyFont="1" applyBorder="1" applyAlignment="1">
      <alignment horizontal="right" vertical="top" wrapText="1"/>
      <protection/>
    </xf>
    <xf numFmtId="173" fontId="64" fillId="0" borderId="10" xfId="63" applyNumberFormat="1" applyFont="1" applyBorder="1" applyAlignment="1">
      <alignment horizontal="right" vertical="top" wrapText="1"/>
      <protection/>
    </xf>
    <xf numFmtId="0" fontId="64" fillId="0" borderId="10" xfId="63" applyFont="1" applyBorder="1" applyAlignment="1">
      <alignment horizontal="right" vertical="top" wrapText="1"/>
      <protection/>
    </xf>
    <xf numFmtId="0" fontId="64" fillId="0" borderId="19" xfId="63" applyFont="1" applyBorder="1" applyAlignment="1">
      <alignment horizontal="right" vertical="top" wrapText="1"/>
      <protection/>
    </xf>
    <xf numFmtId="0" fontId="64" fillId="0" borderId="20" xfId="63" applyFont="1" applyBorder="1" applyAlignment="1">
      <alignment horizontal="left" vertical="top" wrapText="1"/>
      <protection/>
    </xf>
    <xf numFmtId="0" fontId="63" fillId="0" borderId="10" xfId="63" applyFont="1" applyBorder="1" applyAlignment="1">
      <alignment horizontal="left" vertical="top" wrapText="1"/>
      <protection/>
    </xf>
    <xf numFmtId="0" fontId="63" fillId="0" borderId="21" xfId="63" applyFont="1" applyBorder="1" applyAlignment="1">
      <alignment horizontal="left" vertical="top" wrapText="1"/>
      <protection/>
    </xf>
    <xf numFmtId="0" fontId="64" fillId="0" borderId="16" xfId="63" applyFont="1" applyBorder="1" applyAlignment="1">
      <alignment horizontal="left" vertical="top" wrapText="1"/>
      <protection/>
    </xf>
    <xf numFmtId="0" fontId="63" fillId="0" borderId="16" xfId="63" applyFont="1" applyBorder="1" applyAlignment="1">
      <alignment horizontal="left" vertical="top" wrapText="1"/>
      <protection/>
    </xf>
    <xf numFmtId="0" fontId="68" fillId="0" borderId="16" xfId="63" applyFont="1" applyBorder="1" applyAlignment="1">
      <alignment horizontal="left" vertical="top" wrapText="1"/>
      <protection/>
    </xf>
    <xf numFmtId="172" fontId="64" fillId="0" borderId="10" xfId="63" applyNumberFormat="1" applyFont="1" applyBorder="1" applyAlignment="1">
      <alignment horizontal="right" vertical="top" wrapText="1"/>
      <protection/>
    </xf>
    <xf numFmtId="0" fontId="64" fillId="0" borderId="22" xfId="63" applyFont="1" applyBorder="1" applyAlignment="1">
      <alignment horizontal="left" vertical="top" wrapText="1"/>
      <protection/>
    </xf>
    <xf numFmtId="0" fontId="63" fillId="0" borderId="23" xfId="63" applyFont="1" applyBorder="1" applyAlignment="1">
      <alignment horizontal="left" vertical="top" wrapText="1"/>
      <protection/>
    </xf>
    <xf numFmtId="172" fontId="64" fillId="0" borderId="24" xfId="63" applyNumberFormat="1" applyFont="1" applyBorder="1" applyAlignment="1">
      <alignment horizontal="right" vertical="top" wrapText="1"/>
      <protection/>
    </xf>
    <xf numFmtId="174" fontId="64" fillId="0" borderId="24" xfId="63" applyNumberFormat="1" applyFont="1" applyBorder="1" applyAlignment="1">
      <alignment horizontal="right" vertical="top" wrapText="1"/>
      <protection/>
    </xf>
    <xf numFmtId="0" fontId="64" fillId="0" borderId="25" xfId="63" applyFont="1" applyBorder="1" applyAlignment="1">
      <alignment horizontal="right" vertical="top" wrapText="1"/>
      <protection/>
    </xf>
    <xf numFmtId="0" fontId="64" fillId="0" borderId="26" xfId="63" applyFont="1" applyBorder="1" applyAlignment="1">
      <alignment horizontal="right" vertical="top" wrapText="1"/>
      <protection/>
    </xf>
    <xf numFmtId="0" fontId="45" fillId="0" borderId="0" xfId="63" applyFont="1">
      <alignment/>
      <protection/>
    </xf>
    <xf numFmtId="0" fontId="2" fillId="0" borderId="27" xfId="63" applyFont="1" applyBorder="1">
      <alignment/>
      <protection/>
    </xf>
    <xf numFmtId="0" fontId="2" fillId="0" borderId="28" xfId="63" applyFont="1" applyBorder="1">
      <alignment/>
      <protection/>
    </xf>
    <xf numFmtId="175" fontId="2" fillId="0" borderId="28" xfId="44" applyNumberFormat="1" applyFont="1" applyFill="1" applyBorder="1" applyAlignment="1">
      <alignment/>
    </xf>
    <xf numFmtId="175" fontId="4" fillId="0" borderId="28" xfId="45" applyNumberFormat="1" applyFont="1" applyFill="1" applyBorder="1" applyAlignment="1">
      <alignment/>
    </xf>
    <xf numFmtId="176" fontId="2" fillId="0" borderId="28" xfId="45" applyFont="1" applyFill="1" applyBorder="1" applyAlignment="1">
      <alignment horizontal="right"/>
    </xf>
    <xf numFmtId="177" fontId="4" fillId="0" borderId="29" xfId="63" applyNumberFormat="1" applyFont="1" applyBorder="1">
      <alignment/>
      <protection/>
    </xf>
    <xf numFmtId="0" fontId="36" fillId="0" borderId="0" xfId="63" applyFont="1">
      <alignment/>
      <protection/>
    </xf>
    <xf numFmtId="178" fontId="36" fillId="0" borderId="0" xfId="63" applyNumberFormat="1" applyFont="1">
      <alignment/>
      <protection/>
    </xf>
    <xf numFmtId="0" fontId="4" fillId="0" borderId="30" xfId="63" applyFont="1" applyBorder="1">
      <alignment/>
      <protection/>
    </xf>
    <xf numFmtId="0" fontId="4" fillId="0" borderId="0" xfId="63" applyFont="1">
      <alignment/>
      <protection/>
    </xf>
    <xf numFmtId="43" fontId="4" fillId="0" borderId="0" xfId="44" applyFont="1" applyFill="1" applyBorder="1" applyAlignment="1">
      <alignment horizontal="right"/>
    </xf>
    <xf numFmtId="176" fontId="4" fillId="0" borderId="0" xfId="45" applyFont="1" applyFill="1" applyBorder="1" applyAlignment="1">
      <alignment/>
    </xf>
    <xf numFmtId="177" fontId="4" fillId="0" borderId="31" xfId="63" applyNumberFormat="1" applyFont="1" applyBorder="1">
      <alignment/>
      <protection/>
    </xf>
    <xf numFmtId="0" fontId="4" fillId="0" borderId="32" xfId="63" applyFont="1" applyBorder="1" applyAlignment="1">
      <alignment horizontal="center" vertical="center" wrapText="1"/>
      <protection/>
    </xf>
    <xf numFmtId="0" fontId="4" fillId="0" borderId="30" xfId="63" applyFont="1" applyBorder="1" applyAlignment="1">
      <alignment horizontal="left" vertical="top"/>
      <protection/>
    </xf>
    <xf numFmtId="0" fontId="4" fillId="0" borderId="0" xfId="63" applyFont="1" applyAlignment="1">
      <alignment vertical="center"/>
      <protection/>
    </xf>
    <xf numFmtId="0" fontId="4" fillId="0" borderId="30" xfId="63" applyFont="1" applyBorder="1" applyAlignment="1">
      <alignment vertical="top"/>
      <protection/>
    </xf>
    <xf numFmtId="0" fontId="4" fillId="0" borderId="33" xfId="63" applyFont="1" applyBorder="1">
      <alignment/>
      <protection/>
    </xf>
    <xf numFmtId="0" fontId="4" fillId="0" borderId="32" xfId="63" applyFont="1" applyBorder="1">
      <alignment/>
      <protection/>
    </xf>
    <xf numFmtId="178" fontId="4" fillId="0" borderId="32" xfId="63" applyNumberFormat="1" applyFont="1" applyBorder="1">
      <alignment/>
      <protection/>
    </xf>
    <xf numFmtId="179" fontId="4" fillId="0" borderId="0" xfId="45" applyNumberFormat="1" applyFont="1" applyFill="1" applyBorder="1" applyAlignment="1">
      <alignment/>
    </xf>
    <xf numFmtId="180" fontId="4" fillId="0" borderId="0" xfId="45" applyNumberFormat="1" applyFont="1" applyFill="1" applyBorder="1" applyAlignment="1">
      <alignment/>
    </xf>
    <xf numFmtId="0" fontId="4" fillId="0" borderId="0" xfId="63" applyFont="1" applyAlignment="1">
      <alignment vertical="top"/>
      <protection/>
    </xf>
    <xf numFmtId="0" fontId="4" fillId="0" borderId="33" xfId="63" applyFont="1" applyBorder="1" applyAlignment="1">
      <alignment horizontal="center" vertical="top"/>
      <protection/>
    </xf>
    <xf numFmtId="0" fontId="4" fillId="0" borderId="32" xfId="63" applyFont="1" applyBorder="1" applyAlignment="1">
      <alignment horizontal="center" vertical="top" wrapText="1"/>
      <protection/>
    </xf>
    <xf numFmtId="177" fontId="4" fillId="0" borderId="31" xfId="63" applyNumberFormat="1" applyFont="1" applyBorder="1" applyAlignment="1">
      <alignment horizontal="center"/>
      <protection/>
    </xf>
    <xf numFmtId="181" fontId="4" fillId="0" borderId="33" xfId="63" applyNumberFormat="1" applyFont="1" applyBorder="1" applyAlignment="1" quotePrefix="1">
      <alignment horizontal="center" vertical="top"/>
      <protection/>
    </xf>
    <xf numFmtId="0" fontId="4" fillId="0" borderId="32" xfId="63" applyFont="1" applyBorder="1" applyAlignment="1">
      <alignment vertical="top" wrapText="1"/>
      <protection/>
    </xf>
    <xf numFmtId="182" fontId="4" fillId="0" borderId="32" xfId="63" applyNumberFormat="1" applyFont="1" applyBorder="1">
      <alignment/>
      <protection/>
    </xf>
    <xf numFmtId="15" fontId="4" fillId="0" borderId="30" xfId="63" applyNumberFormat="1" applyFont="1" applyBorder="1" applyAlignment="1">
      <alignment horizontal="center" vertical="top"/>
      <protection/>
    </xf>
    <xf numFmtId="15" fontId="4" fillId="0" borderId="33" xfId="63" applyNumberFormat="1" applyFont="1" applyBorder="1" applyAlignment="1">
      <alignment horizontal="center" vertical="top"/>
      <protection/>
    </xf>
    <xf numFmtId="176" fontId="4" fillId="0" borderId="0" xfId="45" applyFont="1" applyFill="1" applyBorder="1" applyAlignment="1">
      <alignment horizontal="center"/>
    </xf>
    <xf numFmtId="181" fontId="4" fillId="0" borderId="30" xfId="63" applyNumberFormat="1" applyFont="1" applyBorder="1" applyAlignment="1" quotePrefix="1">
      <alignment horizontal="center" vertical="top"/>
      <protection/>
    </xf>
    <xf numFmtId="0" fontId="4" fillId="0" borderId="0" xfId="63" applyFont="1" applyAlignment="1">
      <alignment vertical="top" wrapText="1"/>
      <protection/>
    </xf>
    <xf numFmtId="0" fontId="4" fillId="0" borderId="34" xfId="63" applyFont="1" applyBorder="1" applyAlignment="1">
      <alignment vertical="top" wrapText="1"/>
      <protection/>
    </xf>
    <xf numFmtId="182" fontId="4" fillId="0" borderId="34" xfId="63" applyNumberFormat="1" applyFont="1" applyBorder="1">
      <alignment/>
      <protection/>
    </xf>
    <xf numFmtId="181" fontId="4" fillId="0" borderId="30" xfId="63" applyNumberFormat="1" applyFont="1" applyBorder="1" applyAlignment="1">
      <alignment horizontal="center" vertical="top"/>
      <protection/>
    </xf>
    <xf numFmtId="0" fontId="4" fillId="0" borderId="30" xfId="64" applyFont="1" applyBorder="1" applyAlignment="1">
      <alignment vertical="top"/>
      <protection/>
    </xf>
    <xf numFmtId="0" fontId="4" fillId="0" borderId="30" xfId="63" applyFont="1" applyBorder="1" applyAlignment="1">
      <alignment horizontal="left" vertical="top" indent="3"/>
      <protection/>
    </xf>
    <xf numFmtId="0" fontId="4" fillId="0" borderId="35" xfId="63" applyFont="1" applyBorder="1" applyAlignment="1">
      <alignment vertical="top"/>
      <protection/>
    </xf>
    <xf numFmtId="0" fontId="4" fillId="0" borderId="36" xfId="63" applyFont="1" applyBorder="1" applyAlignment="1">
      <alignment vertical="top"/>
      <protection/>
    </xf>
    <xf numFmtId="4" fontId="4" fillId="0" borderId="32" xfId="74" applyNumberFormat="1" applyFont="1" applyFill="1" applyBorder="1" applyAlignment="1">
      <alignment/>
    </xf>
    <xf numFmtId="43" fontId="4" fillId="0" borderId="32" xfId="46" applyFont="1" applyFill="1" applyBorder="1" applyAlignment="1">
      <alignment/>
    </xf>
    <xf numFmtId="43" fontId="4" fillId="0" borderId="32" xfId="74" applyNumberFormat="1" applyFont="1" applyFill="1" applyBorder="1" applyAlignment="1">
      <alignment/>
    </xf>
    <xf numFmtId="0" fontId="4" fillId="0" borderId="37" xfId="63" applyFont="1" applyBorder="1" applyAlignment="1">
      <alignment vertical="top"/>
      <protection/>
    </xf>
    <xf numFmtId="0" fontId="4" fillId="0" borderId="38" xfId="63" applyFont="1" applyBorder="1" applyAlignment="1">
      <alignment vertical="top"/>
      <protection/>
    </xf>
    <xf numFmtId="0" fontId="4" fillId="0" borderId="39" xfId="64" applyFont="1" applyBorder="1">
      <alignment/>
      <protection/>
    </xf>
    <xf numFmtId="0" fontId="4" fillId="0" borderId="40" xfId="64" applyFont="1" applyBorder="1">
      <alignment/>
      <protection/>
    </xf>
    <xf numFmtId="0" fontId="4" fillId="0" borderId="0" xfId="64" applyFont="1">
      <alignment/>
      <protection/>
    </xf>
    <xf numFmtId="177" fontId="4" fillId="0" borderId="0" xfId="63" applyNumberFormat="1" applyFont="1">
      <alignment/>
      <protection/>
    </xf>
    <xf numFmtId="10" fontId="4" fillId="0" borderId="0" xfId="74" applyNumberFormat="1" applyFont="1" applyFill="1" applyBorder="1" applyAlignment="1">
      <alignment/>
    </xf>
    <xf numFmtId="0" fontId="4" fillId="0" borderId="41" xfId="64" applyFont="1" applyBorder="1">
      <alignment/>
      <protection/>
    </xf>
    <xf numFmtId="0" fontId="4" fillId="0" borderId="42" xfId="64" applyFont="1" applyBorder="1">
      <alignment/>
      <protection/>
    </xf>
    <xf numFmtId="4" fontId="4" fillId="0" borderId="42" xfId="64" applyNumberFormat="1" applyFont="1" applyBorder="1">
      <alignment/>
      <protection/>
    </xf>
    <xf numFmtId="0" fontId="2" fillId="0" borderId="42" xfId="64" applyFont="1" applyBorder="1">
      <alignment/>
      <protection/>
    </xf>
    <xf numFmtId="177" fontId="4" fillId="0" borderId="43" xfId="63" applyNumberFormat="1" applyFont="1" applyBorder="1">
      <alignment/>
      <protection/>
    </xf>
    <xf numFmtId="0" fontId="63" fillId="0" borderId="16" xfId="63" applyFont="1" applyBorder="1" applyAlignment="1">
      <alignment horizontal="right" vertical="top" wrapText="1"/>
      <protection/>
    </xf>
    <xf numFmtId="0" fontId="2" fillId="0" borderId="20" xfId="63" applyFont="1" applyBorder="1" applyAlignment="1">
      <alignment horizontal="left" vertical="top" wrapText="1"/>
      <protection/>
    </xf>
    <xf numFmtId="0" fontId="4" fillId="0" borderId="21" xfId="63" applyFont="1" applyBorder="1" applyAlignment="1">
      <alignment horizontal="left" vertical="top" wrapText="1"/>
      <protection/>
    </xf>
    <xf numFmtId="0" fontId="4" fillId="0" borderId="10" xfId="63" applyFont="1" applyBorder="1" applyAlignment="1">
      <alignment horizontal="left" vertical="top" wrapText="1"/>
      <protection/>
    </xf>
    <xf numFmtId="0" fontId="64" fillId="0" borderId="18" xfId="63" applyFont="1" applyBorder="1" applyAlignment="1">
      <alignment horizontal="right" vertical="top" wrapText="1"/>
      <protection/>
    </xf>
    <xf numFmtId="0" fontId="4" fillId="0" borderId="20" xfId="63" applyFont="1" applyBorder="1" applyAlignment="1">
      <alignment horizontal="left" vertical="top" wrapText="1"/>
      <protection/>
    </xf>
    <xf numFmtId="0" fontId="4" fillId="0" borderId="44" xfId="63" applyFont="1" applyBorder="1" applyAlignment="1">
      <alignment horizontal="center" vertical="center" wrapText="1"/>
      <protection/>
    </xf>
    <xf numFmtId="0" fontId="4" fillId="0" borderId="45" xfId="63" applyFont="1" applyBorder="1" applyAlignment="1">
      <alignment horizontal="center" vertical="center" wrapText="1"/>
      <protection/>
    </xf>
    <xf numFmtId="0" fontId="4" fillId="0" borderId="46" xfId="63" applyFont="1" applyBorder="1" applyAlignment="1">
      <alignment horizontal="center" vertical="center" wrapText="1"/>
      <protection/>
    </xf>
    <xf numFmtId="0" fontId="4" fillId="0" borderId="47" xfId="63" applyFont="1" applyBorder="1" applyAlignment="1">
      <alignment horizontal="center" vertical="center"/>
      <protection/>
    </xf>
    <xf numFmtId="0" fontId="4" fillId="0" borderId="48" xfId="63" applyFont="1" applyBorder="1" applyAlignment="1">
      <alignment horizontal="center" vertical="center"/>
      <protection/>
    </xf>
    <xf numFmtId="0" fontId="4" fillId="0" borderId="49" xfId="63" applyFont="1" applyBorder="1">
      <alignment/>
      <protection/>
    </xf>
    <xf numFmtId="0" fontId="4" fillId="0" borderId="46" xfId="63" applyFont="1" applyBorder="1">
      <alignment/>
      <protection/>
    </xf>
    <xf numFmtId="178" fontId="4" fillId="0" borderId="46" xfId="63" applyNumberFormat="1" applyFont="1" applyBorder="1">
      <alignment/>
      <protection/>
    </xf>
    <xf numFmtId="0" fontId="4" fillId="0" borderId="50" xfId="63" applyFont="1" applyBorder="1">
      <alignment/>
      <protection/>
    </xf>
    <xf numFmtId="178" fontId="4" fillId="0" borderId="48" xfId="63" applyNumberFormat="1" applyFont="1" applyBorder="1">
      <alignment/>
      <protection/>
    </xf>
    <xf numFmtId="181" fontId="4" fillId="0" borderId="33" xfId="63" applyNumberFormat="1" applyFont="1" applyBorder="1" applyAlignment="1">
      <alignment horizontal="center" vertical="top"/>
      <protection/>
    </xf>
    <xf numFmtId="0" fontId="4" fillId="0" borderId="49" xfId="63" applyFont="1" applyBorder="1" applyAlignment="1">
      <alignment vertical="top"/>
      <protection/>
    </xf>
    <xf numFmtId="0" fontId="4" fillId="0" borderId="44" xfId="63" applyFont="1" applyBorder="1" applyAlignment="1">
      <alignment vertical="top"/>
      <protection/>
    </xf>
    <xf numFmtId="176" fontId="4" fillId="0" borderId="45" xfId="45" applyFont="1" applyFill="1" applyBorder="1" applyAlignment="1">
      <alignment/>
    </xf>
    <xf numFmtId="0" fontId="4" fillId="0" borderId="33" xfId="63" applyFont="1" applyBorder="1" applyAlignment="1">
      <alignment vertical="top"/>
      <protection/>
    </xf>
    <xf numFmtId="0" fontId="4" fillId="0" borderId="32" xfId="63" applyFont="1" applyBorder="1" applyAlignment="1">
      <alignment vertical="top"/>
      <protection/>
    </xf>
    <xf numFmtId="176" fontId="4" fillId="0" borderId="46" xfId="45" applyFont="1" applyFill="1" applyBorder="1" applyAlignment="1">
      <alignment/>
    </xf>
    <xf numFmtId="2" fontId="4" fillId="0" borderId="0" xfId="45" applyNumberFormat="1" applyFont="1" applyFill="1" applyBorder="1" applyAlignment="1">
      <alignment/>
    </xf>
    <xf numFmtId="2" fontId="4" fillId="0" borderId="0" xfId="74" applyNumberFormat="1" applyFont="1" applyFill="1" applyBorder="1" applyAlignment="1">
      <alignment/>
    </xf>
    <xf numFmtId="0" fontId="4" fillId="0" borderId="50" xfId="63" applyFont="1" applyBorder="1" applyAlignment="1">
      <alignment vertical="top"/>
      <protection/>
    </xf>
    <xf numFmtId="0" fontId="4" fillId="0" borderId="47" xfId="63" applyFont="1" applyBorder="1" applyAlignment="1">
      <alignment vertical="top"/>
      <protection/>
    </xf>
    <xf numFmtId="176" fontId="4" fillId="0" borderId="48" xfId="45" applyFont="1" applyFill="1" applyBorder="1" applyAlignment="1">
      <alignment/>
    </xf>
    <xf numFmtId="43" fontId="4" fillId="0" borderId="0" xfId="74" applyNumberFormat="1" applyFont="1" applyFill="1" applyBorder="1" applyAlignment="1">
      <alignment/>
    </xf>
    <xf numFmtId="0" fontId="4" fillId="0" borderId="32" xfId="64" applyFont="1" applyBorder="1">
      <alignment/>
      <protection/>
    </xf>
    <xf numFmtId="176" fontId="4" fillId="0" borderId="32" xfId="45" applyFont="1" applyFill="1" applyBorder="1" applyAlignment="1">
      <alignment/>
    </xf>
    <xf numFmtId="10" fontId="4" fillId="0" borderId="0" xfId="45" applyNumberFormat="1" applyFont="1" applyFill="1" applyBorder="1" applyAlignment="1">
      <alignment/>
    </xf>
    <xf numFmtId="173" fontId="4" fillId="0" borderId="0" xfId="45" applyNumberFormat="1" applyFont="1" applyFill="1" applyBorder="1" applyAlignment="1">
      <alignment/>
    </xf>
    <xf numFmtId="0" fontId="4" fillId="0" borderId="27" xfId="63" applyFont="1" applyBorder="1" applyAlignment="1">
      <alignment vertical="top"/>
      <protection/>
    </xf>
    <xf numFmtId="0" fontId="4" fillId="0" borderId="28" xfId="64" applyFont="1" applyBorder="1">
      <alignment/>
      <protection/>
    </xf>
    <xf numFmtId="10" fontId="4" fillId="0" borderId="28" xfId="74" applyNumberFormat="1" applyFont="1" applyFill="1" applyBorder="1" applyAlignment="1">
      <alignment/>
    </xf>
    <xf numFmtId="176" fontId="4" fillId="0" borderId="28" xfId="45" applyFont="1" applyFill="1" applyBorder="1" applyAlignment="1">
      <alignment/>
    </xf>
    <xf numFmtId="0" fontId="2" fillId="0" borderId="30" xfId="64" applyFont="1" applyBorder="1" applyAlignment="1">
      <alignment vertical="top"/>
      <protection/>
    </xf>
    <xf numFmtId="0" fontId="4" fillId="0" borderId="0" xfId="64" applyFont="1" applyAlignment="1">
      <alignment vertical="top"/>
      <protection/>
    </xf>
    <xf numFmtId="183" fontId="2" fillId="0" borderId="0" xfId="64" applyNumberFormat="1" applyFont="1">
      <alignment/>
      <protection/>
    </xf>
    <xf numFmtId="0" fontId="4" fillId="0" borderId="33" xfId="64" applyFont="1" applyBorder="1" applyAlignment="1">
      <alignment vertical="top"/>
      <protection/>
    </xf>
    <xf numFmtId="0" fontId="4" fillId="0" borderId="32" xfId="64" applyFont="1" applyBorder="1" applyAlignment="1">
      <alignment vertical="top"/>
      <protection/>
    </xf>
    <xf numFmtId="185" fontId="4" fillId="0" borderId="32" xfId="44" applyNumberFormat="1" applyFont="1" applyFill="1" applyBorder="1" applyAlignment="1">
      <alignment/>
    </xf>
    <xf numFmtId="175" fontId="4" fillId="0" borderId="32" xfId="44" applyNumberFormat="1" applyFont="1" applyFill="1" applyBorder="1" applyAlignment="1">
      <alignment/>
    </xf>
    <xf numFmtId="185" fontId="4" fillId="0" borderId="0" xfId="44" applyNumberFormat="1" applyFont="1" applyFill="1" applyBorder="1" applyAlignment="1">
      <alignment/>
    </xf>
    <xf numFmtId="175" fontId="4" fillId="0" borderId="0" xfId="44" applyNumberFormat="1" applyFont="1" applyFill="1" applyBorder="1" applyAlignment="1">
      <alignment/>
    </xf>
    <xf numFmtId="0" fontId="2" fillId="0" borderId="30" xfId="63" applyFont="1" applyBorder="1">
      <alignment/>
      <protection/>
    </xf>
    <xf numFmtId="0" fontId="2" fillId="0" borderId="0" xfId="63" applyFont="1">
      <alignment/>
      <protection/>
    </xf>
    <xf numFmtId="4" fontId="4" fillId="0" borderId="0" xfId="63" applyNumberFormat="1" applyFont="1">
      <alignment/>
      <protection/>
    </xf>
    <xf numFmtId="186" fontId="4" fillId="0" borderId="0" xfId="63" applyNumberFormat="1" applyFont="1">
      <alignment/>
      <protection/>
    </xf>
    <xf numFmtId="0" fontId="4" fillId="0" borderId="30" xfId="44" applyNumberFormat="1" applyFont="1" applyFill="1" applyBorder="1" applyAlignment="1">
      <alignment horizontal="left"/>
    </xf>
    <xf numFmtId="0" fontId="4" fillId="0" borderId="0" xfId="44" applyNumberFormat="1" applyFont="1" applyFill="1" applyBorder="1" applyAlignment="1">
      <alignment horizontal="left"/>
    </xf>
    <xf numFmtId="0" fontId="2" fillId="0" borderId="32" xfId="63" applyFont="1" applyBorder="1" applyAlignment="1">
      <alignment vertical="top" wrapText="1"/>
      <protection/>
    </xf>
    <xf numFmtId="0" fontId="2" fillId="0" borderId="32" xfId="63" applyFont="1" applyBorder="1" applyAlignment="1">
      <alignment horizontal="center" vertical="top" wrapText="1"/>
      <protection/>
    </xf>
    <xf numFmtId="0" fontId="2" fillId="0" borderId="32" xfId="63" applyFont="1" applyBorder="1">
      <alignment/>
      <protection/>
    </xf>
    <xf numFmtId="3" fontId="4" fillId="0" borderId="32" xfId="63" applyNumberFormat="1" applyFont="1" applyBorder="1">
      <alignment/>
      <protection/>
    </xf>
    <xf numFmtId="0" fontId="2" fillId="0" borderId="41" xfId="63" applyFont="1" applyBorder="1">
      <alignment/>
      <protection/>
    </xf>
    <xf numFmtId="0" fontId="4" fillId="0" borderId="42" xfId="63" applyFont="1" applyBorder="1">
      <alignment/>
      <protection/>
    </xf>
    <xf numFmtId="0" fontId="2" fillId="0" borderId="14" xfId="65" applyFont="1" applyBorder="1" applyAlignment="1">
      <alignment horizontal="left" vertical="top" wrapText="1"/>
      <protection/>
    </xf>
    <xf numFmtId="0" fontId="4" fillId="0" borderId="14" xfId="65" applyFont="1" applyBorder="1" applyAlignment="1">
      <alignment horizontal="left" vertical="top" wrapText="1"/>
      <protection/>
    </xf>
    <xf numFmtId="0" fontId="4" fillId="0" borderId="14"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4" xfId="0" applyFont="1" applyFill="1" applyBorder="1" applyAlignment="1">
      <alignment horizontal="left" vertical="top" wrapText="1"/>
    </xf>
    <xf numFmtId="3" fontId="4" fillId="0" borderId="15" xfId="0" applyNumberFormat="1" applyFont="1" applyFill="1" applyBorder="1" applyAlignment="1">
      <alignment horizontal="right" vertical="top" wrapText="1"/>
    </xf>
    <xf numFmtId="172" fontId="4" fillId="0" borderId="16" xfId="0" applyNumberFormat="1" applyFont="1" applyFill="1" applyBorder="1" applyAlignment="1">
      <alignment horizontal="right" vertical="top" wrapText="1"/>
    </xf>
    <xf numFmtId="173" fontId="4" fillId="0" borderId="15" xfId="0" applyNumberFormat="1" applyFont="1" applyFill="1" applyBorder="1" applyAlignment="1">
      <alignment horizontal="right" vertical="top" wrapText="1"/>
    </xf>
    <xf numFmtId="0" fontId="4" fillId="0" borderId="16" xfId="0" applyFont="1" applyFill="1" applyBorder="1" applyAlignment="1">
      <alignment horizontal="right" vertical="top" wrapText="1"/>
    </xf>
    <xf numFmtId="0" fontId="4" fillId="0" borderId="17" xfId="0" applyFont="1" applyFill="1" applyBorder="1" applyAlignment="1">
      <alignment horizontal="right" vertical="top" wrapText="1"/>
    </xf>
    <xf numFmtId="172" fontId="2" fillId="0" borderId="18" xfId="0" applyNumberFormat="1" applyFont="1" applyFill="1" applyBorder="1" applyAlignment="1">
      <alignment horizontal="right" vertical="top" wrapText="1"/>
    </xf>
    <xf numFmtId="173" fontId="2" fillId="0" borderId="10" xfId="0" applyNumberFormat="1" applyFont="1" applyFill="1" applyBorder="1" applyAlignment="1">
      <alignment horizontal="right" vertical="top" wrapText="1"/>
    </xf>
    <xf numFmtId="0" fontId="2" fillId="0" borderId="10" xfId="0" applyFont="1" applyFill="1" applyBorder="1" applyAlignment="1">
      <alignment horizontal="right" vertical="top" wrapText="1"/>
    </xf>
    <xf numFmtId="0" fontId="2" fillId="0" borderId="19" xfId="0" applyFont="1" applyFill="1" applyBorder="1" applyAlignment="1">
      <alignment horizontal="right" vertical="top" wrapText="1"/>
    </xf>
    <xf numFmtId="0" fontId="2" fillId="0" borderId="20"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15" xfId="0" applyFont="1" applyBorder="1" applyAlignment="1">
      <alignment horizontal="left" vertical="top" wrapText="1"/>
    </xf>
    <xf numFmtId="174" fontId="4" fillId="0" borderId="16" xfId="0" applyNumberFormat="1" applyFont="1" applyFill="1" applyBorder="1" applyAlignment="1">
      <alignment horizontal="right" vertical="top" wrapText="1"/>
    </xf>
    <xf numFmtId="0" fontId="2" fillId="0" borderId="16" xfId="0" applyFont="1" applyFill="1" applyBorder="1" applyAlignment="1">
      <alignment horizontal="left" vertical="top" wrapText="1"/>
    </xf>
    <xf numFmtId="0" fontId="4" fillId="0" borderId="16" xfId="0" applyFont="1" applyFill="1" applyBorder="1" applyAlignment="1">
      <alignment horizontal="left" vertical="top" wrapText="1"/>
    </xf>
    <xf numFmtId="172" fontId="2" fillId="0" borderId="10" xfId="0" applyNumberFormat="1" applyFont="1" applyFill="1" applyBorder="1" applyAlignment="1">
      <alignment horizontal="right" vertical="top" wrapText="1"/>
    </xf>
    <xf numFmtId="0" fontId="2" fillId="0" borderId="22" xfId="0" applyFont="1" applyFill="1" applyBorder="1" applyAlignment="1">
      <alignment horizontal="left" vertical="top" wrapText="1"/>
    </xf>
    <xf numFmtId="0" fontId="4" fillId="0" borderId="23" xfId="0" applyFont="1" applyFill="1" applyBorder="1" applyAlignment="1">
      <alignment horizontal="left" vertical="top" wrapText="1"/>
    </xf>
    <xf numFmtId="172" fontId="2" fillId="0" borderId="24" xfId="0" applyNumberFormat="1" applyFont="1" applyFill="1" applyBorder="1" applyAlignment="1">
      <alignment horizontal="right" vertical="top" wrapText="1"/>
    </xf>
    <xf numFmtId="174" fontId="2" fillId="0" borderId="24" xfId="0" applyNumberFormat="1" applyFont="1" applyFill="1" applyBorder="1" applyAlignment="1">
      <alignment horizontal="right" vertical="top" wrapText="1"/>
    </xf>
    <xf numFmtId="0" fontId="2" fillId="0" borderId="25" xfId="0" applyFont="1" applyFill="1" applyBorder="1" applyAlignment="1">
      <alignment horizontal="right" vertical="top" wrapText="1"/>
    </xf>
    <xf numFmtId="0" fontId="2" fillId="0" borderId="26" xfId="0" applyFont="1" applyFill="1" applyBorder="1" applyAlignment="1">
      <alignment horizontal="right" vertical="top" wrapText="1"/>
    </xf>
    <xf numFmtId="0" fontId="69" fillId="0" borderId="0" xfId="0" applyFont="1" applyFill="1" applyBorder="1" applyAlignment="1">
      <alignment horizontal="left" vertical="top" wrapText="1"/>
    </xf>
    <xf numFmtId="0" fontId="69" fillId="0" borderId="0" xfId="0" applyFont="1" applyFill="1" applyBorder="1" applyAlignment="1">
      <alignment horizontal="left" vertical="top" wrapText="1"/>
    </xf>
    <xf numFmtId="0" fontId="63" fillId="0" borderId="15" xfId="0" applyFont="1" applyBorder="1" applyAlignment="1">
      <alignment horizontal="left" vertical="top" wrapText="1"/>
    </xf>
    <xf numFmtId="0" fontId="70" fillId="0" borderId="51" xfId="0" applyFont="1" applyBorder="1" applyAlignment="1">
      <alignment/>
    </xf>
    <xf numFmtId="0" fontId="70" fillId="0" borderId="0" xfId="0" applyFont="1" applyAlignment="1">
      <alignment/>
    </xf>
    <xf numFmtId="0" fontId="70" fillId="0" borderId="52" xfId="0" applyFont="1" applyBorder="1" applyAlignment="1">
      <alignment vertical="center"/>
    </xf>
    <xf numFmtId="0" fontId="70" fillId="0" borderId="53" xfId="0" applyFont="1" applyBorder="1" applyAlignment="1">
      <alignment vertical="center"/>
    </xf>
    <xf numFmtId="0" fontId="70" fillId="0" borderId="54" xfId="0" applyFont="1" applyBorder="1" applyAlignment="1">
      <alignment vertical="center"/>
    </xf>
    <xf numFmtId="0" fontId="70" fillId="0" borderId="54" xfId="0" applyFont="1" applyBorder="1" applyAlignment="1">
      <alignment vertical="center" wrapText="1"/>
    </xf>
    <xf numFmtId="0" fontId="2" fillId="0" borderId="55" xfId="0" applyFont="1" applyFill="1" applyBorder="1" applyAlignment="1">
      <alignment horizontal="left" vertical="top" wrapText="1"/>
    </xf>
    <xf numFmtId="0" fontId="4" fillId="0" borderId="23" xfId="0" applyFont="1" applyFill="1" applyBorder="1" applyAlignment="1">
      <alignment horizontal="left" vertical="top" wrapText="1"/>
    </xf>
    <xf numFmtId="0" fontId="70" fillId="0" borderId="56" xfId="0" applyFont="1" applyBorder="1" applyAlignment="1">
      <alignment vertical="center"/>
    </xf>
    <xf numFmtId="0" fontId="2" fillId="0" borderId="57" xfId="0" applyFont="1" applyFill="1" applyBorder="1" applyAlignment="1">
      <alignment horizontal="right" vertical="top" wrapText="1"/>
    </xf>
    <xf numFmtId="0" fontId="2" fillId="0" borderId="58" xfId="0" applyFont="1" applyFill="1" applyBorder="1" applyAlignment="1">
      <alignment horizontal="right" vertical="top" wrapText="1"/>
    </xf>
    <xf numFmtId="0" fontId="4" fillId="0" borderId="59" xfId="0" applyFont="1" applyFill="1" applyBorder="1" applyAlignment="1">
      <alignment horizontal="right" vertical="top" wrapText="1"/>
    </xf>
    <xf numFmtId="0" fontId="2" fillId="0" borderId="59" xfId="0" applyFont="1" applyFill="1" applyBorder="1" applyAlignment="1">
      <alignment horizontal="right" vertical="top" wrapText="1"/>
    </xf>
    <xf numFmtId="0" fontId="2" fillId="0" borderId="27" xfId="0" applyFont="1" applyFill="1" applyBorder="1" applyAlignment="1">
      <alignment horizontal="left" vertical="top" wrapText="1"/>
    </xf>
    <xf numFmtId="0" fontId="2" fillId="0" borderId="30" xfId="0" applyFont="1" applyFill="1" applyBorder="1" applyAlignment="1">
      <alignment horizontal="left" vertical="top" wrapText="1"/>
    </xf>
    <xf numFmtId="0" fontId="69" fillId="0" borderId="0" xfId="0" applyFont="1" applyFill="1" applyAlignment="1" applyProtection="1">
      <alignment wrapText="1"/>
      <protection locked="0"/>
    </xf>
    <xf numFmtId="0" fontId="4" fillId="0" borderId="0" xfId="0" applyFont="1" applyFill="1" applyAlignment="1" applyProtection="1">
      <alignment wrapText="1"/>
      <protection locked="0"/>
    </xf>
    <xf numFmtId="0" fontId="4" fillId="0" borderId="0" xfId="0" applyFont="1" applyAlignment="1">
      <alignment/>
    </xf>
    <xf numFmtId="0" fontId="4" fillId="0" borderId="0" xfId="0" applyFont="1" applyFill="1" applyBorder="1" applyAlignment="1">
      <alignment horizontal="justify" vertical="top" wrapText="1"/>
    </xf>
    <xf numFmtId="0" fontId="4" fillId="0" borderId="16" xfId="0" applyFont="1" applyFill="1" applyBorder="1" applyAlignment="1">
      <alignment horizontal="right" vertical="top" wrapText="1"/>
    </xf>
    <xf numFmtId="0" fontId="4" fillId="0" borderId="17" xfId="0" applyFont="1" applyFill="1" applyBorder="1" applyAlignment="1">
      <alignment horizontal="right" vertical="top" wrapText="1"/>
    </xf>
    <xf numFmtId="0" fontId="4" fillId="0" borderId="16" xfId="0" applyFont="1" applyFill="1" applyBorder="1" applyAlignment="1">
      <alignment horizontal="left" vertical="top" wrapText="1"/>
    </xf>
    <xf numFmtId="39" fontId="4" fillId="0" borderId="0" xfId="0" applyNumberFormat="1" applyFont="1" applyFill="1" applyAlignment="1" applyProtection="1">
      <alignment wrapText="1"/>
      <protection locked="0"/>
    </xf>
    <xf numFmtId="0" fontId="4" fillId="0" borderId="60" xfId="0" applyFont="1" applyFill="1" applyBorder="1" applyAlignment="1">
      <alignment horizontal="right" vertical="top" wrapText="1"/>
    </xf>
    <xf numFmtId="0" fontId="4" fillId="0" borderId="0" xfId="0" applyFont="1" applyFill="1" applyBorder="1" applyAlignment="1">
      <alignment horizontal="right" vertical="top" wrapText="1"/>
    </xf>
    <xf numFmtId="0" fontId="4" fillId="0" borderId="59" xfId="0" applyFont="1" applyFill="1" applyBorder="1" applyAlignment="1">
      <alignment horizontal="right" vertical="top" wrapText="1"/>
    </xf>
    <xf numFmtId="0" fontId="4" fillId="0" borderId="0" xfId="0" applyFont="1" applyFill="1" applyBorder="1" applyAlignment="1" applyProtection="1">
      <alignment wrapText="1"/>
      <protection locked="0"/>
    </xf>
    <xf numFmtId="0" fontId="4" fillId="0" borderId="61" xfId="0" applyFont="1" applyFill="1" applyBorder="1" applyAlignment="1">
      <alignment horizontal="right" vertical="top" wrapText="1"/>
    </xf>
    <xf numFmtId="0" fontId="69" fillId="0" borderId="0" xfId="0" applyFont="1" applyFill="1" applyBorder="1" applyAlignment="1" applyProtection="1">
      <alignment wrapText="1"/>
      <protection locked="0"/>
    </xf>
    <xf numFmtId="39" fontId="4" fillId="0" borderId="0" xfId="0" applyNumberFormat="1" applyFont="1" applyBorder="1" applyAlignment="1">
      <alignment horizontal="right"/>
    </xf>
    <xf numFmtId="0" fontId="4" fillId="0" borderId="28" xfId="0" applyFont="1" applyFill="1" applyBorder="1" applyAlignment="1" applyProtection="1">
      <alignment wrapText="1"/>
      <protection locked="0"/>
    </xf>
    <xf numFmtId="0" fontId="4" fillId="0" borderId="29" xfId="0" applyFont="1" applyFill="1" applyBorder="1" applyAlignment="1" applyProtection="1">
      <alignment wrapText="1"/>
      <protection locked="0"/>
    </xf>
    <xf numFmtId="0" fontId="4" fillId="0" borderId="31" xfId="0" applyFont="1" applyFill="1" applyBorder="1" applyAlignment="1" applyProtection="1">
      <alignment wrapText="1"/>
      <protection locked="0"/>
    </xf>
    <xf numFmtId="0" fontId="4" fillId="0" borderId="42" xfId="0" applyFont="1" applyFill="1" applyBorder="1" applyAlignment="1" applyProtection="1">
      <alignment wrapText="1"/>
      <protection locked="0"/>
    </xf>
    <xf numFmtId="0" fontId="4" fillId="0" borderId="43" xfId="0" applyFont="1" applyFill="1" applyBorder="1" applyAlignment="1" applyProtection="1">
      <alignment wrapText="1"/>
      <protection locked="0"/>
    </xf>
    <xf numFmtId="0" fontId="69" fillId="0" borderId="0" xfId="65" applyFont="1">
      <alignment/>
      <protection/>
    </xf>
    <xf numFmtId="0" fontId="2" fillId="0" borderId="27" xfId="0" applyFont="1" applyFill="1" applyBorder="1" applyAlignment="1">
      <alignment/>
    </xf>
    <xf numFmtId="0" fontId="4" fillId="0" borderId="28" xfId="0" applyFont="1" applyFill="1" applyBorder="1" applyAlignment="1">
      <alignment/>
    </xf>
    <xf numFmtId="176" fontId="4" fillId="0" borderId="29" xfId="45" applyFont="1" applyFill="1" applyBorder="1" applyAlignment="1">
      <alignment/>
    </xf>
    <xf numFmtId="0" fontId="4" fillId="0" borderId="0" xfId="65" applyFont="1">
      <alignment/>
      <protection/>
    </xf>
    <xf numFmtId="177" fontId="4" fillId="0" borderId="31" xfId="0" applyNumberFormat="1" applyFont="1" applyFill="1" applyBorder="1" applyAlignment="1">
      <alignment/>
    </xf>
    <xf numFmtId="0" fontId="4" fillId="0" borderId="30" xfId="0" applyFont="1" applyFill="1" applyBorder="1" applyAlignment="1">
      <alignment/>
    </xf>
    <xf numFmtId="0" fontId="4" fillId="0" borderId="0" xfId="0" applyFont="1" applyFill="1" applyAlignment="1">
      <alignment/>
    </xf>
    <xf numFmtId="176" fontId="4" fillId="0" borderId="31" xfId="45" applyFont="1" applyFill="1" applyBorder="1" applyAlignment="1">
      <alignment/>
    </xf>
    <xf numFmtId="0" fontId="4" fillId="0" borderId="41" xfId="0" applyFont="1" applyFill="1" applyBorder="1" applyAlignment="1">
      <alignment/>
    </xf>
    <xf numFmtId="0" fontId="4" fillId="0" borderId="42" xfId="0" applyFont="1" applyFill="1" applyBorder="1" applyAlignment="1">
      <alignment/>
    </xf>
    <xf numFmtId="175" fontId="4" fillId="0" borderId="42" xfId="45" applyNumberFormat="1" applyFont="1" applyFill="1" applyBorder="1" applyAlignment="1">
      <alignment/>
    </xf>
    <xf numFmtId="176" fontId="4" fillId="0" borderId="42" xfId="45" applyFont="1" applyFill="1" applyBorder="1" applyAlignment="1">
      <alignment/>
    </xf>
    <xf numFmtId="176" fontId="4" fillId="0" borderId="43" xfId="45" applyFont="1" applyFill="1" applyBorder="1" applyAlignment="1">
      <alignment/>
    </xf>
    <xf numFmtId="175" fontId="4" fillId="0" borderId="0" xfId="45" applyNumberFormat="1" applyFont="1" applyFill="1" applyBorder="1" applyAlignment="1">
      <alignment/>
    </xf>
    <xf numFmtId="0" fontId="4" fillId="0" borderId="32" xfId="0" applyFont="1" applyFill="1" applyBorder="1" applyAlignment="1">
      <alignment vertical="center" wrapText="1"/>
    </xf>
    <xf numFmtId="0" fontId="4" fillId="0" borderId="30" xfId="0" applyFont="1" applyFill="1" applyBorder="1" applyAlignment="1">
      <alignment horizontal="left" vertical="top"/>
    </xf>
    <xf numFmtId="0" fontId="4" fillId="0" borderId="0" xfId="0" applyFont="1" applyFill="1" applyAlignment="1">
      <alignment vertical="center"/>
    </xf>
    <xf numFmtId="0" fontId="4" fillId="0" borderId="30" xfId="0" applyFont="1" applyFill="1" applyBorder="1" applyAlignment="1">
      <alignment vertical="top"/>
    </xf>
    <xf numFmtId="0" fontId="4" fillId="0" borderId="33" xfId="0" applyFont="1" applyFill="1" applyBorder="1" applyAlignment="1">
      <alignment horizontal="left" indent="5"/>
    </xf>
    <xf numFmtId="178" fontId="4" fillId="0" borderId="32" xfId="0" applyNumberFormat="1" applyFont="1" applyFill="1" applyBorder="1" applyAlignment="1">
      <alignment/>
    </xf>
    <xf numFmtId="0" fontId="4" fillId="0" borderId="0" xfId="0" applyFont="1" applyFill="1" applyAlignment="1">
      <alignment vertical="top"/>
    </xf>
    <xf numFmtId="175" fontId="4" fillId="0" borderId="31" xfId="45" applyNumberFormat="1" applyFont="1" applyFill="1" applyBorder="1" applyAlignment="1">
      <alignment/>
    </xf>
    <xf numFmtId="4" fontId="4" fillId="0" borderId="0" xfId="45" applyNumberFormat="1" applyFont="1" applyFill="1" applyBorder="1" applyAlignment="1">
      <alignment vertical="top"/>
    </xf>
    <xf numFmtId="2" fontId="4" fillId="0" borderId="0" xfId="0" applyNumberFormat="1" applyFont="1" applyFill="1" applyAlignment="1">
      <alignment horizontal="right"/>
    </xf>
    <xf numFmtId="4" fontId="4" fillId="0" borderId="0" xfId="65" applyNumberFormat="1" applyFont="1">
      <alignment/>
      <protection/>
    </xf>
    <xf numFmtId="4" fontId="4" fillId="0" borderId="0" xfId="0" applyNumberFormat="1" applyFont="1" applyFill="1" applyAlignment="1">
      <alignment vertical="top"/>
    </xf>
    <xf numFmtId="0" fontId="4" fillId="0" borderId="30" xfId="0" applyFont="1" applyFill="1" applyBorder="1" applyAlignment="1">
      <alignment horizontal="left" vertical="top" indent="3"/>
    </xf>
    <xf numFmtId="176" fontId="4" fillId="0" borderId="30" xfId="45" applyFont="1" applyFill="1" applyBorder="1" applyAlignment="1">
      <alignment vertical="top"/>
    </xf>
    <xf numFmtId="176" fontId="4" fillId="0" borderId="0" xfId="45" applyFont="1" applyFill="1" applyAlignment="1">
      <alignment horizontal="right"/>
    </xf>
    <xf numFmtId="4" fontId="4" fillId="0" borderId="0" xfId="0" applyNumberFormat="1" applyFont="1" applyFill="1" applyAlignment="1">
      <alignment/>
    </xf>
    <xf numFmtId="176" fontId="4" fillId="0" borderId="0" xfId="45" applyFont="1" applyFill="1" applyAlignment="1">
      <alignment/>
    </xf>
    <xf numFmtId="2" fontId="4" fillId="0" borderId="0" xfId="0" applyNumberFormat="1" applyFont="1" applyFill="1" applyAlignment="1">
      <alignment vertical="top"/>
    </xf>
    <xf numFmtId="2" fontId="4" fillId="0" borderId="30" xfId="0" applyNumberFormat="1" applyFont="1" applyFill="1" applyBorder="1" applyAlignment="1">
      <alignment vertical="top"/>
    </xf>
    <xf numFmtId="0" fontId="4" fillId="0" borderId="41" xfId="64" applyFont="1" applyBorder="1" applyAlignment="1">
      <alignment vertical="top"/>
      <protection/>
    </xf>
    <xf numFmtId="0" fontId="4" fillId="0" borderId="42" xfId="64" applyFont="1" applyBorder="1" applyAlignment="1">
      <alignment vertical="top"/>
      <protection/>
    </xf>
    <xf numFmtId="183" fontId="2" fillId="0" borderId="42" xfId="64" applyNumberFormat="1" applyFont="1" applyBorder="1">
      <alignment/>
      <protection/>
    </xf>
    <xf numFmtId="0" fontId="4" fillId="0" borderId="0" xfId="0" applyFont="1" applyBorder="1" applyAlignment="1">
      <alignment/>
    </xf>
    <xf numFmtId="0" fontId="2" fillId="0" borderId="33" xfId="0" applyFont="1" applyFill="1" applyBorder="1" applyAlignment="1">
      <alignment vertical="top" wrapText="1"/>
    </xf>
    <xf numFmtId="0" fontId="2" fillId="0" borderId="32" xfId="0" applyFont="1" applyFill="1" applyBorder="1" applyAlignment="1">
      <alignment vertical="top" wrapText="1"/>
    </xf>
    <xf numFmtId="0" fontId="2" fillId="0" borderId="46" xfId="0" applyFont="1" applyFill="1" applyBorder="1" applyAlignment="1">
      <alignment vertical="top" wrapText="1"/>
    </xf>
    <xf numFmtId="0" fontId="2" fillId="0" borderId="33" xfId="0" applyFont="1" applyFill="1" applyBorder="1" applyAlignment="1">
      <alignment/>
    </xf>
    <xf numFmtId="184" fontId="4" fillId="0" borderId="32" xfId="0" applyNumberFormat="1" applyFont="1" applyFill="1" applyBorder="1" applyAlignment="1">
      <alignment/>
    </xf>
    <xf numFmtId="0" fontId="4" fillId="0" borderId="32" xfId="0" applyFont="1" applyFill="1" applyBorder="1" applyAlignment="1">
      <alignment horizontal="center"/>
    </xf>
    <xf numFmtId="0" fontId="4" fillId="0" borderId="33" xfId="0" applyFont="1" applyFill="1" applyBorder="1" applyAlignment="1">
      <alignment/>
    </xf>
    <xf numFmtId="184" fontId="4" fillId="0" borderId="32" xfId="63" applyNumberFormat="1" applyFont="1" applyBorder="1">
      <alignment/>
      <protection/>
    </xf>
    <xf numFmtId="179" fontId="4" fillId="0" borderId="32" xfId="45" applyNumberFormat="1" applyFont="1" applyFill="1" applyBorder="1" applyAlignment="1">
      <alignment/>
    </xf>
    <xf numFmtId="187" fontId="4" fillId="0" borderId="0" xfId="74" applyNumberFormat="1" applyFont="1" applyFill="1" applyBorder="1" applyAlignment="1">
      <alignment/>
    </xf>
    <xf numFmtId="0" fontId="2" fillId="0" borderId="62" xfId="0" applyFont="1" applyFill="1" applyBorder="1" applyAlignment="1">
      <alignment/>
    </xf>
    <xf numFmtId="0" fontId="2" fillId="0" borderId="0" xfId="0" applyFont="1" applyFill="1" applyBorder="1" applyAlignment="1">
      <alignment/>
    </xf>
    <xf numFmtId="0" fontId="4" fillId="0" borderId="0" xfId="0" applyFont="1" applyFill="1" applyBorder="1" applyAlignment="1">
      <alignment/>
    </xf>
    <xf numFmtId="0" fontId="2" fillId="0" borderId="30" xfId="0" applyFont="1" applyFill="1" applyBorder="1" applyAlignment="1">
      <alignment/>
    </xf>
    <xf numFmtId="0" fontId="4" fillId="0" borderId="32" xfId="0" applyFont="1" applyFill="1" applyBorder="1" applyAlignment="1">
      <alignment/>
    </xf>
    <xf numFmtId="175" fontId="4" fillId="0" borderId="32" xfId="45" applyNumberFormat="1" applyFont="1" applyFill="1" applyBorder="1" applyAlignment="1">
      <alignment/>
    </xf>
    <xf numFmtId="175" fontId="4" fillId="0" borderId="0" xfId="65" applyNumberFormat="1" applyFont="1">
      <alignment/>
      <protection/>
    </xf>
    <xf numFmtId="4" fontId="4" fillId="0" borderId="0" xfId="44" applyNumberFormat="1" applyFont="1" applyFill="1" applyBorder="1" applyAlignment="1">
      <alignment/>
    </xf>
    <xf numFmtId="176" fontId="4" fillId="0" borderId="0" xfId="65" applyNumberFormat="1" applyFont="1">
      <alignment/>
      <protection/>
    </xf>
    <xf numFmtId="43" fontId="4" fillId="0" borderId="0" xfId="44" applyFont="1" applyFill="1" applyBorder="1" applyAlignment="1">
      <alignment/>
    </xf>
    <xf numFmtId="4" fontId="4" fillId="0" borderId="0" xfId="0" applyNumberFormat="1" applyFont="1" applyFill="1" applyBorder="1" applyAlignment="1">
      <alignment/>
    </xf>
    <xf numFmtId="186" fontId="4" fillId="0" borderId="0" xfId="0" applyNumberFormat="1" applyFont="1" applyFill="1" applyBorder="1" applyAlignment="1">
      <alignment/>
    </xf>
    <xf numFmtId="43" fontId="4" fillId="0" borderId="0" xfId="0" applyNumberFormat="1" applyFont="1" applyFill="1" applyBorder="1" applyAlignment="1">
      <alignment/>
    </xf>
    <xf numFmtId="175" fontId="4" fillId="0" borderId="0" xfId="0" applyNumberFormat="1" applyFont="1" applyFill="1" applyBorder="1" applyAlignment="1">
      <alignment/>
    </xf>
    <xf numFmtId="0" fontId="2" fillId="0" borderId="41" xfId="0" applyFont="1" applyFill="1" applyBorder="1" applyAlignment="1">
      <alignment/>
    </xf>
    <xf numFmtId="0" fontId="69" fillId="0" borderId="0" xfId="0" applyFont="1" applyFill="1" applyAlignment="1">
      <alignment/>
    </xf>
    <xf numFmtId="0" fontId="69" fillId="0" borderId="0" xfId="0" applyFont="1" applyAlignment="1">
      <alignment/>
    </xf>
    <xf numFmtId="0" fontId="64" fillId="0" borderId="27" xfId="63" applyFont="1" applyBorder="1" applyAlignment="1">
      <alignment horizontal="left" vertical="top" wrapText="1"/>
      <protection/>
    </xf>
    <xf numFmtId="0" fontId="0" fillId="0" borderId="28" xfId="63" applyFont="1" applyBorder="1" applyAlignment="1" applyProtection="1">
      <alignment wrapText="1"/>
      <protection locked="0"/>
    </xf>
    <xf numFmtId="0" fontId="0" fillId="0" borderId="29" xfId="63" applyFont="1" applyBorder="1" applyAlignment="1" applyProtection="1">
      <alignment wrapText="1"/>
      <protection locked="0"/>
    </xf>
    <xf numFmtId="0" fontId="0" fillId="0" borderId="42" xfId="63" applyFont="1" applyBorder="1" applyAlignment="1" applyProtection="1">
      <alignment wrapText="1"/>
      <protection locked="0"/>
    </xf>
    <xf numFmtId="0" fontId="0" fillId="0" borderId="43" xfId="63" applyFont="1" applyBorder="1" applyAlignment="1" applyProtection="1">
      <alignment wrapText="1"/>
      <protection locked="0"/>
    </xf>
    <xf numFmtId="15" fontId="4" fillId="0" borderId="30" xfId="63" applyNumberFormat="1" applyFont="1" applyBorder="1" applyAlignment="1">
      <alignment horizontal="left" vertical="top" wrapText="1"/>
      <protection/>
    </xf>
    <xf numFmtId="15" fontId="4" fillId="0" borderId="0" xfId="63" applyNumberFormat="1" applyFont="1" applyAlignment="1">
      <alignment horizontal="left" vertical="top" wrapText="1"/>
      <protection/>
    </xf>
    <xf numFmtId="15" fontId="4" fillId="0" borderId="31" xfId="63" applyNumberFormat="1" applyFont="1" applyBorder="1" applyAlignment="1">
      <alignment horizontal="left" vertical="top" wrapText="1"/>
      <protection/>
    </xf>
    <xf numFmtId="0" fontId="64" fillId="0" borderId="27" xfId="0" applyFont="1" applyFill="1" applyBorder="1" applyAlignment="1">
      <alignment horizontal="left" vertical="top" wrapText="1"/>
    </xf>
    <xf numFmtId="0" fontId="63" fillId="0" borderId="63" xfId="63" applyFont="1" applyBorder="1" applyAlignment="1">
      <alignment horizontal="left" vertical="top" wrapText="1"/>
      <protection/>
    </xf>
    <xf numFmtId="0" fontId="64" fillId="0" borderId="63" xfId="63" applyFont="1" applyBorder="1" applyAlignment="1">
      <alignment horizontal="left" vertical="top" wrapText="1"/>
      <protection/>
    </xf>
    <xf numFmtId="0" fontId="64" fillId="0" borderId="64" xfId="63" applyFont="1" applyBorder="1" applyAlignment="1">
      <alignment horizontal="left" vertical="top" wrapText="1"/>
      <protection/>
    </xf>
    <xf numFmtId="0" fontId="63" fillId="0" borderId="65" xfId="63" applyFont="1" applyBorder="1" applyAlignment="1">
      <alignment horizontal="left" vertical="top" wrapText="1"/>
      <protection/>
    </xf>
    <xf numFmtId="0" fontId="63" fillId="0" borderId="66" xfId="63" applyFont="1" applyBorder="1" applyAlignment="1">
      <alignment horizontal="left" vertical="top" wrapText="1"/>
      <protection/>
    </xf>
    <xf numFmtId="172" fontId="64" fillId="0" borderId="67" xfId="63" applyNumberFormat="1" applyFont="1" applyBorder="1" applyAlignment="1">
      <alignment horizontal="right" vertical="top" wrapText="1"/>
      <protection/>
    </xf>
    <xf numFmtId="173" fontId="64" fillId="0" borderId="66" xfId="63" applyNumberFormat="1" applyFont="1" applyBorder="1" applyAlignment="1">
      <alignment horizontal="right" vertical="top" wrapText="1"/>
      <protection/>
    </xf>
    <xf numFmtId="0" fontId="63" fillId="0" borderId="42" xfId="63" applyFont="1" applyBorder="1" applyAlignment="1">
      <alignment horizontal="left" vertical="top" wrapText="1"/>
      <protection/>
    </xf>
    <xf numFmtId="2" fontId="2" fillId="0" borderId="30" xfId="63" applyNumberFormat="1" applyFont="1" applyBorder="1" applyAlignment="1">
      <alignment horizontal="right" vertical="top" wrapText="1"/>
      <protection/>
    </xf>
    <xf numFmtId="2" fontId="4" fillId="0" borderId="0" xfId="0" applyNumberFormat="1" applyFont="1" applyFill="1" applyBorder="1" applyAlignment="1">
      <alignment horizontal="left" vertical="top" wrapText="1"/>
    </xf>
    <xf numFmtId="0" fontId="3" fillId="0" borderId="0" xfId="0" applyFont="1" applyAlignment="1">
      <alignment/>
    </xf>
    <xf numFmtId="0" fontId="5" fillId="0" borderId="68" xfId="0" applyFont="1" applyBorder="1" applyAlignment="1">
      <alignment wrapText="1"/>
    </xf>
    <xf numFmtId="1" fontId="6" fillId="0" borderId="0" xfId="0" applyNumberFormat="1" applyFont="1" applyAlignment="1" applyProtection="1">
      <alignment vertical="top"/>
      <protection locked="0"/>
    </xf>
    <xf numFmtId="0" fontId="3" fillId="0" borderId="0" xfId="0" applyFont="1" applyAlignment="1">
      <alignment wrapText="1"/>
    </xf>
    <xf numFmtId="10" fontId="3" fillId="0" borderId="0" xfId="0" applyNumberFormat="1" applyFont="1" applyAlignment="1">
      <alignment wrapText="1"/>
    </xf>
    <xf numFmtId="1" fontId="3" fillId="0" borderId="0" xfId="0" applyNumberFormat="1" applyFont="1" applyAlignment="1">
      <alignment wrapText="1"/>
    </xf>
    <xf numFmtId="0" fontId="71" fillId="0" borderId="0" xfId="0" applyFont="1" applyAlignment="1">
      <alignment/>
    </xf>
    <xf numFmtId="10" fontId="3" fillId="0" borderId="0" xfId="0" applyNumberFormat="1" applyFont="1" applyAlignment="1">
      <alignment horizontal="right" vertical="center"/>
    </xf>
    <xf numFmtId="4" fontId="3" fillId="0" borderId="0" xfId="0" applyNumberFormat="1" applyFont="1" applyAlignment="1">
      <alignment horizontal="right" vertical="center"/>
    </xf>
    <xf numFmtId="188" fontId="3" fillId="0" borderId="0" xfId="0" applyNumberFormat="1" applyFont="1" applyAlignment="1">
      <alignment horizontal="right" vertical="center"/>
    </xf>
    <xf numFmtId="0" fontId="3" fillId="0" borderId="32" xfId="0" applyFont="1" applyBorder="1" applyAlignment="1">
      <alignment wrapText="1"/>
    </xf>
    <xf numFmtId="0" fontId="3" fillId="0" borderId="32" xfId="0" applyFont="1" applyBorder="1" applyAlignment="1">
      <alignment/>
    </xf>
    <xf numFmtId="0" fontId="5" fillId="0" borderId="32" xfId="0" applyFont="1" applyBorder="1" applyAlignment="1">
      <alignment wrapText="1"/>
    </xf>
    <xf numFmtId="10" fontId="6" fillId="0" borderId="32" xfId="73" applyNumberFormat="1" applyFont="1" applyFill="1" applyBorder="1" applyAlignment="1" applyProtection="1">
      <alignment vertical="top"/>
      <protection locked="0"/>
    </xf>
    <xf numFmtId="1" fontId="6" fillId="0" borderId="32" xfId="0" applyNumberFormat="1" applyFont="1" applyBorder="1" applyAlignment="1" applyProtection="1">
      <alignment vertical="top"/>
      <protection locked="0"/>
    </xf>
    <xf numFmtId="0" fontId="72" fillId="0" borderId="32" xfId="0" applyFont="1" applyBorder="1" applyAlignment="1">
      <alignment wrapText="1"/>
    </xf>
    <xf numFmtId="0" fontId="5" fillId="0" borderId="32" xfId="0" applyFont="1" applyBorder="1" applyAlignment="1">
      <alignment/>
    </xf>
    <xf numFmtId="0" fontId="73" fillId="0" borderId="32" xfId="0" applyFont="1" applyBorder="1" applyAlignment="1">
      <alignment wrapText="1"/>
    </xf>
    <xf numFmtId="175" fontId="3" fillId="0" borderId="32" xfId="42" applyNumberFormat="1" applyFont="1" applyFill="1" applyBorder="1" applyAlignment="1">
      <alignment horizontal="right" vertical="center" wrapText="1"/>
    </xf>
    <xf numFmtId="10" fontId="3" fillId="0" borderId="32" xfId="0" applyNumberFormat="1" applyFont="1" applyBorder="1" applyAlignment="1">
      <alignment horizontal="right" vertical="center" wrapText="1"/>
    </xf>
    <xf numFmtId="10" fontId="72" fillId="0" borderId="32" xfId="0" applyNumberFormat="1" applyFont="1" applyBorder="1" applyAlignment="1">
      <alignment horizontal="right" vertical="center"/>
    </xf>
    <xf numFmtId="10" fontId="3" fillId="0" borderId="32" xfId="0" applyNumberFormat="1" applyFont="1" applyBorder="1" applyAlignment="1">
      <alignment horizontal="right" vertical="center"/>
    </xf>
    <xf numFmtId="4" fontId="72" fillId="0" borderId="32" xfId="0" applyNumberFormat="1" applyFont="1" applyBorder="1" applyAlignment="1">
      <alignment horizontal="right" vertical="center"/>
    </xf>
    <xf numFmtId="10" fontId="3" fillId="0" borderId="32" xfId="73" applyNumberFormat="1" applyFont="1" applyFill="1" applyBorder="1" applyAlignment="1">
      <alignment horizontal="right" vertical="center"/>
    </xf>
    <xf numFmtId="0" fontId="72" fillId="0" borderId="32" xfId="0" applyFont="1" applyBorder="1" applyAlignment="1">
      <alignment/>
    </xf>
    <xf numFmtId="188" fontId="72" fillId="0" borderId="32" xfId="0" applyNumberFormat="1" applyFont="1" applyBorder="1" applyAlignment="1">
      <alignment horizontal="right" vertical="center"/>
    </xf>
    <xf numFmtId="178" fontId="3" fillId="0" borderId="32" xfId="0" applyNumberFormat="1" applyFont="1" applyBorder="1" applyAlignment="1">
      <alignment/>
    </xf>
    <xf numFmtId="0" fontId="74" fillId="0" borderId="0" xfId="0" applyFont="1" applyAlignment="1">
      <alignment/>
    </xf>
    <xf numFmtId="10" fontId="3" fillId="0" borderId="0" xfId="73" applyNumberFormat="1" applyFont="1" applyFill="1" applyAlignment="1">
      <alignment/>
    </xf>
    <xf numFmtId="2" fontId="3" fillId="0" borderId="0" xfId="0" applyNumberFormat="1" applyFont="1" applyAlignment="1">
      <alignment/>
    </xf>
    <xf numFmtId="2" fontId="3" fillId="0" borderId="32" xfId="0" applyNumberFormat="1" applyFont="1" applyBorder="1" applyAlignment="1">
      <alignment/>
    </xf>
    <xf numFmtId="0" fontId="70" fillId="0" borderId="30" xfId="61" applyFont="1" applyBorder="1">
      <alignment/>
      <protection/>
    </xf>
    <xf numFmtId="0" fontId="75" fillId="0" borderId="30" xfId="61" applyFont="1" applyBorder="1">
      <alignment/>
      <protection/>
    </xf>
    <xf numFmtId="0" fontId="63" fillId="0" borderId="30" xfId="61" applyFont="1" applyBorder="1" applyAlignment="1">
      <alignment horizontal="left" vertical="center" indent="1"/>
      <protection/>
    </xf>
    <xf numFmtId="0" fontId="3" fillId="0" borderId="0" xfId="0" applyFont="1" applyBorder="1" applyAlignment="1">
      <alignment/>
    </xf>
    <xf numFmtId="0" fontId="5" fillId="0" borderId="69" xfId="0" applyFont="1" applyBorder="1" applyAlignment="1">
      <alignment wrapText="1"/>
    </xf>
    <xf numFmtId="1" fontId="6" fillId="0" borderId="0" xfId="0" applyNumberFormat="1" applyFont="1" applyBorder="1" applyAlignment="1" applyProtection="1">
      <alignment vertical="top"/>
      <protection locked="0"/>
    </xf>
    <xf numFmtId="0" fontId="70" fillId="0" borderId="30" xfId="70" applyFont="1" applyBorder="1">
      <alignment/>
      <protection/>
    </xf>
    <xf numFmtId="0" fontId="76" fillId="0" borderId="0" xfId="70" applyFont="1">
      <alignment/>
      <protection/>
    </xf>
    <xf numFmtId="175" fontId="76" fillId="0" borderId="0" xfId="45" applyNumberFormat="1" applyFont="1" applyBorder="1" applyAlignment="1">
      <alignment/>
    </xf>
    <xf numFmtId="0" fontId="75" fillId="0" borderId="30" xfId="70" applyFont="1" applyBorder="1">
      <alignment/>
      <protection/>
    </xf>
    <xf numFmtId="0" fontId="63" fillId="0" borderId="30" xfId="70" applyFont="1" applyBorder="1" applyAlignment="1">
      <alignment horizontal="left" vertical="center" indent="1"/>
      <protection/>
    </xf>
    <xf numFmtId="0" fontId="76" fillId="0" borderId="30" xfId="70" applyFont="1" applyBorder="1">
      <alignment/>
      <protection/>
    </xf>
    <xf numFmtId="0" fontId="75" fillId="0" borderId="41" xfId="70" applyFont="1" applyBorder="1">
      <alignment/>
      <protection/>
    </xf>
    <xf numFmtId="0" fontId="76" fillId="0" borderId="42" xfId="70" applyFont="1" applyBorder="1">
      <alignment/>
      <protection/>
    </xf>
    <xf numFmtId="175" fontId="76" fillId="0" borderId="42" xfId="45" applyNumberFormat="1" applyFont="1" applyBorder="1" applyAlignment="1">
      <alignment/>
    </xf>
    <xf numFmtId="10" fontId="3" fillId="0" borderId="32" xfId="73" applyNumberFormat="1" applyFont="1" applyFill="1" applyBorder="1" applyAlignment="1">
      <alignment/>
    </xf>
    <xf numFmtId="0" fontId="7" fillId="0" borderId="70" xfId="68" applyFont="1" applyBorder="1">
      <alignment/>
      <protection/>
    </xf>
    <xf numFmtId="0" fontId="7" fillId="0" borderId="71" xfId="68" applyFont="1" applyBorder="1">
      <alignment/>
      <protection/>
    </xf>
    <xf numFmtId="0" fontId="9" fillId="0" borderId="72" xfId="68" applyFont="1" applyBorder="1">
      <alignment/>
      <protection/>
    </xf>
    <xf numFmtId="0" fontId="10" fillId="0" borderId="0" xfId="68" applyFont="1">
      <alignment/>
      <protection/>
    </xf>
    <xf numFmtId="189" fontId="7" fillId="0" borderId="0" xfId="44" applyNumberFormat="1" applyFont="1" applyFill="1" applyBorder="1" applyAlignment="1" applyProtection="1">
      <alignment/>
      <protection/>
    </xf>
    <xf numFmtId="43" fontId="7" fillId="0" borderId="73" xfId="44" applyFont="1" applyFill="1" applyBorder="1" applyAlignment="1" applyProtection="1">
      <alignment/>
      <protection/>
    </xf>
    <xf numFmtId="0" fontId="11" fillId="0" borderId="72" xfId="68" applyFont="1" applyBorder="1">
      <alignment/>
      <protection/>
    </xf>
    <xf numFmtId="0" fontId="10" fillId="0" borderId="72" xfId="68" applyFont="1" applyBorder="1" applyAlignment="1">
      <alignment horizontal="left" vertical="top" indent="1"/>
      <protection/>
    </xf>
    <xf numFmtId="0" fontId="71" fillId="0" borderId="0" xfId="68" applyFont="1">
      <alignment/>
      <protection/>
    </xf>
    <xf numFmtId="0" fontId="10" fillId="0" borderId="72" xfId="68" applyFont="1" applyBorder="1">
      <alignment/>
      <protection/>
    </xf>
    <xf numFmtId="0" fontId="7" fillId="0" borderId="74" xfId="68" applyFont="1" applyBorder="1">
      <alignment/>
      <protection/>
    </xf>
    <xf numFmtId="0" fontId="7" fillId="0" borderId="75" xfId="68" applyFont="1" applyBorder="1">
      <alignment/>
      <protection/>
    </xf>
    <xf numFmtId="189" fontId="7" fillId="0" borderId="75" xfId="44" applyNumberFormat="1" applyFont="1" applyFill="1" applyBorder="1" applyAlignment="1" applyProtection="1">
      <alignment/>
      <protection/>
    </xf>
    <xf numFmtId="43" fontId="7" fillId="0" borderId="76" xfId="44" applyFont="1" applyFill="1" applyBorder="1" applyAlignment="1" applyProtection="1">
      <alignment/>
      <protection/>
    </xf>
    <xf numFmtId="0" fontId="73" fillId="0" borderId="77" xfId="69" applyFont="1" applyBorder="1" applyAlignment="1">
      <alignment horizontal="center"/>
      <protection/>
    </xf>
    <xf numFmtId="0" fontId="77" fillId="0" borderId="78" xfId="69" applyFont="1" applyBorder="1" applyAlignment="1">
      <alignment horizontal="left"/>
      <protection/>
    </xf>
    <xf numFmtId="0" fontId="71" fillId="0" borderId="78" xfId="69" applyFont="1" applyBorder="1">
      <alignment/>
      <protection/>
    </xf>
    <xf numFmtId="0" fontId="72" fillId="0" borderId="78" xfId="69" applyFont="1" applyBorder="1">
      <alignment/>
      <protection/>
    </xf>
    <xf numFmtId="0" fontId="72" fillId="0" borderId="79" xfId="69" applyFont="1" applyBorder="1">
      <alignment/>
      <protection/>
    </xf>
    <xf numFmtId="0" fontId="2" fillId="0" borderId="32" xfId="0" applyFont="1" applyBorder="1" applyAlignment="1">
      <alignment wrapText="1"/>
    </xf>
    <xf numFmtId="0" fontId="76" fillId="0" borderId="27" xfId="66" applyFont="1" applyBorder="1">
      <alignment/>
      <protection/>
    </xf>
    <xf numFmtId="0" fontId="76" fillId="0" borderId="28" xfId="66" applyFont="1" applyBorder="1">
      <alignment/>
      <protection/>
    </xf>
    <xf numFmtId="0" fontId="70" fillId="0" borderId="30" xfId="66" applyFont="1" applyBorder="1">
      <alignment/>
      <protection/>
    </xf>
    <xf numFmtId="0" fontId="76" fillId="0" borderId="0" xfId="66" applyFont="1">
      <alignment/>
      <protection/>
    </xf>
    <xf numFmtId="175" fontId="76" fillId="0" borderId="0" xfId="45" applyNumberFormat="1" applyFont="1" applyFill="1" applyBorder="1" applyAlignment="1">
      <alignment/>
    </xf>
    <xf numFmtId="176" fontId="76" fillId="0" borderId="31" xfId="45" applyFont="1" applyFill="1" applyBorder="1" applyAlignment="1">
      <alignment/>
    </xf>
    <xf numFmtId="0" fontId="76" fillId="0" borderId="30" xfId="66" applyFont="1" applyBorder="1">
      <alignment/>
      <protection/>
    </xf>
    <xf numFmtId="0" fontId="75" fillId="0" borderId="30" xfId="66" applyFont="1" applyBorder="1">
      <alignment/>
      <protection/>
    </xf>
    <xf numFmtId="0" fontId="76" fillId="0" borderId="41" xfId="66" applyFont="1" applyBorder="1">
      <alignment/>
      <protection/>
    </xf>
    <xf numFmtId="0" fontId="76" fillId="0" borderId="42" xfId="66" applyFont="1" applyBorder="1">
      <alignment/>
      <protection/>
    </xf>
    <xf numFmtId="175" fontId="76" fillId="0" borderId="42" xfId="45" applyNumberFormat="1" applyFont="1" applyFill="1" applyBorder="1" applyAlignment="1">
      <alignment/>
    </xf>
    <xf numFmtId="176" fontId="76" fillId="0" borderId="43" xfId="45" applyFont="1" applyFill="1" applyBorder="1" applyAlignment="1">
      <alignment/>
    </xf>
    <xf numFmtId="0" fontId="70" fillId="0" borderId="77" xfId="67" applyFont="1" applyBorder="1" applyAlignment="1">
      <alignment horizontal="center"/>
      <protection/>
    </xf>
    <xf numFmtId="0" fontId="70" fillId="0" borderId="78" xfId="67" applyFont="1" applyBorder="1" applyAlignment="1">
      <alignment horizontal="center"/>
      <protection/>
    </xf>
    <xf numFmtId="0" fontId="76" fillId="0" borderId="78" xfId="67" applyFont="1" applyBorder="1">
      <alignment/>
      <protection/>
    </xf>
    <xf numFmtId="0" fontId="76" fillId="0" borderId="79" xfId="67" applyFont="1" applyBorder="1">
      <alignment/>
      <protection/>
    </xf>
    <xf numFmtId="0" fontId="4" fillId="0" borderId="32" xfId="63" applyFont="1" applyBorder="1" applyAlignment="1">
      <alignment horizontal="center" vertical="center"/>
      <protection/>
    </xf>
    <xf numFmtId="0" fontId="2" fillId="0" borderId="18" xfId="0" applyFont="1" applyFill="1" applyBorder="1" applyAlignment="1">
      <alignment horizontal="right" vertical="top" wrapText="1"/>
    </xf>
    <xf numFmtId="3" fontId="4" fillId="0" borderId="32" xfId="0" applyNumberFormat="1" applyFont="1" applyFill="1" applyBorder="1" applyAlignment="1">
      <alignment horizontal="right" vertical="top" wrapText="1"/>
    </xf>
    <xf numFmtId="172" fontId="4" fillId="0" borderId="32" xfId="0" applyNumberFormat="1" applyFont="1" applyFill="1" applyBorder="1" applyAlignment="1">
      <alignment horizontal="right" vertical="top" wrapText="1"/>
    </xf>
    <xf numFmtId="173" fontId="4" fillId="0" borderId="32" xfId="0" applyNumberFormat="1" applyFont="1" applyFill="1" applyBorder="1" applyAlignment="1">
      <alignment horizontal="right" vertical="top" wrapText="1"/>
    </xf>
    <xf numFmtId="0" fontId="4" fillId="0" borderId="32" xfId="0" applyFont="1" applyFill="1" applyBorder="1" applyAlignment="1">
      <alignment horizontal="left" vertical="top" wrapText="1"/>
    </xf>
    <xf numFmtId="172" fontId="2" fillId="0" borderId="0" xfId="0" applyNumberFormat="1" applyFont="1" applyFill="1" applyBorder="1" applyAlignment="1">
      <alignment horizontal="right" vertical="top" wrapText="1"/>
    </xf>
    <xf numFmtId="173" fontId="2" fillId="0" borderId="16" xfId="0" applyNumberFormat="1" applyFont="1" applyFill="1" applyBorder="1" applyAlignment="1">
      <alignment horizontal="right" vertical="top" wrapText="1"/>
    </xf>
    <xf numFmtId="0" fontId="4" fillId="0" borderId="25" xfId="0" applyFont="1" applyFill="1" applyBorder="1" applyAlignment="1">
      <alignment horizontal="left" vertical="top" wrapText="1"/>
    </xf>
    <xf numFmtId="0" fontId="4" fillId="0" borderId="80" xfId="0" applyFont="1" applyFill="1" applyBorder="1" applyAlignment="1">
      <alignment horizontal="left" vertical="top" wrapText="1"/>
    </xf>
    <xf numFmtId="172" fontId="2" fillId="0" borderId="60" xfId="0" applyNumberFormat="1" applyFont="1" applyBorder="1" applyAlignment="1">
      <alignment horizontal="right" vertical="top" wrapText="1"/>
    </xf>
    <xf numFmtId="173" fontId="2" fillId="0" borderId="25" xfId="0" applyNumberFormat="1" applyFont="1" applyBorder="1" applyAlignment="1">
      <alignment horizontal="right" vertical="top" wrapText="1"/>
    </xf>
    <xf numFmtId="172" fontId="4" fillId="0" borderId="32" xfId="0" applyNumberFormat="1" applyFont="1" applyBorder="1" applyAlignment="1">
      <alignment horizontal="right" vertical="top" wrapText="1"/>
    </xf>
    <xf numFmtId="173" fontId="4" fillId="0" borderId="32" xfId="0" applyNumberFormat="1" applyFont="1" applyBorder="1" applyAlignment="1">
      <alignment horizontal="right" vertical="top" wrapText="1"/>
    </xf>
    <xf numFmtId="0" fontId="4" fillId="0" borderId="81" xfId="0" applyFont="1" applyFill="1" applyBorder="1" applyAlignment="1">
      <alignment horizontal="left" vertical="top" wrapText="1"/>
    </xf>
    <xf numFmtId="3" fontId="4" fillId="0" borderId="81" xfId="0" applyNumberFormat="1" applyFont="1" applyFill="1" applyBorder="1" applyAlignment="1">
      <alignment horizontal="right" vertical="top" wrapText="1"/>
    </xf>
    <xf numFmtId="172" fontId="4" fillId="0" borderId="81" xfId="0" applyNumberFormat="1" applyFont="1" applyBorder="1" applyAlignment="1">
      <alignment horizontal="right" vertical="top" wrapText="1"/>
    </xf>
    <xf numFmtId="173" fontId="4" fillId="0" borderId="81" xfId="0" applyNumberFormat="1" applyFont="1" applyBorder="1" applyAlignment="1">
      <alignment horizontal="right" vertical="top" wrapText="1"/>
    </xf>
    <xf numFmtId="0" fontId="4" fillId="0" borderId="82" xfId="0" applyFont="1" applyFill="1" applyBorder="1" applyAlignment="1">
      <alignment horizontal="left" vertical="top" wrapText="1"/>
    </xf>
    <xf numFmtId="0" fontId="4" fillId="0" borderId="83" xfId="0" applyFont="1" applyFill="1" applyBorder="1" applyAlignment="1">
      <alignment horizontal="left" vertical="top" wrapText="1"/>
    </xf>
    <xf numFmtId="172" fontId="2" fillId="0" borderId="83" xfId="0" applyNumberFormat="1" applyFont="1" applyBorder="1" applyAlignment="1">
      <alignment horizontal="right" vertical="top" wrapText="1"/>
    </xf>
    <xf numFmtId="173" fontId="2" fillId="0" borderId="84" xfId="0" applyNumberFormat="1" applyFont="1" applyBorder="1" applyAlignment="1">
      <alignment horizontal="right" vertical="top" wrapText="1"/>
    </xf>
    <xf numFmtId="0" fontId="4" fillId="0" borderId="81" xfId="0" applyFont="1" applyFill="1" applyBorder="1" applyAlignment="1">
      <alignment horizontal="center"/>
    </xf>
    <xf numFmtId="172" fontId="4" fillId="0" borderId="81" xfId="0" applyNumberFormat="1" applyFont="1" applyFill="1" applyBorder="1" applyAlignment="1">
      <alignment horizontal="right" vertical="top" wrapText="1"/>
    </xf>
    <xf numFmtId="0" fontId="4" fillId="0" borderId="81" xfId="0" applyFont="1" applyFill="1" applyBorder="1" applyAlignment="1">
      <alignment horizontal="right" vertical="top" wrapText="1"/>
    </xf>
    <xf numFmtId="172" fontId="2" fillId="0" borderId="83" xfId="0" applyNumberFormat="1" applyFont="1" applyFill="1" applyBorder="1" applyAlignment="1">
      <alignment horizontal="right" vertical="top" wrapText="1"/>
    </xf>
    <xf numFmtId="173" fontId="2" fillId="0" borderId="84" xfId="0" applyNumberFormat="1" applyFont="1" applyFill="1" applyBorder="1" applyAlignment="1">
      <alignment horizontal="right" vertical="top" wrapText="1"/>
    </xf>
    <xf numFmtId="0" fontId="4" fillId="0" borderId="32" xfId="63" applyFont="1" applyBorder="1" applyAlignment="1">
      <alignment horizontal="center"/>
      <protection/>
    </xf>
    <xf numFmtId="175" fontId="4" fillId="0" borderId="32" xfId="45" applyNumberFormat="1" applyFont="1" applyFill="1" applyBorder="1" applyAlignment="1">
      <alignment horizontal="right"/>
    </xf>
    <xf numFmtId="0" fontId="4" fillId="0" borderId="32" xfId="64" applyFont="1" applyBorder="1" applyAlignment="1">
      <alignment horizontal="center" vertical="top"/>
      <protection/>
    </xf>
    <xf numFmtId="0" fontId="2" fillId="0" borderId="32" xfId="0" applyFont="1" applyFill="1" applyBorder="1" applyAlignment="1">
      <alignment horizontal="center" vertical="top" wrapText="1"/>
    </xf>
    <xf numFmtId="184" fontId="4" fillId="0" borderId="32" xfId="63" applyNumberFormat="1" applyFont="1" applyBorder="1" applyAlignment="1">
      <alignment horizontal="center"/>
      <protection/>
    </xf>
    <xf numFmtId="184" fontId="4" fillId="0" borderId="32" xfId="0" applyNumberFormat="1" applyFont="1" applyFill="1" applyBorder="1" applyAlignment="1">
      <alignment horizontal="center"/>
    </xf>
    <xf numFmtId="0" fontId="4" fillId="0" borderId="0" xfId="63" applyFont="1" applyBorder="1" applyAlignment="1">
      <alignment horizontal="center"/>
      <protection/>
    </xf>
    <xf numFmtId="0" fontId="4" fillId="0" borderId="0" xfId="63" applyFont="1" applyBorder="1">
      <alignment/>
      <protection/>
    </xf>
    <xf numFmtId="0" fontId="4" fillId="0" borderId="0" xfId="63" applyFont="1" applyBorder="1" applyAlignment="1">
      <alignment vertical="top"/>
      <protection/>
    </xf>
    <xf numFmtId="0" fontId="4" fillId="0" borderId="0" xfId="63" applyFont="1" applyBorder="1" applyAlignment="1">
      <alignment vertical="top" wrapText="1"/>
      <protection/>
    </xf>
    <xf numFmtId="182" fontId="4" fillId="0" borderId="0" xfId="63" applyNumberFormat="1" applyFont="1" applyBorder="1">
      <alignment/>
      <protection/>
    </xf>
    <xf numFmtId="181" fontId="4" fillId="0" borderId="62" xfId="63" applyNumberFormat="1" applyFont="1" applyBorder="1" applyAlignment="1">
      <alignment horizontal="center" vertical="top"/>
      <protection/>
    </xf>
    <xf numFmtId="0" fontId="76" fillId="0" borderId="0" xfId="0" applyFont="1" applyFill="1" applyAlignment="1" applyProtection="1">
      <alignment wrapText="1"/>
      <protection locked="0"/>
    </xf>
    <xf numFmtId="0" fontId="76" fillId="0" borderId="0" xfId="0" applyFont="1" applyAlignment="1">
      <alignment/>
    </xf>
    <xf numFmtId="0" fontId="64" fillId="0" borderId="0" xfId="0" applyFont="1" applyFill="1" applyBorder="1" applyAlignment="1">
      <alignment horizontal="left" vertical="top" wrapText="1"/>
    </xf>
    <xf numFmtId="0" fontId="66" fillId="0" borderId="0" xfId="0" applyFont="1" applyFill="1" applyBorder="1" applyAlignment="1">
      <alignment horizontal="justify" vertical="top" wrapText="1"/>
    </xf>
    <xf numFmtId="0" fontId="63" fillId="0" borderId="16" xfId="0" applyFont="1" applyFill="1" applyBorder="1" applyAlignment="1">
      <alignment horizontal="right" vertical="top" wrapText="1"/>
    </xf>
    <xf numFmtId="0" fontId="63" fillId="0" borderId="17" xfId="0" applyFont="1" applyFill="1" applyBorder="1" applyAlignment="1">
      <alignment horizontal="right" vertical="top" wrapText="1"/>
    </xf>
    <xf numFmtId="0" fontId="76" fillId="0" borderId="28" xfId="0" applyFont="1" applyFill="1" applyBorder="1" applyAlignment="1" applyProtection="1">
      <alignment wrapText="1"/>
      <protection locked="0"/>
    </xf>
    <xf numFmtId="0" fontId="76" fillId="0" borderId="29" xfId="0" applyFont="1" applyFill="1" applyBorder="1" applyAlignment="1" applyProtection="1">
      <alignment wrapText="1"/>
      <protection locked="0"/>
    </xf>
    <xf numFmtId="0" fontId="76" fillId="0" borderId="42" xfId="0" applyFont="1" applyFill="1" applyBorder="1" applyAlignment="1" applyProtection="1">
      <alignment wrapText="1"/>
      <protection locked="0"/>
    </xf>
    <xf numFmtId="0" fontId="76" fillId="0" borderId="43" xfId="0" applyFont="1" applyFill="1" applyBorder="1" applyAlignment="1" applyProtection="1">
      <alignment wrapText="1"/>
      <protection locked="0"/>
    </xf>
    <xf numFmtId="177" fontId="4" fillId="0" borderId="29" xfId="0" applyNumberFormat="1" applyFont="1" applyFill="1" applyBorder="1" applyAlignment="1">
      <alignment/>
    </xf>
    <xf numFmtId="183" fontId="4" fillId="0" borderId="32" xfId="0" applyNumberFormat="1" applyFont="1" applyFill="1" applyBorder="1" applyAlignment="1">
      <alignment/>
    </xf>
    <xf numFmtId="177" fontId="4" fillId="0" borderId="43" xfId="0" applyNumberFormat="1" applyFont="1" applyFill="1" applyBorder="1" applyAlignment="1">
      <alignment/>
    </xf>
    <xf numFmtId="0" fontId="4" fillId="0" borderId="32" xfId="0" applyFont="1" applyBorder="1" applyAlignment="1">
      <alignment wrapText="1"/>
    </xf>
    <xf numFmtId="0" fontId="2" fillId="0" borderId="85" xfId="0" applyFont="1" applyBorder="1" applyAlignment="1">
      <alignment wrapText="1"/>
    </xf>
    <xf numFmtId="0" fontId="2" fillId="0" borderId="69" xfId="0" applyFont="1" applyBorder="1" applyAlignment="1">
      <alignment wrapText="1"/>
    </xf>
    <xf numFmtId="0" fontId="2" fillId="0" borderId="68" xfId="0" applyFont="1" applyBorder="1" applyAlignment="1">
      <alignment wrapText="1"/>
    </xf>
    <xf numFmtId="10" fontId="4" fillId="0" borderId="32" xfId="73" applyNumberFormat="1" applyFont="1" applyFill="1" applyBorder="1" applyAlignment="1" applyProtection="1">
      <alignment vertical="top"/>
      <protection locked="0"/>
    </xf>
    <xf numFmtId="1" fontId="4" fillId="0" borderId="32" xfId="0" applyNumberFormat="1" applyFont="1" applyBorder="1" applyAlignment="1" applyProtection="1">
      <alignment vertical="top"/>
      <protection locked="0"/>
    </xf>
    <xf numFmtId="1" fontId="4" fillId="0" borderId="0" xfId="0" applyNumberFormat="1" applyFont="1" applyBorder="1" applyAlignment="1" applyProtection="1">
      <alignment vertical="top"/>
      <protection locked="0"/>
    </xf>
    <xf numFmtId="1" fontId="4" fillId="0" borderId="0" xfId="0" applyNumberFormat="1" applyFont="1" applyAlignment="1" applyProtection="1">
      <alignment vertical="top"/>
      <protection locked="0"/>
    </xf>
    <xf numFmtId="0" fontId="76" fillId="0" borderId="32" xfId="0" applyFont="1" applyBorder="1" applyAlignment="1">
      <alignment wrapText="1"/>
    </xf>
    <xf numFmtId="10" fontId="4" fillId="0" borderId="32" xfId="0" applyNumberFormat="1" applyFont="1" applyBorder="1" applyAlignment="1">
      <alignment horizontal="right" vertical="center" wrapText="1"/>
    </xf>
    <xf numFmtId="10" fontId="4" fillId="0" borderId="69" xfId="0" applyNumberFormat="1" applyFont="1" applyBorder="1" applyAlignment="1">
      <alignment horizontal="right" vertical="center" wrapText="1"/>
    </xf>
    <xf numFmtId="10" fontId="4" fillId="0" borderId="68" xfId="0" applyNumberFormat="1" applyFont="1" applyBorder="1" applyAlignment="1">
      <alignment horizontal="right" vertical="center" wrapText="1"/>
    </xf>
    <xf numFmtId="0" fontId="4" fillId="0" borderId="0" xfId="0" applyFont="1" applyAlignment="1">
      <alignment wrapText="1"/>
    </xf>
    <xf numFmtId="10" fontId="4" fillId="0" borderId="0" xfId="0" applyNumberFormat="1" applyFont="1" applyAlignment="1">
      <alignment wrapText="1"/>
    </xf>
    <xf numFmtId="1" fontId="4" fillId="0" borderId="0" xfId="0" applyNumberFormat="1" applyFont="1" applyAlignment="1">
      <alignment wrapText="1"/>
    </xf>
    <xf numFmtId="0" fontId="2" fillId="0" borderId="32" xfId="0" applyFont="1" applyBorder="1" applyAlignment="1">
      <alignment/>
    </xf>
    <xf numFmtId="0" fontId="70" fillId="0" borderId="32" xfId="0" applyFont="1" applyBorder="1" applyAlignment="1">
      <alignment wrapText="1"/>
    </xf>
    <xf numFmtId="175" fontId="4" fillId="0" borderId="32" xfId="42" applyNumberFormat="1" applyFont="1" applyFill="1" applyBorder="1" applyAlignment="1">
      <alignment horizontal="right" vertical="center" wrapText="1"/>
    </xf>
    <xf numFmtId="10" fontId="4" fillId="0" borderId="0" xfId="0" applyNumberFormat="1" applyFont="1" applyAlignment="1">
      <alignment horizontal="right" vertical="center" wrapText="1"/>
    </xf>
    <xf numFmtId="10" fontId="4" fillId="0" borderId="0" xfId="0" applyNumberFormat="1" applyFont="1" applyAlignment="1">
      <alignment horizontal="right" vertical="center"/>
    </xf>
    <xf numFmtId="0" fontId="76" fillId="0" borderId="27" xfId="70" applyFont="1" applyBorder="1">
      <alignment/>
      <protection/>
    </xf>
    <xf numFmtId="0" fontId="76" fillId="0" borderId="28" xfId="70" applyFont="1" applyBorder="1">
      <alignment/>
      <protection/>
    </xf>
    <xf numFmtId="175" fontId="70" fillId="0" borderId="28" xfId="45" applyNumberFormat="1" applyFont="1" applyBorder="1" applyAlignment="1">
      <alignment horizontal="center" vertical="top"/>
    </xf>
    <xf numFmtId="176" fontId="76" fillId="0" borderId="29" xfId="45" applyFont="1" applyBorder="1" applyAlignment="1">
      <alignment/>
    </xf>
    <xf numFmtId="176" fontId="76" fillId="0" borderId="31" xfId="45" applyFont="1" applyBorder="1" applyAlignment="1">
      <alignment/>
    </xf>
    <xf numFmtId="176" fontId="76" fillId="0" borderId="43" xfId="45" applyFont="1" applyBorder="1" applyAlignment="1">
      <alignment/>
    </xf>
    <xf numFmtId="0" fontId="70" fillId="0" borderId="77" xfId="60" applyFont="1" applyBorder="1" applyAlignment="1">
      <alignment horizontal="center"/>
      <protection/>
    </xf>
    <xf numFmtId="0" fontId="70" fillId="0" borderId="78" xfId="60" applyFont="1" applyBorder="1" applyAlignment="1">
      <alignment horizontal="center"/>
      <protection/>
    </xf>
    <xf numFmtId="0" fontId="76" fillId="0" borderId="78" xfId="60" applyFont="1" applyBorder="1">
      <alignment/>
      <protection/>
    </xf>
    <xf numFmtId="0" fontId="76" fillId="0" borderId="79" xfId="60" applyFont="1" applyBorder="1">
      <alignment/>
      <protection/>
    </xf>
    <xf numFmtId="0" fontId="4" fillId="0" borderId="32" xfId="0" applyFont="1" applyBorder="1" applyAlignment="1">
      <alignment/>
    </xf>
    <xf numFmtId="10" fontId="76" fillId="0" borderId="32" xfId="0" applyNumberFormat="1" applyFont="1" applyBorder="1" applyAlignment="1">
      <alignment horizontal="right" vertical="center"/>
    </xf>
    <xf numFmtId="4" fontId="76" fillId="0" borderId="32" xfId="0" applyNumberFormat="1" applyFont="1" applyBorder="1" applyAlignment="1">
      <alignment horizontal="right" vertical="center"/>
    </xf>
    <xf numFmtId="10" fontId="76" fillId="0" borderId="32" xfId="73" applyNumberFormat="1" applyFont="1" applyFill="1" applyBorder="1" applyAlignment="1">
      <alignment horizontal="right" vertical="center"/>
    </xf>
    <xf numFmtId="0" fontId="76" fillId="0" borderId="32" xfId="0" applyFont="1" applyBorder="1" applyAlignment="1">
      <alignment/>
    </xf>
    <xf numFmtId="188" fontId="76" fillId="0" borderId="32" xfId="0" applyNumberFormat="1" applyFont="1" applyBorder="1" applyAlignment="1">
      <alignment horizontal="right" vertical="center"/>
    </xf>
    <xf numFmtId="10" fontId="4" fillId="0" borderId="32" xfId="0" applyNumberFormat="1" applyFont="1" applyBorder="1" applyAlignment="1">
      <alignment horizontal="right" vertical="center"/>
    </xf>
    <xf numFmtId="178" fontId="4" fillId="0" borderId="32" xfId="0" applyNumberFormat="1" applyFont="1" applyBorder="1" applyAlignment="1">
      <alignment/>
    </xf>
    <xf numFmtId="0" fontId="76" fillId="0" borderId="0" xfId="63" applyFont="1" applyAlignment="1" applyProtection="1">
      <alignment wrapText="1"/>
      <protection locked="0"/>
    </xf>
    <xf numFmtId="0" fontId="76" fillId="0" borderId="0" xfId="63" applyFont="1">
      <alignment/>
      <protection/>
    </xf>
    <xf numFmtId="0" fontId="66" fillId="0" borderId="0" xfId="63" applyFont="1" applyAlignment="1">
      <alignment horizontal="justify" vertical="top" wrapText="1"/>
      <protection/>
    </xf>
    <xf numFmtId="39" fontId="76" fillId="0" borderId="0" xfId="63" applyNumberFormat="1" applyFont="1" applyAlignment="1" applyProtection="1">
      <alignment wrapText="1"/>
      <protection locked="0"/>
    </xf>
    <xf numFmtId="0" fontId="63" fillId="0" borderId="42" xfId="63" applyFont="1" applyBorder="1" applyAlignment="1">
      <alignment horizontal="right" vertical="top" wrapText="1"/>
      <protection/>
    </xf>
    <xf numFmtId="0" fontId="63" fillId="0" borderId="0" xfId="63" applyFont="1" applyAlignment="1">
      <alignment horizontal="right" vertical="top" wrapText="1"/>
      <protection/>
    </xf>
    <xf numFmtId="0" fontId="70" fillId="0" borderId="86" xfId="0" applyFont="1" applyBorder="1" applyAlignment="1">
      <alignment vertical="center"/>
    </xf>
    <xf numFmtId="0" fontId="70" fillId="0" borderId="87" xfId="0" applyFont="1" applyBorder="1" applyAlignment="1">
      <alignment vertical="center"/>
    </xf>
    <xf numFmtId="176" fontId="70" fillId="0" borderId="87" xfId="45" applyFont="1" applyFill="1" applyBorder="1" applyAlignment="1">
      <alignment vertical="center"/>
    </xf>
    <xf numFmtId="176" fontId="70" fillId="0" borderId="88" xfId="45" applyFont="1" applyFill="1" applyBorder="1" applyAlignment="1">
      <alignment vertical="center" wrapText="1"/>
    </xf>
    <xf numFmtId="0" fontId="76" fillId="0" borderId="28" xfId="63" applyFont="1" applyBorder="1" applyAlignment="1" applyProtection="1">
      <alignment wrapText="1"/>
      <protection locked="0"/>
    </xf>
    <xf numFmtId="0" fontId="76" fillId="0" borderId="29" xfId="63" applyFont="1" applyBorder="1" applyAlignment="1" applyProtection="1">
      <alignment wrapText="1"/>
      <protection locked="0"/>
    </xf>
    <xf numFmtId="0" fontId="76" fillId="0" borderId="42" xfId="63" applyFont="1" applyBorder="1" applyAlignment="1" applyProtection="1">
      <alignment wrapText="1"/>
      <protection locked="0"/>
    </xf>
    <xf numFmtId="0" fontId="76" fillId="0" borderId="43" xfId="63" applyFont="1" applyBorder="1" applyAlignment="1" applyProtection="1">
      <alignment wrapText="1"/>
      <protection locked="0"/>
    </xf>
    <xf numFmtId="0" fontId="69" fillId="0" borderId="0" xfId="63" applyFont="1">
      <alignment/>
      <protection/>
    </xf>
    <xf numFmtId="0" fontId="2" fillId="0" borderId="33" xfId="63" applyFont="1" applyBorder="1" applyAlignment="1">
      <alignment vertical="top" wrapText="1"/>
      <protection/>
    </xf>
    <xf numFmtId="0" fontId="76" fillId="0" borderId="0" xfId="65" applyFont="1">
      <alignment/>
      <protection/>
    </xf>
    <xf numFmtId="0" fontId="70" fillId="0" borderId="0" xfId="63" applyFont="1" applyFill="1">
      <alignment/>
      <protection/>
    </xf>
    <xf numFmtId="0" fontId="4" fillId="0" borderId="0" xfId="63" applyFont="1" applyFill="1">
      <alignment/>
      <protection/>
    </xf>
    <xf numFmtId="175" fontId="76" fillId="0" borderId="0" xfId="65" applyNumberFormat="1" applyFont="1">
      <alignment/>
      <protection/>
    </xf>
    <xf numFmtId="176" fontId="76" fillId="0" borderId="0" xfId="65" applyNumberFormat="1" applyFont="1">
      <alignment/>
      <protection/>
    </xf>
    <xf numFmtId="1" fontId="76" fillId="0" borderId="32" xfId="0" applyNumberFormat="1" applyFont="1" applyBorder="1" applyAlignment="1" applyProtection="1">
      <alignment vertical="top"/>
      <protection locked="0"/>
    </xf>
    <xf numFmtId="0" fontId="78" fillId="0" borderId="0" xfId="0" applyFont="1" applyAlignment="1">
      <alignment/>
    </xf>
    <xf numFmtId="10" fontId="4" fillId="0" borderId="0" xfId="73" applyNumberFormat="1" applyFont="1" applyFill="1" applyAlignment="1">
      <alignment/>
    </xf>
    <xf numFmtId="2" fontId="4" fillId="0" borderId="32" xfId="0" applyNumberFormat="1" applyFont="1" applyBorder="1" applyAlignment="1">
      <alignment/>
    </xf>
    <xf numFmtId="10" fontId="76" fillId="0" borderId="32" xfId="73" applyNumberFormat="1" applyFont="1" applyFill="1" applyBorder="1" applyAlignment="1">
      <alignment/>
    </xf>
    <xf numFmtId="0" fontId="76" fillId="0" borderId="27" xfId="61" applyFont="1" applyBorder="1">
      <alignment/>
      <protection/>
    </xf>
    <xf numFmtId="0" fontId="76" fillId="0" borderId="28" xfId="61" applyFont="1" applyBorder="1">
      <alignment/>
      <protection/>
    </xf>
    <xf numFmtId="0" fontId="70" fillId="0" borderId="28" xfId="61" applyFont="1" applyBorder="1">
      <alignment/>
      <protection/>
    </xf>
    <xf numFmtId="0" fontId="76" fillId="0" borderId="0" xfId="61" applyFont="1">
      <alignment/>
      <protection/>
    </xf>
    <xf numFmtId="0" fontId="76" fillId="0" borderId="30" xfId="61" applyFont="1" applyBorder="1">
      <alignment/>
      <protection/>
    </xf>
    <xf numFmtId="0" fontId="76" fillId="0" borderId="41" xfId="61" applyFont="1" applyBorder="1">
      <alignment/>
      <protection/>
    </xf>
    <xf numFmtId="0" fontId="76" fillId="0" borderId="42" xfId="61" applyFont="1" applyBorder="1">
      <alignment/>
      <protection/>
    </xf>
    <xf numFmtId="0" fontId="70" fillId="0" borderId="77" xfId="62" applyFont="1" applyBorder="1" applyAlignment="1">
      <alignment horizontal="center"/>
      <protection/>
    </xf>
    <xf numFmtId="0" fontId="70" fillId="0" borderId="78" xfId="62" applyFont="1" applyBorder="1">
      <alignment/>
      <protection/>
    </xf>
    <xf numFmtId="0" fontId="76" fillId="0" borderId="78" xfId="62" applyFont="1" applyBorder="1">
      <alignment/>
      <protection/>
    </xf>
    <xf numFmtId="0" fontId="76" fillId="0" borderId="79" xfId="62" applyFont="1" applyBorder="1">
      <alignment/>
      <protection/>
    </xf>
    <xf numFmtId="0" fontId="63" fillId="0" borderId="0" xfId="63" applyFont="1" applyBorder="1" applyAlignment="1">
      <alignment horizontal="right" vertical="top" wrapText="1"/>
      <protection/>
    </xf>
    <xf numFmtId="0" fontId="64" fillId="0" borderId="0" xfId="63" applyFont="1" applyBorder="1" applyAlignment="1">
      <alignment horizontal="right" vertical="top" wrapText="1"/>
      <protection/>
    </xf>
    <xf numFmtId="0" fontId="70" fillId="0" borderId="45" xfId="0" applyFont="1" applyBorder="1" applyAlignment="1">
      <alignment vertical="center"/>
    </xf>
    <xf numFmtId="0" fontId="63" fillId="0" borderId="89" xfId="63" applyFont="1" applyBorder="1" applyAlignment="1">
      <alignment horizontal="right" vertical="top" wrapText="1"/>
      <protection/>
    </xf>
    <xf numFmtId="0" fontId="64" fillId="0" borderId="90" xfId="63" applyFont="1" applyBorder="1" applyAlignment="1">
      <alignment horizontal="right" vertical="top" wrapText="1"/>
      <protection/>
    </xf>
    <xf numFmtId="0" fontId="64" fillId="0" borderId="91" xfId="63" applyFont="1" applyBorder="1" applyAlignment="1">
      <alignment horizontal="right" vertical="top" wrapText="1"/>
      <protection/>
    </xf>
    <xf numFmtId="0" fontId="79" fillId="0" borderId="42" xfId="63" applyFont="1" applyBorder="1" applyAlignment="1">
      <alignment horizontal="left" vertical="top" wrapText="1"/>
      <protection/>
    </xf>
    <xf numFmtId="0" fontId="4" fillId="0" borderId="44" xfId="63" applyFont="1" applyBorder="1" applyAlignment="1">
      <alignment horizontal="center"/>
      <protection/>
    </xf>
    <xf numFmtId="0" fontId="4" fillId="0" borderId="45" xfId="63" applyFont="1" applyBorder="1" applyAlignment="1">
      <alignment horizontal="center"/>
      <protection/>
    </xf>
    <xf numFmtId="43" fontId="76" fillId="0" borderId="31" xfId="63" applyNumberFormat="1" applyFont="1" applyBorder="1">
      <alignment/>
      <protection/>
    </xf>
    <xf numFmtId="0" fontId="2" fillId="0" borderId="0" xfId="63" applyFont="1" applyBorder="1">
      <alignment/>
      <protection/>
    </xf>
    <xf numFmtId="186" fontId="4" fillId="0" borderId="0" xfId="63" applyNumberFormat="1" applyFont="1" applyBorder="1">
      <alignment/>
      <protection/>
    </xf>
    <xf numFmtId="0" fontId="2" fillId="0" borderId="33" xfId="63" applyFont="1" applyBorder="1">
      <alignment/>
      <protection/>
    </xf>
    <xf numFmtId="0" fontId="4" fillId="0" borderId="33"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63" applyFont="1" applyBorder="1" applyAlignment="1">
      <alignment horizontal="center" vertical="center"/>
      <protection/>
    </xf>
    <xf numFmtId="0" fontId="4" fillId="0" borderId="50" xfId="63" applyFont="1" applyBorder="1" applyAlignment="1">
      <alignment horizontal="center" vertical="center"/>
      <protection/>
    </xf>
    <xf numFmtId="0" fontId="73" fillId="0" borderId="32" xfId="0" applyFont="1" applyBorder="1" applyAlignment="1">
      <alignment vertical="center" wrapText="1"/>
    </xf>
    <xf numFmtId="0" fontId="5" fillId="0" borderId="32" xfId="0" applyFont="1" applyBorder="1" applyAlignment="1">
      <alignment vertical="center" wrapText="1"/>
    </xf>
    <xf numFmtId="0" fontId="72" fillId="0" borderId="0" xfId="0" applyFont="1" applyAlignment="1">
      <alignment/>
    </xf>
    <xf numFmtId="0" fontId="72" fillId="0" borderId="0" xfId="0" applyFont="1" applyAlignment="1">
      <alignment horizontal="center"/>
    </xf>
    <xf numFmtId="0" fontId="3" fillId="0" borderId="33" xfId="0" applyFont="1" applyBorder="1" applyAlignment="1">
      <alignment horizontal="left" vertical="top"/>
    </xf>
    <xf numFmtId="0" fontId="3" fillId="0" borderId="46" xfId="0" applyFont="1" applyBorder="1" applyAlignment="1">
      <alignment horizontal="left" vertical="top" wrapText="1"/>
    </xf>
    <xf numFmtId="0" fontId="3" fillId="0" borderId="33" xfId="0" applyFont="1" applyBorder="1" applyAlignment="1">
      <alignment horizontal="left" vertical="top" wrapText="1"/>
    </xf>
    <xf numFmtId="0" fontId="80" fillId="0" borderId="33" xfId="0" applyFont="1" applyBorder="1" applyAlignment="1">
      <alignment/>
    </xf>
    <xf numFmtId="0" fontId="80" fillId="0" borderId="32" xfId="0" applyFont="1" applyBorder="1" applyAlignment="1">
      <alignment wrapText="1"/>
    </xf>
    <xf numFmtId="0" fontId="72" fillId="0" borderId="46" xfId="0" applyFont="1" applyBorder="1" applyAlignment="1">
      <alignment/>
    </xf>
    <xf numFmtId="0" fontId="73" fillId="0" borderId="33" xfId="0" applyFont="1" applyBorder="1" applyAlignment="1">
      <alignment horizontal="center" vertical="top" wrapText="1"/>
    </xf>
    <xf numFmtId="0" fontId="73" fillId="0" borderId="32" xfId="0" applyFont="1" applyBorder="1" applyAlignment="1">
      <alignment horizontal="center" vertical="top" wrapText="1"/>
    </xf>
    <xf numFmtId="0" fontId="73" fillId="0" borderId="46" xfId="0" applyFont="1" applyBorder="1" applyAlignment="1">
      <alignment horizontal="center" vertical="top" wrapText="1"/>
    </xf>
    <xf numFmtId="0" fontId="72" fillId="0" borderId="33" xfId="0" applyFont="1" applyBorder="1" applyAlignment="1">
      <alignment horizontal="center" vertical="top" wrapText="1"/>
    </xf>
    <xf numFmtId="10" fontId="3" fillId="0" borderId="32" xfId="74" applyNumberFormat="1" applyFont="1" applyFill="1" applyBorder="1" applyAlignment="1" applyProtection="1">
      <alignment horizontal="center" vertical="top"/>
      <protection locked="0"/>
    </xf>
    <xf numFmtId="10" fontId="13" fillId="0" borderId="32" xfId="74" applyNumberFormat="1" applyFont="1" applyFill="1" applyBorder="1" applyAlignment="1" applyProtection="1">
      <alignment horizontal="center" vertical="top"/>
      <protection locked="0"/>
    </xf>
    <xf numFmtId="0" fontId="72" fillId="0" borderId="33" xfId="0" applyFont="1" applyBorder="1" applyAlignment="1">
      <alignment horizontal="center" vertical="top"/>
    </xf>
    <xf numFmtId="0" fontId="72" fillId="0" borderId="46" xfId="0" applyFont="1" applyBorder="1" applyAlignment="1">
      <alignment horizontal="center" vertical="top" wrapText="1"/>
    </xf>
    <xf numFmtId="0" fontId="72" fillId="0" borderId="32" xfId="0" applyFont="1" applyBorder="1" applyAlignment="1">
      <alignment horizontal="center"/>
    </xf>
    <xf numFmtId="0" fontId="72" fillId="0" borderId="46" xfId="0" applyFont="1" applyBorder="1" applyAlignment="1">
      <alignment horizontal="center"/>
    </xf>
    <xf numFmtId="0" fontId="72" fillId="0" borderId="33" xfId="0" applyFont="1" applyBorder="1" applyAlignment="1">
      <alignment horizontal="center"/>
    </xf>
    <xf numFmtId="0" fontId="72" fillId="0" borderId="32" xfId="0" applyFont="1" applyBorder="1" applyAlignment="1" quotePrefix="1">
      <alignment horizontal="center"/>
    </xf>
    <xf numFmtId="190" fontId="72" fillId="0" borderId="32" xfId="0" applyNumberFormat="1" applyFont="1" applyBorder="1" applyAlignment="1">
      <alignment horizontal="center" wrapText="1"/>
    </xf>
    <xf numFmtId="0" fontId="73" fillId="0" borderId="35" xfId="0" applyFont="1" applyBorder="1" applyAlignment="1">
      <alignment horizontal="center"/>
    </xf>
    <xf numFmtId="0" fontId="73" fillId="0" borderId="92" xfId="0" applyFont="1" applyBorder="1" applyAlignment="1">
      <alignment horizontal="center"/>
    </xf>
    <xf numFmtId="0" fontId="72" fillId="0" borderId="33" xfId="0" applyFont="1" applyBorder="1" applyAlignment="1">
      <alignment/>
    </xf>
    <xf numFmtId="10" fontId="72" fillId="0" borderId="32" xfId="0" applyNumberFormat="1" applyFont="1" applyBorder="1" applyAlignment="1">
      <alignment horizontal="center" wrapText="1"/>
    </xf>
    <xf numFmtId="0" fontId="72" fillId="0" borderId="33" xfId="0" applyFont="1" applyBorder="1" applyAlignment="1">
      <alignment vertical="top"/>
    </xf>
    <xf numFmtId="10" fontId="72" fillId="0" borderId="0" xfId="0" applyNumberFormat="1" applyFont="1" applyAlignment="1">
      <alignment horizontal="center" vertical="center"/>
    </xf>
    <xf numFmtId="0" fontId="72" fillId="0" borderId="50" xfId="0" applyFont="1" applyBorder="1" applyAlignment="1">
      <alignment horizontal="left" vertical="top" wrapText="1"/>
    </xf>
    <xf numFmtId="10" fontId="3" fillId="0" borderId="47" xfId="74" applyNumberFormat="1" applyFont="1" applyFill="1" applyBorder="1" applyAlignment="1" applyProtection="1">
      <alignment horizontal="center" vertical="top"/>
      <protection locked="0"/>
    </xf>
    <xf numFmtId="178" fontId="72" fillId="0" borderId="32" xfId="0" applyNumberFormat="1" applyFont="1" applyBorder="1" applyAlignment="1">
      <alignment horizontal="center"/>
    </xf>
    <xf numFmtId="0" fontId="72" fillId="0" borderId="0" xfId="0" applyFont="1" applyAlignment="1">
      <alignment wrapText="1"/>
    </xf>
    <xf numFmtId="0" fontId="3" fillId="0" borderId="33" xfId="0" applyFont="1" applyBorder="1" applyAlignment="1">
      <alignment horizontal="center" vertical="top" wrapText="1"/>
    </xf>
    <xf numFmtId="0" fontId="3" fillId="0" borderId="32" xfId="0" applyFont="1" applyBorder="1" applyAlignment="1">
      <alignment horizontal="center"/>
    </xf>
    <xf numFmtId="0" fontId="3" fillId="0" borderId="46" xfId="0" applyFont="1" applyBorder="1" applyAlignment="1">
      <alignment horizontal="center"/>
    </xf>
    <xf numFmtId="0" fontId="3" fillId="0" borderId="32" xfId="0" applyFont="1" applyBorder="1" applyAlignment="1">
      <alignment horizontal="center" wrapText="1"/>
    </xf>
    <xf numFmtId="0" fontId="3" fillId="0" borderId="33" xfId="0" applyFont="1" applyBorder="1" applyAlignment="1">
      <alignment/>
    </xf>
    <xf numFmtId="10" fontId="3" fillId="0" borderId="32" xfId="0" applyNumberFormat="1" applyFont="1" applyBorder="1" applyAlignment="1">
      <alignment horizontal="center" wrapText="1"/>
    </xf>
    <xf numFmtId="0" fontId="3" fillId="0" borderId="50" xfId="0" applyFont="1" applyBorder="1" applyAlignment="1">
      <alignment horizontal="left" vertical="top" wrapText="1"/>
    </xf>
    <xf numFmtId="0" fontId="73" fillId="0" borderId="35" xfId="0" applyFont="1" applyBorder="1" applyAlignment="1">
      <alignment horizontal="center" vertical="top" wrapText="1"/>
    </xf>
    <xf numFmtId="0" fontId="73" fillId="0" borderId="0" xfId="0" applyFont="1" applyBorder="1" applyAlignment="1">
      <alignment horizontal="center" vertical="top" wrapText="1"/>
    </xf>
    <xf numFmtId="0" fontId="73" fillId="0" borderId="36" xfId="0" applyFont="1" applyBorder="1" applyAlignment="1">
      <alignment horizontal="center" vertical="top" wrapText="1"/>
    </xf>
    <xf numFmtId="0" fontId="73" fillId="0" borderId="93" xfId="0" applyFont="1" applyBorder="1" applyAlignment="1">
      <alignment horizontal="center" vertical="top" wrapText="1"/>
    </xf>
    <xf numFmtId="0" fontId="81" fillId="0" borderId="32" xfId="0" applyFont="1" applyBorder="1" applyAlignment="1">
      <alignment horizontal="center"/>
    </xf>
    <xf numFmtId="0" fontId="71" fillId="0" borderId="0" xfId="0" applyFont="1" applyAlignment="1" applyProtection="1">
      <alignment wrapText="1"/>
      <protection locked="0"/>
    </xf>
    <xf numFmtId="0" fontId="64" fillId="0" borderId="0" xfId="0" applyFont="1" applyAlignment="1">
      <alignment horizontal="center" vertical="top" wrapText="1"/>
    </xf>
    <xf numFmtId="177" fontId="55" fillId="0" borderId="0" xfId="56" applyNumberFormat="1" applyAlignment="1" applyProtection="1" quotePrefix="1">
      <alignment/>
      <protection/>
    </xf>
    <xf numFmtId="0" fontId="0" fillId="0" borderId="0" xfId="65" applyAlignment="1" applyProtection="1">
      <alignment wrapText="1"/>
      <protection locked="0"/>
    </xf>
    <xf numFmtId="0" fontId="0" fillId="0" borderId="0" xfId="65">
      <alignment/>
      <protection/>
    </xf>
    <xf numFmtId="0" fontId="73" fillId="0" borderId="32" xfId="0" applyFont="1" applyFill="1" applyBorder="1" applyAlignment="1">
      <alignment horizontal="center" vertical="top" wrapText="1"/>
    </xf>
    <xf numFmtId="0" fontId="5" fillId="0" borderId="49" xfId="64" applyFont="1" applyBorder="1" applyAlignment="1">
      <alignment horizontal="center" vertical="center" wrapText="1"/>
      <protection/>
    </xf>
    <xf numFmtId="0" fontId="5" fillId="0" borderId="44" xfId="64" applyFont="1" applyBorder="1" applyAlignment="1">
      <alignment horizontal="center" vertical="center" wrapText="1"/>
      <protection/>
    </xf>
    <xf numFmtId="0" fontId="5" fillId="0" borderId="45" xfId="64" applyFont="1" applyBorder="1" applyAlignment="1">
      <alignment horizontal="center" vertical="center" wrapText="1"/>
      <protection/>
    </xf>
    <xf numFmtId="0" fontId="5" fillId="0" borderId="33" xfId="64" applyFont="1" applyBorder="1" applyAlignment="1">
      <alignment horizontal="center" vertical="center" wrapText="1"/>
      <protection/>
    </xf>
    <xf numFmtId="0" fontId="5" fillId="0" borderId="32" xfId="64" applyFont="1" applyBorder="1" applyAlignment="1">
      <alignment horizontal="center" vertical="center" wrapText="1"/>
      <protection/>
    </xf>
    <xf numFmtId="0" fontId="5" fillId="0" borderId="46" xfId="64" applyFont="1" applyBorder="1" applyAlignment="1">
      <alignment horizontal="center" vertical="center" wrapText="1"/>
      <protection/>
    </xf>
    <xf numFmtId="0" fontId="7" fillId="0" borderId="50" xfId="65" applyFont="1" applyBorder="1" applyAlignment="1">
      <alignment horizontal="center" vertical="center" wrapText="1"/>
      <protection/>
    </xf>
    <xf numFmtId="0" fontId="7" fillId="0" borderId="47" xfId="65" applyFont="1" applyBorder="1" applyAlignment="1">
      <alignment horizontal="center" vertical="center" wrapText="1"/>
      <protection/>
    </xf>
    <xf numFmtId="0" fontId="7" fillId="0" borderId="48" xfId="65" applyFont="1" applyBorder="1" applyAlignment="1">
      <alignment horizontal="center" vertical="center" wrapText="1"/>
      <protection/>
    </xf>
    <xf numFmtId="0" fontId="72" fillId="0" borderId="0" xfId="0" applyFont="1" applyAlignment="1">
      <alignment horizontal="center"/>
    </xf>
    <xf numFmtId="0" fontId="73" fillId="0" borderId="94" xfId="0" applyFont="1" applyBorder="1" applyAlignment="1">
      <alignment horizontal="center"/>
    </xf>
    <xf numFmtId="0" fontId="73" fillId="0" borderId="95" xfId="0" applyFont="1" applyBorder="1" applyAlignment="1">
      <alignment horizontal="center"/>
    </xf>
    <xf numFmtId="0" fontId="73" fillId="0" borderId="96" xfId="0" applyFont="1" applyBorder="1" applyAlignment="1">
      <alignment horizontal="center"/>
    </xf>
    <xf numFmtId="0" fontId="73" fillId="0" borderId="49" xfId="0" applyFont="1" applyBorder="1" applyAlignment="1">
      <alignment horizontal="center"/>
    </xf>
    <xf numFmtId="0" fontId="73" fillId="0" borderId="44" xfId="0" applyFont="1" applyBorder="1" applyAlignment="1">
      <alignment horizontal="center"/>
    </xf>
    <xf numFmtId="0" fontId="73" fillId="0" borderId="45" xfId="0" applyFont="1" applyBorder="1" applyAlignment="1">
      <alignment horizontal="center"/>
    </xf>
    <xf numFmtId="0" fontId="5" fillId="0" borderId="35" xfId="0" applyFont="1" applyBorder="1" applyAlignment="1">
      <alignment horizontal="center"/>
    </xf>
    <xf numFmtId="0" fontId="5" fillId="0" borderId="36" xfId="0" applyFont="1" applyBorder="1" applyAlignment="1">
      <alignment horizontal="center"/>
    </xf>
    <xf numFmtId="0" fontId="5" fillId="0" borderId="93" xfId="0" applyFont="1" applyBorder="1" applyAlignment="1">
      <alignment horizontal="center"/>
    </xf>
    <xf numFmtId="0" fontId="3" fillId="0" borderId="32" xfId="0" applyFont="1" applyBorder="1" applyAlignment="1">
      <alignment horizontal="left" vertical="top" wrapText="1"/>
    </xf>
    <xf numFmtId="0" fontId="3" fillId="0" borderId="46" xfId="0" applyFont="1" applyBorder="1" applyAlignment="1">
      <alignment horizontal="left" vertical="top" wrapText="1"/>
    </xf>
    <xf numFmtId="0" fontId="3" fillId="0" borderId="97" xfId="0" applyFont="1" applyBorder="1" applyAlignment="1">
      <alignment horizontal="left" vertical="top" wrapText="1"/>
    </xf>
    <xf numFmtId="0" fontId="3" fillId="0" borderId="36" xfId="0" applyFont="1" applyBorder="1" applyAlignment="1">
      <alignment horizontal="left" vertical="top" wrapText="1"/>
    </xf>
    <xf numFmtId="0" fontId="3" fillId="0" borderId="93" xfId="0" applyFont="1" applyBorder="1" applyAlignment="1">
      <alignment horizontal="left" vertical="top" wrapText="1"/>
    </xf>
    <xf numFmtId="4" fontId="3" fillId="0" borderId="32" xfId="0" applyNumberFormat="1" applyFont="1" applyBorder="1" applyAlignment="1">
      <alignment horizontal="left" wrapText="1"/>
    </xf>
    <xf numFmtId="4" fontId="3" fillId="0" borderId="46" xfId="0" applyNumberFormat="1" applyFont="1" applyBorder="1" applyAlignment="1">
      <alignment horizontal="left" wrapText="1"/>
    </xf>
    <xf numFmtId="4" fontId="3" fillId="0" borderId="97" xfId="0" applyNumberFormat="1" applyFont="1" applyBorder="1" applyAlignment="1">
      <alignment horizontal="left" vertical="top" wrapText="1"/>
    </xf>
    <xf numFmtId="4" fontId="3" fillId="0" borderId="36" xfId="0" applyNumberFormat="1" applyFont="1" applyBorder="1" applyAlignment="1">
      <alignment horizontal="left" vertical="top" wrapText="1"/>
    </xf>
    <xf numFmtId="4" fontId="3" fillId="0" borderId="93" xfId="0" applyNumberFormat="1" applyFont="1" applyBorder="1" applyAlignment="1">
      <alignment horizontal="left" vertical="top" wrapText="1"/>
    </xf>
    <xf numFmtId="0" fontId="7" fillId="0" borderId="97" xfId="0" applyFont="1" applyBorder="1" applyAlignment="1">
      <alignment horizontal="left" vertical="top" wrapText="1"/>
    </xf>
    <xf numFmtId="0" fontId="7" fillId="0" borderId="36" xfId="0" applyFont="1" applyBorder="1" applyAlignment="1">
      <alignment horizontal="left" vertical="top" wrapText="1"/>
    </xf>
    <xf numFmtId="0" fontId="7" fillId="0" borderId="93" xfId="0" applyFont="1" applyBorder="1" applyAlignment="1">
      <alignment horizontal="left" vertical="top" wrapText="1"/>
    </xf>
    <xf numFmtId="0" fontId="72" fillId="0" borderId="32" xfId="0" applyFont="1" applyBorder="1" applyAlignment="1">
      <alignment horizontal="left" vertical="top" wrapText="1"/>
    </xf>
    <xf numFmtId="0" fontId="72" fillId="0" borderId="46" xfId="0" applyFont="1" applyBorder="1" applyAlignment="1">
      <alignment horizontal="left" vertical="top" wrapText="1"/>
    </xf>
    <xf numFmtId="0" fontId="72" fillId="0" borderId="97" xfId="0" applyFont="1" applyBorder="1" applyAlignment="1">
      <alignment horizontal="left" vertical="top" wrapText="1"/>
    </xf>
    <xf numFmtId="0" fontId="72" fillId="0" borderId="36" xfId="0" applyFont="1" applyBorder="1" applyAlignment="1">
      <alignment horizontal="left" vertical="top" wrapText="1"/>
    </xf>
    <xf numFmtId="0" fontId="72" fillId="0" borderId="93" xfId="0" applyFont="1" applyBorder="1" applyAlignment="1">
      <alignment horizontal="left" vertical="top" wrapText="1"/>
    </xf>
    <xf numFmtId="4" fontId="82" fillId="0" borderId="97" xfId="56" applyNumberFormat="1" applyFont="1" applyFill="1" applyBorder="1" applyAlignment="1" applyProtection="1">
      <alignment horizontal="left" vertical="top" wrapText="1"/>
      <protection/>
    </xf>
    <xf numFmtId="4" fontId="82" fillId="0" borderId="36" xfId="56" applyNumberFormat="1" applyFont="1" applyFill="1" applyBorder="1" applyAlignment="1" applyProtection="1">
      <alignment horizontal="left" vertical="top" wrapText="1"/>
      <protection/>
    </xf>
    <xf numFmtId="4" fontId="82" fillId="0" borderId="93" xfId="56" applyNumberFormat="1" applyFont="1" applyFill="1" applyBorder="1" applyAlignment="1" applyProtection="1">
      <alignment horizontal="left" vertical="top" wrapText="1"/>
      <protection/>
    </xf>
    <xf numFmtId="4" fontId="82" fillId="0" borderId="32" xfId="56" applyNumberFormat="1" applyFont="1" applyFill="1" applyBorder="1" applyAlignment="1" applyProtection="1">
      <alignment horizontal="left" vertical="top" wrapText="1"/>
      <protection/>
    </xf>
    <xf numFmtId="4" fontId="82" fillId="0" borderId="46" xfId="56" applyNumberFormat="1" applyFont="1" applyFill="1" applyBorder="1" applyAlignment="1" applyProtection="1">
      <alignment horizontal="left" vertical="top" wrapText="1"/>
      <protection/>
    </xf>
    <xf numFmtId="0" fontId="72" fillId="0" borderId="33" xfId="0" applyFont="1" applyBorder="1" applyAlignment="1">
      <alignment horizontal="center" vertical="top" wrapText="1"/>
    </xf>
    <xf numFmtId="0" fontId="72" fillId="0" borderId="32" xfId="0" applyFont="1" applyBorder="1" applyAlignment="1">
      <alignment horizontal="center" vertical="top" wrapText="1"/>
    </xf>
    <xf numFmtId="190" fontId="3" fillId="0" borderId="97" xfId="0" applyNumberFormat="1" applyFont="1" applyBorder="1" applyAlignment="1">
      <alignment horizontal="left" wrapText="1"/>
    </xf>
    <xf numFmtId="190" fontId="3" fillId="0" borderId="36" xfId="0" applyNumberFormat="1" applyFont="1" applyBorder="1" applyAlignment="1">
      <alignment horizontal="left" wrapText="1"/>
    </xf>
    <xf numFmtId="190" fontId="3" fillId="0" borderId="93" xfId="0" applyNumberFormat="1" applyFont="1" applyBorder="1" applyAlignment="1">
      <alignment horizontal="left" wrapText="1"/>
    </xf>
    <xf numFmtId="190" fontId="3" fillId="0" borderId="32" xfId="0" applyNumberFormat="1" applyFont="1" applyBorder="1" applyAlignment="1">
      <alignment horizontal="left" wrapText="1"/>
    </xf>
    <xf numFmtId="190" fontId="3" fillId="0" borderId="46" xfId="0" applyNumberFormat="1" applyFont="1" applyBorder="1" applyAlignment="1">
      <alignment horizontal="left" wrapText="1"/>
    </xf>
    <xf numFmtId="4" fontId="3" fillId="0" borderId="97" xfId="0" applyNumberFormat="1" applyFont="1" applyBorder="1" applyAlignment="1">
      <alignment horizontal="left" wrapText="1"/>
    </xf>
    <xf numFmtId="4" fontId="3" fillId="0" borderId="36" xfId="0" applyNumberFormat="1" applyFont="1" applyBorder="1" applyAlignment="1">
      <alignment horizontal="left" wrapText="1"/>
    </xf>
    <xf numFmtId="4" fontId="3" fillId="0" borderId="93" xfId="0" applyNumberFormat="1" applyFont="1" applyBorder="1" applyAlignment="1">
      <alignment horizontal="left" wrapText="1"/>
    </xf>
    <xf numFmtId="0" fontId="3" fillId="0" borderId="35" xfId="0" applyFont="1" applyBorder="1" applyAlignment="1">
      <alignment horizontal="left" vertical="top" wrapText="1"/>
    </xf>
    <xf numFmtId="0" fontId="73" fillId="0" borderId="98" xfId="0" applyFont="1" applyBorder="1" applyAlignment="1">
      <alignment horizontal="center" vertical="center" wrapText="1"/>
    </xf>
    <xf numFmtId="0" fontId="73" fillId="0" borderId="34" xfId="0" applyFont="1" applyBorder="1" applyAlignment="1">
      <alignment horizontal="center" vertical="center" wrapText="1"/>
    </xf>
    <xf numFmtId="0" fontId="73" fillId="0" borderId="99" xfId="0" applyFont="1" applyBorder="1" applyAlignment="1">
      <alignment horizontal="center" vertical="center" wrapText="1"/>
    </xf>
    <xf numFmtId="0" fontId="73" fillId="0" borderId="100" xfId="0" applyFont="1" applyBorder="1" applyAlignment="1">
      <alignment horizontal="center" vertical="center" wrapText="1"/>
    </xf>
    <xf numFmtId="0" fontId="73" fillId="0" borderId="0" xfId="0" applyFont="1" applyAlignment="1">
      <alignment horizontal="center" vertical="center" wrapText="1"/>
    </xf>
    <xf numFmtId="0" fontId="73" fillId="0" borderId="31" xfId="0" applyFont="1" applyBorder="1" applyAlignment="1">
      <alignment horizontal="center" vertical="center" wrapText="1"/>
    </xf>
    <xf numFmtId="0" fontId="73" fillId="0" borderId="101" xfId="0" applyFont="1" applyBorder="1" applyAlignment="1">
      <alignment horizontal="center" vertical="center" wrapText="1"/>
    </xf>
    <xf numFmtId="0" fontId="73" fillId="0" borderId="42" xfId="0" applyFont="1" applyBorder="1" applyAlignment="1">
      <alignment horizontal="center" vertical="center" wrapText="1"/>
    </xf>
    <xf numFmtId="0" fontId="73" fillId="0" borderId="43" xfId="0" applyFont="1" applyBorder="1" applyAlignment="1">
      <alignment horizontal="center" vertical="center" wrapText="1"/>
    </xf>
    <xf numFmtId="0" fontId="73" fillId="0" borderId="35" xfId="0" applyFont="1" applyBorder="1" applyAlignment="1">
      <alignment horizontal="center"/>
    </xf>
    <xf numFmtId="0" fontId="73" fillId="0" borderId="92" xfId="0" applyFont="1" applyBorder="1" applyAlignment="1">
      <alignment horizontal="center"/>
    </xf>
    <xf numFmtId="0" fontId="5" fillId="0" borderId="92" xfId="0" applyFont="1" applyBorder="1" applyAlignment="1">
      <alignment horizontal="center"/>
    </xf>
    <xf numFmtId="0" fontId="5" fillId="0" borderId="98"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0" xfId="0" applyFont="1" applyAlignment="1">
      <alignment horizontal="center" vertical="center" wrapText="1"/>
    </xf>
    <xf numFmtId="0" fontId="5" fillId="0" borderId="31"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3" fillId="0" borderId="32" xfId="0" applyFont="1" applyBorder="1" applyAlignment="1">
      <alignment horizontal="left" wrapText="1"/>
    </xf>
    <xf numFmtId="0" fontId="64" fillId="0" borderId="0" xfId="0" applyFont="1" applyBorder="1" applyAlignment="1">
      <alignment horizontal="left" vertical="top" wrapText="1"/>
    </xf>
    <xf numFmtId="0" fontId="3" fillId="0" borderId="32" xfId="0" applyFont="1" applyBorder="1" applyAlignment="1">
      <alignment wrapText="1"/>
    </xf>
    <xf numFmtId="0" fontId="5" fillId="0" borderId="32" xfId="0" applyFont="1" applyBorder="1" applyAlignment="1">
      <alignment wrapText="1"/>
    </xf>
    <xf numFmtId="0" fontId="5" fillId="0" borderId="32" xfId="0" applyFont="1" applyBorder="1" applyAlignment="1">
      <alignment horizontal="center" wrapText="1"/>
    </xf>
    <xf numFmtId="0" fontId="2" fillId="0" borderId="41" xfId="0" applyFont="1" applyFill="1" applyBorder="1" applyAlignment="1">
      <alignment horizontal="left" vertical="top" wrapText="1"/>
    </xf>
    <xf numFmtId="0" fontId="2" fillId="0" borderId="42" xfId="0" applyFont="1" applyFill="1" applyBorder="1" applyAlignment="1">
      <alignment horizontal="left" vertical="top" wrapText="1"/>
    </xf>
    <xf numFmtId="0" fontId="4" fillId="0" borderId="30" xfId="0" applyFont="1" applyFill="1" applyBorder="1" applyAlignment="1">
      <alignment horizontal="left" wrapText="1"/>
    </xf>
    <xf numFmtId="0" fontId="4" fillId="0" borderId="0" xfId="0" applyFont="1" applyFill="1" applyAlignment="1">
      <alignment horizontal="left" wrapText="1"/>
    </xf>
    <xf numFmtId="0" fontId="4" fillId="0" borderId="33" xfId="0" applyFont="1" applyFill="1" applyBorder="1" applyAlignment="1">
      <alignment vertical="center"/>
    </xf>
    <xf numFmtId="0" fontId="4" fillId="0" borderId="35" xfId="0" applyFont="1" applyFill="1" applyBorder="1" applyAlignment="1">
      <alignment horizontal="left"/>
    </xf>
    <xf numFmtId="0" fontId="4" fillId="0" borderId="36" xfId="0" applyFont="1" applyFill="1" applyBorder="1" applyAlignment="1">
      <alignment horizontal="left"/>
    </xf>
    <xf numFmtId="0" fontId="4" fillId="0" borderId="92" xfId="0" applyFont="1" applyFill="1" applyBorder="1" applyAlignment="1">
      <alignment horizontal="left"/>
    </xf>
    <xf numFmtId="0" fontId="4" fillId="0" borderId="32" xfId="0" applyFont="1" applyFill="1" applyBorder="1" applyAlignment="1">
      <alignment vertical="center"/>
    </xf>
    <xf numFmtId="176" fontId="4" fillId="0" borderId="102" xfId="45" applyFont="1" applyFill="1" applyBorder="1" applyAlignment="1">
      <alignment horizontal="center" vertical="center"/>
    </xf>
    <xf numFmtId="176" fontId="4" fillId="0" borderId="103" xfId="45" applyFont="1" applyFill="1" applyBorder="1" applyAlignment="1">
      <alignment horizontal="center" vertical="center"/>
    </xf>
    <xf numFmtId="176" fontId="4" fillId="0" borderId="104" xfId="45" applyFont="1" applyFill="1" applyBorder="1" applyAlignment="1">
      <alignment horizontal="center" vertical="center"/>
    </xf>
    <xf numFmtId="0" fontId="4" fillId="0" borderId="93" xfId="0" applyFont="1" applyFill="1" applyBorder="1" applyAlignment="1">
      <alignment horizontal="left"/>
    </xf>
    <xf numFmtId="0" fontId="4" fillId="0" borderId="35" xfId="0" applyFont="1" applyFill="1" applyBorder="1" applyAlignment="1">
      <alignment horizontal="left" wrapText="1"/>
    </xf>
    <xf numFmtId="0" fontId="4" fillId="0" borderId="36" xfId="0" applyFont="1" applyFill="1" applyBorder="1" applyAlignment="1">
      <alignment horizontal="left" wrapText="1"/>
    </xf>
    <xf numFmtId="0" fontId="4" fillId="0" borderId="93" xfId="0" applyFont="1" applyFill="1" applyBorder="1" applyAlignment="1">
      <alignment horizontal="left" wrapText="1"/>
    </xf>
    <xf numFmtId="0" fontId="4" fillId="0" borderId="97" xfId="0" applyFont="1" applyFill="1" applyBorder="1" applyAlignment="1">
      <alignment horizontal="center" vertical="top" wrapText="1"/>
    </xf>
    <xf numFmtId="0" fontId="4" fillId="0" borderId="36" xfId="0" applyFont="1" applyFill="1" applyBorder="1" applyAlignment="1">
      <alignment horizontal="center" vertical="top" wrapText="1"/>
    </xf>
    <xf numFmtId="0" fontId="4" fillId="0" borderId="92" xfId="0" applyFont="1" applyFill="1" applyBorder="1" applyAlignment="1">
      <alignment horizontal="center" vertical="top" wrapText="1"/>
    </xf>
    <xf numFmtId="0" fontId="4" fillId="0" borderId="97" xfId="0" applyFont="1" applyFill="1" applyBorder="1" applyAlignment="1">
      <alignment horizontal="left"/>
    </xf>
    <xf numFmtId="175" fontId="70" fillId="0" borderId="28" xfId="45" applyNumberFormat="1" applyFont="1" applyFill="1" applyBorder="1" applyAlignment="1">
      <alignment horizontal="center"/>
    </xf>
    <xf numFmtId="175" fontId="70" fillId="0" borderId="29" xfId="45" applyNumberFormat="1" applyFont="1" applyFill="1" applyBorder="1" applyAlignment="1">
      <alignment horizontal="center"/>
    </xf>
    <xf numFmtId="0" fontId="83" fillId="0" borderId="30" xfId="66" applyFont="1" applyBorder="1" applyAlignment="1">
      <alignment horizontal="left" vertical="top" wrapText="1"/>
      <protection/>
    </xf>
    <xf numFmtId="0" fontId="83" fillId="0" borderId="0" xfId="66" applyFont="1" applyAlignment="1">
      <alignment horizontal="left" vertical="top" wrapText="1"/>
      <protection/>
    </xf>
    <xf numFmtId="189" fontId="8" fillId="0" borderId="71" xfId="44" applyNumberFormat="1" applyFont="1" applyFill="1" applyBorder="1" applyAlignment="1" applyProtection="1">
      <alignment horizontal="center"/>
      <protection/>
    </xf>
    <xf numFmtId="189" fontId="8" fillId="0" borderId="105" xfId="44" applyNumberFormat="1" applyFont="1" applyFill="1" applyBorder="1" applyAlignment="1" applyProtection="1">
      <alignment horizontal="center"/>
      <protection/>
    </xf>
    <xf numFmtId="0" fontId="64" fillId="0" borderId="41" xfId="63" applyFont="1" applyBorder="1" applyAlignment="1">
      <alignment horizontal="left" vertical="top" wrapText="1"/>
      <protection/>
    </xf>
    <xf numFmtId="0" fontId="64" fillId="0" borderId="42" xfId="63" applyFont="1" applyBorder="1" applyAlignment="1">
      <alignment horizontal="left" vertical="top" wrapText="1"/>
      <protection/>
    </xf>
    <xf numFmtId="0" fontId="4" fillId="0" borderId="33" xfId="63" applyFont="1" applyBorder="1" applyAlignment="1">
      <alignment vertical="center"/>
      <protection/>
    </xf>
    <xf numFmtId="0" fontId="4" fillId="0" borderId="32" xfId="63" applyFont="1" applyBorder="1" applyAlignment="1">
      <alignment horizontal="center" vertical="center"/>
      <protection/>
    </xf>
    <xf numFmtId="0" fontId="64" fillId="0" borderId="0" xfId="63" applyFont="1" applyAlignment="1">
      <alignment horizontal="left" vertical="top" wrapText="1"/>
      <protection/>
    </xf>
    <xf numFmtId="0" fontId="2" fillId="0" borderId="0" xfId="63" applyFont="1" applyAlignment="1">
      <alignment horizontal="left" vertical="top" wrapText="1"/>
      <protection/>
    </xf>
    <xf numFmtId="15" fontId="4" fillId="0" borderId="30" xfId="63" applyNumberFormat="1" applyFont="1" applyBorder="1" applyAlignment="1">
      <alignment horizontal="left" vertical="top" wrapText="1"/>
      <protection/>
    </xf>
    <xf numFmtId="15" fontId="4" fillId="0" borderId="0" xfId="63" applyNumberFormat="1" applyFont="1" applyBorder="1" applyAlignment="1">
      <alignment horizontal="left" vertical="top" wrapText="1"/>
      <protection/>
    </xf>
    <xf numFmtId="15" fontId="4" fillId="0" borderId="31" xfId="63" applyNumberFormat="1" applyFont="1" applyBorder="1" applyAlignment="1">
      <alignment horizontal="left" vertical="top" wrapText="1"/>
      <protection/>
    </xf>
    <xf numFmtId="0" fontId="2" fillId="0" borderId="0" xfId="0" applyFont="1" applyBorder="1" applyAlignment="1">
      <alignment horizontal="left" vertical="top" wrapText="1"/>
    </xf>
    <xf numFmtId="0" fontId="4" fillId="0" borderId="32" xfId="0" applyFont="1" applyBorder="1" applyAlignment="1">
      <alignment wrapText="1"/>
    </xf>
    <xf numFmtId="0" fontId="2" fillId="0" borderId="32" xfId="0" applyFont="1" applyBorder="1" applyAlignment="1">
      <alignment wrapText="1"/>
    </xf>
    <xf numFmtId="0" fontId="2" fillId="0" borderId="32" xfId="0" applyFont="1" applyBorder="1" applyAlignment="1">
      <alignment horizontal="center" wrapText="1"/>
    </xf>
    <xf numFmtId="0" fontId="64" fillId="0" borderId="41" xfId="0" applyFont="1" applyFill="1" applyBorder="1" applyAlignment="1">
      <alignment horizontal="left" vertical="top" wrapText="1"/>
    </xf>
    <xf numFmtId="0" fontId="64" fillId="0" borderId="42" xfId="0" applyFont="1" applyFill="1" applyBorder="1" applyAlignment="1">
      <alignment horizontal="left" vertical="top" wrapText="1"/>
    </xf>
    <xf numFmtId="0" fontId="4" fillId="0" borderId="35" xfId="63" applyFont="1" applyBorder="1" applyAlignment="1">
      <alignment horizontal="left"/>
      <protection/>
    </xf>
    <xf numFmtId="0" fontId="4" fillId="0" borderId="36" xfId="63" applyFont="1" applyBorder="1" applyAlignment="1">
      <alignment horizontal="left"/>
      <protection/>
    </xf>
    <xf numFmtId="0" fontId="4" fillId="0" borderId="92" xfId="63" applyFont="1" applyBorder="1" applyAlignment="1">
      <alignment horizontal="left"/>
      <protection/>
    </xf>
    <xf numFmtId="0" fontId="70" fillId="0" borderId="28" xfId="61" applyFont="1" applyBorder="1" applyAlignment="1">
      <alignment horizontal="center"/>
      <protection/>
    </xf>
    <xf numFmtId="0" fontId="70" fillId="0" borderId="29" xfId="61" applyFont="1" applyBorder="1" applyAlignment="1">
      <alignment horizontal="center"/>
      <protection/>
    </xf>
    <xf numFmtId="0" fontId="64" fillId="0" borderId="0" xfId="65" applyFont="1" applyAlignment="1">
      <alignment horizontal="left" vertical="top" wrapText="1"/>
      <protection/>
    </xf>
    <xf numFmtId="0" fontId="2" fillId="0" borderId="0" xfId="65" applyFont="1" applyAlignment="1">
      <alignment horizontal="left" vertical="top" wrapText="1"/>
      <protection/>
    </xf>
    <xf numFmtId="15" fontId="4" fillId="0" borderId="0" xfId="63" applyNumberFormat="1" applyFont="1" applyAlignment="1">
      <alignment horizontal="left" vertical="top" wrapText="1"/>
      <protection/>
    </xf>
    <xf numFmtId="0" fontId="4" fillId="0" borderId="106" xfId="63" applyFont="1" applyBorder="1" applyAlignment="1">
      <alignment vertical="center"/>
      <protection/>
    </xf>
    <xf numFmtId="0" fontId="4" fillId="0" borderId="86" xfId="63" applyFont="1" applyBorder="1" applyAlignment="1">
      <alignment vertical="center"/>
      <protection/>
    </xf>
    <xf numFmtId="0" fontId="4" fillId="0" borderId="107" xfId="63" applyFont="1" applyBorder="1" applyAlignment="1">
      <alignment horizontal="center" vertical="center"/>
      <protection/>
    </xf>
    <xf numFmtId="0" fontId="4" fillId="0" borderId="87" xfId="63" applyFont="1" applyBorder="1" applyAlignment="1">
      <alignment horizontal="center" vertical="center"/>
      <protection/>
    </xf>
    <xf numFmtId="176" fontId="4" fillId="0" borderId="81" xfId="45" applyFont="1" applyFill="1" applyBorder="1" applyAlignment="1">
      <alignment vertical="center"/>
    </xf>
    <xf numFmtId="176" fontId="4" fillId="0" borderId="108" xfId="45" applyFont="1" applyFill="1" applyBorder="1" applyAlignment="1">
      <alignment vertic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0" xfId="60"/>
    <cellStyle name="Normal 11" xfId="61"/>
    <cellStyle name="Normal 12" xfId="62"/>
    <cellStyle name="Normal 2" xfId="63"/>
    <cellStyle name="Normal 2 2" xfId="64"/>
    <cellStyle name="Normal 3" xfId="65"/>
    <cellStyle name="Normal 5" xfId="66"/>
    <cellStyle name="Normal 6" xfId="67"/>
    <cellStyle name="Normal 7" xfId="68"/>
    <cellStyle name="Normal 8" xfId="69"/>
    <cellStyle name="Normal 9" xfId="70"/>
    <cellStyle name="Note" xfId="71"/>
    <cellStyle name="Output" xfId="72"/>
    <cellStyle name="Percent" xfId="73"/>
    <cellStyle name="Percent 2"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314325</xdr:colOff>
      <xdr:row>268</xdr:row>
      <xdr:rowOff>142875</xdr:rowOff>
    </xdr:from>
    <xdr:to>
      <xdr:col>5</xdr:col>
      <xdr:colOff>1390650</xdr:colOff>
      <xdr:row>278</xdr:row>
      <xdr:rowOff>133350</xdr:rowOff>
    </xdr:to>
    <xdr:pic>
      <xdr:nvPicPr>
        <xdr:cNvPr id="1" name="Picture 2" descr="riskometer"/>
        <xdr:cNvPicPr preferRelativeResize="1">
          <a:picLocks noChangeAspect="1"/>
        </xdr:cNvPicPr>
      </xdr:nvPicPr>
      <xdr:blipFill>
        <a:blip r:embed="rId1"/>
        <a:stretch>
          <a:fillRect/>
        </a:stretch>
      </xdr:blipFill>
      <xdr:spPr>
        <a:xfrm>
          <a:off x="7343775" y="45862875"/>
          <a:ext cx="2314575" cy="1514475"/>
        </a:xfrm>
        <a:prstGeom prst="rect">
          <a:avLst/>
        </a:prstGeom>
        <a:noFill/>
        <a:ln w="9525" cmpd="sng">
          <a:noFill/>
        </a:ln>
      </xdr:spPr>
    </xdr:pic>
    <xdr:clientData/>
  </xdr:twoCellAnchor>
  <xdr:twoCellAnchor editAs="oneCell">
    <xdr:from>
      <xdr:col>1</xdr:col>
      <xdr:colOff>161925</xdr:colOff>
      <xdr:row>282</xdr:row>
      <xdr:rowOff>9525</xdr:rowOff>
    </xdr:from>
    <xdr:to>
      <xdr:col>1</xdr:col>
      <xdr:colOff>3476625</xdr:colOff>
      <xdr:row>291</xdr:row>
      <xdr:rowOff>95250</xdr:rowOff>
    </xdr:to>
    <xdr:pic>
      <xdr:nvPicPr>
        <xdr:cNvPr id="2" name="Picture 2" descr="riskometer"/>
        <xdr:cNvPicPr preferRelativeResize="1">
          <a:picLocks noChangeAspect="1"/>
        </xdr:cNvPicPr>
      </xdr:nvPicPr>
      <xdr:blipFill>
        <a:blip r:embed="rId2"/>
        <a:stretch>
          <a:fillRect/>
        </a:stretch>
      </xdr:blipFill>
      <xdr:spPr>
        <a:xfrm>
          <a:off x="381000" y="47882175"/>
          <a:ext cx="3314700" cy="1457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790575</xdr:colOff>
      <xdr:row>169</xdr:row>
      <xdr:rowOff>9525</xdr:rowOff>
    </xdr:from>
    <xdr:to>
      <xdr:col>5</xdr:col>
      <xdr:colOff>1200150</xdr:colOff>
      <xdr:row>176</xdr:row>
      <xdr:rowOff>161925</xdr:rowOff>
    </xdr:to>
    <xdr:pic>
      <xdr:nvPicPr>
        <xdr:cNvPr id="1" name="image4.png"/>
        <xdr:cNvPicPr preferRelativeResize="1">
          <a:picLocks noChangeAspect="1"/>
        </xdr:cNvPicPr>
      </xdr:nvPicPr>
      <xdr:blipFill>
        <a:blip r:embed="rId1"/>
        <a:stretch>
          <a:fillRect/>
        </a:stretch>
      </xdr:blipFill>
      <xdr:spPr>
        <a:xfrm>
          <a:off x="6734175" y="36537900"/>
          <a:ext cx="2428875" cy="1485900"/>
        </a:xfrm>
        <a:prstGeom prst="rect">
          <a:avLst/>
        </a:prstGeom>
        <a:noFill/>
        <a:ln w="9525" cmpd="sng">
          <a:noFill/>
        </a:ln>
      </xdr:spPr>
    </xdr:pic>
    <xdr:clientData/>
  </xdr:twoCellAnchor>
  <xdr:twoCellAnchor editAs="oneCell">
    <xdr:from>
      <xdr:col>1</xdr:col>
      <xdr:colOff>409575</xdr:colOff>
      <xdr:row>180</xdr:row>
      <xdr:rowOff>9525</xdr:rowOff>
    </xdr:from>
    <xdr:to>
      <xdr:col>1</xdr:col>
      <xdr:colOff>4076700</xdr:colOff>
      <xdr:row>189</xdr:row>
      <xdr:rowOff>171450</xdr:rowOff>
    </xdr:to>
    <xdr:pic>
      <xdr:nvPicPr>
        <xdr:cNvPr id="2" name="Picture 2" descr="riskometer"/>
        <xdr:cNvPicPr preferRelativeResize="1">
          <a:picLocks noChangeAspect="1"/>
        </xdr:cNvPicPr>
      </xdr:nvPicPr>
      <xdr:blipFill>
        <a:blip r:embed="rId2"/>
        <a:stretch>
          <a:fillRect/>
        </a:stretch>
      </xdr:blipFill>
      <xdr:spPr>
        <a:xfrm>
          <a:off x="628650" y="38652450"/>
          <a:ext cx="3667125" cy="1876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1104900</xdr:colOff>
      <xdr:row>140</xdr:row>
      <xdr:rowOff>38100</xdr:rowOff>
    </xdr:from>
    <xdr:to>
      <xdr:col>5</xdr:col>
      <xdr:colOff>1095375</xdr:colOff>
      <xdr:row>148</xdr:row>
      <xdr:rowOff>114300</xdr:rowOff>
    </xdr:to>
    <xdr:pic>
      <xdr:nvPicPr>
        <xdr:cNvPr id="1" name="Picture 1" descr="riskometer"/>
        <xdr:cNvPicPr preferRelativeResize="1">
          <a:picLocks noChangeAspect="1"/>
        </xdr:cNvPicPr>
      </xdr:nvPicPr>
      <xdr:blipFill>
        <a:blip r:embed="rId1"/>
        <a:stretch>
          <a:fillRect/>
        </a:stretch>
      </xdr:blipFill>
      <xdr:spPr>
        <a:xfrm>
          <a:off x="6410325" y="23679150"/>
          <a:ext cx="2771775" cy="1295400"/>
        </a:xfrm>
        <a:prstGeom prst="rect">
          <a:avLst/>
        </a:prstGeom>
        <a:noFill/>
        <a:ln w="9525" cmpd="sng">
          <a:noFill/>
        </a:ln>
      </xdr:spPr>
    </xdr:pic>
    <xdr:clientData/>
  </xdr:twoCellAnchor>
  <xdr:twoCellAnchor editAs="oneCell">
    <xdr:from>
      <xdr:col>1</xdr:col>
      <xdr:colOff>552450</xdr:colOff>
      <xdr:row>152</xdr:row>
      <xdr:rowOff>0</xdr:rowOff>
    </xdr:from>
    <xdr:to>
      <xdr:col>1</xdr:col>
      <xdr:colOff>3305175</xdr:colOff>
      <xdr:row>161</xdr:row>
      <xdr:rowOff>123825</xdr:rowOff>
    </xdr:to>
    <xdr:pic>
      <xdr:nvPicPr>
        <xdr:cNvPr id="2" name="Picture 2" descr="riskometer"/>
        <xdr:cNvPicPr preferRelativeResize="1">
          <a:picLocks noChangeAspect="1"/>
        </xdr:cNvPicPr>
      </xdr:nvPicPr>
      <xdr:blipFill>
        <a:blip r:embed="rId2"/>
        <a:stretch>
          <a:fillRect/>
        </a:stretch>
      </xdr:blipFill>
      <xdr:spPr>
        <a:xfrm>
          <a:off x="771525" y="25488900"/>
          <a:ext cx="2752725" cy="1495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66675</xdr:colOff>
      <xdr:row>290</xdr:row>
      <xdr:rowOff>19050</xdr:rowOff>
    </xdr:from>
    <xdr:to>
      <xdr:col>5</xdr:col>
      <xdr:colOff>1104900</xdr:colOff>
      <xdr:row>299</xdr:row>
      <xdr:rowOff>38100</xdr:rowOff>
    </xdr:to>
    <xdr:pic>
      <xdr:nvPicPr>
        <xdr:cNvPr id="1" name="Picture 1"/>
        <xdr:cNvPicPr preferRelativeResize="1">
          <a:picLocks noChangeAspect="1"/>
        </xdr:cNvPicPr>
      </xdr:nvPicPr>
      <xdr:blipFill>
        <a:blip r:embed="rId1"/>
        <a:stretch>
          <a:fillRect/>
        </a:stretch>
      </xdr:blipFill>
      <xdr:spPr>
        <a:xfrm>
          <a:off x="6543675" y="52025550"/>
          <a:ext cx="2152650" cy="1390650"/>
        </a:xfrm>
        <a:prstGeom prst="rect">
          <a:avLst/>
        </a:prstGeom>
        <a:noFill/>
        <a:ln w="9525" cmpd="sng">
          <a:noFill/>
        </a:ln>
      </xdr:spPr>
    </xdr:pic>
    <xdr:clientData/>
  </xdr:twoCellAnchor>
  <xdr:twoCellAnchor editAs="oneCell">
    <xdr:from>
      <xdr:col>1</xdr:col>
      <xdr:colOff>133350</xdr:colOff>
      <xdr:row>303</xdr:row>
      <xdr:rowOff>85725</xdr:rowOff>
    </xdr:from>
    <xdr:to>
      <xdr:col>1</xdr:col>
      <xdr:colOff>3181350</xdr:colOff>
      <xdr:row>313</xdr:row>
      <xdr:rowOff>66675</xdr:rowOff>
    </xdr:to>
    <xdr:pic>
      <xdr:nvPicPr>
        <xdr:cNvPr id="2" name="Picture 9" descr="riskometer"/>
        <xdr:cNvPicPr preferRelativeResize="1">
          <a:picLocks noChangeAspect="1"/>
        </xdr:cNvPicPr>
      </xdr:nvPicPr>
      <xdr:blipFill>
        <a:blip r:embed="rId2"/>
        <a:stretch>
          <a:fillRect/>
        </a:stretch>
      </xdr:blipFill>
      <xdr:spPr>
        <a:xfrm>
          <a:off x="352425" y="54092475"/>
          <a:ext cx="3048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outlinePr summaryBelow="0"/>
  </sheetPr>
  <dimension ref="A1:W34"/>
  <sheetViews>
    <sheetView tabSelected="1" zoomScalePageLayoutView="0" workbookViewId="0" topLeftCell="A1">
      <selection activeCell="A21" sqref="A21"/>
    </sheetView>
  </sheetViews>
  <sheetFormatPr defaultColWidth="9.28125" defaultRowHeight="15"/>
  <cols>
    <col min="1" max="1" width="36.28125" style="571" customWidth="1"/>
    <col min="2" max="2" width="28.7109375" style="601" customWidth="1"/>
    <col min="3" max="3" width="26.140625" style="571" customWidth="1"/>
    <col min="4" max="5" width="21.421875" style="571" customWidth="1"/>
    <col min="6" max="6" width="6.421875" style="571" customWidth="1"/>
    <col min="7" max="7" width="43.7109375" style="571" bestFit="1" customWidth="1"/>
    <col min="8" max="8" width="27.00390625" style="571" customWidth="1"/>
    <col min="9" max="9" width="25.140625" style="571" customWidth="1"/>
    <col min="10" max="11" width="21.28125" style="571" customWidth="1"/>
    <col min="12" max="12" width="4.7109375" style="571" customWidth="1"/>
    <col min="13" max="13" width="43.421875" style="571" customWidth="1"/>
    <col min="14" max="14" width="19.140625" style="571" customWidth="1"/>
    <col min="15" max="15" width="22.00390625" style="571" customWidth="1"/>
    <col min="16" max="17" width="21.57421875" style="571" customWidth="1"/>
    <col min="18" max="18" width="9.28125" style="571" customWidth="1"/>
    <col min="19" max="19" width="37.8515625" style="571" customWidth="1"/>
    <col min="20" max="20" width="23.7109375" style="571" customWidth="1"/>
    <col min="21" max="21" width="24.28125" style="571" customWidth="1"/>
    <col min="22" max="22" width="23.28125" style="571" customWidth="1"/>
    <col min="23" max="23" width="22.7109375" style="571" customWidth="1"/>
    <col min="24" max="16384" width="9.28125" style="571" customWidth="1"/>
  </cols>
  <sheetData>
    <row r="1" spans="1:5" ht="12.75">
      <c r="A1" s="620" t="s">
        <v>700</v>
      </c>
      <c r="B1" s="621"/>
      <c r="C1" s="621"/>
      <c r="D1" s="621"/>
      <c r="E1" s="622"/>
    </row>
    <row r="2" spans="1:5" ht="12.75">
      <c r="A2" s="623" t="s">
        <v>701</v>
      </c>
      <c r="B2" s="624"/>
      <c r="C2" s="624"/>
      <c r="D2" s="624"/>
      <c r="E2" s="625"/>
    </row>
    <row r="3" spans="1:5" ht="12.75">
      <c r="A3" s="623" t="s">
        <v>702</v>
      </c>
      <c r="B3" s="624"/>
      <c r="C3" s="624"/>
      <c r="D3" s="624"/>
      <c r="E3" s="625"/>
    </row>
    <row r="4" spans="1:5" ht="13.5" thickBot="1">
      <c r="A4" s="626" t="s">
        <v>703</v>
      </c>
      <c r="B4" s="627"/>
      <c r="C4" s="627"/>
      <c r="D4" s="627"/>
      <c r="E4" s="628"/>
    </row>
    <row r="5" spans="1:5" ht="13.5" thickBot="1">
      <c r="A5" s="629"/>
      <c r="B5" s="629"/>
      <c r="C5" s="629"/>
      <c r="D5" s="629"/>
      <c r="E5" s="572"/>
    </row>
    <row r="6" spans="1:23" ht="12.75">
      <c r="A6" s="630" t="s">
        <v>704</v>
      </c>
      <c r="B6" s="631"/>
      <c r="C6" s="631"/>
      <c r="D6" s="631"/>
      <c r="E6" s="632"/>
      <c r="G6" s="633" t="s">
        <v>705</v>
      </c>
      <c r="H6" s="634"/>
      <c r="I6" s="634"/>
      <c r="J6" s="634"/>
      <c r="K6" s="635"/>
      <c r="M6" s="630" t="s">
        <v>706</v>
      </c>
      <c r="N6" s="631"/>
      <c r="O6" s="631"/>
      <c r="P6" s="631"/>
      <c r="Q6" s="632"/>
      <c r="S6" s="633" t="s">
        <v>707</v>
      </c>
      <c r="T6" s="634"/>
      <c r="U6" s="634"/>
      <c r="V6" s="634"/>
      <c r="W6" s="635"/>
    </row>
    <row r="7" spans="1:23" ht="12.75">
      <c r="A7" s="636" t="s">
        <v>752</v>
      </c>
      <c r="B7" s="637"/>
      <c r="C7" s="637"/>
      <c r="D7" s="637"/>
      <c r="E7" s="638"/>
      <c r="G7" s="636" t="s">
        <v>752</v>
      </c>
      <c r="H7" s="637"/>
      <c r="I7" s="637"/>
      <c r="J7" s="637"/>
      <c r="K7" s="638"/>
      <c r="M7" s="636" t="s">
        <v>752</v>
      </c>
      <c r="N7" s="637"/>
      <c r="O7" s="637"/>
      <c r="P7" s="637"/>
      <c r="Q7" s="638"/>
      <c r="S7" s="636" t="s">
        <v>752</v>
      </c>
      <c r="T7" s="637"/>
      <c r="U7" s="637"/>
      <c r="V7" s="637"/>
      <c r="W7" s="638"/>
    </row>
    <row r="8" spans="1:23" ht="12.75">
      <c r="A8" s="573" t="s">
        <v>0</v>
      </c>
      <c r="B8" s="641" t="s">
        <v>1</v>
      </c>
      <c r="C8" s="642"/>
      <c r="D8" s="642"/>
      <c r="E8" s="643"/>
      <c r="G8" s="573" t="s">
        <v>0</v>
      </c>
      <c r="H8" s="639" t="s">
        <v>2</v>
      </c>
      <c r="I8" s="639"/>
      <c r="J8" s="639"/>
      <c r="K8" s="640"/>
      <c r="M8" s="573" t="s">
        <v>0</v>
      </c>
      <c r="N8" s="641" t="s">
        <v>708</v>
      </c>
      <c r="O8" s="642"/>
      <c r="P8" s="642"/>
      <c r="Q8" s="643"/>
      <c r="S8" s="573" t="s">
        <v>0</v>
      </c>
      <c r="T8" s="639" t="s">
        <v>3</v>
      </c>
      <c r="U8" s="639"/>
      <c r="V8" s="639"/>
      <c r="W8" s="640"/>
    </row>
    <row r="9" spans="1:23" ht="12.75">
      <c r="A9" s="573" t="s">
        <v>709</v>
      </c>
      <c r="B9" s="639" t="s">
        <v>710</v>
      </c>
      <c r="C9" s="639"/>
      <c r="D9" s="639"/>
      <c r="E9" s="640"/>
      <c r="G9" s="573" t="s">
        <v>709</v>
      </c>
      <c r="H9" s="639" t="s">
        <v>711</v>
      </c>
      <c r="I9" s="639"/>
      <c r="J9" s="639"/>
      <c r="K9" s="640"/>
      <c r="M9" s="573" t="s">
        <v>709</v>
      </c>
      <c r="N9" s="641" t="s">
        <v>712</v>
      </c>
      <c r="O9" s="642"/>
      <c r="P9" s="642"/>
      <c r="Q9" s="643"/>
      <c r="S9" s="573" t="s">
        <v>709</v>
      </c>
      <c r="T9" s="639" t="s">
        <v>713</v>
      </c>
      <c r="U9" s="639"/>
      <c r="V9" s="639"/>
      <c r="W9" s="640"/>
    </row>
    <row r="10" spans="1:23" ht="12.75">
      <c r="A10" s="573" t="s">
        <v>714</v>
      </c>
      <c r="B10" s="649" t="s">
        <v>715</v>
      </c>
      <c r="C10" s="650"/>
      <c r="D10" s="650"/>
      <c r="E10" s="651"/>
      <c r="G10" s="573" t="s">
        <v>714</v>
      </c>
      <c r="H10" s="652" t="s">
        <v>716</v>
      </c>
      <c r="I10" s="652"/>
      <c r="J10" s="652"/>
      <c r="K10" s="653"/>
      <c r="M10" s="573" t="s">
        <v>714</v>
      </c>
      <c r="N10" s="654" t="s">
        <v>717</v>
      </c>
      <c r="O10" s="655"/>
      <c r="P10" s="655"/>
      <c r="Q10" s="656"/>
      <c r="S10" s="573" t="s">
        <v>714</v>
      </c>
      <c r="T10" s="652" t="s">
        <v>718</v>
      </c>
      <c r="U10" s="652"/>
      <c r="V10" s="652"/>
      <c r="W10" s="653"/>
    </row>
    <row r="11" spans="1:23" ht="12.75">
      <c r="A11" s="575" t="s">
        <v>719</v>
      </c>
      <c r="B11" s="641" t="s">
        <v>694</v>
      </c>
      <c r="C11" s="642"/>
      <c r="D11" s="642"/>
      <c r="E11" s="643"/>
      <c r="G11" s="575" t="s">
        <v>719</v>
      </c>
      <c r="H11" s="639" t="s">
        <v>720</v>
      </c>
      <c r="I11" s="639"/>
      <c r="J11" s="639"/>
      <c r="K11" s="640"/>
      <c r="M11" s="575" t="s">
        <v>719</v>
      </c>
      <c r="N11" s="654" t="s">
        <v>721</v>
      </c>
      <c r="O11" s="655"/>
      <c r="P11" s="655"/>
      <c r="Q11" s="656"/>
      <c r="S11" s="575" t="s">
        <v>719</v>
      </c>
      <c r="T11" s="639" t="s">
        <v>722</v>
      </c>
      <c r="U11" s="639"/>
      <c r="V11" s="639"/>
      <c r="W11" s="640"/>
    </row>
    <row r="12" spans="1:23" ht="12.75">
      <c r="A12" s="575" t="s">
        <v>723</v>
      </c>
      <c r="B12" s="664">
        <v>41418</v>
      </c>
      <c r="C12" s="665"/>
      <c r="D12" s="665"/>
      <c r="E12" s="666"/>
      <c r="G12" s="575" t="s">
        <v>723</v>
      </c>
      <c r="H12" s="667">
        <v>43670</v>
      </c>
      <c r="I12" s="667"/>
      <c r="J12" s="667"/>
      <c r="K12" s="668"/>
      <c r="M12" s="575" t="s">
        <v>723</v>
      </c>
      <c r="N12" s="664">
        <v>43231</v>
      </c>
      <c r="O12" s="665"/>
      <c r="P12" s="665"/>
      <c r="Q12" s="666"/>
      <c r="S12" s="575" t="s">
        <v>723</v>
      </c>
      <c r="T12" s="667">
        <v>44342</v>
      </c>
      <c r="U12" s="667"/>
      <c r="V12" s="667"/>
      <c r="W12" s="668"/>
    </row>
    <row r="13" spans="1:23" ht="12.75">
      <c r="A13" s="575" t="s">
        <v>724</v>
      </c>
      <c r="B13" s="669">
        <v>35964.51</v>
      </c>
      <c r="C13" s="670"/>
      <c r="D13" s="670"/>
      <c r="E13" s="671"/>
      <c r="G13" s="575" t="s">
        <v>724</v>
      </c>
      <c r="H13" s="644">
        <v>1641.55</v>
      </c>
      <c r="I13" s="644"/>
      <c r="J13" s="644"/>
      <c r="K13" s="645"/>
      <c r="M13" s="575" t="s">
        <v>724</v>
      </c>
      <c r="N13" s="646">
        <v>1570.43</v>
      </c>
      <c r="O13" s="647"/>
      <c r="P13" s="647"/>
      <c r="Q13" s="648"/>
      <c r="S13" s="575" t="s">
        <v>724</v>
      </c>
      <c r="T13" s="644">
        <v>1438.04</v>
      </c>
      <c r="U13" s="644"/>
      <c r="V13" s="644"/>
      <c r="W13" s="645"/>
    </row>
    <row r="14" spans="1:23" ht="12.75">
      <c r="A14" s="575" t="s">
        <v>725</v>
      </c>
      <c r="B14" s="657" t="s">
        <v>569</v>
      </c>
      <c r="C14" s="658"/>
      <c r="D14" s="658"/>
      <c r="E14" s="659"/>
      <c r="G14" s="575" t="s">
        <v>725</v>
      </c>
      <c r="H14" s="660" t="s">
        <v>571</v>
      </c>
      <c r="I14" s="660"/>
      <c r="J14" s="660"/>
      <c r="K14" s="661"/>
      <c r="M14" s="575" t="s">
        <v>725</v>
      </c>
      <c r="N14" s="657" t="s">
        <v>570</v>
      </c>
      <c r="O14" s="658"/>
      <c r="P14" s="658"/>
      <c r="Q14" s="659"/>
      <c r="S14" s="575" t="s">
        <v>725</v>
      </c>
      <c r="T14" s="660" t="s">
        <v>572</v>
      </c>
      <c r="U14" s="660"/>
      <c r="V14" s="660"/>
      <c r="W14" s="661"/>
    </row>
    <row r="15" spans="1:23" ht="12.75">
      <c r="A15" s="576"/>
      <c r="B15" s="577"/>
      <c r="C15" s="366"/>
      <c r="D15" s="366"/>
      <c r="E15" s="578"/>
      <c r="G15" s="576"/>
      <c r="H15" s="577"/>
      <c r="I15" s="366"/>
      <c r="J15" s="366"/>
      <c r="K15" s="578"/>
      <c r="M15" s="576"/>
      <c r="N15" s="577"/>
      <c r="O15" s="366"/>
      <c r="P15" s="366"/>
      <c r="Q15" s="578"/>
      <c r="S15" s="576"/>
      <c r="T15" s="577"/>
      <c r="U15" s="366"/>
      <c r="V15" s="366"/>
      <c r="W15" s="578"/>
    </row>
    <row r="16" spans="1:23" ht="51">
      <c r="A16" s="579" t="s">
        <v>726</v>
      </c>
      <c r="B16" s="580" t="s">
        <v>727</v>
      </c>
      <c r="C16" s="580" t="s">
        <v>728</v>
      </c>
      <c r="D16" s="580" t="s">
        <v>729</v>
      </c>
      <c r="E16" s="581" t="s">
        <v>730</v>
      </c>
      <c r="G16" s="579" t="s">
        <v>726</v>
      </c>
      <c r="H16" s="580" t="s">
        <v>727</v>
      </c>
      <c r="I16" s="580" t="s">
        <v>728</v>
      </c>
      <c r="J16" s="580" t="s">
        <v>729</v>
      </c>
      <c r="K16" s="581" t="s">
        <v>730</v>
      </c>
      <c r="M16" s="579" t="s">
        <v>726</v>
      </c>
      <c r="N16" s="580" t="s">
        <v>727</v>
      </c>
      <c r="O16" s="580" t="s">
        <v>728</v>
      </c>
      <c r="P16" s="619" t="s">
        <v>767</v>
      </c>
      <c r="Q16" s="581" t="s">
        <v>731</v>
      </c>
      <c r="S16" s="579" t="s">
        <v>726</v>
      </c>
      <c r="T16" s="580" t="s">
        <v>727</v>
      </c>
      <c r="U16" s="580" t="s">
        <v>728</v>
      </c>
      <c r="V16" s="580" t="s">
        <v>732</v>
      </c>
      <c r="W16" s="581" t="s">
        <v>733</v>
      </c>
    </row>
    <row r="17" spans="1:23" ht="12.75">
      <c r="A17" s="582" t="s">
        <v>734</v>
      </c>
      <c r="B17" s="583">
        <v>0.1923545592587681</v>
      </c>
      <c r="C17" s="583">
        <v>0.18397373401848616</v>
      </c>
      <c r="D17" s="583">
        <v>0.1417808924821009</v>
      </c>
      <c r="E17" s="583">
        <v>0.1334460877383601</v>
      </c>
      <c r="G17" s="582" t="s">
        <v>734</v>
      </c>
      <c r="H17" s="583">
        <v>0.23033347675879545</v>
      </c>
      <c r="I17" s="583">
        <v>0.21488258781676928</v>
      </c>
      <c r="J17" s="583">
        <v>0.16346411249757753</v>
      </c>
      <c r="K17" s="583">
        <v>0.15071862628445198</v>
      </c>
      <c r="M17" s="582" t="s">
        <v>734</v>
      </c>
      <c r="N17" s="583">
        <v>0.04823800191701366</v>
      </c>
      <c r="O17" s="583">
        <v>0.047172516107950146</v>
      </c>
      <c r="P17" s="583">
        <v>0.05299362077183245</v>
      </c>
      <c r="Q17" s="583">
        <v>0.0564122974559389</v>
      </c>
      <c r="S17" s="582" t="s">
        <v>735</v>
      </c>
      <c r="T17" s="584">
        <v>0.08230318690455785</v>
      </c>
      <c r="U17" s="584">
        <v>0.07906240080347415</v>
      </c>
      <c r="V17" s="584">
        <v>0.05591699902544511</v>
      </c>
      <c r="W17" s="584">
        <v>0.027284626476507867</v>
      </c>
    </row>
    <row r="18" spans="1:23" ht="12.75">
      <c r="A18" s="582" t="s">
        <v>736</v>
      </c>
      <c r="B18" s="583">
        <v>0.17709657501906806</v>
      </c>
      <c r="C18" s="583">
        <v>0.16628830143335338</v>
      </c>
      <c r="D18" s="583">
        <v>0.12736804770047727</v>
      </c>
      <c r="E18" s="583">
        <v>0.1293650164245077</v>
      </c>
      <c r="G18" s="582" t="s">
        <v>736</v>
      </c>
      <c r="H18" s="583">
        <v>0.1688869495731169</v>
      </c>
      <c r="I18" s="583">
        <v>0.15369612708858837</v>
      </c>
      <c r="J18" s="583">
        <v>0.12736804770047727</v>
      </c>
      <c r="K18" s="583">
        <v>0.1293650164245077</v>
      </c>
      <c r="M18" s="582" t="s">
        <v>737</v>
      </c>
      <c r="N18" s="583">
        <v>0.06542059203312063</v>
      </c>
      <c r="O18" s="583">
        <v>0.06442517830725042</v>
      </c>
      <c r="P18" s="583">
        <v>0.06532235061705162</v>
      </c>
      <c r="Q18" s="583">
        <v>0.05900230886855556</v>
      </c>
      <c r="S18" s="585" t="s">
        <v>738</v>
      </c>
      <c r="T18" s="584">
        <v>0.09767855471309561</v>
      </c>
      <c r="U18" s="584">
        <v>0.09441987549646491</v>
      </c>
      <c r="V18" s="584">
        <v>0.09515524070781334</v>
      </c>
      <c r="W18" s="584">
        <v>0.10039832890866895</v>
      </c>
    </row>
    <row r="19" spans="1:23" ht="12.75">
      <c r="A19" s="582" t="s">
        <v>739</v>
      </c>
      <c r="B19" s="583">
        <v>0.30563623379227</v>
      </c>
      <c r="C19" s="583">
        <v>0.29298583879880447</v>
      </c>
      <c r="D19" s="583">
        <v>0.2760634583344048</v>
      </c>
      <c r="E19" s="583">
        <v>0.2601741103173705</v>
      </c>
      <c r="G19" s="582" t="s">
        <v>739</v>
      </c>
      <c r="H19" s="583">
        <v>0.31714309200815705</v>
      </c>
      <c r="I19" s="583">
        <v>0.3004794257501222</v>
      </c>
      <c r="J19" s="583">
        <v>0.2760634583344048</v>
      </c>
      <c r="K19" s="583">
        <v>0.2601741103173705</v>
      </c>
      <c r="M19" s="582" t="s">
        <v>763</v>
      </c>
      <c r="N19" s="583">
        <v>0.06919386624446933</v>
      </c>
      <c r="O19" s="583">
        <v>0.0682142867260409</v>
      </c>
      <c r="P19" s="583">
        <v>0.06969730305365554</v>
      </c>
      <c r="Q19" s="583">
        <v>0.0870182332714935</v>
      </c>
      <c r="S19" s="662"/>
      <c r="T19" s="663"/>
      <c r="U19" s="663"/>
      <c r="V19" s="663"/>
      <c r="W19" s="586"/>
    </row>
    <row r="20" spans="1:23" ht="12" customHeight="1">
      <c r="A20" s="582" t="s">
        <v>740</v>
      </c>
      <c r="B20" s="583">
        <v>0.19137841125767974</v>
      </c>
      <c r="C20" s="583">
        <v>0.1808473842387952</v>
      </c>
      <c r="D20" s="583">
        <v>0.12346800618842502</v>
      </c>
      <c r="E20" s="583">
        <v>0.12893398277148327</v>
      </c>
      <c r="G20" s="609"/>
      <c r="H20" s="610"/>
      <c r="I20" s="610"/>
      <c r="J20" s="611"/>
      <c r="K20" s="612"/>
      <c r="M20" s="585" t="s">
        <v>762</v>
      </c>
      <c r="N20" s="583">
        <v>0.06740941441242121</v>
      </c>
      <c r="O20" s="583">
        <v>0.06642640085612574</v>
      </c>
      <c r="P20" s="583">
        <v>0.07035914966908713</v>
      </c>
      <c r="Q20" s="583">
        <v>0.07315136491882988</v>
      </c>
      <c r="S20" s="579" t="s">
        <v>754</v>
      </c>
      <c r="T20" s="580" t="s">
        <v>348</v>
      </c>
      <c r="U20" s="580" t="s">
        <v>353</v>
      </c>
      <c r="V20" s="587"/>
      <c r="W20" s="588"/>
    </row>
    <row r="21" spans="1:23" ht="12" customHeight="1">
      <c r="A21" s="582" t="s">
        <v>753</v>
      </c>
      <c r="B21" s="583">
        <v>0.192573278491385</v>
      </c>
      <c r="C21" s="583">
        <v>0.184181996136464</v>
      </c>
      <c r="D21" s="583">
        <v>0.141943596869502</v>
      </c>
      <c r="E21" s="583">
        <v>0.13333499689873562</v>
      </c>
      <c r="G21" s="579" t="s">
        <v>754</v>
      </c>
      <c r="H21" s="613">
        <v>22.2341</v>
      </c>
      <c r="I21" s="613">
        <v>21.1769</v>
      </c>
      <c r="J21" s="587"/>
      <c r="K21" s="588"/>
      <c r="M21" s="585" t="s">
        <v>738</v>
      </c>
      <c r="N21" s="583">
        <v>0.05916796679418801</v>
      </c>
      <c r="O21" s="583">
        <v>0.058131134378669236</v>
      </c>
      <c r="P21" s="583">
        <v>0.0634649802251519</v>
      </c>
      <c r="Q21" s="583">
        <v>0.06256154310940554</v>
      </c>
      <c r="S21" s="579"/>
      <c r="T21" s="580"/>
      <c r="U21" s="580"/>
      <c r="V21" s="587"/>
      <c r="W21" s="588"/>
    </row>
    <row r="22" spans="1:23" ht="12.75">
      <c r="A22" s="672"/>
      <c r="B22" s="642"/>
      <c r="C22" s="642"/>
      <c r="D22" s="642"/>
      <c r="E22" s="574"/>
      <c r="G22" s="582"/>
      <c r="H22" s="591"/>
      <c r="I22" s="591"/>
      <c r="J22" s="587"/>
      <c r="K22" s="588"/>
      <c r="M22" s="585" t="s">
        <v>760</v>
      </c>
      <c r="N22" s="583">
        <v>0.04120505605025748</v>
      </c>
      <c r="O22" s="583">
        <v>0.0401734190606462</v>
      </c>
      <c r="P22" s="583">
        <v>0.044735316351790955</v>
      </c>
      <c r="Q22" s="583">
        <v>0.04199039884842293</v>
      </c>
      <c r="S22" s="589" t="s">
        <v>741</v>
      </c>
      <c r="T22" s="587">
        <v>11.7265</v>
      </c>
      <c r="U22" s="590">
        <v>11.6559</v>
      </c>
      <c r="V22" s="587"/>
      <c r="W22" s="588"/>
    </row>
    <row r="23" spans="1:23" ht="25.5">
      <c r="A23" s="579" t="s">
        <v>754</v>
      </c>
      <c r="B23" s="587">
        <v>58.3362</v>
      </c>
      <c r="C23" s="587">
        <v>54.3537</v>
      </c>
      <c r="D23" s="587"/>
      <c r="E23" s="588"/>
      <c r="G23" s="592" t="s">
        <v>743</v>
      </c>
      <c r="H23" s="593"/>
      <c r="I23" s="673" t="s">
        <v>744</v>
      </c>
      <c r="J23" s="674"/>
      <c r="K23" s="675"/>
      <c r="M23" s="585" t="s">
        <v>761</v>
      </c>
      <c r="N23" s="583">
        <v>0.04804918325976537</v>
      </c>
      <c r="O23" s="583">
        <v>0.04698736885974042</v>
      </c>
      <c r="P23" s="583">
        <v>0.05283114312343784</v>
      </c>
      <c r="Q23" s="583">
        <v>0.05677671388946104</v>
      </c>
      <c r="S23" s="575" t="s">
        <v>742</v>
      </c>
      <c r="T23" s="587">
        <v>10.2525</v>
      </c>
      <c r="U23" s="590">
        <v>10.3424</v>
      </c>
      <c r="V23" s="587"/>
      <c r="W23" s="588"/>
    </row>
    <row r="24" spans="1:23" ht="12.75">
      <c r="A24" s="579"/>
      <c r="B24" s="591"/>
      <c r="C24" s="591"/>
      <c r="D24" s="587"/>
      <c r="E24" s="588"/>
      <c r="G24" s="594" t="s">
        <v>348</v>
      </c>
      <c r="H24" s="595" t="s">
        <v>757</v>
      </c>
      <c r="I24" s="676"/>
      <c r="J24" s="677"/>
      <c r="K24" s="678"/>
      <c r="M24" s="585"/>
      <c r="N24" s="583"/>
      <c r="O24" s="583"/>
      <c r="P24" s="583"/>
      <c r="Q24" s="583"/>
      <c r="S24" s="582"/>
      <c r="T24" s="591"/>
      <c r="U24" s="591"/>
      <c r="V24" s="587"/>
      <c r="W24" s="588"/>
    </row>
    <row r="25" spans="1:23" ht="12.75">
      <c r="A25" s="682" t="s">
        <v>743</v>
      </c>
      <c r="B25" s="683"/>
      <c r="C25" s="673" t="s">
        <v>744</v>
      </c>
      <c r="D25" s="674"/>
      <c r="E25" s="675"/>
      <c r="G25" s="594" t="s">
        <v>353</v>
      </c>
      <c r="H25" s="595" t="s">
        <v>758</v>
      </c>
      <c r="I25" s="676"/>
      <c r="J25" s="677"/>
      <c r="K25" s="678"/>
      <c r="M25" s="579" t="s">
        <v>754</v>
      </c>
      <c r="N25" s="580" t="s">
        <v>348</v>
      </c>
      <c r="O25" s="580" t="s">
        <v>353</v>
      </c>
      <c r="P25" s="587"/>
      <c r="Q25" s="588"/>
      <c r="S25" s="592" t="s">
        <v>743</v>
      </c>
      <c r="T25" s="593"/>
      <c r="U25" s="673" t="s">
        <v>744</v>
      </c>
      <c r="V25" s="674"/>
      <c r="W25" s="675"/>
    </row>
    <row r="26" spans="1:23" ht="13.5" thickBot="1">
      <c r="A26" s="594" t="s">
        <v>348</v>
      </c>
      <c r="B26" s="595" t="s">
        <v>755</v>
      </c>
      <c r="C26" s="676"/>
      <c r="D26" s="677"/>
      <c r="E26" s="678"/>
      <c r="G26" s="598" t="s">
        <v>745</v>
      </c>
      <c r="H26" s="599">
        <v>0.0121417306576533</v>
      </c>
      <c r="I26" s="679"/>
      <c r="J26" s="680"/>
      <c r="K26" s="681"/>
      <c r="M26" s="589" t="s">
        <v>741</v>
      </c>
      <c r="N26" s="587">
        <v>1269.0439</v>
      </c>
      <c r="O26" s="587">
        <v>1262.5335</v>
      </c>
      <c r="P26" s="587"/>
      <c r="Q26" s="588"/>
      <c r="S26" s="594" t="s">
        <v>348</v>
      </c>
      <c r="T26" s="595" t="s">
        <v>764</v>
      </c>
      <c r="U26" s="676"/>
      <c r="V26" s="677"/>
      <c r="W26" s="678"/>
    </row>
    <row r="27" spans="1:23" ht="25.5">
      <c r="A27" s="596" t="s">
        <v>353</v>
      </c>
      <c r="B27" s="597" t="s">
        <v>756</v>
      </c>
      <c r="C27" s="676"/>
      <c r="D27" s="677"/>
      <c r="E27" s="678"/>
      <c r="M27" s="582" t="s">
        <v>746</v>
      </c>
      <c r="N27" s="587">
        <v>1000.5404</v>
      </c>
      <c r="O27" s="587">
        <v>1000.5404</v>
      </c>
      <c r="P27" s="587"/>
      <c r="Q27" s="588"/>
      <c r="S27" s="594" t="s">
        <v>353</v>
      </c>
      <c r="T27" s="595" t="s">
        <v>765</v>
      </c>
      <c r="U27" s="676"/>
      <c r="V27" s="677"/>
      <c r="W27" s="678"/>
    </row>
    <row r="28" spans="1:23" ht="26.25" thickBot="1">
      <c r="A28" s="598" t="s">
        <v>745</v>
      </c>
      <c r="B28" s="599">
        <v>0.0101086471328897</v>
      </c>
      <c r="C28" s="679"/>
      <c r="D28" s="680"/>
      <c r="E28" s="681"/>
      <c r="M28" s="582" t="s">
        <v>747</v>
      </c>
      <c r="N28" s="587">
        <v>1001.4014</v>
      </c>
      <c r="O28" s="600">
        <v>1001.3961</v>
      </c>
      <c r="P28" s="587"/>
      <c r="Q28" s="588"/>
      <c r="S28" s="598" t="s">
        <v>745</v>
      </c>
      <c r="T28" s="599">
        <v>0.00408549166102706</v>
      </c>
      <c r="U28" s="679"/>
      <c r="V28" s="680"/>
      <c r="W28" s="681"/>
    </row>
    <row r="29" spans="13:17" ht="25.5">
      <c r="M29" s="602" t="s">
        <v>748</v>
      </c>
      <c r="N29" s="590">
        <v>1003.4019</v>
      </c>
      <c r="O29" s="587">
        <v>1003.3958</v>
      </c>
      <c r="P29" s="603"/>
      <c r="Q29" s="604"/>
    </row>
    <row r="30" spans="1:17" ht="12.75">
      <c r="A30" s="571" t="s">
        <v>749</v>
      </c>
      <c r="M30" s="602"/>
      <c r="N30" s="605"/>
      <c r="O30" s="603"/>
      <c r="P30" s="603"/>
      <c r="Q30" s="604"/>
    </row>
    <row r="31" spans="2:17" ht="12.75">
      <c r="B31" s="571"/>
      <c r="M31" s="636" t="s">
        <v>743</v>
      </c>
      <c r="N31" s="684"/>
      <c r="O31" s="685" t="s">
        <v>744</v>
      </c>
      <c r="P31" s="686"/>
      <c r="Q31" s="687"/>
    </row>
    <row r="32" spans="1:17" ht="12.75">
      <c r="A32" s="571" t="s">
        <v>750</v>
      </c>
      <c r="B32" s="571"/>
      <c r="M32" s="606" t="s">
        <v>348</v>
      </c>
      <c r="N32" s="607" t="s">
        <v>759</v>
      </c>
      <c r="O32" s="688"/>
      <c r="P32" s="689"/>
      <c r="Q32" s="690"/>
    </row>
    <row r="33" spans="2:17" ht="12.75">
      <c r="B33" s="571"/>
      <c r="M33" s="606" t="s">
        <v>353</v>
      </c>
      <c r="N33" s="607" t="s">
        <v>751</v>
      </c>
      <c r="O33" s="688"/>
      <c r="P33" s="689"/>
      <c r="Q33" s="690"/>
    </row>
    <row r="34" spans="13:17" ht="13.5" thickBot="1">
      <c r="M34" s="608" t="s">
        <v>745</v>
      </c>
      <c r="N34" s="599">
        <v>0.00193179496150708</v>
      </c>
      <c r="O34" s="691"/>
      <c r="P34" s="692"/>
      <c r="Q34" s="693"/>
    </row>
  </sheetData>
  <sheetProtection/>
  <mergeCells count="49">
    <mergeCell ref="A22:D22"/>
    <mergeCell ref="I23:K26"/>
    <mergeCell ref="A25:B25"/>
    <mergeCell ref="C25:E28"/>
    <mergeCell ref="U25:W28"/>
    <mergeCell ref="M31:N31"/>
    <mergeCell ref="O31:Q34"/>
    <mergeCell ref="B14:E14"/>
    <mergeCell ref="H14:K14"/>
    <mergeCell ref="N14:Q14"/>
    <mergeCell ref="T14:W14"/>
    <mergeCell ref="S19:V19"/>
    <mergeCell ref="B12:E12"/>
    <mergeCell ref="H12:K12"/>
    <mergeCell ref="N12:Q12"/>
    <mergeCell ref="T12:W12"/>
    <mergeCell ref="B13:E13"/>
    <mergeCell ref="H13:K13"/>
    <mergeCell ref="N13:Q13"/>
    <mergeCell ref="T13:W13"/>
    <mergeCell ref="B10:E10"/>
    <mergeCell ref="H10:K10"/>
    <mergeCell ref="N10:Q10"/>
    <mergeCell ref="T10:W10"/>
    <mergeCell ref="B11:E11"/>
    <mergeCell ref="H11:K11"/>
    <mergeCell ref="N11:Q11"/>
    <mergeCell ref="T11:W11"/>
    <mergeCell ref="B8:E8"/>
    <mergeCell ref="H8:K8"/>
    <mergeCell ref="N8:Q8"/>
    <mergeCell ref="T8:W8"/>
    <mergeCell ref="B9:E9"/>
    <mergeCell ref="H9:K9"/>
    <mergeCell ref="N9:Q9"/>
    <mergeCell ref="T9:W9"/>
    <mergeCell ref="G6:K6"/>
    <mergeCell ref="M6:Q6"/>
    <mergeCell ref="S6:W6"/>
    <mergeCell ref="A7:E7"/>
    <mergeCell ref="G7:K7"/>
    <mergeCell ref="M7:Q7"/>
    <mergeCell ref="S7:W7"/>
    <mergeCell ref="A1:E1"/>
    <mergeCell ref="A2:E2"/>
    <mergeCell ref="A3:E3"/>
    <mergeCell ref="A4:E4"/>
    <mergeCell ref="A5:D5"/>
    <mergeCell ref="A6:E6"/>
  </mergeCells>
  <hyperlinks>
    <hyperlink ref="N14:P14" location="PPLF!A1" display="PPLF"/>
    <hyperlink ref="H14:J14" location="PPTSF!A1" display="PPTSF"/>
    <hyperlink ref="T14:V14" location="PPCHF!A1" display="PPCHF"/>
    <hyperlink ref="B14" location="PPFCF!A1" display="PPFCF"/>
  </hyperlinks>
  <printOptions/>
  <pageMargins left="0" right="0" top="0" bottom="0" header="0" footer="0"/>
  <pageSetup horizontalDpi="600" verticalDpi="600" orientation="landscape" r:id="rId1"/>
  <headerFooter>
    <oddFooter>&amp;C&amp;1#&amp;"Calibri"&amp;10&amp;K000000 For internal use only</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N292"/>
  <sheetViews>
    <sheetView zoomScalePageLayoutView="0" workbookViewId="0" topLeftCell="A1">
      <selection activeCell="I2" sqref="I2"/>
    </sheetView>
  </sheetViews>
  <sheetFormatPr defaultColWidth="9.140625" defaultRowHeight="15"/>
  <cols>
    <col min="1" max="1" width="3.28125" style="322" customWidth="1"/>
    <col min="2" max="2" width="56.28125" style="240" customWidth="1"/>
    <col min="3" max="3" width="16.7109375" style="240" customWidth="1"/>
    <col min="4" max="4" width="29.140625" style="240" customWidth="1"/>
    <col min="5" max="5" width="18.57421875" style="240" bestFit="1" customWidth="1"/>
    <col min="6" max="6" width="21.7109375" style="240" customWidth="1"/>
    <col min="7" max="7" width="13.140625" style="240" customWidth="1"/>
    <col min="8" max="8" width="14.8515625" style="240" customWidth="1"/>
    <col min="9" max="9" width="9.7109375" style="240" customWidth="1"/>
    <col min="10" max="10" width="12.140625" style="240" bestFit="1" customWidth="1"/>
    <col min="11" max="16384" width="9.140625" style="240" customWidth="1"/>
  </cols>
  <sheetData>
    <row r="1" spans="1:10" ht="15.75" customHeight="1">
      <c r="A1" s="238"/>
      <c r="B1" s="695" t="s">
        <v>573</v>
      </c>
      <c r="C1" s="695"/>
      <c r="D1" s="695"/>
      <c r="E1" s="695"/>
      <c r="F1" s="695"/>
      <c r="G1" s="695"/>
      <c r="H1" s="239"/>
      <c r="I1" s="239"/>
      <c r="J1" s="239"/>
    </row>
    <row r="2" spans="1:11" s="348" customFormat="1" ht="12.75" customHeight="1">
      <c r="A2" s="614"/>
      <c r="B2" s="615"/>
      <c r="C2" s="614"/>
      <c r="D2" s="614"/>
      <c r="E2" s="614"/>
      <c r="F2" s="614"/>
      <c r="G2" s="614"/>
      <c r="H2" s="614"/>
      <c r="I2" s="616" t="s">
        <v>766</v>
      </c>
      <c r="J2" s="617"/>
      <c r="K2" s="618"/>
    </row>
    <row r="3" spans="1:10" ht="12.75" customHeight="1" thickBot="1">
      <c r="A3" s="220"/>
      <c r="B3" s="188" t="s">
        <v>4</v>
      </c>
      <c r="C3" s="239"/>
      <c r="D3" s="239"/>
      <c r="E3" s="239"/>
      <c r="F3" s="239"/>
      <c r="G3" s="239"/>
      <c r="H3" s="239"/>
      <c r="I3" s="239"/>
      <c r="J3" s="239"/>
    </row>
    <row r="4" spans="1:10" ht="27.75" customHeight="1">
      <c r="A4" s="238"/>
      <c r="B4" s="190" t="s">
        <v>5</v>
      </c>
      <c r="C4" s="191" t="s">
        <v>6</v>
      </c>
      <c r="D4" s="192" t="s">
        <v>7</v>
      </c>
      <c r="E4" s="192" t="s">
        <v>8</v>
      </c>
      <c r="F4" s="192" t="s">
        <v>9</v>
      </c>
      <c r="G4" s="192" t="s">
        <v>10</v>
      </c>
      <c r="H4" s="192" t="s">
        <v>11</v>
      </c>
      <c r="I4" s="193" t="s">
        <v>12</v>
      </c>
      <c r="J4" s="241"/>
    </row>
    <row r="5" spans="1:10" ht="12.75" customHeight="1">
      <c r="A5" s="238"/>
      <c r="B5" s="194" t="s">
        <v>14</v>
      </c>
      <c r="C5" s="195"/>
      <c r="D5" s="195"/>
      <c r="E5" s="195"/>
      <c r="F5" s="195"/>
      <c r="G5" s="195"/>
      <c r="H5" s="242"/>
      <c r="I5" s="243"/>
      <c r="J5" s="239"/>
    </row>
    <row r="6" spans="1:10" ht="12.75" customHeight="1">
      <c r="A6" s="238"/>
      <c r="B6" s="194" t="s">
        <v>15</v>
      </c>
      <c r="C6" s="195"/>
      <c r="D6" s="195"/>
      <c r="E6" s="195"/>
      <c r="F6" s="239"/>
      <c r="G6" s="242"/>
      <c r="H6" s="242"/>
      <c r="I6" s="243"/>
      <c r="J6" s="239"/>
    </row>
    <row r="7" spans="1:10" ht="12.75" customHeight="1">
      <c r="A7" s="221"/>
      <c r="B7" s="196" t="s">
        <v>16</v>
      </c>
      <c r="C7" s="195" t="s">
        <v>17</v>
      </c>
      <c r="D7" s="195" t="s">
        <v>18</v>
      </c>
      <c r="E7" s="197">
        <v>10752504</v>
      </c>
      <c r="F7" s="198">
        <v>283909.12</v>
      </c>
      <c r="G7" s="199">
        <v>0.0789</v>
      </c>
      <c r="H7" s="200"/>
      <c r="I7" s="201"/>
      <c r="J7" s="239"/>
    </row>
    <row r="8" spans="1:10" ht="12.75" customHeight="1">
      <c r="A8" s="221"/>
      <c r="B8" s="196" t="s">
        <v>19</v>
      </c>
      <c r="C8" s="195" t="s">
        <v>20</v>
      </c>
      <c r="D8" s="195" t="s">
        <v>21</v>
      </c>
      <c r="E8" s="197">
        <v>60698959</v>
      </c>
      <c r="F8" s="198">
        <v>270413.86</v>
      </c>
      <c r="G8" s="199">
        <v>0.0752</v>
      </c>
      <c r="H8" s="200"/>
      <c r="I8" s="201"/>
      <c r="J8" s="239"/>
    </row>
    <row r="9" spans="1:10" ht="12.75" customHeight="1">
      <c r="A9" s="221"/>
      <c r="B9" s="196" t="s">
        <v>22</v>
      </c>
      <c r="C9" s="195" t="s">
        <v>23</v>
      </c>
      <c r="D9" s="195" t="s">
        <v>18</v>
      </c>
      <c r="E9" s="197">
        <v>3622674</v>
      </c>
      <c r="F9" s="198">
        <v>263183.64</v>
      </c>
      <c r="G9" s="199">
        <v>0.0732</v>
      </c>
      <c r="H9" s="200"/>
      <c r="I9" s="201"/>
      <c r="J9" s="239"/>
    </row>
    <row r="10" spans="1:10" ht="12.75" customHeight="1">
      <c r="A10" s="221"/>
      <c r="B10" s="196" t="s">
        <v>24</v>
      </c>
      <c r="C10" s="195" t="s">
        <v>25</v>
      </c>
      <c r="D10" s="195" t="s">
        <v>26</v>
      </c>
      <c r="E10" s="197">
        <v>21705898</v>
      </c>
      <c r="F10" s="198">
        <v>206021.53</v>
      </c>
      <c r="G10" s="199">
        <v>0.0573</v>
      </c>
      <c r="H10" s="200"/>
      <c r="I10" s="201"/>
      <c r="J10" s="239"/>
    </row>
    <row r="11" spans="1:10" ht="12.75" customHeight="1">
      <c r="A11" s="221"/>
      <c r="B11" s="196" t="s">
        <v>27</v>
      </c>
      <c r="C11" s="195" t="s">
        <v>28</v>
      </c>
      <c r="D11" s="195" t="s">
        <v>26</v>
      </c>
      <c r="E11" s="197">
        <v>20979955</v>
      </c>
      <c r="F11" s="198">
        <v>191935.12</v>
      </c>
      <c r="G11" s="199">
        <v>0.0534</v>
      </c>
      <c r="H11" s="200"/>
      <c r="I11" s="201"/>
      <c r="J11" s="239"/>
    </row>
    <row r="12" spans="1:10" ht="12.75" customHeight="1">
      <c r="A12" s="221"/>
      <c r="B12" s="196" t="s">
        <v>29</v>
      </c>
      <c r="C12" s="195" t="s">
        <v>30</v>
      </c>
      <c r="D12" s="195" t="s">
        <v>31</v>
      </c>
      <c r="E12" s="197">
        <v>15508996</v>
      </c>
      <c r="F12" s="198">
        <v>177593.51</v>
      </c>
      <c r="G12" s="199">
        <v>0.0494</v>
      </c>
      <c r="H12" s="200"/>
      <c r="I12" s="201"/>
      <c r="J12" s="239"/>
    </row>
    <row r="13" spans="1:10" ht="12.75" customHeight="1">
      <c r="A13" s="221"/>
      <c r="B13" s="196" t="s">
        <v>32</v>
      </c>
      <c r="C13" s="195" t="s">
        <v>33</v>
      </c>
      <c r="D13" s="195" t="s">
        <v>34</v>
      </c>
      <c r="E13" s="197">
        <v>63419428</v>
      </c>
      <c r="F13" s="198">
        <v>152999.37</v>
      </c>
      <c r="G13" s="199">
        <v>0.0425</v>
      </c>
      <c r="H13" s="200"/>
      <c r="I13" s="201"/>
      <c r="J13" s="239"/>
    </row>
    <row r="14" spans="1:10" ht="12.75" customHeight="1">
      <c r="A14" s="221"/>
      <c r="B14" s="196" t="s">
        <v>35</v>
      </c>
      <c r="C14" s="195" t="s">
        <v>36</v>
      </c>
      <c r="D14" s="195" t="s">
        <v>37</v>
      </c>
      <c r="E14" s="197">
        <v>63775637</v>
      </c>
      <c r="F14" s="198">
        <v>149139.33</v>
      </c>
      <c r="G14" s="199">
        <v>0.0415</v>
      </c>
      <c r="H14" s="200"/>
      <c r="I14" s="201"/>
      <c r="J14" s="239"/>
    </row>
    <row r="15" spans="1:10" ht="12.75" customHeight="1">
      <c r="A15" s="221"/>
      <c r="B15" s="196" t="s">
        <v>38</v>
      </c>
      <c r="C15" s="195" t="s">
        <v>39</v>
      </c>
      <c r="D15" s="195" t="s">
        <v>40</v>
      </c>
      <c r="E15" s="197">
        <v>1382945</v>
      </c>
      <c r="F15" s="198">
        <v>129550.14</v>
      </c>
      <c r="G15" s="199">
        <v>0.036</v>
      </c>
      <c r="H15" s="200"/>
      <c r="I15" s="201"/>
      <c r="J15" s="239"/>
    </row>
    <row r="16" spans="1:10" ht="12.75" customHeight="1">
      <c r="A16" s="221"/>
      <c r="B16" s="196" t="s">
        <v>41</v>
      </c>
      <c r="C16" s="195" t="s">
        <v>42</v>
      </c>
      <c r="D16" s="195" t="s">
        <v>43</v>
      </c>
      <c r="E16" s="197">
        <v>44206584</v>
      </c>
      <c r="F16" s="198">
        <v>67636.07</v>
      </c>
      <c r="G16" s="199">
        <v>0.0188</v>
      </c>
      <c r="H16" s="200"/>
      <c r="I16" s="201"/>
      <c r="J16" s="239"/>
    </row>
    <row r="17" spans="1:10" ht="12.75" customHeight="1">
      <c r="A17" s="221"/>
      <c r="B17" s="196" t="s">
        <v>44</v>
      </c>
      <c r="C17" s="195" t="s">
        <v>45</v>
      </c>
      <c r="D17" s="195" t="s">
        <v>31</v>
      </c>
      <c r="E17" s="197">
        <v>4027120</v>
      </c>
      <c r="F17" s="198">
        <v>53089.52</v>
      </c>
      <c r="G17" s="199">
        <v>0.0148</v>
      </c>
      <c r="H17" s="200"/>
      <c r="I17" s="201"/>
      <c r="J17" s="239"/>
    </row>
    <row r="18" spans="1:10" ht="12.75" customHeight="1">
      <c r="A18" s="221"/>
      <c r="B18" s="196" t="s">
        <v>46</v>
      </c>
      <c r="C18" s="195" t="s">
        <v>47</v>
      </c>
      <c r="D18" s="195" t="s">
        <v>43</v>
      </c>
      <c r="E18" s="197">
        <v>4799727</v>
      </c>
      <c r="F18" s="198">
        <v>49842.77</v>
      </c>
      <c r="G18" s="199">
        <v>0.0139</v>
      </c>
      <c r="H18" s="200"/>
      <c r="I18" s="201"/>
      <c r="J18" s="239"/>
    </row>
    <row r="19" spans="1:10" ht="12.75" customHeight="1">
      <c r="A19" s="221"/>
      <c r="B19" s="196" t="s">
        <v>48</v>
      </c>
      <c r="C19" s="195" t="s">
        <v>49</v>
      </c>
      <c r="D19" s="195" t="s">
        <v>43</v>
      </c>
      <c r="E19" s="197">
        <v>7618643</v>
      </c>
      <c r="F19" s="198">
        <v>48572.66</v>
      </c>
      <c r="G19" s="199">
        <v>0.0135</v>
      </c>
      <c r="H19" s="200"/>
      <c r="I19" s="201"/>
      <c r="J19" s="239"/>
    </row>
    <row r="20" spans="1:10" ht="12.75" customHeight="1">
      <c r="A20" s="221"/>
      <c r="B20" s="196" t="s">
        <v>50</v>
      </c>
      <c r="C20" s="195" t="s">
        <v>51</v>
      </c>
      <c r="D20" s="195" t="s">
        <v>52</v>
      </c>
      <c r="E20" s="197">
        <v>39260011</v>
      </c>
      <c r="F20" s="198">
        <v>41929.69</v>
      </c>
      <c r="G20" s="199">
        <v>0.0117</v>
      </c>
      <c r="H20" s="200"/>
      <c r="I20" s="201"/>
      <c r="J20" s="239"/>
    </row>
    <row r="21" spans="1:10" ht="12.75" customHeight="1">
      <c r="A21" s="221"/>
      <c r="B21" s="196" t="s">
        <v>53</v>
      </c>
      <c r="C21" s="195" t="s">
        <v>54</v>
      </c>
      <c r="D21" s="195" t="s">
        <v>43</v>
      </c>
      <c r="E21" s="197">
        <v>2492885</v>
      </c>
      <c r="F21" s="198">
        <v>36277.71</v>
      </c>
      <c r="G21" s="199">
        <v>0.0101</v>
      </c>
      <c r="H21" s="200"/>
      <c r="I21" s="201"/>
      <c r="J21" s="239"/>
    </row>
    <row r="22" spans="1:10" ht="12.75" customHeight="1">
      <c r="A22" s="221"/>
      <c r="B22" s="196" t="s">
        <v>55</v>
      </c>
      <c r="C22" s="195" t="s">
        <v>56</v>
      </c>
      <c r="D22" s="195" t="s">
        <v>57</v>
      </c>
      <c r="E22" s="197">
        <v>7204805</v>
      </c>
      <c r="F22" s="198">
        <v>36189.74</v>
      </c>
      <c r="G22" s="199">
        <v>0.0101</v>
      </c>
      <c r="H22" s="200"/>
      <c r="I22" s="201"/>
      <c r="J22" s="239"/>
    </row>
    <row r="23" spans="1:10" ht="12.75" customHeight="1">
      <c r="A23" s="221"/>
      <c r="B23" s="196" t="s">
        <v>58</v>
      </c>
      <c r="C23" s="195" t="s">
        <v>59</v>
      </c>
      <c r="D23" s="195" t="s">
        <v>57</v>
      </c>
      <c r="E23" s="197">
        <v>3618584</v>
      </c>
      <c r="F23" s="198">
        <v>34486.91</v>
      </c>
      <c r="G23" s="199">
        <v>0.0096</v>
      </c>
      <c r="H23" s="200"/>
      <c r="I23" s="201"/>
      <c r="J23" s="239"/>
    </row>
    <row r="24" spans="1:10" ht="12.75" customHeight="1">
      <c r="A24" s="221"/>
      <c r="B24" s="196" t="s">
        <v>65</v>
      </c>
      <c r="C24" s="195" t="s">
        <v>66</v>
      </c>
      <c r="D24" s="195" t="s">
        <v>57</v>
      </c>
      <c r="E24" s="197">
        <v>665343</v>
      </c>
      <c r="F24" s="198">
        <v>29947.42</v>
      </c>
      <c r="G24" s="199">
        <v>0.0083</v>
      </c>
      <c r="H24" s="200"/>
      <c r="I24" s="201"/>
      <c r="J24" s="239"/>
    </row>
    <row r="25" spans="1:10" ht="12.75" customHeight="1">
      <c r="A25" s="221"/>
      <c r="B25" s="196" t="s">
        <v>67</v>
      </c>
      <c r="C25" s="195" t="s">
        <v>68</v>
      </c>
      <c r="D25" s="195" t="s">
        <v>69</v>
      </c>
      <c r="E25" s="197">
        <v>1226855</v>
      </c>
      <c r="F25" s="198">
        <v>27896.23</v>
      </c>
      <c r="G25" s="199">
        <v>0.0078</v>
      </c>
      <c r="H25" s="200"/>
      <c r="I25" s="201"/>
      <c r="J25" s="239"/>
    </row>
    <row r="26" spans="1:10" ht="12.75" customHeight="1">
      <c r="A26" s="221"/>
      <c r="B26" s="196" t="s">
        <v>70</v>
      </c>
      <c r="C26" s="195" t="s">
        <v>71</v>
      </c>
      <c r="D26" s="195" t="s">
        <v>57</v>
      </c>
      <c r="E26" s="197">
        <v>3541831</v>
      </c>
      <c r="F26" s="198">
        <v>24826.46</v>
      </c>
      <c r="G26" s="199">
        <v>0.0069</v>
      </c>
      <c r="H26" s="200"/>
      <c r="I26" s="201"/>
      <c r="J26" s="239"/>
    </row>
    <row r="27" spans="1:10" ht="12.75" customHeight="1">
      <c r="A27" s="221"/>
      <c r="B27" s="196" t="s">
        <v>72</v>
      </c>
      <c r="C27" s="195" t="s">
        <v>73</v>
      </c>
      <c r="D27" s="195" t="s">
        <v>43</v>
      </c>
      <c r="E27" s="197">
        <v>3035753</v>
      </c>
      <c r="F27" s="198">
        <v>21512.86</v>
      </c>
      <c r="G27" s="199">
        <v>0.006</v>
      </c>
      <c r="H27" s="200"/>
      <c r="I27" s="201"/>
      <c r="J27" s="239"/>
    </row>
    <row r="28" spans="1:10" ht="12.75" customHeight="1">
      <c r="A28" s="221"/>
      <c r="B28" s="196" t="s">
        <v>74</v>
      </c>
      <c r="C28" s="195" t="s">
        <v>75</v>
      </c>
      <c r="D28" s="195" t="s">
        <v>43</v>
      </c>
      <c r="E28" s="197">
        <v>422587</v>
      </c>
      <c r="F28" s="198">
        <v>21056.03</v>
      </c>
      <c r="G28" s="199">
        <v>0.0059</v>
      </c>
      <c r="H28" s="200"/>
      <c r="I28" s="201"/>
      <c r="J28" s="239"/>
    </row>
    <row r="29" spans="1:10" ht="12.75" customHeight="1">
      <c r="A29" s="221"/>
      <c r="B29" s="196" t="s">
        <v>76</v>
      </c>
      <c r="C29" s="195" t="s">
        <v>77</v>
      </c>
      <c r="D29" s="195" t="s">
        <v>31</v>
      </c>
      <c r="E29" s="197">
        <v>417679</v>
      </c>
      <c r="F29" s="198">
        <v>15176.78</v>
      </c>
      <c r="G29" s="199">
        <v>0.0042</v>
      </c>
      <c r="H29" s="200"/>
      <c r="I29" s="201"/>
      <c r="J29" s="239"/>
    </row>
    <row r="30" spans="1:10" ht="12.75" customHeight="1">
      <c r="A30" s="221"/>
      <c r="B30" s="196" t="s">
        <v>78</v>
      </c>
      <c r="C30" s="195" t="s">
        <v>79</v>
      </c>
      <c r="D30" s="195" t="s">
        <v>80</v>
      </c>
      <c r="E30" s="197">
        <v>27087811</v>
      </c>
      <c r="F30" s="198">
        <v>11837.37</v>
      </c>
      <c r="G30" s="199">
        <v>0.0033</v>
      </c>
      <c r="H30" s="200"/>
      <c r="I30" s="201"/>
      <c r="J30" s="239"/>
    </row>
    <row r="31" spans="1:10" ht="12.75" customHeight="1">
      <c r="A31" s="221"/>
      <c r="B31" s="196" t="s">
        <v>83</v>
      </c>
      <c r="C31" s="195" t="s">
        <v>84</v>
      </c>
      <c r="D31" s="195" t="s">
        <v>18</v>
      </c>
      <c r="E31" s="197">
        <v>80159</v>
      </c>
      <c r="F31" s="198">
        <v>4284.06</v>
      </c>
      <c r="G31" s="199">
        <v>0.0012</v>
      </c>
      <c r="H31" s="200"/>
      <c r="I31" s="201"/>
      <c r="J31" s="239"/>
    </row>
    <row r="32" spans="1:10" ht="12.75" customHeight="1">
      <c r="A32" s="221"/>
      <c r="B32" s="196"/>
      <c r="C32" s="195"/>
      <c r="D32" s="195"/>
      <c r="E32" s="197"/>
      <c r="F32" s="198"/>
      <c r="G32" s="199"/>
      <c r="H32" s="200"/>
      <c r="I32" s="201"/>
      <c r="J32" s="239"/>
    </row>
    <row r="33" spans="1:10" ht="12.75" customHeight="1">
      <c r="A33" s="221"/>
      <c r="B33" s="223" t="s">
        <v>579</v>
      </c>
      <c r="C33" s="195"/>
      <c r="D33" s="195"/>
      <c r="E33" s="197"/>
      <c r="F33" s="198"/>
      <c r="G33" s="199"/>
      <c r="H33" s="200"/>
      <c r="I33" s="201"/>
      <c r="J33" s="239"/>
    </row>
    <row r="34" spans="1:10" ht="12.75" customHeight="1">
      <c r="A34" s="221"/>
      <c r="B34" s="196" t="s">
        <v>60</v>
      </c>
      <c r="C34" s="195" t="s">
        <v>61</v>
      </c>
      <c r="D34" s="195" t="s">
        <v>18</v>
      </c>
      <c r="E34" s="197">
        <v>461250</v>
      </c>
      <c r="F34" s="198">
        <v>32240.68</v>
      </c>
      <c r="G34" s="199">
        <v>0.009</v>
      </c>
      <c r="H34" s="200"/>
      <c r="I34" s="201"/>
      <c r="J34" s="239"/>
    </row>
    <row r="35" spans="1:10" ht="12.75" customHeight="1">
      <c r="A35" s="221"/>
      <c r="B35" s="196" t="s">
        <v>62</v>
      </c>
      <c r="C35" s="195" t="s">
        <v>63</v>
      </c>
      <c r="D35" s="195" t="s">
        <v>64</v>
      </c>
      <c r="E35" s="197">
        <v>1273000</v>
      </c>
      <c r="F35" s="198">
        <v>31441.83</v>
      </c>
      <c r="G35" s="199">
        <v>0.0087</v>
      </c>
      <c r="H35" s="200"/>
      <c r="I35" s="201"/>
      <c r="J35" s="239"/>
    </row>
    <row r="36" spans="1:10" ht="12.75" customHeight="1">
      <c r="A36" s="221"/>
      <c r="B36" s="196" t="s">
        <v>81</v>
      </c>
      <c r="C36" s="195" t="s">
        <v>82</v>
      </c>
      <c r="D36" s="195" t="s">
        <v>26</v>
      </c>
      <c r="E36" s="197">
        <v>447300</v>
      </c>
      <c r="F36" s="198">
        <v>5754.96</v>
      </c>
      <c r="G36" s="199">
        <v>0.0016</v>
      </c>
      <c r="H36" s="200"/>
      <c r="I36" s="201"/>
      <c r="J36" s="239"/>
    </row>
    <row r="37" spans="1:10" ht="12.75" customHeight="1">
      <c r="A37" s="221"/>
      <c r="B37" s="196" t="s">
        <v>85</v>
      </c>
      <c r="C37" s="195" t="s">
        <v>86</v>
      </c>
      <c r="D37" s="195" t="s">
        <v>31</v>
      </c>
      <c r="E37" s="197">
        <v>331800</v>
      </c>
      <c r="F37" s="198">
        <v>3701.39</v>
      </c>
      <c r="G37" s="199">
        <v>0.001</v>
      </c>
      <c r="H37" s="200"/>
      <c r="I37" s="201"/>
      <c r="J37" s="239"/>
    </row>
    <row r="38" spans="1:10" ht="12.75" customHeight="1">
      <c r="A38" s="221"/>
      <c r="B38" s="196" t="s">
        <v>87</v>
      </c>
      <c r="C38" s="195" t="s">
        <v>88</v>
      </c>
      <c r="D38" s="195" t="s">
        <v>21</v>
      </c>
      <c r="E38" s="197">
        <v>132600</v>
      </c>
      <c r="F38" s="198">
        <v>3537.17</v>
      </c>
      <c r="G38" s="199">
        <v>0.001</v>
      </c>
      <c r="H38" s="200"/>
      <c r="I38" s="201"/>
      <c r="J38" s="239"/>
    </row>
    <row r="39" spans="1:10" ht="12.75" customHeight="1">
      <c r="A39" s="221"/>
      <c r="B39" s="196" t="s">
        <v>89</v>
      </c>
      <c r="C39" s="195" t="s">
        <v>90</v>
      </c>
      <c r="D39" s="195" t="s">
        <v>40</v>
      </c>
      <c r="E39" s="197">
        <v>391875</v>
      </c>
      <c r="F39" s="198">
        <v>2062.44</v>
      </c>
      <c r="G39" s="199">
        <v>0.0006</v>
      </c>
      <c r="H39" s="200"/>
      <c r="I39" s="201"/>
      <c r="J39" s="239"/>
    </row>
    <row r="40" spans="1:10" ht="12.75" customHeight="1">
      <c r="A40" s="221"/>
      <c r="B40" s="196" t="s">
        <v>91</v>
      </c>
      <c r="C40" s="195" t="s">
        <v>92</v>
      </c>
      <c r="D40" s="195" t="s">
        <v>31</v>
      </c>
      <c r="E40" s="197">
        <v>56525</v>
      </c>
      <c r="F40" s="198">
        <v>1859.39</v>
      </c>
      <c r="G40" s="199">
        <v>0.0005</v>
      </c>
      <c r="H40" s="200"/>
      <c r="I40" s="201"/>
      <c r="J40" s="239"/>
    </row>
    <row r="41" spans="1:10" ht="12.75" customHeight="1">
      <c r="A41" s="221"/>
      <c r="B41" s="196" t="s">
        <v>93</v>
      </c>
      <c r="C41" s="195" t="s">
        <v>94</v>
      </c>
      <c r="D41" s="195" t="s">
        <v>95</v>
      </c>
      <c r="E41" s="197">
        <v>1035000</v>
      </c>
      <c r="F41" s="198">
        <v>1514.21</v>
      </c>
      <c r="G41" s="199">
        <v>0.0004</v>
      </c>
      <c r="H41" s="200"/>
      <c r="I41" s="201"/>
      <c r="J41" s="239"/>
    </row>
    <row r="42" spans="1:10" ht="12.75" customHeight="1">
      <c r="A42" s="221"/>
      <c r="B42" s="196" t="s">
        <v>96</v>
      </c>
      <c r="C42" s="195" t="s">
        <v>97</v>
      </c>
      <c r="D42" s="195" t="s">
        <v>98</v>
      </c>
      <c r="E42" s="197">
        <v>93500</v>
      </c>
      <c r="F42" s="198">
        <v>553.85</v>
      </c>
      <c r="G42" s="199">
        <v>0.0002</v>
      </c>
      <c r="H42" s="200"/>
      <c r="I42" s="201"/>
      <c r="J42" s="239"/>
    </row>
    <row r="43" spans="1:10" ht="12.75" customHeight="1">
      <c r="A43" s="221"/>
      <c r="B43" s="196" t="s">
        <v>99</v>
      </c>
      <c r="C43" s="195" t="s">
        <v>100</v>
      </c>
      <c r="D43" s="195" t="s">
        <v>26</v>
      </c>
      <c r="E43" s="197">
        <v>8800</v>
      </c>
      <c r="F43" s="198">
        <v>177.26</v>
      </c>
      <c r="G43" s="200" t="s">
        <v>101</v>
      </c>
      <c r="H43" s="200"/>
      <c r="I43" s="201"/>
      <c r="J43" s="239"/>
    </row>
    <row r="44" spans="1:10" ht="12.75" customHeight="1">
      <c r="A44" s="238"/>
      <c r="B44" s="194" t="s">
        <v>102</v>
      </c>
      <c r="C44" s="195"/>
      <c r="D44" s="195"/>
      <c r="E44" s="195"/>
      <c r="F44" s="202">
        <v>2432151.08</v>
      </c>
      <c r="G44" s="203">
        <v>0.6765</v>
      </c>
      <c r="H44" s="204"/>
      <c r="I44" s="205"/>
      <c r="J44" s="239"/>
    </row>
    <row r="45" spans="1:10" ht="12.75" customHeight="1">
      <c r="A45" s="238"/>
      <c r="B45" s="206" t="s">
        <v>103</v>
      </c>
      <c r="C45" s="207"/>
      <c r="D45" s="207"/>
      <c r="E45" s="207"/>
      <c r="F45" s="204" t="s">
        <v>104</v>
      </c>
      <c r="G45" s="204" t="s">
        <v>104</v>
      </c>
      <c r="H45" s="204"/>
      <c r="I45" s="205"/>
      <c r="J45" s="239"/>
    </row>
    <row r="46" spans="1:10" ht="12.75" customHeight="1">
      <c r="A46" s="238"/>
      <c r="B46" s="206" t="s">
        <v>102</v>
      </c>
      <c r="C46" s="207"/>
      <c r="D46" s="207"/>
      <c r="E46" s="207"/>
      <c r="F46" s="204" t="s">
        <v>104</v>
      </c>
      <c r="G46" s="204" t="s">
        <v>104</v>
      </c>
      <c r="H46" s="204"/>
      <c r="I46" s="205"/>
      <c r="J46" s="239"/>
    </row>
    <row r="47" spans="1:10" ht="12.75" customHeight="1">
      <c r="A47" s="238"/>
      <c r="B47" s="206" t="s">
        <v>105</v>
      </c>
      <c r="C47" s="208"/>
      <c r="D47" s="207"/>
      <c r="E47" s="208"/>
      <c r="F47" s="202">
        <v>2432151.08</v>
      </c>
      <c r="G47" s="203">
        <v>0.6765</v>
      </c>
      <c r="H47" s="204"/>
      <c r="I47" s="205"/>
      <c r="J47" s="239"/>
    </row>
    <row r="48" spans="1:10" ht="12.75" customHeight="1">
      <c r="A48" s="238"/>
      <c r="B48" s="194" t="s">
        <v>106</v>
      </c>
      <c r="C48" s="195"/>
      <c r="D48" s="195"/>
      <c r="E48" s="195"/>
      <c r="F48" s="195"/>
      <c r="G48" s="195"/>
      <c r="H48" s="242"/>
      <c r="I48" s="243"/>
      <c r="J48" s="239"/>
    </row>
    <row r="49" spans="1:10" ht="12.75" customHeight="1">
      <c r="A49" s="238"/>
      <c r="B49" s="194" t="s">
        <v>15</v>
      </c>
      <c r="C49" s="195"/>
      <c r="D49" s="195"/>
      <c r="E49" s="195"/>
      <c r="F49" s="239"/>
      <c r="G49" s="242"/>
      <c r="H49" s="242"/>
      <c r="I49" s="243"/>
      <c r="J49" s="239"/>
    </row>
    <row r="50" spans="1:10" ht="12.75" customHeight="1">
      <c r="A50" s="221"/>
      <c r="B50" s="196" t="s">
        <v>107</v>
      </c>
      <c r="C50" s="195" t="s">
        <v>108</v>
      </c>
      <c r="D50" s="222" t="s">
        <v>577</v>
      </c>
      <c r="E50" s="197">
        <v>731749</v>
      </c>
      <c r="F50" s="198">
        <v>200487.42</v>
      </c>
      <c r="G50" s="199">
        <v>0.0557</v>
      </c>
      <c r="H50" s="200"/>
      <c r="I50" s="201"/>
      <c r="J50" s="239"/>
    </row>
    <row r="51" spans="1:10" ht="12.75" customHeight="1">
      <c r="A51" s="221"/>
      <c r="B51" s="196" t="s">
        <v>109</v>
      </c>
      <c r="C51" s="195" t="s">
        <v>110</v>
      </c>
      <c r="D51" s="222" t="s">
        <v>577</v>
      </c>
      <c r="E51" s="197">
        <v>1868557</v>
      </c>
      <c r="F51" s="198">
        <v>191157.91</v>
      </c>
      <c r="G51" s="199">
        <v>0.0532</v>
      </c>
      <c r="H51" s="200"/>
      <c r="I51" s="201"/>
      <c r="J51" s="239"/>
    </row>
    <row r="52" spans="1:10" ht="12.75" customHeight="1">
      <c r="A52" s="221"/>
      <c r="B52" s="196" t="s">
        <v>111</v>
      </c>
      <c r="C52" s="195" t="s">
        <v>112</v>
      </c>
      <c r="D52" s="222" t="s">
        <v>578</v>
      </c>
      <c r="E52" s="197">
        <v>1358853</v>
      </c>
      <c r="F52" s="198">
        <v>136754.57</v>
      </c>
      <c r="G52" s="199">
        <v>0.038</v>
      </c>
      <c r="H52" s="200"/>
      <c r="I52" s="201"/>
      <c r="J52" s="239"/>
    </row>
    <row r="53" spans="1:10" ht="12.75" customHeight="1">
      <c r="A53" s="221"/>
      <c r="B53" s="196" t="s">
        <v>113</v>
      </c>
      <c r="C53" s="195" t="s">
        <v>114</v>
      </c>
      <c r="D53" s="222" t="s">
        <v>577</v>
      </c>
      <c r="E53" s="197">
        <v>591056</v>
      </c>
      <c r="F53" s="198">
        <v>128354.94</v>
      </c>
      <c r="G53" s="199">
        <v>0.0357</v>
      </c>
      <c r="H53" s="200"/>
      <c r="I53" s="201"/>
      <c r="J53" s="239"/>
    </row>
    <row r="54" spans="1:10" ht="12.75" customHeight="1">
      <c r="A54" s="238"/>
      <c r="B54" s="194" t="s">
        <v>102</v>
      </c>
      <c r="C54" s="195"/>
      <c r="D54" s="195"/>
      <c r="E54" s="195"/>
      <c r="F54" s="202">
        <v>656754.84</v>
      </c>
      <c r="G54" s="203">
        <v>0.1826</v>
      </c>
      <c r="H54" s="204"/>
      <c r="I54" s="205"/>
      <c r="J54" s="239"/>
    </row>
    <row r="55" spans="1:10" ht="12.75" customHeight="1">
      <c r="A55" s="238"/>
      <c r="B55" s="206" t="s">
        <v>103</v>
      </c>
      <c r="C55" s="207"/>
      <c r="D55" s="207"/>
      <c r="E55" s="207"/>
      <c r="F55" s="204" t="s">
        <v>104</v>
      </c>
      <c r="G55" s="204" t="s">
        <v>104</v>
      </c>
      <c r="H55" s="204"/>
      <c r="I55" s="205"/>
      <c r="J55" s="239"/>
    </row>
    <row r="56" spans="1:10" ht="12.75" customHeight="1">
      <c r="A56" s="238"/>
      <c r="B56" s="206" t="s">
        <v>102</v>
      </c>
      <c r="C56" s="207"/>
      <c r="D56" s="207"/>
      <c r="E56" s="207"/>
      <c r="F56" s="204" t="s">
        <v>104</v>
      </c>
      <c r="G56" s="204" t="s">
        <v>104</v>
      </c>
      <c r="H56" s="204"/>
      <c r="I56" s="205"/>
      <c r="J56" s="239"/>
    </row>
    <row r="57" spans="1:10" ht="12.75" customHeight="1">
      <c r="A57" s="238"/>
      <c r="B57" s="206" t="s">
        <v>105</v>
      </c>
      <c r="C57" s="208"/>
      <c r="D57" s="207"/>
      <c r="E57" s="208"/>
      <c r="F57" s="202">
        <v>656754.84</v>
      </c>
      <c r="G57" s="203">
        <v>0.1826</v>
      </c>
      <c r="H57" s="204"/>
      <c r="I57" s="205"/>
      <c r="J57" s="239"/>
    </row>
    <row r="58" spans="1:10" ht="12.75" customHeight="1">
      <c r="A58" s="238"/>
      <c r="B58" s="194" t="s">
        <v>127</v>
      </c>
      <c r="C58" s="195"/>
      <c r="D58" s="195"/>
      <c r="E58" s="195"/>
      <c r="F58" s="209"/>
      <c r="G58" s="209"/>
      <c r="H58" s="242"/>
      <c r="I58" s="243"/>
      <c r="J58" s="239"/>
    </row>
    <row r="59" spans="1:10" ht="12.75" customHeight="1">
      <c r="A59" s="238"/>
      <c r="B59" s="194" t="s">
        <v>128</v>
      </c>
      <c r="C59" s="195"/>
      <c r="D59" s="195"/>
      <c r="E59" s="195"/>
      <c r="F59" s="239"/>
      <c r="G59" s="242"/>
      <c r="H59" s="242"/>
      <c r="I59" s="243"/>
      <c r="J59" s="239"/>
    </row>
    <row r="60" spans="1:10" ht="12.75" customHeight="1">
      <c r="A60" s="221"/>
      <c r="B60" s="196" t="s">
        <v>580</v>
      </c>
      <c r="C60" s="195" t="s">
        <v>129</v>
      </c>
      <c r="D60" s="195" t="s">
        <v>335</v>
      </c>
      <c r="E60" s="197">
        <v>500</v>
      </c>
      <c r="F60" s="198">
        <v>2419.56</v>
      </c>
      <c r="G60" s="199">
        <v>0.0007</v>
      </c>
      <c r="H60" s="210">
        <v>0.0718</v>
      </c>
      <c r="I60" s="201"/>
      <c r="J60" s="239"/>
    </row>
    <row r="61" spans="1:10" ht="12.75" customHeight="1">
      <c r="A61" s="221"/>
      <c r="B61" s="196" t="s">
        <v>581</v>
      </c>
      <c r="C61" s="195" t="s">
        <v>130</v>
      </c>
      <c r="D61" s="222" t="s">
        <v>586</v>
      </c>
      <c r="E61" s="197">
        <v>500</v>
      </c>
      <c r="F61" s="198">
        <v>2413.71</v>
      </c>
      <c r="G61" s="199">
        <v>0.0007</v>
      </c>
      <c r="H61" s="210">
        <v>0.0717</v>
      </c>
      <c r="I61" s="201"/>
      <c r="J61" s="239"/>
    </row>
    <row r="62" spans="1:10" ht="12.75" customHeight="1">
      <c r="A62" s="221"/>
      <c r="B62" s="196" t="s">
        <v>582</v>
      </c>
      <c r="C62" s="195" t="s">
        <v>131</v>
      </c>
      <c r="D62" s="195" t="s">
        <v>334</v>
      </c>
      <c r="E62" s="197">
        <v>500</v>
      </c>
      <c r="F62" s="198">
        <v>2408.38</v>
      </c>
      <c r="G62" s="199">
        <v>0.0007</v>
      </c>
      <c r="H62" s="210">
        <v>0.07195</v>
      </c>
      <c r="I62" s="201"/>
      <c r="J62" s="239"/>
    </row>
    <row r="63" spans="1:10" ht="12.75" customHeight="1">
      <c r="A63" s="221"/>
      <c r="B63" s="196" t="s">
        <v>583</v>
      </c>
      <c r="C63" s="195" t="s">
        <v>132</v>
      </c>
      <c r="D63" s="195" t="s">
        <v>334</v>
      </c>
      <c r="E63" s="197">
        <v>500</v>
      </c>
      <c r="F63" s="198">
        <v>2387.54</v>
      </c>
      <c r="G63" s="199">
        <v>0.0007</v>
      </c>
      <c r="H63" s="210">
        <v>0.072851</v>
      </c>
      <c r="I63" s="201"/>
      <c r="J63" s="239"/>
    </row>
    <row r="64" spans="1:10" ht="12.75" customHeight="1">
      <c r="A64" s="221"/>
      <c r="B64" s="196" t="s">
        <v>584</v>
      </c>
      <c r="C64" s="195" t="s">
        <v>133</v>
      </c>
      <c r="D64" s="195" t="s">
        <v>559</v>
      </c>
      <c r="E64" s="197">
        <v>500</v>
      </c>
      <c r="F64" s="198">
        <v>2336.12</v>
      </c>
      <c r="G64" s="199">
        <v>0.0006</v>
      </c>
      <c r="H64" s="210">
        <v>0.07295</v>
      </c>
      <c r="I64" s="201"/>
      <c r="J64" s="239"/>
    </row>
    <row r="65" spans="1:10" ht="12.75" customHeight="1">
      <c r="A65" s="221"/>
      <c r="B65" s="196" t="s">
        <v>585</v>
      </c>
      <c r="C65" s="195" t="s">
        <v>134</v>
      </c>
      <c r="D65" s="195" t="s">
        <v>334</v>
      </c>
      <c r="E65" s="197">
        <v>500</v>
      </c>
      <c r="F65" s="198">
        <v>2334.96</v>
      </c>
      <c r="G65" s="199">
        <v>0.0006</v>
      </c>
      <c r="H65" s="210">
        <v>0.0735</v>
      </c>
      <c r="I65" s="201"/>
      <c r="J65" s="239"/>
    </row>
    <row r="66" spans="1:10" ht="12.75" customHeight="1">
      <c r="A66" s="238"/>
      <c r="B66" s="194" t="s">
        <v>102</v>
      </c>
      <c r="C66" s="195"/>
      <c r="D66" s="195"/>
      <c r="E66" s="195"/>
      <c r="F66" s="202">
        <v>14300.27</v>
      </c>
      <c r="G66" s="203">
        <v>0.004</v>
      </c>
      <c r="H66" s="204"/>
      <c r="I66" s="205"/>
      <c r="J66" s="239"/>
    </row>
    <row r="67" spans="1:10" ht="12.75" customHeight="1">
      <c r="A67" s="238"/>
      <c r="B67" s="194" t="s">
        <v>135</v>
      </c>
      <c r="C67" s="195"/>
      <c r="D67" s="195"/>
      <c r="E67" s="195"/>
      <c r="F67" s="239"/>
      <c r="G67" s="242"/>
      <c r="H67" s="242"/>
      <c r="I67" s="243"/>
      <c r="J67" s="239"/>
    </row>
    <row r="68" spans="1:10" ht="12.75" customHeight="1">
      <c r="A68" s="221"/>
      <c r="B68" s="196" t="s">
        <v>695</v>
      </c>
      <c r="C68" s="195" t="s">
        <v>136</v>
      </c>
      <c r="D68" s="195" t="s">
        <v>334</v>
      </c>
      <c r="E68" s="197">
        <v>500</v>
      </c>
      <c r="F68" s="198">
        <v>2340.8</v>
      </c>
      <c r="G68" s="199">
        <v>0.0007</v>
      </c>
      <c r="H68" s="210">
        <v>0.07615</v>
      </c>
      <c r="I68" s="201"/>
      <c r="J68" s="239"/>
    </row>
    <row r="69" spans="1:10" ht="12.75" customHeight="1">
      <c r="A69" s="238"/>
      <c r="B69" s="194" t="s">
        <v>102</v>
      </c>
      <c r="C69" s="195"/>
      <c r="D69" s="195"/>
      <c r="E69" s="195"/>
      <c r="F69" s="202">
        <v>2340.8</v>
      </c>
      <c r="G69" s="203">
        <v>0.0007</v>
      </c>
      <c r="H69" s="204"/>
      <c r="I69" s="205"/>
      <c r="J69" s="239"/>
    </row>
    <row r="70" spans="1:10" ht="12.75" customHeight="1">
      <c r="A70" s="238"/>
      <c r="B70" s="206" t="s">
        <v>105</v>
      </c>
      <c r="C70" s="208"/>
      <c r="D70" s="207"/>
      <c r="E70" s="208"/>
      <c r="F70" s="202">
        <v>16641.07</v>
      </c>
      <c r="G70" s="203">
        <v>0.0047</v>
      </c>
      <c r="H70" s="204"/>
      <c r="I70" s="205"/>
      <c r="J70" s="239"/>
    </row>
    <row r="71" spans="1:10" ht="12.75" customHeight="1">
      <c r="A71" s="238"/>
      <c r="B71" s="194" t="s">
        <v>137</v>
      </c>
      <c r="C71" s="195"/>
      <c r="D71" s="195"/>
      <c r="E71" s="195"/>
      <c r="F71" s="195"/>
      <c r="G71" s="195"/>
      <c r="H71" s="242"/>
      <c r="I71" s="243"/>
      <c r="J71" s="239"/>
    </row>
    <row r="72" spans="1:10" ht="12.75" customHeight="1">
      <c r="A72" s="238"/>
      <c r="B72" s="194" t="s">
        <v>138</v>
      </c>
      <c r="C72" s="195"/>
      <c r="D72" s="211" t="s">
        <v>139</v>
      </c>
      <c r="E72" s="195"/>
      <c r="F72" s="239"/>
      <c r="G72" s="242"/>
      <c r="H72" s="242"/>
      <c r="I72" s="243"/>
      <c r="J72" s="239"/>
    </row>
    <row r="73" spans="1:10" ht="12.75" customHeight="1">
      <c r="A73" s="221"/>
      <c r="B73" s="196" t="s">
        <v>140</v>
      </c>
      <c r="C73" s="195"/>
      <c r="D73" s="212" t="s">
        <v>141</v>
      </c>
      <c r="E73" s="244"/>
      <c r="F73" s="198">
        <v>4950</v>
      </c>
      <c r="G73" s="199">
        <v>0.0014</v>
      </c>
      <c r="H73" s="210">
        <v>0.0502122962</v>
      </c>
      <c r="I73" s="201"/>
      <c r="J73" s="239"/>
    </row>
    <row r="74" spans="1:10" ht="12.75" customHeight="1">
      <c r="A74" s="221"/>
      <c r="B74" s="196" t="s">
        <v>142</v>
      </c>
      <c r="C74" s="195"/>
      <c r="D74" s="212" t="s">
        <v>141</v>
      </c>
      <c r="E74" s="244"/>
      <c r="F74" s="198">
        <v>2475</v>
      </c>
      <c r="G74" s="199">
        <v>0.0007</v>
      </c>
      <c r="H74" s="210">
        <v>0.04668040891</v>
      </c>
      <c r="I74" s="201"/>
      <c r="J74" s="239"/>
    </row>
    <row r="75" spans="1:10" ht="12.75" customHeight="1">
      <c r="A75" s="221"/>
      <c r="B75" s="196" t="s">
        <v>143</v>
      </c>
      <c r="C75" s="195"/>
      <c r="D75" s="212" t="s">
        <v>141</v>
      </c>
      <c r="E75" s="244"/>
      <c r="F75" s="198">
        <v>2475</v>
      </c>
      <c r="G75" s="199">
        <v>0.0007</v>
      </c>
      <c r="H75" s="210">
        <v>0.04668040891</v>
      </c>
      <c r="I75" s="201"/>
      <c r="J75" s="239"/>
    </row>
    <row r="76" spans="1:10" ht="12.75" customHeight="1">
      <c r="A76" s="221"/>
      <c r="B76" s="196" t="s">
        <v>144</v>
      </c>
      <c r="C76" s="195"/>
      <c r="D76" s="212" t="s">
        <v>141</v>
      </c>
      <c r="E76" s="244"/>
      <c r="F76" s="198">
        <v>2475</v>
      </c>
      <c r="G76" s="199">
        <v>0.0007</v>
      </c>
      <c r="H76" s="210">
        <v>0.04668040891</v>
      </c>
      <c r="I76" s="201"/>
      <c r="J76" s="239"/>
    </row>
    <row r="77" spans="1:10" ht="12.75" customHeight="1">
      <c r="A77" s="221"/>
      <c r="B77" s="196" t="s">
        <v>145</v>
      </c>
      <c r="C77" s="195"/>
      <c r="D77" s="212" t="s">
        <v>141</v>
      </c>
      <c r="E77" s="244"/>
      <c r="F77" s="198">
        <v>2475</v>
      </c>
      <c r="G77" s="199">
        <v>0.0007</v>
      </c>
      <c r="H77" s="210">
        <v>0.0502122962</v>
      </c>
      <c r="I77" s="201"/>
      <c r="J77" s="239"/>
    </row>
    <row r="78" spans="1:10" ht="12.75" customHeight="1">
      <c r="A78" s="221"/>
      <c r="B78" s="196" t="s">
        <v>146</v>
      </c>
      <c r="C78" s="195"/>
      <c r="D78" s="212" t="s">
        <v>141</v>
      </c>
      <c r="E78" s="244"/>
      <c r="F78" s="198">
        <v>2475</v>
      </c>
      <c r="G78" s="199">
        <v>0.0007</v>
      </c>
      <c r="H78" s="210">
        <v>0.0502122962</v>
      </c>
      <c r="I78" s="201"/>
      <c r="J78" s="239"/>
    </row>
    <row r="79" spans="1:10" ht="12.75" customHeight="1">
      <c r="A79" s="221"/>
      <c r="B79" s="196" t="s">
        <v>147</v>
      </c>
      <c r="C79" s="195"/>
      <c r="D79" s="212" t="s">
        <v>141</v>
      </c>
      <c r="E79" s="244"/>
      <c r="F79" s="198">
        <v>491</v>
      </c>
      <c r="G79" s="199">
        <v>0.0001</v>
      </c>
      <c r="H79" s="210">
        <v>0.03382123175</v>
      </c>
      <c r="I79" s="201"/>
      <c r="J79" s="239"/>
    </row>
    <row r="80" spans="1:10" ht="12.75" customHeight="1">
      <c r="A80" s="221"/>
      <c r="B80" s="196" t="s">
        <v>148</v>
      </c>
      <c r="C80" s="195"/>
      <c r="D80" s="212" t="s">
        <v>141</v>
      </c>
      <c r="E80" s="244"/>
      <c r="F80" s="198">
        <v>491</v>
      </c>
      <c r="G80" s="199">
        <v>0.0001</v>
      </c>
      <c r="H80" s="210">
        <v>0.03750926156</v>
      </c>
      <c r="I80" s="201"/>
      <c r="J80" s="239"/>
    </row>
    <row r="81" spans="1:10" ht="12.75" customHeight="1">
      <c r="A81" s="221"/>
      <c r="B81" s="196" t="s">
        <v>149</v>
      </c>
      <c r="C81" s="195"/>
      <c r="D81" s="212" t="s">
        <v>141</v>
      </c>
      <c r="E81" s="244"/>
      <c r="F81" s="198">
        <v>491</v>
      </c>
      <c r="G81" s="199">
        <v>0.0001</v>
      </c>
      <c r="H81" s="210">
        <v>0.03750926156</v>
      </c>
      <c r="I81" s="201"/>
      <c r="J81" s="239"/>
    </row>
    <row r="82" spans="1:10" ht="12.75" customHeight="1">
      <c r="A82" s="221"/>
      <c r="B82" s="196" t="s">
        <v>150</v>
      </c>
      <c r="C82" s="195"/>
      <c r="D82" s="212" t="s">
        <v>141</v>
      </c>
      <c r="E82" s="244"/>
      <c r="F82" s="198">
        <v>491</v>
      </c>
      <c r="G82" s="199">
        <v>0.0001</v>
      </c>
      <c r="H82" s="210">
        <v>0.03750926156</v>
      </c>
      <c r="I82" s="201"/>
      <c r="J82" s="239"/>
    </row>
    <row r="83" spans="1:10" ht="12.75" customHeight="1">
      <c r="A83" s="221"/>
      <c r="B83" s="196" t="s">
        <v>151</v>
      </c>
      <c r="C83" s="195"/>
      <c r="D83" s="212" t="s">
        <v>141</v>
      </c>
      <c r="E83" s="244"/>
      <c r="F83" s="198">
        <v>491</v>
      </c>
      <c r="G83" s="199">
        <v>0.0001</v>
      </c>
      <c r="H83" s="210">
        <v>0.0365</v>
      </c>
      <c r="I83" s="201"/>
      <c r="J83" s="239"/>
    </row>
    <row r="84" spans="1:10" ht="12.75" customHeight="1">
      <c r="A84" s="221"/>
      <c r="B84" s="196" t="s">
        <v>152</v>
      </c>
      <c r="C84" s="195"/>
      <c r="D84" s="212" t="s">
        <v>141</v>
      </c>
      <c r="E84" s="244"/>
      <c r="F84" s="198">
        <v>491</v>
      </c>
      <c r="G84" s="199">
        <v>0.0001</v>
      </c>
      <c r="H84" s="210">
        <v>0.0365</v>
      </c>
      <c r="I84" s="201"/>
      <c r="J84" s="239"/>
    </row>
    <row r="85" spans="1:10" ht="12.75" customHeight="1">
      <c r="A85" s="221"/>
      <c r="B85" s="196" t="s">
        <v>153</v>
      </c>
      <c r="C85" s="195"/>
      <c r="D85" s="212" t="s">
        <v>141</v>
      </c>
      <c r="E85" s="244"/>
      <c r="F85" s="198">
        <v>491</v>
      </c>
      <c r="G85" s="199">
        <v>0.0001</v>
      </c>
      <c r="H85" s="210">
        <v>0.0461496875</v>
      </c>
      <c r="I85" s="201"/>
      <c r="J85" s="239"/>
    </row>
    <row r="86" spans="1:10" ht="12.75" customHeight="1">
      <c r="A86" s="221"/>
      <c r="B86" s="196" t="s">
        <v>154</v>
      </c>
      <c r="C86" s="195"/>
      <c r="D86" s="212" t="s">
        <v>141</v>
      </c>
      <c r="E86" s="244"/>
      <c r="F86" s="198">
        <v>491</v>
      </c>
      <c r="G86" s="199">
        <v>0.0001</v>
      </c>
      <c r="H86" s="210">
        <v>0.03382123175</v>
      </c>
      <c r="I86" s="201"/>
      <c r="J86" s="239"/>
    </row>
    <row r="87" spans="1:10" ht="12.75" customHeight="1">
      <c r="A87" s="221"/>
      <c r="B87" s="196" t="s">
        <v>155</v>
      </c>
      <c r="C87" s="195"/>
      <c r="D87" s="212" t="s">
        <v>141</v>
      </c>
      <c r="E87" s="244"/>
      <c r="F87" s="198">
        <v>491</v>
      </c>
      <c r="G87" s="199">
        <v>0.0001</v>
      </c>
      <c r="H87" s="210">
        <v>0.0461496875</v>
      </c>
      <c r="I87" s="201"/>
      <c r="J87" s="239"/>
    </row>
    <row r="88" spans="1:10" ht="12.75" customHeight="1">
      <c r="A88" s="221"/>
      <c r="B88" s="196" t="s">
        <v>156</v>
      </c>
      <c r="C88" s="195"/>
      <c r="D88" s="212" t="s">
        <v>157</v>
      </c>
      <c r="E88" s="244"/>
      <c r="F88" s="198">
        <v>491</v>
      </c>
      <c r="G88" s="199">
        <v>0.0001</v>
      </c>
      <c r="H88" s="210">
        <v>0.05</v>
      </c>
      <c r="I88" s="201"/>
      <c r="J88" s="239"/>
    </row>
    <row r="89" spans="1:10" ht="12.75" customHeight="1">
      <c r="A89" s="221"/>
      <c r="B89" s="196" t="s">
        <v>158</v>
      </c>
      <c r="C89" s="195"/>
      <c r="D89" s="212" t="s">
        <v>159</v>
      </c>
      <c r="E89" s="244"/>
      <c r="F89" s="198">
        <v>491</v>
      </c>
      <c r="G89" s="199">
        <v>0.0001</v>
      </c>
      <c r="H89" s="210">
        <v>0.04719338043</v>
      </c>
      <c r="I89" s="201"/>
      <c r="J89" s="239"/>
    </row>
    <row r="90" spans="1:10" ht="12.75" customHeight="1">
      <c r="A90" s="221"/>
      <c r="B90" s="196" t="s">
        <v>160</v>
      </c>
      <c r="C90" s="195"/>
      <c r="D90" s="212" t="s">
        <v>159</v>
      </c>
      <c r="E90" s="244"/>
      <c r="F90" s="198">
        <v>491</v>
      </c>
      <c r="G90" s="199">
        <v>0.0001</v>
      </c>
      <c r="H90" s="210">
        <v>0.0461496875</v>
      </c>
      <c r="I90" s="201"/>
      <c r="J90" s="239"/>
    </row>
    <row r="91" spans="1:10" ht="12.75" customHeight="1">
      <c r="A91" s="221"/>
      <c r="B91" s="196" t="s">
        <v>161</v>
      </c>
      <c r="C91" s="195"/>
      <c r="D91" s="212" t="s">
        <v>162</v>
      </c>
      <c r="E91" s="244"/>
      <c r="F91" s="198">
        <v>491</v>
      </c>
      <c r="G91" s="199">
        <v>0.0001</v>
      </c>
      <c r="H91" s="210">
        <v>0.0476722359</v>
      </c>
      <c r="I91" s="201"/>
      <c r="J91" s="239"/>
    </row>
    <row r="92" spans="1:10" ht="12.75" customHeight="1">
      <c r="A92" s="221"/>
      <c r="B92" s="196" t="s">
        <v>163</v>
      </c>
      <c r="C92" s="195"/>
      <c r="D92" s="212" t="s">
        <v>141</v>
      </c>
      <c r="E92" s="244"/>
      <c r="F92" s="198">
        <v>100</v>
      </c>
      <c r="G92" s="200" t="s">
        <v>101</v>
      </c>
      <c r="H92" s="210">
        <v>0.05863155915</v>
      </c>
      <c r="I92" s="201"/>
      <c r="J92" s="239"/>
    </row>
    <row r="93" spans="1:10" ht="12.75" customHeight="1">
      <c r="A93" s="238"/>
      <c r="B93" s="194" t="s">
        <v>102</v>
      </c>
      <c r="C93" s="195"/>
      <c r="D93" s="195"/>
      <c r="E93" s="195"/>
      <c r="F93" s="202">
        <v>23808</v>
      </c>
      <c r="G93" s="203">
        <v>0.0062</v>
      </c>
      <c r="H93" s="204"/>
      <c r="I93" s="205"/>
      <c r="J93" s="239"/>
    </row>
    <row r="94" spans="1:10" ht="12.75" customHeight="1">
      <c r="A94" s="238"/>
      <c r="B94" s="206" t="s">
        <v>105</v>
      </c>
      <c r="C94" s="208"/>
      <c r="D94" s="207"/>
      <c r="E94" s="208"/>
      <c r="F94" s="202">
        <v>23808</v>
      </c>
      <c r="G94" s="203">
        <v>0.0062</v>
      </c>
      <c r="H94" s="204"/>
      <c r="I94" s="205"/>
      <c r="J94" s="239"/>
    </row>
    <row r="95" spans="1:10" ht="12.75" customHeight="1">
      <c r="A95" s="238"/>
      <c r="B95" s="194" t="s">
        <v>164</v>
      </c>
      <c r="C95" s="195"/>
      <c r="D95" s="195"/>
      <c r="E95" s="195"/>
      <c r="F95" s="195"/>
      <c r="G95" s="195"/>
      <c r="H95" s="242"/>
      <c r="I95" s="243"/>
      <c r="J95" s="239"/>
    </row>
    <row r="96" spans="1:10" ht="12.75" customHeight="1">
      <c r="A96" s="221"/>
      <c r="B96" s="196" t="s">
        <v>165</v>
      </c>
      <c r="C96" s="195"/>
      <c r="D96" s="195"/>
      <c r="E96" s="197"/>
      <c r="F96" s="198">
        <v>434850</v>
      </c>
      <c r="G96" s="199">
        <v>0.1209</v>
      </c>
      <c r="H96" s="210">
        <v>0.06225820132503583</v>
      </c>
      <c r="I96" s="201"/>
      <c r="J96" s="239"/>
    </row>
    <row r="97" spans="1:10" ht="12.75" customHeight="1">
      <c r="A97" s="238"/>
      <c r="B97" s="194" t="s">
        <v>102</v>
      </c>
      <c r="C97" s="195"/>
      <c r="D97" s="195"/>
      <c r="E97" s="195"/>
      <c r="F97" s="202">
        <v>434850</v>
      </c>
      <c r="G97" s="203">
        <v>0.1209</v>
      </c>
      <c r="H97" s="204"/>
      <c r="I97" s="205"/>
      <c r="J97" s="239"/>
    </row>
    <row r="98" spans="1:10" ht="12.75" customHeight="1">
      <c r="A98" s="238"/>
      <c r="B98" s="206" t="s">
        <v>105</v>
      </c>
      <c r="C98" s="208"/>
      <c r="D98" s="207"/>
      <c r="E98" s="208"/>
      <c r="F98" s="202">
        <v>434850</v>
      </c>
      <c r="G98" s="203">
        <v>0.1209</v>
      </c>
      <c r="H98" s="204"/>
      <c r="I98" s="205"/>
      <c r="J98" s="239"/>
    </row>
    <row r="99" spans="1:10" ht="12.75" customHeight="1">
      <c r="A99" s="238"/>
      <c r="B99" s="206" t="s">
        <v>166</v>
      </c>
      <c r="C99" s="195"/>
      <c r="D99" s="207"/>
      <c r="E99" s="195"/>
      <c r="F99" s="213">
        <f>575212.46+F121</f>
        <v>32245.834999999963</v>
      </c>
      <c r="G99" s="203">
        <f>16%+G121</f>
        <v>0.009078128723425699</v>
      </c>
      <c r="H99" s="204"/>
      <c r="I99" s="205"/>
      <c r="J99" s="239"/>
    </row>
    <row r="100" spans="1:11" ht="12.75" customHeight="1">
      <c r="A100" s="238"/>
      <c r="B100" s="214" t="s">
        <v>167</v>
      </c>
      <c r="C100" s="215"/>
      <c r="D100" s="215"/>
      <c r="E100" s="215"/>
      <c r="F100" s="216">
        <v>3596450.83</v>
      </c>
      <c r="G100" s="217">
        <v>1</v>
      </c>
      <c r="H100" s="218"/>
      <c r="I100" s="219"/>
      <c r="J100" s="245"/>
      <c r="K100" s="245"/>
    </row>
    <row r="101" spans="1:10" ht="12.75" customHeight="1">
      <c r="A101" s="238"/>
      <c r="B101" s="189"/>
      <c r="C101" s="239"/>
      <c r="D101" s="239"/>
      <c r="E101" s="239"/>
      <c r="F101" s="239"/>
      <c r="G101" s="239"/>
      <c r="H101" s="239"/>
      <c r="I101" s="239"/>
      <c r="J101" s="239"/>
    </row>
    <row r="102" spans="1:10" ht="15.75" customHeight="1" thickBot="1">
      <c r="A102" s="238"/>
      <c r="B102" s="224" t="s">
        <v>587</v>
      </c>
      <c r="C102" s="189"/>
      <c r="D102" s="341"/>
      <c r="E102" s="189"/>
      <c r="F102" s="189"/>
      <c r="G102" s="189"/>
      <c r="H102" s="246"/>
      <c r="I102" s="247"/>
      <c r="J102" s="239"/>
    </row>
    <row r="103" spans="1:10" ht="31.5" customHeight="1" thickBot="1">
      <c r="A103" s="238"/>
      <c r="B103" s="225" t="s">
        <v>5</v>
      </c>
      <c r="C103" s="226"/>
      <c r="D103" s="227" t="s">
        <v>499</v>
      </c>
      <c r="E103" s="227" t="s">
        <v>8</v>
      </c>
      <c r="F103" s="228" t="s">
        <v>588</v>
      </c>
      <c r="G103" s="227" t="s">
        <v>589</v>
      </c>
      <c r="H103" s="231" t="s">
        <v>590</v>
      </c>
      <c r="I103" s="248"/>
      <c r="J103" s="239"/>
    </row>
    <row r="104" spans="1:10" ht="12.75" customHeight="1">
      <c r="A104" s="238"/>
      <c r="B104" s="194" t="s">
        <v>116</v>
      </c>
      <c r="C104" s="195"/>
      <c r="D104" s="195"/>
      <c r="E104" s="195"/>
      <c r="F104" s="249"/>
      <c r="G104" s="242"/>
      <c r="H104" s="250"/>
      <c r="I104" s="248"/>
      <c r="J104" s="239"/>
    </row>
    <row r="105" spans="1:10" ht="12.75" customHeight="1">
      <c r="A105" s="221"/>
      <c r="B105" s="196" t="s">
        <v>126</v>
      </c>
      <c r="C105" s="189"/>
      <c r="D105" s="301" t="s">
        <v>503</v>
      </c>
      <c r="E105" s="427">
        <v>-461250</v>
      </c>
      <c r="F105" s="428">
        <v>-32370.53</v>
      </c>
      <c r="G105" s="429">
        <v>-0.009</v>
      </c>
      <c r="H105" s="247"/>
      <c r="I105" s="234"/>
      <c r="J105" s="239"/>
    </row>
    <row r="106" spans="1:10" ht="12.75" customHeight="1">
      <c r="A106" s="221"/>
      <c r="B106" s="196" t="s">
        <v>125</v>
      </c>
      <c r="C106" s="189"/>
      <c r="D106" s="301" t="s">
        <v>503</v>
      </c>
      <c r="E106" s="427">
        <v>-1273000</v>
      </c>
      <c r="F106" s="428">
        <v>-31686.88</v>
      </c>
      <c r="G106" s="429">
        <v>-0.0088</v>
      </c>
      <c r="H106" s="247"/>
      <c r="I106" s="234"/>
      <c r="J106" s="239"/>
    </row>
    <row r="107" spans="1:10" ht="12.75" customHeight="1">
      <c r="A107" s="221"/>
      <c r="B107" s="196" t="s">
        <v>124</v>
      </c>
      <c r="C107" s="189"/>
      <c r="D107" s="301" t="s">
        <v>503</v>
      </c>
      <c r="E107" s="427">
        <v>-447300</v>
      </c>
      <c r="F107" s="428">
        <v>-5741.54</v>
      </c>
      <c r="G107" s="429">
        <v>-0.0016</v>
      </c>
      <c r="H107" s="247"/>
      <c r="I107" s="234"/>
      <c r="J107" s="239"/>
    </row>
    <row r="108" spans="1:10" ht="12.75" customHeight="1">
      <c r="A108" s="221"/>
      <c r="B108" s="196" t="s">
        <v>122</v>
      </c>
      <c r="C108" s="189"/>
      <c r="D108" s="301" t="s">
        <v>503</v>
      </c>
      <c r="E108" s="427">
        <v>-132600</v>
      </c>
      <c r="F108" s="428">
        <v>-3535.98</v>
      </c>
      <c r="G108" s="429">
        <v>-0.001</v>
      </c>
      <c r="H108" s="247"/>
      <c r="I108" s="234"/>
      <c r="J108" s="239"/>
    </row>
    <row r="109" spans="1:10" ht="12.75" customHeight="1">
      <c r="A109" s="221"/>
      <c r="B109" s="196" t="s">
        <v>123</v>
      </c>
      <c r="C109" s="189"/>
      <c r="D109" s="301" t="s">
        <v>503</v>
      </c>
      <c r="E109" s="427">
        <v>-331800</v>
      </c>
      <c r="F109" s="428">
        <v>-3731.26</v>
      </c>
      <c r="G109" s="429">
        <v>-0.001</v>
      </c>
      <c r="H109" s="247"/>
      <c r="I109" s="234"/>
      <c r="J109" s="239"/>
    </row>
    <row r="110" spans="1:10" ht="12.75" customHeight="1">
      <c r="A110" s="221"/>
      <c r="B110" s="196" t="s">
        <v>121</v>
      </c>
      <c r="C110" s="189"/>
      <c r="D110" s="301" t="s">
        <v>503</v>
      </c>
      <c r="E110" s="427">
        <v>-391875</v>
      </c>
      <c r="F110" s="428">
        <v>-2073.61</v>
      </c>
      <c r="G110" s="429">
        <v>-0.0006</v>
      </c>
      <c r="H110" s="247"/>
      <c r="I110" s="234"/>
      <c r="J110" s="239"/>
    </row>
    <row r="111" spans="1:10" ht="12.75" customHeight="1">
      <c r="A111" s="221"/>
      <c r="B111" s="196" t="s">
        <v>120</v>
      </c>
      <c r="C111" s="189"/>
      <c r="D111" s="301" t="s">
        <v>503</v>
      </c>
      <c r="E111" s="427">
        <v>-56525</v>
      </c>
      <c r="F111" s="428">
        <v>-1867.28</v>
      </c>
      <c r="G111" s="429">
        <v>-0.0005</v>
      </c>
      <c r="H111" s="247"/>
      <c r="I111" s="234"/>
      <c r="J111" s="239"/>
    </row>
    <row r="112" spans="1:10" ht="12.75" customHeight="1">
      <c r="A112" s="221"/>
      <c r="B112" s="196" t="s">
        <v>119</v>
      </c>
      <c r="C112" s="189"/>
      <c r="D112" s="301" t="s">
        <v>503</v>
      </c>
      <c r="E112" s="427">
        <v>-1035000</v>
      </c>
      <c r="F112" s="428">
        <v>-1526.63</v>
      </c>
      <c r="G112" s="429">
        <v>-0.0004</v>
      </c>
      <c r="H112" s="247"/>
      <c r="I112" s="234"/>
      <c r="J112" s="239"/>
    </row>
    <row r="113" spans="1:10" ht="12.75" customHeight="1">
      <c r="A113" s="221"/>
      <c r="B113" s="196" t="s">
        <v>118</v>
      </c>
      <c r="C113" s="189"/>
      <c r="D113" s="301" t="s">
        <v>503</v>
      </c>
      <c r="E113" s="427">
        <v>-93500</v>
      </c>
      <c r="F113" s="428">
        <v>-553.75</v>
      </c>
      <c r="G113" s="429">
        <v>-0.0002</v>
      </c>
      <c r="H113" s="247"/>
      <c r="I113" s="234"/>
      <c r="J113" s="239"/>
    </row>
    <row r="114" spans="1:10" ht="12.75" customHeight="1" thickBot="1">
      <c r="A114" s="221"/>
      <c r="B114" s="196" t="s">
        <v>117</v>
      </c>
      <c r="C114" s="189"/>
      <c r="D114" s="447" t="s">
        <v>503</v>
      </c>
      <c r="E114" s="440">
        <v>-8800</v>
      </c>
      <c r="F114" s="448">
        <v>-174.09</v>
      </c>
      <c r="G114" s="449" t="s">
        <v>101</v>
      </c>
      <c r="H114" s="247"/>
      <c r="I114" s="234"/>
      <c r="J114" s="239"/>
    </row>
    <row r="115" spans="1:10" ht="12.75" customHeight="1" thickBot="1">
      <c r="A115" s="238"/>
      <c r="B115" s="194" t="s">
        <v>102</v>
      </c>
      <c r="C115" s="189"/>
      <c r="D115" s="443"/>
      <c r="E115" s="444"/>
      <c r="F115" s="450">
        <v>-83261.55</v>
      </c>
      <c r="G115" s="451">
        <v>-0.0231</v>
      </c>
      <c r="H115" s="426"/>
      <c r="I115" s="235"/>
      <c r="J115" s="239"/>
    </row>
    <row r="116" spans="1:10" ht="12.75" customHeight="1">
      <c r="A116" s="251"/>
      <c r="B116" s="184" t="s">
        <v>549</v>
      </c>
      <c r="C116" s="195"/>
      <c r="D116" s="195"/>
      <c r="E116" s="195"/>
      <c r="F116" s="431"/>
      <c r="G116" s="432"/>
      <c r="H116" s="232"/>
      <c r="I116" s="235"/>
      <c r="J116" s="249"/>
    </row>
    <row r="117" spans="1:10" ht="12.75" customHeight="1">
      <c r="A117" s="251"/>
      <c r="B117" s="185" t="s">
        <v>550</v>
      </c>
      <c r="C117" s="189"/>
      <c r="D117" s="430"/>
      <c r="E117" s="427">
        <v>-25000000</v>
      </c>
      <c r="F117" s="428">
        <v>-20706.25</v>
      </c>
      <c r="G117" s="429">
        <v>-0.005757412232441781</v>
      </c>
      <c r="H117" s="426"/>
      <c r="I117" s="235"/>
      <c r="J117" s="249"/>
    </row>
    <row r="118" spans="1:10" ht="12.75" customHeight="1">
      <c r="A118" s="251"/>
      <c r="B118" s="186" t="s">
        <v>551</v>
      </c>
      <c r="C118" s="189"/>
      <c r="D118" s="430"/>
      <c r="E118" s="427">
        <v>-27000000</v>
      </c>
      <c r="F118" s="437">
        <v>-22389.075</v>
      </c>
      <c r="G118" s="438">
        <v>-0.006225324927403874</v>
      </c>
      <c r="H118" s="426"/>
      <c r="I118" s="235"/>
      <c r="J118" s="249"/>
    </row>
    <row r="119" spans="1:10" ht="12.75" customHeight="1" thickBot="1">
      <c r="A119" s="251"/>
      <c r="B119" s="186" t="s">
        <v>552</v>
      </c>
      <c r="C119" s="189"/>
      <c r="D119" s="439"/>
      <c r="E119" s="440">
        <v>-503000000</v>
      </c>
      <c r="F119" s="441">
        <v>-416609.75</v>
      </c>
      <c r="G119" s="442">
        <v>-0.11583913411672864</v>
      </c>
      <c r="H119" s="426"/>
      <c r="I119" s="235"/>
      <c r="J119" s="249"/>
    </row>
    <row r="120" spans="1:10" ht="12.75" customHeight="1" thickBot="1">
      <c r="A120" s="251"/>
      <c r="B120" s="187" t="s">
        <v>102</v>
      </c>
      <c r="C120" s="189"/>
      <c r="D120" s="443"/>
      <c r="E120" s="444"/>
      <c r="F120" s="445">
        <f>SUM(F117:F119)</f>
        <v>-459705.075</v>
      </c>
      <c r="G120" s="446">
        <f>SUM(G117:G119)</f>
        <v>-0.1278218712765743</v>
      </c>
      <c r="H120" s="426"/>
      <c r="I120" s="235"/>
      <c r="J120" s="249"/>
    </row>
    <row r="121" spans="1:10" ht="12.75" customHeight="1" thickBot="1">
      <c r="A121" s="238"/>
      <c r="B121" s="229" t="s">
        <v>105</v>
      </c>
      <c r="C121" s="230"/>
      <c r="D121" s="433"/>
      <c r="E121" s="434"/>
      <c r="F121" s="435">
        <f>F115+F120</f>
        <v>-542966.625</v>
      </c>
      <c r="G121" s="436">
        <f>G115+G120</f>
        <v>-0.1509218712765743</v>
      </c>
      <c r="H121" s="233"/>
      <c r="I121" s="235"/>
      <c r="J121" s="239"/>
    </row>
    <row r="122" spans="1:10" ht="12.75" customHeight="1">
      <c r="A122" s="238"/>
      <c r="B122" s="189"/>
      <c r="C122" s="239"/>
      <c r="D122" s="239"/>
      <c r="E122" s="239"/>
      <c r="F122" s="239"/>
      <c r="G122" s="239"/>
      <c r="H122" s="239"/>
      <c r="I122" s="239"/>
      <c r="J122" s="239"/>
    </row>
    <row r="123" spans="1:10" ht="12.75" customHeight="1" thickBot="1">
      <c r="A123" s="238"/>
      <c r="B123" s="188" t="s">
        <v>168</v>
      </c>
      <c r="C123" s="239"/>
      <c r="D123" s="239"/>
      <c r="E123" s="239"/>
      <c r="F123" s="252"/>
      <c r="G123" s="239"/>
      <c r="H123" s="239"/>
      <c r="I123" s="239"/>
      <c r="J123" s="239"/>
    </row>
    <row r="124" spans="1:10" ht="12.75" customHeight="1">
      <c r="A124" s="238"/>
      <c r="B124" s="236" t="s">
        <v>169</v>
      </c>
      <c r="C124" s="253"/>
      <c r="D124" s="253"/>
      <c r="E124" s="253"/>
      <c r="F124" s="253"/>
      <c r="G124" s="253"/>
      <c r="H124" s="254"/>
      <c r="I124" s="239"/>
      <c r="J124" s="239"/>
    </row>
    <row r="125" spans="1:10" ht="12.75" customHeight="1">
      <c r="A125" s="238"/>
      <c r="B125" s="237" t="s">
        <v>170</v>
      </c>
      <c r="C125" s="249"/>
      <c r="D125" s="249"/>
      <c r="E125" s="249"/>
      <c r="F125" s="249"/>
      <c r="G125" s="249"/>
      <c r="H125" s="255"/>
      <c r="I125" s="239"/>
      <c r="J125" s="239"/>
    </row>
    <row r="126" spans="1:10" ht="12.75" customHeight="1" thickBot="1">
      <c r="A126" s="238"/>
      <c r="B126" s="699" t="s">
        <v>171</v>
      </c>
      <c r="C126" s="700"/>
      <c r="D126" s="700"/>
      <c r="E126" s="256"/>
      <c r="F126" s="256"/>
      <c r="G126" s="256"/>
      <c r="H126" s="257"/>
      <c r="I126" s="239"/>
      <c r="J126" s="239"/>
    </row>
    <row r="127" spans="1:10" ht="12.75" customHeight="1" thickBot="1">
      <c r="A127" s="238"/>
      <c r="B127" s="188"/>
      <c r="C127" s="239"/>
      <c r="D127" s="239"/>
      <c r="E127" s="239"/>
      <c r="F127" s="239"/>
      <c r="G127" s="239"/>
      <c r="H127" s="239"/>
      <c r="I127" s="239"/>
      <c r="J127" s="239"/>
    </row>
    <row r="128" spans="1:8" s="262" customFormat="1" ht="12">
      <c r="A128" s="258"/>
      <c r="B128" s="259" t="s">
        <v>527</v>
      </c>
      <c r="C128" s="260"/>
      <c r="D128" s="260"/>
      <c r="E128" s="73"/>
      <c r="F128" s="162"/>
      <c r="G128" s="162"/>
      <c r="H128" s="261"/>
    </row>
    <row r="129" spans="1:8" s="262" customFormat="1" ht="12">
      <c r="A129" s="258"/>
      <c r="B129" s="701" t="s">
        <v>528</v>
      </c>
      <c r="C129" s="702"/>
      <c r="D129" s="702"/>
      <c r="E129" s="702"/>
      <c r="F129" s="702"/>
      <c r="G129" s="702"/>
      <c r="H129" s="263"/>
    </row>
    <row r="130" spans="1:8" s="262" customFormat="1" ht="12">
      <c r="A130" s="258"/>
      <c r="B130" s="264" t="s">
        <v>529</v>
      </c>
      <c r="C130" s="265"/>
      <c r="D130" s="265"/>
      <c r="E130" s="265"/>
      <c r="F130" s="265"/>
      <c r="G130" s="81"/>
      <c r="H130" s="266"/>
    </row>
    <row r="131" spans="1:8" s="262" customFormat="1" ht="12">
      <c r="A131" s="258"/>
      <c r="B131" s="264" t="s">
        <v>530</v>
      </c>
      <c r="C131" s="265"/>
      <c r="D131" s="265"/>
      <c r="E131" s="265"/>
      <c r="F131" s="265"/>
      <c r="G131" s="81"/>
      <c r="H131" s="266"/>
    </row>
    <row r="132" spans="1:8" s="262" customFormat="1" ht="12.75" thickBot="1">
      <c r="A132" s="258"/>
      <c r="B132" s="267"/>
      <c r="C132" s="268"/>
      <c r="D132" s="268"/>
      <c r="E132" s="269"/>
      <c r="F132" s="270"/>
      <c r="G132" s="270"/>
      <c r="H132" s="271"/>
    </row>
    <row r="133" spans="1:8" s="262" customFormat="1" ht="12.75" thickBot="1">
      <c r="A133" s="258"/>
      <c r="B133" s="264"/>
      <c r="C133" s="265"/>
      <c r="D133" s="265"/>
      <c r="E133" s="272"/>
      <c r="F133" s="81"/>
      <c r="G133" s="81"/>
      <c r="H133" s="266"/>
    </row>
    <row r="134" spans="1:8" s="262" customFormat="1" ht="12">
      <c r="A134" s="258"/>
      <c r="B134" s="259" t="s">
        <v>336</v>
      </c>
      <c r="C134" s="260"/>
      <c r="D134" s="260"/>
      <c r="E134" s="260"/>
      <c r="F134" s="260"/>
      <c r="G134" s="162"/>
      <c r="H134" s="261"/>
    </row>
    <row r="135" spans="1:8" s="262" customFormat="1" ht="12">
      <c r="A135" s="258"/>
      <c r="B135" s="264" t="s">
        <v>337</v>
      </c>
      <c r="C135" s="265"/>
      <c r="D135" s="80"/>
      <c r="E135" s="80"/>
      <c r="F135" s="265"/>
      <c r="G135" s="81"/>
      <c r="H135" s="266"/>
    </row>
    <row r="136" spans="1:8" s="262" customFormat="1" ht="36">
      <c r="A136" s="258"/>
      <c r="B136" s="703" t="s">
        <v>338</v>
      </c>
      <c r="C136" s="707" t="s">
        <v>339</v>
      </c>
      <c r="D136" s="273" t="s">
        <v>340</v>
      </c>
      <c r="E136" s="273" t="s">
        <v>340</v>
      </c>
      <c r="F136" s="273" t="s">
        <v>341</v>
      </c>
      <c r="G136" s="81"/>
      <c r="H136" s="266"/>
    </row>
    <row r="137" spans="1:8" s="262" customFormat="1" ht="16.5" customHeight="1">
      <c r="A137" s="258"/>
      <c r="B137" s="703"/>
      <c r="C137" s="707"/>
      <c r="D137" s="273" t="s">
        <v>342</v>
      </c>
      <c r="E137" s="273" t="s">
        <v>343</v>
      </c>
      <c r="F137" s="273" t="s">
        <v>342</v>
      </c>
      <c r="G137" s="81"/>
      <c r="H137" s="266"/>
    </row>
    <row r="138" spans="1:8" s="262" customFormat="1" ht="12">
      <c r="A138" s="258"/>
      <c r="B138" s="565" t="s">
        <v>104</v>
      </c>
      <c r="C138" s="566" t="s">
        <v>104</v>
      </c>
      <c r="D138" s="566" t="s">
        <v>104</v>
      </c>
      <c r="E138" s="566" t="s">
        <v>104</v>
      </c>
      <c r="F138" s="566" t="s">
        <v>104</v>
      </c>
      <c r="G138" s="81"/>
      <c r="H138" s="266"/>
    </row>
    <row r="139" spans="1:8" s="262" customFormat="1" ht="12">
      <c r="A139" s="258"/>
      <c r="B139" s="274" t="s">
        <v>344</v>
      </c>
      <c r="C139" s="275"/>
      <c r="D139" s="275"/>
      <c r="E139" s="275"/>
      <c r="F139" s="275"/>
      <c r="G139" s="81"/>
      <c r="H139" s="266"/>
    </row>
    <row r="140" spans="1:8" s="262" customFormat="1" ht="12">
      <c r="A140" s="258"/>
      <c r="B140" s="276"/>
      <c r="C140" s="265"/>
      <c r="D140" s="265"/>
      <c r="E140" s="265"/>
      <c r="F140" s="265"/>
      <c r="G140" s="81"/>
      <c r="H140" s="266"/>
    </row>
    <row r="141" spans="1:8" s="262" customFormat="1" ht="12">
      <c r="A141" s="258"/>
      <c r="B141" s="276" t="s">
        <v>531</v>
      </c>
      <c r="C141" s="265"/>
      <c r="D141" s="265"/>
      <c r="E141" s="265"/>
      <c r="F141" s="265"/>
      <c r="G141" s="81"/>
      <c r="H141" s="266"/>
    </row>
    <row r="142" spans="1:8" s="262" customFormat="1" ht="12">
      <c r="A142" s="258"/>
      <c r="B142" s="264"/>
      <c r="C142" s="265"/>
      <c r="D142" s="265"/>
      <c r="E142" s="265"/>
      <c r="F142" s="265"/>
      <c r="G142" s="81"/>
      <c r="H142" s="266"/>
    </row>
    <row r="143" spans="1:8" s="262" customFormat="1" ht="12">
      <c r="A143" s="258"/>
      <c r="B143" s="276" t="s">
        <v>532</v>
      </c>
      <c r="C143" s="265"/>
      <c r="D143" s="265"/>
      <c r="E143" s="265"/>
      <c r="F143" s="265"/>
      <c r="G143" s="81"/>
      <c r="H143" s="266"/>
    </row>
    <row r="144" spans="1:8" s="262" customFormat="1" ht="12">
      <c r="A144" s="258"/>
      <c r="B144" s="277" t="s">
        <v>533</v>
      </c>
      <c r="C144" s="452" t="s">
        <v>534</v>
      </c>
      <c r="D144" s="452" t="s">
        <v>347</v>
      </c>
      <c r="E144" s="265"/>
      <c r="F144" s="79"/>
      <c r="G144" s="81"/>
      <c r="H144" s="266"/>
    </row>
    <row r="145" spans="1:8" s="262" customFormat="1" ht="12">
      <c r="A145" s="258"/>
      <c r="B145" s="277" t="s">
        <v>348</v>
      </c>
      <c r="C145" s="278">
        <v>55.9938</v>
      </c>
      <c r="D145" s="278">
        <v>58.3362</v>
      </c>
      <c r="E145" s="265"/>
      <c r="F145" s="79"/>
      <c r="G145" s="81"/>
      <c r="H145" s="266"/>
    </row>
    <row r="146" spans="1:8" s="262" customFormat="1" ht="12">
      <c r="A146" s="258"/>
      <c r="B146" s="277" t="s">
        <v>353</v>
      </c>
      <c r="C146" s="278">
        <v>52.2082</v>
      </c>
      <c r="D146" s="278">
        <v>54.3537</v>
      </c>
      <c r="E146" s="265"/>
      <c r="F146" s="79"/>
      <c r="G146" s="81"/>
      <c r="H146" s="266"/>
    </row>
    <row r="147" spans="1:8" s="262" customFormat="1" ht="12">
      <c r="A147" s="258"/>
      <c r="B147" s="264"/>
      <c r="C147" s="265"/>
      <c r="D147" s="265"/>
      <c r="E147" s="265"/>
      <c r="F147" s="265"/>
      <c r="G147" s="81"/>
      <c r="H147" s="266"/>
    </row>
    <row r="148" spans="1:8" s="262" customFormat="1" ht="12">
      <c r="A148" s="258"/>
      <c r="B148" s="276" t="s">
        <v>541</v>
      </c>
      <c r="C148" s="279"/>
      <c r="D148" s="279"/>
      <c r="E148" s="279"/>
      <c r="F148" s="265"/>
      <c r="G148" s="81"/>
      <c r="H148" s="266"/>
    </row>
    <row r="149" spans="1:8" s="262" customFormat="1" ht="12">
      <c r="A149" s="258"/>
      <c r="B149" s="276"/>
      <c r="C149" s="279"/>
      <c r="D149" s="279"/>
      <c r="E149" s="279"/>
      <c r="F149" s="265"/>
      <c r="G149" s="81"/>
      <c r="H149" s="266"/>
    </row>
    <row r="150" spans="1:8" s="262" customFormat="1" ht="12">
      <c r="A150" s="258"/>
      <c r="B150" s="276" t="s">
        <v>542</v>
      </c>
      <c r="C150" s="279"/>
      <c r="D150" s="279"/>
      <c r="E150" s="279"/>
      <c r="F150" s="265"/>
      <c r="G150" s="81"/>
      <c r="H150" s="266"/>
    </row>
    <row r="151" spans="1:8" s="262" customFormat="1" ht="12">
      <c r="A151" s="258"/>
      <c r="B151" s="276"/>
      <c r="C151" s="279"/>
      <c r="D151" s="279"/>
      <c r="E151" s="279"/>
      <c r="F151" s="265"/>
      <c r="G151" s="272"/>
      <c r="H151" s="280"/>
    </row>
    <row r="152" spans="1:10" s="262" customFormat="1" ht="12">
      <c r="A152" s="258"/>
      <c r="B152" s="276" t="s">
        <v>591</v>
      </c>
      <c r="C152" s="279"/>
      <c r="D152" s="279"/>
      <c r="E152" s="281"/>
      <c r="F152" s="282"/>
      <c r="G152" s="81"/>
      <c r="H152" s="266"/>
      <c r="J152" s="283"/>
    </row>
    <row r="153" spans="1:8" s="262" customFormat="1" ht="12">
      <c r="A153" s="258"/>
      <c r="B153" s="107" t="s">
        <v>380</v>
      </c>
      <c r="C153" s="279"/>
      <c r="D153" s="279"/>
      <c r="E153" s="284"/>
      <c r="F153" s="265"/>
      <c r="G153" s="81"/>
      <c r="H153" s="266"/>
    </row>
    <row r="154" spans="1:8" s="262" customFormat="1" ht="12">
      <c r="A154" s="258"/>
      <c r="B154" s="285"/>
      <c r="C154" s="279"/>
      <c r="D154" s="279"/>
      <c r="E154" s="279"/>
      <c r="F154" s="265"/>
      <c r="G154" s="81"/>
      <c r="H154" s="266"/>
    </row>
    <row r="155" spans="1:8" s="262" customFormat="1" ht="12">
      <c r="A155" s="258"/>
      <c r="B155" s="286" t="s">
        <v>560</v>
      </c>
      <c r="C155" s="279"/>
      <c r="D155" s="279"/>
      <c r="E155" s="284"/>
      <c r="F155" s="287"/>
      <c r="G155" s="81"/>
      <c r="H155" s="266"/>
    </row>
    <row r="156" spans="1:8" s="262" customFormat="1" ht="12">
      <c r="A156" s="258"/>
      <c r="B156" s="276"/>
      <c r="C156" s="279"/>
      <c r="D156" s="279"/>
      <c r="E156" s="279"/>
      <c r="F156" s="275"/>
      <c r="G156" s="81"/>
      <c r="H156" s="266"/>
    </row>
    <row r="157" spans="1:8" s="262" customFormat="1" ht="12">
      <c r="A157" s="258"/>
      <c r="B157" s="276" t="s">
        <v>561</v>
      </c>
      <c r="C157" s="279"/>
      <c r="D157" s="284"/>
      <c r="E157" s="288"/>
      <c r="F157" s="288"/>
      <c r="G157" s="81"/>
      <c r="H157" s="266"/>
    </row>
    <row r="158" spans="1:8" s="262" customFormat="1" ht="12">
      <c r="A158" s="258"/>
      <c r="B158" s="276"/>
      <c r="C158" s="279"/>
      <c r="D158" s="279"/>
      <c r="E158" s="279"/>
      <c r="F158" s="275"/>
      <c r="G158" s="81"/>
      <c r="H158" s="266"/>
    </row>
    <row r="159" spans="1:8" s="262" customFormat="1" ht="12">
      <c r="A159" s="258"/>
      <c r="B159" s="276" t="s">
        <v>564</v>
      </c>
      <c r="C159" s="279"/>
      <c r="D159" s="279"/>
      <c r="E159" s="289"/>
      <c r="F159" s="265"/>
      <c r="G159" s="81"/>
      <c r="H159" s="266"/>
    </row>
    <row r="160" spans="1:8" s="262" customFormat="1" ht="12">
      <c r="A160" s="258"/>
      <c r="B160" s="276"/>
      <c r="C160" s="284"/>
      <c r="D160" s="279"/>
      <c r="E160" s="290"/>
      <c r="F160" s="81"/>
      <c r="G160" s="81"/>
      <c r="H160" s="266"/>
    </row>
    <row r="161" spans="1:8" s="262" customFormat="1" ht="12">
      <c r="A161" s="258"/>
      <c r="B161" s="291" t="s">
        <v>593</v>
      </c>
      <c r="C161" s="279"/>
      <c r="D161" s="279"/>
      <c r="E161" s="279"/>
      <c r="F161" s="265"/>
      <c r="G161" s="81"/>
      <c r="H161" s="266"/>
    </row>
    <row r="162" spans="1:8" s="262" customFormat="1" ht="12">
      <c r="A162" s="258"/>
      <c r="B162" s="291"/>
      <c r="C162" s="279"/>
      <c r="D162" s="279"/>
      <c r="E162" s="81"/>
      <c r="F162" s="81"/>
      <c r="G162" s="81"/>
      <c r="H162" s="266"/>
    </row>
    <row r="163" spans="1:8" s="262" customFormat="1" ht="12">
      <c r="A163" s="258"/>
      <c r="B163" s="291" t="s">
        <v>592</v>
      </c>
      <c r="C163" s="279"/>
      <c r="D163" s="279"/>
      <c r="E163" s="81"/>
      <c r="F163" s="81"/>
      <c r="G163" s="81"/>
      <c r="H163" s="266"/>
    </row>
    <row r="164" spans="1:8" s="262" customFormat="1" ht="12">
      <c r="A164" s="258"/>
      <c r="B164" s="276"/>
      <c r="C164" s="279"/>
      <c r="D164" s="279"/>
      <c r="E164" s="279"/>
      <c r="F164" s="81"/>
      <c r="G164" s="81"/>
      <c r="H164" s="266"/>
    </row>
    <row r="165" spans="1:8" s="262" customFormat="1" ht="12">
      <c r="A165" s="258"/>
      <c r="B165" s="276" t="s">
        <v>543</v>
      </c>
      <c r="C165" s="279"/>
      <c r="D165" s="279"/>
      <c r="E165" s="279"/>
      <c r="F165" s="265"/>
      <c r="G165" s="81"/>
      <c r="H165" s="266"/>
    </row>
    <row r="166" spans="1:8" s="262" customFormat="1" ht="12">
      <c r="A166" s="258"/>
      <c r="B166" s="107"/>
      <c r="C166" s="164"/>
      <c r="D166" s="164"/>
      <c r="E166" s="164"/>
      <c r="F166" s="165"/>
      <c r="G166" s="81"/>
      <c r="H166" s="266"/>
    </row>
    <row r="167" spans="1:8" s="262" customFormat="1" ht="12">
      <c r="A167" s="258"/>
      <c r="B167" s="107" t="s">
        <v>535</v>
      </c>
      <c r="C167" s="164"/>
      <c r="D167" s="164"/>
      <c r="E167" s="164"/>
      <c r="F167" s="165"/>
      <c r="G167" s="81"/>
      <c r="H167" s="266"/>
    </row>
    <row r="168" spans="1:8" s="262" customFormat="1" ht="12.75" thickBot="1">
      <c r="A168" s="258"/>
      <c r="B168" s="292"/>
      <c r="C168" s="293"/>
      <c r="D168" s="293"/>
      <c r="E168" s="293"/>
      <c r="F168" s="294"/>
      <c r="G168" s="270"/>
      <c r="H168" s="271"/>
    </row>
    <row r="169" spans="1:8" s="262" customFormat="1" ht="12">
      <c r="A169" s="258"/>
      <c r="B169" s="276" t="s">
        <v>536</v>
      </c>
      <c r="C169" s="164"/>
      <c r="D169" s="164"/>
      <c r="E169" s="164"/>
      <c r="F169" s="295"/>
      <c r="G169" s="81"/>
      <c r="H169" s="266"/>
    </row>
    <row r="170" spans="1:8" s="262" customFormat="1" ht="12">
      <c r="A170" s="258"/>
      <c r="B170" s="276"/>
      <c r="C170" s="164"/>
      <c r="D170" s="164"/>
      <c r="E170" s="164"/>
      <c r="F170" s="295"/>
      <c r="G170" s="81"/>
      <c r="H170" s="266"/>
    </row>
    <row r="171" spans="1:8" s="262" customFormat="1" ht="12">
      <c r="A171" s="258"/>
      <c r="B171" s="163" t="s">
        <v>595</v>
      </c>
      <c r="C171" s="164"/>
      <c r="D171" s="164"/>
      <c r="E171" s="164"/>
      <c r="F171" s="165"/>
      <c r="G171" s="165"/>
      <c r="H171" s="266"/>
    </row>
    <row r="172" spans="1:8" s="262" customFormat="1" ht="36">
      <c r="A172" s="258"/>
      <c r="B172" s="296" t="s">
        <v>497</v>
      </c>
      <c r="C172" s="455" t="s">
        <v>498</v>
      </c>
      <c r="D172" s="455" t="s">
        <v>499</v>
      </c>
      <c r="E172" s="297" t="s">
        <v>500</v>
      </c>
      <c r="F172" s="297" t="s">
        <v>501</v>
      </c>
      <c r="G172" s="298" t="s">
        <v>502</v>
      </c>
      <c r="H172" s="266"/>
    </row>
    <row r="173" spans="1:8" s="262" customFormat="1" ht="12">
      <c r="A173" s="258"/>
      <c r="B173" s="299" t="s">
        <v>537</v>
      </c>
      <c r="C173" s="300"/>
      <c r="D173" s="301"/>
      <c r="E173" s="156"/>
      <c r="F173" s="156"/>
      <c r="G173" s="148"/>
      <c r="H173" s="266"/>
    </row>
    <row r="174" spans="1:8" s="262" customFormat="1" ht="12">
      <c r="A174" s="258"/>
      <c r="B174" s="302" t="s">
        <v>93</v>
      </c>
      <c r="C174" s="456">
        <v>45106</v>
      </c>
      <c r="D174" s="454" t="s">
        <v>503</v>
      </c>
      <c r="E174" s="156">
        <v>153.59777777777776</v>
      </c>
      <c r="F174" s="156">
        <v>147.5</v>
      </c>
      <c r="G174" s="708">
        <v>15983.8</v>
      </c>
      <c r="H174" s="266"/>
    </row>
    <row r="175" spans="1:8" s="262" customFormat="1" ht="12">
      <c r="A175" s="258"/>
      <c r="B175" s="302" t="s">
        <v>60</v>
      </c>
      <c r="C175" s="456">
        <v>45106</v>
      </c>
      <c r="D175" s="454" t="s">
        <v>503</v>
      </c>
      <c r="E175" s="156">
        <v>6845.243897365854</v>
      </c>
      <c r="F175" s="156">
        <v>7018</v>
      </c>
      <c r="G175" s="709"/>
      <c r="H175" s="266"/>
    </row>
    <row r="176" spans="1:8" s="262" customFormat="1" ht="12">
      <c r="A176" s="258"/>
      <c r="B176" s="302" t="s">
        <v>96</v>
      </c>
      <c r="C176" s="456">
        <v>45106</v>
      </c>
      <c r="D176" s="454" t="s">
        <v>503</v>
      </c>
      <c r="E176" s="156">
        <v>568.6840752941176</v>
      </c>
      <c r="F176" s="156">
        <v>592.25</v>
      </c>
      <c r="G176" s="709"/>
      <c r="H176" s="266"/>
    </row>
    <row r="177" spans="1:8" s="262" customFormat="1" ht="12">
      <c r="A177" s="258"/>
      <c r="B177" s="302" t="s">
        <v>87</v>
      </c>
      <c r="C177" s="456">
        <v>45106</v>
      </c>
      <c r="D177" s="454" t="s">
        <v>503</v>
      </c>
      <c r="E177" s="156">
        <v>2630.224179411765</v>
      </c>
      <c r="F177" s="156">
        <v>2666.65</v>
      </c>
      <c r="G177" s="709"/>
      <c r="H177" s="266"/>
    </row>
    <row r="178" spans="1:8" s="262" customFormat="1" ht="12">
      <c r="A178" s="258"/>
      <c r="B178" s="302" t="s">
        <v>81</v>
      </c>
      <c r="C178" s="456">
        <v>45106</v>
      </c>
      <c r="D178" s="454" t="s">
        <v>503</v>
      </c>
      <c r="E178" s="156">
        <v>1257.431659870333</v>
      </c>
      <c r="F178" s="156">
        <v>1283.6</v>
      </c>
      <c r="G178" s="709"/>
      <c r="H178" s="266"/>
    </row>
    <row r="179" spans="1:8" s="262" customFormat="1" ht="12">
      <c r="A179" s="258"/>
      <c r="B179" s="302" t="s">
        <v>99</v>
      </c>
      <c r="C179" s="456">
        <v>45106</v>
      </c>
      <c r="D179" s="454" t="s">
        <v>503</v>
      </c>
      <c r="E179" s="156">
        <v>1942.4913545454544</v>
      </c>
      <c r="F179" s="156">
        <v>1978.3</v>
      </c>
      <c r="G179" s="709"/>
      <c r="H179" s="266"/>
    </row>
    <row r="180" spans="1:8" s="262" customFormat="1" ht="12">
      <c r="A180" s="258"/>
      <c r="B180" s="302" t="s">
        <v>62</v>
      </c>
      <c r="C180" s="456">
        <v>45106</v>
      </c>
      <c r="D180" s="454" t="s">
        <v>503</v>
      </c>
      <c r="E180" s="156">
        <v>2473.2192613511393</v>
      </c>
      <c r="F180" s="156">
        <v>2489.15</v>
      </c>
      <c r="G180" s="709"/>
      <c r="H180" s="266"/>
    </row>
    <row r="181" spans="1:8" s="262" customFormat="1" ht="12">
      <c r="A181" s="258"/>
      <c r="B181" s="302" t="s">
        <v>91</v>
      </c>
      <c r="C181" s="456">
        <v>45106</v>
      </c>
      <c r="D181" s="454" t="s">
        <v>503</v>
      </c>
      <c r="E181" s="156">
        <v>3214.9236</v>
      </c>
      <c r="F181" s="156">
        <v>3303.45</v>
      </c>
      <c r="G181" s="709"/>
      <c r="H181" s="266"/>
    </row>
    <row r="182" spans="1:8" s="262" customFormat="1" ht="12">
      <c r="A182" s="258"/>
      <c r="B182" s="302" t="s">
        <v>89</v>
      </c>
      <c r="C182" s="456">
        <v>45106</v>
      </c>
      <c r="D182" s="454" t="s">
        <v>503</v>
      </c>
      <c r="E182" s="156">
        <v>529.2761163891547</v>
      </c>
      <c r="F182" s="156">
        <v>529.15</v>
      </c>
      <c r="G182" s="709"/>
      <c r="H182" s="266"/>
    </row>
    <row r="183" spans="1:8" s="262" customFormat="1" ht="12">
      <c r="A183" s="258"/>
      <c r="B183" s="302" t="s">
        <v>85</v>
      </c>
      <c r="C183" s="456">
        <v>45106</v>
      </c>
      <c r="D183" s="454" t="s">
        <v>503</v>
      </c>
      <c r="E183" s="156">
        <v>1104.6417998191682</v>
      </c>
      <c r="F183" s="156">
        <v>1124.55</v>
      </c>
      <c r="G183" s="709"/>
      <c r="H183" s="266"/>
    </row>
    <row r="184" spans="1:8" s="262" customFormat="1" ht="12">
      <c r="A184" s="258"/>
      <c r="B184" s="302"/>
      <c r="C184" s="457"/>
      <c r="D184" s="301"/>
      <c r="E184" s="156"/>
      <c r="F184" s="156"/>
      <c r="G184" s="709"/>
      <c r="H184" s="266"/>
    </row>
    <row r="185" spans="1:8" s="262" customFormat="1" ht="12">
      <c r="A185" s="258"/>
      <c r="B185" s="299" t="s">
        <v>538</v>
      </c>
      <c r="C185" s="457"/>
      <c r="D185" s="301"/>
      <c r="E185" s="156"/>
      <c r="F185" s="156"/>
      <c r="G185" s="148"/>
      <c r="H185" s="266"/>
    </row>
    <row r="186" spans="1:9" s="262" customFormat="1" ht="12">
      <c r="A186" s="258"/>
      <c r="B186" s="302" t="s">
        <v>565</v>
      </c>
      <c r="C186" s="456">
        <v>45104</v>
      </c>
      <c r="D186" s="454" t="s">
        <v>503</v>
      </c>
      <c r="E186" s="304">
        <v>82.6265</v>
      </c>
      <c r="F186" s="304">
        <v>82.825</v>
      </c>
      <c r="G186" s="708">
        <v>10502.06</v>
      </c>
      <c r="H186" s="266"/>
      <c r="I186" s="283"/>
    </row>
    <row r="187" spans="1:9" s="262" customFormat="1" ht="12">
      <c r="A187" s="258"/>
      <c r="B187" s="302" t="s">
        <v>566</v>
      </c>
      <c r="C187" s="456">
        <v>45134</v>
      </c>
      <c r="D187" s="454" t="s">
        <v>503</v>
      </c>
      <c r="E187" s="304">
        <v>82.8541</v>
      </c>
      <c r="F187" s="304">
        <v>82.9225</v>
      </c>
      <c r="G187" s="709"/>
      <c r="H187" s="266"/>
      <c r="I187" s="283"/>
    </row>
    <row r="188" spans="1:9" s="262" customFormat="1" ht="12">
      <c r="A188" s="258"/>
      <c r="B188" s="302" t="s">
        <v>565</v>
      </c>
      <c r="C188" s="456">
        <v>45104</v>
      </c>
      <c r="D188" s="454" t="s">
        <v>503</v>
      </c>
      <c r="E188" s="304">
        <v>82.70375745526839</v>
      </c>
      <c r="F188" s="304">
        <v>82.825</v>
      </c>
      <c r="G188" s="710"/>
      <c r="H188" s="266"/>
      <c r="I188" s="283"/>
    </row>
    <row r="189" spans="1:10" s="262" customFormat="1" ht="12">
      <c r="A189" s="258"/>
      <c r="B189" s="704" t="s">
        <v>567</v>
      </c>
      <c r="C189" s="705"/>
      <c r="D189" s="705"/>
      <c r="E189" s="705"/>
      <c r="F189" s="705"/>
      <c r="G189" s="711"/>
      <c r="H189" s="266"/>
      <c r="J189" s="305"/>
    </row>
    <row r="190" spans="1:10" s="262" customFormat="1" ht="30" customHeight="1">
      <c r="A190" s="258"/>
      <c r="B190" s="712" t="s">
        <v>568</v>
      </c>
      <c r="C190" s="713"/>
      <c r="D190" s="713"/>
      <c r="E190" s="713"/>
      <c r="F190" s="713"/>
      <c r="G190" s="714"/>
      <c r="H190" s="266"/>
      <c r="J190" s="120"/>
    </row>
    <row r="191" spans="1:11" s="262" customFormat="1" ht="12">
      <c r="A191" s="258"/>
      <c r="B191" s="306"/>
      <c r="C191" s="307"/>
      <c r="D191" s="307"/>
      <c r="E191" s="308"/>
      <c r="F191" s="308"/>
      <c r="G191" s="308"/>
      <c r="H191" s="266"/>
      <c r="J191" s="283"/>
      <c r="K191" s="305"/>
    </row>
    <row r="192" spans="1:8" s="262" customFormat="1" ht="12">
      <c r="A192" s="258"/>
      <c r="B192" s="309" t="s">
        <v>553</v>
      </c>
      <c r="C192" s="307"/>
      <c r="D192" s="307"/>
      <c r="E192" s="308"/>
      <c r="F192" s="308"/>
      <c r="G192" s="308"/>
      <c r="H192" s="266"/>
    </row>
    <row r="193" spans="1:8" s="262" customFormat="1" ht="12">
      <c r="A193" s="258"/>
      <c r="B193" s="704" t="s">
        <v>505</v>
      </c>
      <c r="C193" s="705"/>
      <c r="D193" s="706"/>
      <c r="E193" s="453">
        <v>0</v>
      </c>
      <c r="F193" s="308"/>
      <c r="G193" s="308"/>
      <c r="H193" s="266"/>
    </row>
    <row r="194" spans="1:8" s="262" customFormat="1" ht="12">
      <c r="A194" s="258"/>
      <c r="B194" s="704" t="s">
        <v>506</v>
      </c>
      <c r="C194" s="705"/>
      <c r="D194" s="706"/>
      <c r="E194" s="453">
        <v>504694</v>
      </c>
      <c r="F194" s="171"/>
      <c r="G194" s="171"/>
      <c r="H194" s="266"/>
    </row>
    <row r="195" spans="1:8" s="262" customFormat="1" ht="12">
      <c r="A195" s="258"/>
      <c r="B195" s="704" t="s">
        <v>507</v>
      </c>
      <c r="C195" s="705"/>
      <c r="D195" s="706"/>
      <c r="E195" s="453">
        <v>504694</v>
      </c>
      <c r="F195" s="171"/>
      <c r="G195" s="171"/>
      <c r="H195" s="266"/>
    </row>
    <row r="196" spans="1:8" s="262" customFormat="1" ht="12">
      <c r="A196" s="258"/>
      <c r="B196" s="704" t="s">
        <v>508</v>
      </c>
      <c r="C196" s="705"/>
      <c r="D196" s="706"/>
      <c r="E196" s="453">
        <v>569027</v>
      </c>
      <c r="F196" s="171"/>
      <c r="G196" s="171"/>
      <c r="H196" s="266"/>
    </row>
    <row r="197" spans="1:8" s="262" customFormat="1" ht="12">
      <c r="A197" s="258"/>
      <c r="B197" s="704" t="s">
        <v>509</v>
      </c>
      <c r="C197" s="705"/>
      <c r="D197" s="706"/>
      <c r="E197" s="453">
        <v>0</v>
      </c>
      <c r="F197" s="171"/>
      <c r="G197" s="171"/>
      <c r="H197" s="266"/>
    </row>
    <row r="198" spans="1:8" s="262" customFormat="1" ht="12">
      <c r="A198" s="258"/>
      <c r="B198" s="704" t="s">
        <v>510</v>
      </c>
      <c r="C198" s="705"/>
      <c r="D198" s="706"/>
      <c r="E198" s="453">
        <v>52461951157.24</v>
      </c>
      <c r="F198" s="171"/>
      <c r="G198" s="171"/>
      <c r="H198" s="266"/>
    </row>
    <row r="199" spans="1:10" s="262" customFormat="1" ht="12">
      <c r="A199" s="258"/>
      <c r="B199" s="704" t="s">
        <v>511</v>
      </c>
      <c r="C199" s="705"/>
      <c r="D199" s="706"/>
      <c r="E199" s="453">
        <v>51487900088.110016</v>
      </c>
      <c r="F199" s="171"/>
      <c r="G199" s="171"/>
      <c r="H199" s="266"/>
      <c r="J199" s="312"/>
    </row>
    <row r="200" spans="1:10" s="262" customFormat="1" ht="12">
      <c r="A200" s="258"/>
      <c r="B200" s="704" t="s">
        <v>512</v>
      </c>
      <c r="C200" s="705"/>
      <c r="D200" s="706"/>
      <c r="E200" s="453">
        <v>55991652865.04</v>
      </c>
      <c r="F200" s="171"/>
      <c r="G200" s="313"/>
      <c r="H200" s="266"/>
      <c r="J200" s="314"/>
    </row>
    <row r="201" spans="1:10" s="262" customFormat="1" ht="12">
      <c r="A201" s="258"/>
      <c r="B201" s="704" t="s">
        <v>513</v>
      </c>
      <c r="C201" s="705"/>
      <c r="D201" s="706"/>
      <c r="E201" s="453">
        <v>-974051069.13</v>
      </c>
      <c r="F201" s="171"/>
      <c r="G201" s="315"/>
      <c r="H201" s="266"/>
      <c r="J201" s="314"/>
    </row>
    <row r="202" spans="1:8" s="262" customFormat="1" ht="12">
      <c r="A202" s="258"/>
      <c r="B202" s="176" t="s">
        <v>514</v>
      </c>
      <c r="C202" s="177"/>
      <c r="D202" s="177"/>
      <c r="E202" s="170"/>
      <c r="F202" s="171"/>
      <c r="G202" s="171"/>
      <c r="H202" s="266"/>
    </row>
    <row r="203" spans="1:8" s="262" customFormat="1" ht="12">
      <c r="A203" s="258"/>
      <c r="B203" s="264"/>
      <c r="C203" s="308"/>
      <c r="D203" s="308"/>
      <c r="E203" s="170"/>
      <c r="F203" s="170"/>
      <c r="G203" s="171"/>
      <c r="H203" s="266"/>
    </row>
    <row r="204" spans="1:8" s="262" customFormat="1" ht="12">
      <c r="A204" s="258"/>
      <c r="B204" s="309" t="s">
        <v>555</v>
      </c>
      <c r="C204" s="307"/>
      <c r="D204" s="307"/>
      <c r="E204" s="308"/>
      <c r="F204" s="308"/>
      <c r="G204" s="308"/>
      <c r="H204" s="266"/>
    </row>
    <row r="205" spans="1:8" s="262" customFormat="1" ht="12">
      <c r="A205" s="258"/>
      <c r="B205" s="264"/>
      <c r="C205" s="308"/>
      <c r="D205" s="308"/>
      <c r="E205" s="308"/>
      <c r="F205" s="316"/>
      <c r="G205" s="316"/>
      <c r="H205" s="266"/>
    </row>
    <row r="206" spans="1:8" s="262" customFormat="1" ht="12">
      <c r="A206" s="258"/>
      <c r="B206" s="309" t="s">
        <v>556</v>
      </c>
      <c r="C206" s="307"/>
      <c r="D206" s="307"/>
      <c r="E206" s="308"/>
      <c r="F206" s="317"/>
      <c r="G206" s="308"/>
      <c r="H206" s="266"/>
    </row>
    <row r="207" spans="1:8" s="262" customFormat="1" ht="12">
      <c r="A207" s="258"/>
      <c r="B207" s="176"/>
      <c r="C207" s="177"/>
      <c r="D207" s="177"/>
      <c r="E207" s="308"/>
      <c r="F207" s="308"/>
      <c r="G207" s="308"/>
      <c r="H207" s="266"/>
    </row>
    <row r="208" spans="1:8" s="262" customFormat="1" ht="12">
      <c r="A208" s="258"/>
      <c r="B208" s="309" t="s">
        <v>557</v>
      </c>
      <c r="C208" s="307"/>
      <c r="D208" s="307"/>
      <c r="E208" s="308"/>
      <c r="F208" s="317"/>
      <c r="G208" s="308"/>
      <c r="H208" s="266"/>
    </row>
    <row r="209" spans="1:8" s="262" customFormat="1" ht="36" hidden="1">
      <c r="A209" s="258"/>
      <c r="B209" s="297" t="s">
        <v>497</v>
      </c>
      <c r="C209" s="297" t="s">
        <v>518</v>
      </c>
      <c r="D209" s="297" t="s">
        <v>519</v>
      </c>
      <c r="E209" s="297" t="s">
        <v>520</v>
      </c>
      <c r="F209" s="297" t="s">
        <v>521</v>
      </c>
      <c r="G209" s="308"/>
      <c r="H209" s="266"/>
    </row>
    <row r="210" spans="1:8" s="262" customFormat="1" ht="12" hidden="1">
      <c r="A210" s="258"/>
      <c r="B210" s="715" t="s">
        <v>539</v>
      </c>
      <c r="C210" s="716"/>
      <c r="D210" s="716"/>
      <c r="E210" s="716"/>
      <c r="F210" s="717"/>
      <c r="G210" s="308"/>
      <c r="H210" s="266"/>
    </row>
    <row r="211" spans="1:8" s="262" customFormat="1" ht="12" hidden="1">
      <c r="A211" s="258"/>
      <c r="B211" s="718" t="s">
        <v>540</v>
      </c>
      <c r="C211" s="705"/>
      <c r="D211" s="705"/>
      <c r="E211" s="705"/>
      <c r="F211" s="706"/>
      <c r="G211" s="308"/>
      <c r="H211" s="266"/>
    </row>
    <row r="212" spans="1:8" s="262" customFormat="1" ht="12" hidden="1">
      <c r="A212" s="258"/>
      <c r="B212" s="309"/>
      <c r="C212" s="307"/>
      <c r="D212" s="307"/>
      <c r="E212" s="308"/>
      <c r="F212" s="317"/>
      <c r="G212" s="308"/>
      <c r="H212" s="266"/>
    </row>
    <row r="213" spans="1:8" s="262" customFormat="1" ht="12">
      <c r="A213" s="258"/>
      <c r="B213" s="309"/>
      <c r="C213" s="307"/>
      <c r="D213" s="307"/>
      <c r="E213" s="308"/>
      <c r="F213" s="317"/>
      <c r="G213" s="308"/>
      <c r="H213" s="266"/>
    </row>
    <row r="214" spans="1:8" s="262" customFormat="1" ht="12">
      <c r="A214" s="258"/>
      <c r="B214" s="309" t="s">
        <v>554</v>
      </c>
      <c r="C214" s="307"/>
      <c r="D214" s="307"/>
      <c r="E214" s="308"/>
      <c r="F214" s="308"/>
      <c r="G214" s="308"/>
      <c r="H214" s="266"/>
    </row>
    <row r="215" spans="1:8" s="262" customFormat="1" ht="12">
      <c r="A215" s="258"/>
      <c r="B215" s="302" t="s">
        <v>523</v>
      </c>
      <c r="C215" s="310"/>
      <c r="D215" s="310"/>
      <c r="E215" s="311">
        <v>1888</v>
      </c>
      <c r="F215" s="308"/>
      <c r="G215" s="308"/>
      <c r="H215" s="266"/>
    </row>
    <row r="216" spans="1:8" s="262" customFormat="1" ht="12">
      <c r="A216" s="258"/>
      <c r="B216" s="302" t="s">
        <v>524</v>
      </c>
      <c r="C216" s="310"/>
      <c r="D216" s="310"/>
      <c r="E216" s="311">
        <v>1320493500</v>
      </c>
      <c r="F216" s="316"/>
      <c r="G216" s="318"/>
      <c r="H216" s="266"/>
    </row>
    <row r="217" spans="1:8" s="262" customFormat="1" ht="12">
      <c r="A217" s="258"/>
      <c r="B217" s="302" t="s">
        <v>525</v>
      </c>
      <c r="C217" s="310"/>
      <c r="D217" s="310"/>
      <c r="E217" s="311">
        <v>7942062.6</v>
      </c>
      <c r="F217" s="308"/>
      <c r="G217" s="319"/>
      <c r="H217" s="266"/>
    </row>
    <row r="218" spans="1:8" s="262" customFormat="1" ht="12">
      <c r="A218" s="258"/>
      <c r="B218" s="264"/>
      <c r="C218" s="308"/>
      <c r="D218" s="308"/>
      <c r="E218" s="308"/>
      <c r="F218" s="308"/>
      <c r="G218" s="308"/>
      <c r="H218" s="266"/>
    </row>
    <row r="219" spans="1:8" s="262" customFormat="1" ht="12.75" thickBot="1">
      <c r="A219" s="258"/>
      <c r="B219" s="320" t="s">
        <v>558</v>
      </c>
      <c r="C219" s="268"/>
      <c r="D219" s="268"/>
      <c r="E219" s="268"/>
      <c r="F219" s="268"/>
      <c r="G219" s="268"/>
      <c r="H219" s="271"/>
    </row>
    <row r="220" s="262" customFormat="1" ht="12">
      <c r="A220" s="258"/>
    </row>
    <row r="221" s="265" customFormat="1" ht="12">
      <c r="A221" s="321"/>
    </row>
    <row r="222" spans="2:14" s="34" customFormat="1" ht="15">
      <c r="B222" s="696" t="s">
        <v>614</v>
      </c>
      <c r="C222" s="696"/>
      <c r="D222" s="696"/>
      <c r="E222" s="696"/>
      <c r="F222" s="696"/>
      <c r="G222" s="696"/>
      <c r="H222" s="696"/>
      <c r="I222" s="696"/>
      <c r="J222" s="696"/>
      <c r="K222" s="376"/>
      <c r="L222" s="342"/>
      <c r="M222" s="342"/>
      <c r="N222" s="342"/>
    </row>
    <row r="223" spans="2:14" s="34" customFormat="1" ht="15">
      <c r="B223" s="697" t="s">
        <v>615</v>
      </c>
      <c r="C223" s="698" t="s">
        <v>616</v>
      </c>
      <c r="D223" s="698"/>
      <c r="E223" s="354" t="s">
        <v>617</v>
      </c>
      <c r="F223" s="354" t="s">
        <v>618</v>
      </c>
      <c r="G223" s="698" t="s">
        <v>619</v>
      </c>
      <c r="H223" s="698"/>
      <c r="I223" s="698"/>
      <c r="J223" s="698"/>
      <c r="K223" s="377"/>
      <c r="L223" s="342"/>
      <c r="M223" s="342"/>
      <c r="N223" s="342"/>
    </row>
    <row r="224" spans="2:14" s="34" customFormat="1" ht="26.25">
      <c r="B224" s="697"/>
      <c r="C224" s="408" t="s">
        <v>353</v>
      </c>
      <c r="D224" s="408" t="s">
        <v>348</v>
      </c>
      <c r="E224" s="354" t="s">
        <v>620</v>
      </c>
      <c r="F224" s="354" t="s">
        <v>621</v>
      </c>
      <c r="G224" s="408" t="s">
        <v>353</v>
      </c>
      <c r="H224" s="408" t="s">
        <v>348</v>
      </c>
      <c r="I224" s="354" t="s">
        <v>620</v>
      </c>
      <c r="J224" s="354" t="s">
        <v>621</v>
      </c>
      <c r="K224" s="377"/>
      <c r="L224" s="343"/>
      <c r="M224" s="342"/>
      <c r="N224" s="342"/>
    </row>
    <row r="225" spans="2:14" s="34" customFormat="1" ht="15">
      <c r="B225" s="352" t="s">
        <v>622</v>
      </c>
      <c r="C225" s="355">
        <v>0.18397373401848616</v>
      </c>
      <c r="D225" s="355">
        <v>0.1923545592587681</v>
      </c>
      <c r="E225" s="355">
        <v>0.1417808924821009</v>
      </c>
      <c r="F225" s="355">
        <v>0.1334460877383601</v>
      </c>
      <c r="G225" s="356">
        <v>54353.700000000004</v>
      </c>
      <c r="H225" s="356">
        <v>58336.2</v>
      </c>
      <c r="I225" s="356">
        <v>37778.74772332227</v>
      </c>
      <c r="J225" s="356">
        <v>35103.47162849592</v>
      </c>
      <c r="K225" s="378"/>
      <c r="L225" s="344"/>
      <c r="M225" s="342"/>
      <c r="N225" s="342"/>
    </row>
    <row r="226" spans="2:14" s="34" customFormat="1" ht="15">
      <c r="B226" s="357" t="s">
        <v>623</v>
      </c>
      <c r="C226" s="355">
        <v>0.16628830143335338</v>
      </c>
      <c r="D226" s="355">
        <v>0.17709657501906806</v>
      </c>
      <c r="E226" s="355">
        <v>0.12736804770047727</v>
      </c>
      <c r="F226" s="355">
        <v>0.1293650164245077</v>
      </c>
      <c r="G226" s="356">
        <v>11662.883014333534</v>
      </c>
      <c r="H226" s="356">
        <v>11770.96575019068</v>
      </c>
      <c r="I226" s="356">
        <v>11273.680477004773</v>
      </c>
      <c r="J226" s="356">
        <v>11293.650164245077</v>
      </c>
      <c r="K226" s="378"/>
      <c r="L226" s="344"/>
      <c r="M226" s="342"/>
      <c r="N226" s="342"/>
    </row>
    <row r="227" spans="2:14" s="34" customFormat="1" ht="15">
      <c r="B227" s="357" t="s">
        <v>624</v>
      </c>
      <c r="C227" s="355">
        <v>0.29298583879880447</v>
      </c>
      <c r="D227" s="355">
        <v>0.30563623379227</v>
      </c>
      <c r="E227" s="355">
        <v>0.2760634583344048</v>
      </c>
      <c r="F227" s="355">
        <v>0.2601741103173705</v>
      </c>
      <c r="G227" s="356">
        <v>21646.753805347802</v>
      </c>
      <c r="H227" s="356">
        <v>22289.546079779917</v>
      </c>
      <c r="I227" s="356">
        <v>20806.399780218475</v>
      </c>
      <c r="J227" s="356">
        <v>20037.427472238574</v>
      </c>
      <c r="K227" s="378"/>
      <c r="L227" s="344"/>
      <c r="M227" s="342"/>
      <c r="N227" s="342"/>
    </row>
    <row r="228" spans="2:14" s="34" customFormat="1" ht="15">
      <c r="B228" s="357" t="s">
        <v>625</v>
      </c>
      <c r="C228" s="355">
        <v>0.1808473842387952</v>
      </c>
      <c r="D228" s="355">
        <v>0.19137841125767974</v>
      </c>
      <c r="E228" s="355">
        <v>0.12346800618842502</v>
      </c>
      <c r="F228" s="355">
        <v>0.12893398277148327</v>
      </c>
      <c r="G228" s="356">
        <v>22970.29912182093</v>
      </c>
      <c r="H228" s="356">
        <v>24013.584160046103</v>
      </c>
      <c r="I228" s="356">
        <v>17903.670173257393</v>
      </c>
      <c r="J228" s="356">
        <v>18343.703772001307</v>
      </c>
      <c r="K228" s="378"/>
      <c r="L228" s="344"/>
      <c r="M228" s="342"/>
      <c r="N228" s="342"/>
    </row>
    <row r="229" spans="2:14" s="34" customFormat="1" ht="15">
      <c r="B229" s="357" t="s">
        <v>699</v>
      </c>
      <c r="C229" s="355">
        <v>0.18418199613646413</v>
      </c>
      <c r="D229" s="355">
        <v>0.19257327849138473</v>
      </c>
      <c r="E229" s="355">
        <v>0.14194359686950153</v>
      </c>
      <c r="F229" s="355">
        <v>0.13333499689873562</v>
      </c>
      <c r="G229" s="356">
        <v>54273.37540440149</v>
      </c>
      <c r="H229" s="356">
        <v>58246.500389400324</v>
      </c>
      <c r="I229" s="356">
        <v>37736.567796545</v>
      </c>
      <c r="J229" s="356">
        <v>34984.91730701846</v>
      </c>
      <c r="K229" s="378"/>
      <c r="L229" s="344"/>
      <c r="M229" s="342"/>
      <c r="N229" s="342"/>
    </row>
    <row r="230" spans="2:14" s="34" customFormat="1" ht="15">
      <c r="B230" s="345"/>
      <c r="C230" s="346"/>
      <c r="D230" s="346"/>
      <c r="E230" s="346"/>
      <c r="F230" s="346"/>
      <c r="G230" s="346"/>
      <c r="H230" s="347"/>
      <c r="I230" s="347"/>
      <c r="J230" s="347"/>
      <c r="K230" s="347"/>
      <c r="L230" s="342"/>
      <c r="M230" s="342"/>
      <c r="N230" s="342"/>
    </row>
    <row r="231" spans="2:14" s="34" customFormat="1" ht="15">
      <c r="B231" s="342"/>
      <c r="C231" s="342"/>
      <c r="D231" s="342"/>
      <c r="E231" s="342"/>
      <c r="F231" s="342"/>
      <c r="G231" s="342"/>
      <c r="H231" s="342"/>
      <c r="I231" s="342"/>
      <c r="J231" s="342"/>
      <c r="K231" s="342"/>
      <c r="L231" s="342"/>
      <c r="M231" s="342"/>
      <c r="N231" s="342"/>
    </row>
    <row r="232" spans="2:14" s="34" customFormat="1" ht="15" customHeight="1">
      <c r="B232" s="694" t="s">
        <v>626</v>
      </c>
      <c r="C232" s="694"/>
      <c r="D232" s="694"/>
      <c r="E232" s="694"/>
      <c r="F232" s="694"/>
      <c r="G232" s="694"/>
      <c r="H232" s="342"/>
      <c r="I232" s="342"/>
      <c r="J232" s="342"/>
      <c r="K232" s="342"/>
      <c r="L232" s="342"/>
      <c r="M232" s="342"/>
      <c r="N232" s="342"/>
    </row>
    <row r="233" spans="2:14" s="34" customFormat="1" ht="51.75">
      <c r="B233" s="358"/>
      <c r="C233" s="569" t="s">
        <v>627</v>
      </c>
      <c r="D233" s="569" t="s">
        <v>623</v>
      </c>
      <c r="E233" s="569" t="s">
        <v>624</v>
      </c>
      <c r="F233" s="569" t="s">
        <v>625</v>
      </c>
      <c r="G233" s="359" t="s">
        <v>699</v>
      </c>
      <c r="H233" s="342"/>
      <c r="I233" s="342"/>
      <c r="J233" s="342"/>
      <c r="K233" s="342"/>
      <c r="L233" s="342"/>
      <c r="M233" s="342"/>
      <c r="N233" s="342"/>
    </row>
    <row r="234" spans="2:14" s="34" customFormat="1" ht="15">
      <c r="B234" s="352" t="s">
        <v>628</v>
      </c>
      <c r="C234" s="360">
        <v>1210000</v>
      </c>
      <c r="D234" s="360">
        <v>120000</v>
      </c>
      <c r="E234" s="360">
        <v>360000</v>
      </c>
      <c r="F234" s="360">
        <v>600000</v>
      </c>
      <c r="G234" s="360">
        <v>1200000</v>
      </c>
      <c r="H234" s="342"/>
      <c r="I234" s="342"/>
      <c r="J234" s="342"/>
      <c r="K234" s="342"/>
      <c r="L234" s="342"/>
      <c r="M234" s="342"/>
      <c r="N234" s="342"/>
    </row>
    <row r="235" spans="2:14" s="34" customFormat="1" ht="15">
      <c r="B235" s="352" t="s">
        <v>629</v>
      </c>
      <c r="C235" s="360">
        <v>3135404.570328311</v>
      </c>
      <c r="D235" s="360">
        <v>135574.27764639523</v>
      </c>
      <c r="E235" s="360">
        <v>473581.3752649985</v>
      </c>
      <c r="F235" s="360">
        <v>1004452.9323753387</v>
      </c>
      <c r="G235" s="360">
        <v>3135404.570328311</v>
      </c>
      <c r="H235" s="342"/>
      <c r="I235" s="342"/>
      <c r="J235" s="342"/>
      <c r="K235" s="342"/>
      <c r="L235" s="342"/>
      <c r="M235" s="342"/>
      <c r="N235" s="342"/>
    </row>
    <row r="236" spans="2:14" s="34" customFormat="1" ht="15">
      <c r="B236" s="352" t="s">
        <v>630</v>
      </c>
      <c r="C236" s="361">
        <v>0.1795818151681147</v>
      </c>
      <c r="D236" s="361">
        <v>0.2504129334794155</v>
      </c>
      <c r="E236" s="361">
        <v>0.1868254345325</v>
      </c>
      <c r="F236" s="361">
        <v>0.20749994206633915</v>
      </c>
      <c r="G236" s="361">
        <v>0.17946216464042664</v>
      </c>
      <c r="H236" s="342"/>
      <c r="I236" s="342"/>
      <c r="J236" s="342"/>
      <c r="K236" s="342"/>
      <c r="L236" s="342"/>
      <c r="M236" s="342"/>
      <c r="N236" s="342"/>
    </row>
    <row r="237" spans="2:14" s="34" customFormat="1" ht="15">
      <c r="B237" s="352" t="s">
        <v>631</v>
      </c>
      <c r="C237" s="361">
        <v>0.1372743483970478</v>
      </c>
      <c r="D237" s="361">
        <v>0.12508598330837126</v>
      </c>
      <c r="E237" s="361">
        <v>0.15203652972414194</v>
      </c>
      <c r="F237" s="361">
        <v>0.15485911749443285</v>
      </c>
      <c r="G237" s="361">
        <v>0.13716256022453305</v>
      </c>
      <c r="H237" s="342"/>
      <c r="I237" s="342"/>
      <c r="J237" s="342"/>
      <c r="K237" s="342"/>
      <c r="L237" s="342"/>
      <c r="M237" s="342"/>
      <c r="N237" s="342"/>
    </row>
    <row r="238" spans="2:14" s="34" customFormat="1" ht="15">
      <c r="B238" s="352" t="s">
        <v>632</v>
      </c>
      <c r="C238" s="361">
        <v>0.133192049705315</v>
      </c>
      <c r="D238" s="361">
        <v>0.1288962607644267</v>
      </c>
      <c r="E238" s="361">
        <v>0.14696584220650674</v>
      </c>
      <c r="F238" s="361">
        <v>0.14909340700240373</v>
      </c>
      <c r="G238" s="361">
        <v>0.13318591713905334</v>
      </c>
      <c r="H238" s="342"/>
      <c r="I238" s="342"/>
      <c r="J238" s="342"/>
      <c r="K238" s="342"/>
      <c r="L238" s="342"/>
      <c r="M238" s="342"/>
      <c r="N238" s="342"/>
    </row>
    <row r="239" spans="2:14" s="34" customFormat="1" ht="15">
      <c r="B239" s="342"/>
      <c r="C239" s="342"/>
      <c r="D239" s="342"/>
      <c r="E239" s="342"/>
      <c r="F239" s="342"/>
      <c r="G239" s="342"/>
      <c r="H239" s="342"/>
      <c r="I239" s="342"/>
      <c r="J239" s="342"/>
      <c r="K239" s="342"/>
      <c r="L239" s="342"/>
      <c r="M239" s="342"/>
      <c r="N239" s="342"/>
    </row>
    <row r="240" spans="2:14" s="34" customFormat="1" ht="15" customHeight="1">
      <c r="B240" s="694" t="s">
        <v>633</v>
      </c>
      <c r="C240" s="694"/>
      <c r="D240" s="694"/>
      <c r="E240" s="694"/>
      <c r="F240" s="694"/>
      <c r="G240" s="694"/>
      <c r="H240" s="342"/>
      <c r="I240" s="342"/>
      <c r="J240" s="342"/>
      <c r="K240" s="342"/>
      <c r="L240" s="342"/>
      <c r="M240" s="342"/>
      <c r="N240" s="342"/>
    </row>
    <row r="241" spans="2:14" s="34" customFormat="1" ht="51.75">
      <c r="B241" s="358"/>
      <c r="C241" s="569" t="s">
        <v>627</v>
      </c>
      <c r="D241" s="569" t="s">
        <v>623</v>
      </c>
      <c r="E241" s="359" t="s">
        <v>624</v>
      </c>
      <c r="F241" s="569" t="s">
        <v>625</v>
      </c>
      <c r="G241" s="359" t="s">
        <v>699</v>
      </c>
      <c r="H241" s="342"/>
      <c r="I241" s="342"/>
      <c r="J241" s="342"/>
      <c r="K241" s="342"/>
      <c r="L241" s="342"/>
      <c r="M241" s="342"/>
      <c r="N241" s="342"/>
    </row>
    <row r="242" spans="2:14" s="34" customFormat="1" ht="15">
      <c r="B242" s="352" t="s">
        <v>628</v>
      </c>
      <c r="C242" s="360">
        <v>1210000</v>
      </c>
      <c r="D242" s="360">
        <v>120000</v>
      </c>
      <c r="E242" s="360">
        <v>360000</v>
      </c>
      <c r="F242" s="360">
        <v>600000</v>
      </c>
      <c r="G242" s="360">
        <v>1200000</v>
      </c>
      <c r="H242" s="342"/>
      <c r="I242" s="342"/>
      <c r="J242" s="342"/>
      <c r="K242" s="342"/>
      <c r="L242" s="342"/>
      <c r="M242" s="342"/>
      <c r="N242" s="342"/>
    </row>
    <row r="243" spans="2:14" s="34" customFormat="1" ht="15">
      <c r="B243" s="352" t="s">
        <v>629</v>
      </c>
      <c r="C243" s="360">
        <v>3296485.923835522</v>
      </c>
      <c r="D243" s="360">
        <v>136214.32063171954</v>
      </c>
      <c r="E243" s="360">
        <v>481381.9288412249</v>
      </c>
      <c r="F243" s="360">
        <v>1032675.7020576894</v>
      </c>
      <c r="G243" s="360">
        <v>3296485.9238355216</v>
      </c>
      <c r="H243" s="342"/>
      <c r="I243" s="342"/>
      <c r="J243" s="342"/>
      <c r="K243" s="342"/>
      <c r="L243" s="342"/>
      <c r="M243" s="342"/>
      <c r="N243" s="342"/>
    </row>
    <row r="244" spans="2:14" s="34" customFormat="1" ht="15">
      <c r="B244" s="352" t="s">
        <v>630</v>
      </c>
      <c r="C244" s="361">
        <v>0.18878207467485328</v>
      </c>
      <c r="D244" s="361">
        <v>0.2610561430325929</v>
      </c>
      <c r="E244" s="361">
        <v>0.19850412198106818</v>
      </c>
      <c r="F244" s="361">
        <v>0.2189560811937142</v>
      </c>
      <c r="G244" s="361">
        <v>0.1886831700801849</v>
      </c>
      <c r="H244" s="342"/>
      <c r="I244" s="342"/>
      <c r="J244" s="342"/>
      <c r="K244" s="342"/>
      <c r="L244" s="342"/>
      <c r="M244" s="342"/>
      <c r="N244" s="342"/>
    </row>
    <row r="245" spans="2:14" s="34" customFormat="1" ht="15">
      <c r="B245" s="352" t="s">
        <v>631</v>
      </c>
      <c r="C245" s="361">
        <v>0.1372743483970478</v>
      </c>
      <c r="D245" s="361">
        <v>0.12508598330837126</v>
      </c>
      <c r="E245" s="361">
        <v>0.15203652972414194</v>
      </c>
      <c r="F245" s="361">
        <v>0.15485911749443285</v>
      </c>
      <c r="G245" s="361">
        <v>0.13716256022453305</v>
      </c>
      <c r="H245" s="342"/>
      <c r="I245" s="342"/>
      <c r="J245" s="342"/>
      <c r="K245" s="342"/>
      <c r="L245" s="342"/>
      <c r="M245" s="342"/>
      <c r="N245" s="342"/>
    </row>
    <row r="246" spans="2:14" s="34" customFormat="1" ht="15">
      <c r="B246" s="352" t="s">
        <v>632</v>
      </c>
      <c r="C246" s="361">
        <v>0.133192049705315</v>
      </c>
      <c r="D246" s="361">
        <v>0.1288962607644267</v>
      </c>
      <c r="E246" s="361">
        <v>0.14696584220650674</v>
      </c>
      <c r="F246" s="361">
        <v>0.14909340700240373</v>
      </c>
      <c r="G246" s="361">
        <v>0.13318591713905334</v>
      </c>
      <c r="H246" s="342"/>
      <c r="I246" s="342"/>
      <c r="J246" s="342"/>
      <c r="K246" s="342"/>
      <c r="L246" s="342"/>
      <c r="M246" s="342"/>
      <c r="N246" s="342"/>
    </row>
    <row r="247" spans="2:14" s="34" customFormat="1" ht="15">
      <c r="B247" s="342"/>
      <c r="C247" s="342"/>
      <c r="D247" s="342"/>
      <c r="E247" s="342"/>
      <c r="F247" s="342"/>
      <c r="G247" s="342"/>
      <c r="H247" s="342"/>
      <c r="I247" s="342"/>
      <c r="J247" s="342"/>
      <c r="K247" s="342"/>
      <c r="L247" s="342"/>
      <c r="M247" s="342"/>
      <c r="N247" s="342"/>
    </row>
    <row r="248" spans="2:14" s="34" customFormat="1" ht="15">
      <c r="B248" s="342"/>
      <c r="C248" s="342"/>
      <c r="D248" s="342"/>
      <c r="E248" s="342"/>
      <c r="F248" s="342"/>
      <c r="G248" s="342"/>
      <c r="H248" s="342"/>
      <c r="I248" s="342"/>
      <c r="J248" s="342"/>
      <c r="K248" s="342"/>
      <c r="L248" s="342"/>
      <c r="M248" s="342"/>
      <c r="N248" s="342"/>
    </row>
    <row r="249" spans="2:14" s="34" customFormat="1" ht="15">
      <c r="B249" s="358" t="s">
        <v>634</v>
      </c>
      <c r="C249" s="358"/>
      <c r="D249" s="342"/>
      <c r="E249" s="342"/>
      <c r="F249" s="342"/>
      <c r="G249" s="342"/>
      <c r="H249" s="342"/>
      <c r="I249" s="342"/>
      <c r="J249" s="342"/>
      <c r="K249" s="342"/>
      <c r="L249" s="342"/>
      <c r="M249" s="342"/>
      <c r="N249" s="342"/>
    </row>
    <row r="250" spans="2:14" s="34" customFormat="1" ht="15">
      <c r="B250" s="353" t="s">
        <v>635</v>
      </c>
      <c r="C250" s="362">
        <v>0.12891552557415453</v>
      </c>
      <c r="D250" s="348"/>
      <c r="E250" s="349"/>
      <c r="F250" s="342"/>
      <c r="G250" s="342"/>
      <c r="H250" s="342"/>
      <c r="I250" s="342"/>
      <c r="J250" s="342"/>
      <c r="K250" s="342"/>
      <c r="L250" s="342"/>
      <c r="M250" s="342"/>
      <c r="N250" s="342"/>
    </row>
    <row r="251" spans="2:14" s="34" customFormat="1" ht="15">
      <c r="B251" s="353" t="s">
        <v>636</v>
      </c>
      <c r="C251" s="362">
        <v>0.15062013400100574</v>
      </c>
      <c r="D251" s="348"/>
      <c r="E251" s="349"/>
      <c r="F251" s="342"/>
      <c r="G251" s="342"/>
      <c r="H251" s="342"/>
      <c r="I251" s="342"/>
      <c r="J251" s="342"/>
      <c r="K251" s="342"/>
      <c r="L251" s="342"/>
      <c r="M251" s="342"/>
      <c r="N251" s="342"/>
    </row>
    <row r="252" spans="2:14" s="34" customFormat="1" ht="15">
      <c r="B252" s="353" t="s">
        <v>637</v>
      </c>
      <c r="C252" s="364">
        <v>1.5836791557270082</v>
      </c>
      <c r="D252" s="348"/>
      <c r="E252" s="350"/>
      <c r="F252" s="342"/>
      <c r="G252" s="342"/>
      <c r="H252" s="342"/>
      <c r="I252" s="342"/>
      <c r="J252" s="342"/>
      <c r="K252" s="342"/>
      <c r="L252" s="342"/>
      <c r="M252" s="342"/>
      <c r="N252" s="342"/>
    </row>
    <row r="253" spans="2:14" s="34" customFormat="1" ht="15">
      <c r="B253" s="353" t="s">
        <v>638</v>
      </c>
      <c r="C253" s="364">
        <v>0.6861486187860475</v>
      </c>
      <c r="D253" s="348"/>
      <c r="E253" s="350"/>
      <c r="F253" s="342"/>
      <c r="G253" s="342"/>
      <c r="H253" s="342"/>
      <c r="I253" s="342"/>
      <c r="J253" s="342"/>
      <c r="K253" s="342"/>
      <c r="L253" s="342"/>
      <c r="M253" s="342"/>
      <c r="N253" s="342"/>
    </row>
    <row r="254" spans="2:14" s="34" customFormat="1" ht="15">
      <c r="B254" s="353" t="s">
        <v>639</v>
      </c>
      <c r="C254" s="364">
        <v>0.2975460783737893</v>
      </c>
      <c r="D254" s="348"/>
      <c r="E254" s="350"/>
      <c r="F254" s="342"/>
      <c r="G254" s="342"/>
      <c r="H254" s="342"/>
      <c r="I254" s="342"/>
      <c r="J254" s="342"/>
      <c r="K254" s="342"/>
      <c r="L254" s="342"/>
      <c r="M254" s="342"/>
      <c r="N254" s="342"/>
    </row>
    <row r="255" spans="2:14" s="34" customFormat="1" ht="15">
      <c r="B255" s="353" t="s">
        <v>640</v>
      </c>
      <c r="C255" s="365">
        <v>-0.038181090125100015</v>
      </c>
      <c r="D255" s="348"/>
      <c r="E255" s="350"/>
      <c r="F255" s="342"/>
      <c r="G255" s="342"/>
      <c r="H255" s="342"/>
      <c r="I255" s="342"/>
      <c r="J255" s="342"/>
      <c r="K255" s="342"/>
      <c r="L255" s="342"/>
      <c r="M255" s="342"/>
      <c r="N255" s="342"/>
    </row>
    <row r="256" spans="2:14" s="34" customFormat="1" ht="15">
      <c r="B256" s="366" t="s">
        <v>641</v>
      </c>
      <c r="C256" s="367">
        <v>0.11823613361678757</v>
      </c>
      <c r="D256" s="348"/>
      <c r="E256" s="351"/>
      <c r="F256" s="342"/>
      <c r="G256" s="342"/>
      <c r="H256" s="342"/>
      <c r="I256" s="342"/>
      <c r="J256" s="342"/>
      <c r="K256" s="342"/>
      <c r="L256" s="342"/>
      <c r="M256" s="342"/>
      <c r="N256" s="342"/>
    </row>
    <row r="257" spans="2:14" s="34" customFormat="1" ht="15">
      <c r="B257" s="352" t="s">
        <v>642</v>
      </c>
      <c r="C257" s="363">
        <v>0.064</v>
      </c>
      <c r="D257" s="348"/>
      <c r="E257" s="349"/>
      <c r="F257" s="342"/>
      <c r="G257" s="342"/>
      <c r="H257" s="342"/>
      <c r="I257" s="342"/>
      <c r="J257" s="342"/>
      <c r="K257" s="342"/>
      <c r="L257" s="342"/>
      <c r="M257" s="342"/>
      <c r="N257" s="342"/>
    </row>
    <row r="258" spans="2:14" s="34" customFormat="1" ht="15">
      <c r="B258" s="345"/>
      <c r="C258" s="349"/>
      <c r="D258" s="348"/>
      <c r="E258" s="349"/>
      <c r="F258" s="342"/>
      <c r="G258" s="342"/>
      <c r="H258" s="342"/>
      <c r="I258" s="342"/>
      <c r="J258" s="342"/>
      <c r="K258" s="342"/>
      <c r="L258" s="342"/>
      <c r="M258" s="342"/>
      <c r="N258" s="342"/>
    </row>
    <row r="259" spans="2:14" s="34" customFormat="1" ht="15">
      <c r="B259" s="345"/>
      <c r="C259" s="349"/>
      <c r="D259" s="348"/>
      <c r="E259" s="349"/>
      <c r="F259" s="342"/>
      <c r="G259" s="342"/>
      <c r="H259" s="342"/>
      <c r="I259" s="342"/>
      <c r="J259" s="342"/>
      <c r="K259" s="342"/>
      <c r="L259" s="342"/>
      <c r="M259" s="342"/>
      <c r="N259" s="342"/>
    </row>
    <row r="260" spans="2:14" s="34" customFormat="1" ht="15">
      <c r="B260" s="354" t="s">
        <v>643</v>
      </c>
      <c r="C260" s="358"/>
      <c r="D260" s="348"/>
      <c r="E260" s="349"/>
      <c r="F260" s="342"/>
      <c r="G260" s="342"/>
      <c r="H260" s="342"/>
      <c r="I260" s="342"/>
      <c r="J260" s="342"/>
      <c r="K260" s="342"/>
      <c r="L260" s="342"/>
      <c r="M260" s="342"/>
      <c r="N260" s="342"/>
    </row>
    <row r="261" spans="2:14" s="34" customFormat="1" ht="15">
      <c r="B261" s="353" t="s">
        <v>644</v>
      </c>
      <c r="C261" s="368">
        <v>0.05014433599131807</v>
      </c>
      <c r="D261" s="348"/>
      <c r="E261" s="349"/>
      <c r="F261" s="342"/>
      <c r="G261" s="342"/>
      <c r="H261" s="342"/>
      <c r="I261" s="342"/>
      <c r="J261" s="342"/>
      <c r="K261" s="342"/>
      <c r="L261" s="342"/>
      <c r="M261" s="342"/>
      <c r="N261" s="342"/>
    </row>
    <row r="262" spans="2:14" s="34" customFormat="1" ht="15">
      <c r="B262" s="342"/>
      <c r="C262" s="342"/>
      <c r="D262" s="342"/>
      <c r="E262" s="342"/>
      <c r="F262" s="342"/>
      <c r="G262" s="342"/>
      <c r="H262" s="240"/>
      <c r="I262" s="240"/>
      <c r="J262" s="240"/>
      <c r="K262" s="240"/>
      <c r="L262" s="342"/>
      <c r="M262" s="342"/>
      <c r="N262" s="342"/>
    </row>
    <row r="263" spans="2:14" s="34" customFormat="1" ht="15">
      <c r="B263" s="342"/>
      <c r="C263" s="342"/>
      <c r="D263" s="342"/>
      <c r="E263" s="342"/>
      <c r="F263" s="342"/>
      <c r="G263" s="342"/>
      <c r="H263" s="240"/>
      <c r="I263" s="240"/>
      <c r="J263" s="240"/>
      <c r="K263" s="240"/>
      <c r="L263" s="342"/>
      <c r="M263" s="342"/>
      <c r="N263" s="342"/>
    </row>
    <row r="264" spans="2:14" s="34" customFormat="1" ht="15">
      <c r="B264" s="354" t="s">
        <v>645</v>
      </c>
      <c r="C264" s="342"/>
      <c r="D264" s="342"/>
      <c r="E264" s="342"/>
      <c r="F264" s="342"/>
      <c r="G264" s="342"/>
      <c r="H264" s="240"/>
      <c r="I264" s="240"/>
      <c r="J264" s="240"/>
      <c r="K264" s="240"/>
      <c r="L264" s="342"/>
      <c r="M264" s="342"/>
      <c r="N264" s="342"/>
    </row>
    <row r="265" spans="2:14" s="34" customFormat="1" ht="15">
      <c r="B265" s="352" t="s">
        <v>646</v>
      </c>
      <c r="C265" s="345"/>
      <c r="D265" s="342"/>
      <c r="E265" s="342"/>
      <c r="F265" s="342"/>
      <c r="G265" s="342"/>
      <c r="H265" s="240"/>
      <c r="I265" s="240"/>
      <c r="J265" s="240"/>
      <c r="K265" s="240"/>
      <c r="L265" s="342"/>
      <c r="M265" s="342"/>
      <c r="N265" s="342"/>
    </row>
    <row r="266" spans="2:14" s="34" customFormat="1" ht="15">
      <c r="B266" s="352" t="s">
        <v>647</v>
      </c>
      <c r="C266" s="345"/>
      <c r="D266" s="342"/>
      <c r="E266" s="342"/>
      <c r="F266" s="342"/>
      <c r="G266" s="342"/>
      <c r="H266" s="240"/>
      <c r="I266" s="240"/>
      <c r="J266" s="240"/>
      <c r="K266" s="240"/>
      <c r="L266" s="342"/>
      <c r="M266" s="342"/>
      <c r="N266" s="342"/>
    </row>
    <row r="267" spans="2:14" s="34" customFormat="1" ht="15">
      <c r="B267" s="342"/>
      <c r="C267" s="342"/>
      <c r="D267" s="342"/>
      <c r="E267" s="342"/>
      <c r="F267" s="342"/>
      <c r="G267" s="342"/>
      <c r="H267" s="240"/>
      <c r="I267" s="240"/>
      <c r="J267" s="240"/>
      <c r="K267" s="240"/>
      <c r="L267" s="342"/>
      <c r="M267" s="342"/>
      <c r="N267" s="342"/>
    </row>
    <row r="268" ht="12.75" thickBot="1"/>
    <row r="269" spans="2:6" ht="12">
      <c r="B269" s="409"/>
      <c r="C269" s="410"/>
      <c r="D269" s="410"/>
      <c r="E269" s="719" t="s">
        <v>693</v>
      </c>
      <c r="F269" s="720"/>
    </row>
    <row r="270" spans="2:6" ht="12">
      <c r="B270" s="411" t="s">
        <v>679</v>
      </c>
      <c r="C270" s="412"/>
      <c r="D270" s="412"/>
      <c r="E270" s="413"/>
      <c r="F270" s="414"/>
    </row>
    <row r="271" spans="2:6" ht="12">
      <c r="B271" s="415"/>
      <c r="C271" s="412"/>
      <c r="D271" s="412"/>
      <c r="E271" s="412"/>
      <c r="F271" s="414"/>
    </row>
    <row r="272" spans="2:6" ht="12">
      <c r="B272" s="415"/>
      <c r="C272" s="412"/>
      <c r="D272" s="412"/>
      <c r="E272" s="413"/>
      <c r="F272" s="414"/>
    </row>
    <row r="273" spans="2:6" ht="12">
      <c r="B273" s="416" t="s">
        <v>680</v>
      </c>
      <c r="C273" s="412"/>
      <c r="D273" s="412"/>
      <c r="E273" s="413"/>
      <c r="F273" s="414"/>
    </row>
    <row r="274" spans="2:6" ht="12">
      <c r="B274" s="721" t="s">
        <v>694</v>
      </c>
      <c r="C274" s="722"/>
      <c r="D274" s="722"/>
      <c r="E274" s="413"/>
      <c r="F274" s="414"/>
    </row>
    <row r="275" spans="2:6" ht="12">
      <c r="B275" s="721"/>
      <c r="C275" s="722"/>
      <c r="D275" s="722"/>
      <c r="E275" s="413"/>
      <c r="F275" s="414"/>
    </row>
    <row r="276" spans="2:6" ht="12">
      <c r="B276" s="416" t="s">
        <v>689</v>
      </c>
      <c r="C276" s="412"/>
      <c r="D276" s="412"/>
      <c r="E276" s="413"/>
      <c r="F276" s="414"/>
    </row>
    <row r="277" spans="2:6" ht="12">
      <c r="B277" s="416"/>
      <c r="C277" s="412"/>
      <c r="D277" s="412"/>
      <c r="E277" s="413"/>
      <c r="F277" s="414"/>
    </row>
    <row r="278" spans="2:6" ht="12">
      <c r="B278" s="415"/>
      <c r="C278" s="412"/>
      <c r="D278" s="412"/>
      <c r="E278" s="413"/>
      <c r="F278" s="414"/>
    </row>
    <row r="279" spans="2:6" ht="12.75" thickBot="1">
      <c r="B279" s="417"/>
      <c r="C279" s="418"/>
      <c r="D279" s="418"/>
      <c r="E279" s="419"/>
      <c r="F279" s="420"/>
    </row>
    <row r="280" ht="12.75" thickBot="1"/>
    <row r="281" ht="12">
      <c r="B281" s="421" t="s">
        <v>684</v>
      </c>
    </row>
    <row r="282" ht="12">
      <c r="B282" s="422" t="s">
        <v>690</v>
      </c>
    </row>
    <row r="283" ht="12">
      <c r="B283" s="423"/>
    </row>
    <row r="284" ht="12">
      <c r="B284" s="423"/>
    </row>
    <row r="285" ht="12">
      <c r="B285" s="423"/>
    </row>
    <row r="286" ht="12">
      <c r="B286" s="423"/>
    </row>
    <row r="287" ht="12">
      <c r="B287" s="423"/>
    </row>
    <row r="288" ht="12">
      <c r="B288" s="423"/>
    </row>
    <row r="289" ht="12">
      <c r="B289" s="423"/>
    </row>
    <row r="290" ht="12">
      <c r="B290" s="423"/>
    </row>
    <row r="291" ht="12">
      <c r="B291" s="423"/>
    </row>
    <row r="292" ht="12.75" thickBot="1">
      <c r="B292" s="424"/>
    </row>
  </sheetData>
  <sheetProtection/>
  <mergeCells count="28">
    <mergeCell ref="B201:D201"/>
    <mergeCell ref="B210:F210"/>
    <mergeCell ref="B211:F211"/>
    <mergeCell ref="E269:F269"/>
    <mergeCell ref="B274:D275"/>
    <mergeCell ref="B195:D195"/>
    <mergeCell ref="B196:D196"/>
    <mergeCell ref="B197:D197"/>
    <mergeCell ref="B198:D198"/>
    <mergeCell ref="B199:D199"/>
    <mergeCell ref="B200:D200"/>
    <mergeCell ref="C136:C137"/>
    <mergeCell ref="G174:G184"/>
    <mergeCell ref="G186:G188"/>
    <mergeCell ref="B189:G189"/>
    <mergeCell ref="B193:D193"/>
    <mergeCell ref="B194:D194"/>
    <mergeCell ref="B190:G190"/>
    <mergeCell ref="B232:G232"/>
    <mergeCell ref="B240:G240"/>
    <mergeCell ref="B1:G1"/>
    <mergeCell ref="B222:J222"/>
    <mergeCell ref="B223:B224"/>
    <mergeCell ref="C223:D223"/>
    <mergeCell ref="G223:J223"/>
    <mergeCell ref="B126:D126"/>
    <mergeCell ref="B129:G129"/>
    <mergeCell ref="B136:B137"/>
  </mergeCells>
  <hyperlinks>
    <hyperlink ref="I2" location="'Scheme Dash Board'!A1" display="Back to Scheme DashBoard"/>
  </hyperlinks>
  <printOptions/>
  <pageMargins left="0" right="0" top="0" bottom="0" header="0" footer="0"/>
  <pageSetup horizontalDpi="600" verticalDpi="600" orientation="landscape" r:id="rId2"/>
  <headerFooter>
    <oddFooter>&amp;C&amp;1#&amp;"Calibri"&amp;10&amp;K000000 For internal use only</oddFooter>
  </headerFooter>
  <drawing r:id="rId1"/>
</worksheet>
</file>

<file path=xl/worksheets/sheet3.xml><?xml version="1.0" encoding="utf-8"?>
<worksheet xmlns="http://schemas.openxmlformats.org/spreadsheetml/2006/main" xmlns:r="http://schemas.openxmlformats.org/officeDocument/2006/relationships">
  <sheetPr>
    <outlinePr summaryBelow="0"/>
  </sheetPr>
  <dimension ref="A1:K190"/>
  <sheetViews>
    <sheetView zoomScalePageLayoutView="0" workbookViewId="0" topLeftCell="A167">
      <selection activeCell="A2" sqref="A2:IV2"/>
    </sheetView>
  </sheetViews>
  <sheetFormatPr defaultColWidth="9.140625" defaultRowHeight="15"/>
  <cols>
    <col min="1" max="1" width="3.28125" style="34" customWidth="1"/>
    <col min="2" max="2" width="69.140625" style="34" customWidth="1"/>
    <col min="3" max="3" width="16.7109375" style="34" customWidth="1"/>
    <col min="4" max="4" width="15.57421875" style="34" customWidth="1"/>
    <col min="5" max="5" width="14.7109375" style="34" customWidth="1"/>
    <col min="6" max="6" width="18.7109375" style="34" customWidth="1"/>
    <col min="7" max="7" width="17.421875" style="34" customWidth="1"/>
    <col min="8" max="8" width="10.421875" style="34" customWidth="1"/>
    <col min="9" max="9" width="10.28125" style="34" customWidth="1"/>
    <col min="10" max="10" width="10.8515625" style="34" customWidth="1"/>
    <col min="11" max="16384" width="9.140625" style="34" customWidth="1"/>
  </cols>
  <sheetData>
    <row r="1" spans="1:10" ht="15.75" customHeight="1">
      <c r="A1" s="32"/>
      <c r="B1" s="729" t="s">
        <v>576</v>
      </c>
      <c r="C1" s="730"/>
      <c r="D1" s="730"/>
      <c r="E1" s="730"/>
      <c r="F1" s="32"/>
      <c r="G1" s="32"/>
      <c r="H1" s="32"/>
      <c r="I1" s="32"/>
      <c r="J1" s="32"/>
    </row>
    <row r="2" spans="1:11" s="348" customFormat="1" ht="12.75" customHeight="1">
      <c r="A2" s="614"/>
      <c r="B2" s="615"/>
      <c r="C2" s="614"/>
      <c r="D2" s="614"/>
      <c r="E2" s="614"/>
      <c r="F2" s="614"/>
      <c r="G2" s="614"/>
      <c r="H2" s="614"/>
      <c r="I2" s="616" t="s">
        <v>766</v>
      </c>
      <c r="J2" s="617"/>
      <c r="K2" s="618"/>
    </row>
    <row r="3" spans="1:10" ht="12.75" customHeight="1" thickBot="1">
      <c r="A3" s="35"/>
      <c r="B3" s="4" t="s">
        <v>4</v>
      </c>
      <c r="C3" s="32"/>
      <c r="D3" s="32"/>
      <c r="E3" s="32"/>
      <c r="F3" s="32"/>
      <c r="G3" s="32"/>
      <c r="H3" s="32"/>
      <c r="I3" s="32"/>
      <c r="J3" s="32"/>
    </row>
    <row r="4" spans="1:10" ht="27.75" customHeight="1">
      <c r="A4" s="32"/>
      <c r="B4" s="36" t="s">
        <v>5</v>
      </c>
      <c r="C4" s="37" t="s">
        <v>6</v>
      </c>
      <c r="D4" s="38" t="s">
        <v>172</v>
      </c>
      <c r="E4" s="38" t="s">
        <v>8</v>
      </c>
      <c r="F4" s="38" t="s">
        <v>9</v>
      </c>
      <c r="G4" s="38" t="s">
        <v>10</v>
      </c>
      <c r="H4" s="38" t="s">
        <v>11</v>
      </c>
      <c r="I4" s="39" t="s">
        <v>12</v>
      </c>
      <c r="J4" s="40" t="s">
        <v>13</v>
      </c>
    </row>
    <row r="5" spans="1:10" ht="12.75" customHeight="1">
      <c r="A5" s="32"/>
      <c r="B5" s="41" t="s">
        <v>173</v>
      </c>
      <c r="C5" s="42"/>
      <c r="D5" s="42"/>
      <c r="E5" s="42"/>
      <c r="F5" s="42"/>
      <c r="G5" s="42"/>
      <c r="H5" s="43"/>
      <c r="I5" s="44"/>
      <c r="J5" s="32"/>
    </row>
    <row r="6" spans="1:10" ht="12.75" customHeight="1">
      <c r="A6" s="32"/>
      <c r="B6" s="41" t="s">
        <v>174</v>
      </c>
      <c r="C6" s="42"/>
      <c r="D6" s="42"/>
      <c r="E6" s="42"/>
      <c r="F6" s="32"/>
      <c r="G6" s="43"/>
      <c r="H6" s="43"/>
      <c r="I6" s="44"/>
      <c r="J6" s="32"/>
    </row>
    <row r="7" spans="1:10" ht="12.75" customHeight="1">
      <c r="A7" s="45"/>
      <c r="B7" s="46" t="s">
        <v>333</v>
      </c>
      <c r="C7" s="42" t="s">
        <v>175</v>
      </c>
      <c r="D7" s="42" t="s">
        <v>176</v>
      </c>
      <c r="E7" s="47">
        <v>6500000</v>
      </c>
      <c r="F7" s="48">
        <v>6505.95</v>
      </c>
      <c r="G7" s="49">
        <v>0.0414</v>
      </c>
      <c r="H7" s="50">
        <v>0.067883</v>
      </c>
      <c r="I7" s="51"/>
      <c r="J7" s="32"/>
    </row>
    <row r="8" spans="1:10" ht="12.75" customHeight="1">
      <c r="A8" s="32"/>
      <c r="B8" s="41" t="s">
        <v>102</v>
      </c>
      <c r="C8" s="42"/>
      <c r="D8" s="42"/>
      <c r="E8" s="42"/>
      <c r="F8" s="52">
        <v>6505.95</v>
      </c>
      <c r="G8" s="53">
        <v>0.0414</v>
      </c>
      <c r="H8" s="54"/>
      <c r="I8" s="55"/>
      <c r="J8" s="32"/>
    </row>
    <row r="9" spans="1:10" ht="12.75" customHeight="1">
      <c r="A9" s="32"/>
      <c r="B9" s="56" t="s">
        <v>177</v>
      </c>
      <c r="C9" s="57"/>
      <c r="D9" s="57"/>
      <c r="E9" s="57"/>
      <c r="F9" s="54" t="s">
        <v>104</v>
      </c>
      <c r="G9" s="54" t="s">
        <v>104</v>
      </c>
      <c r="H9" s="54"/>
      <c r="I9" s="55"/>
      <c r="J9" s="32"/>
    </row>
    <row r="10" spans="1:10" ht="12.75" customHeight="1">
      <c r="A10" s="32"/>
      <c r="B10" s="56" t="s">
        <v>102</v>
      </c>
      <c r="C10" s="57"/>
      <c r="D10" s="57"/>
      <c r="E10" s="57"/>
      <c r="F10" s="54" t="s">
        <v>104</v>
      </c>
      <c r="G10" s="54" t="s">
        <v>104</v>
      </c>
      <c r="H10" s="54"/>
      <c r="I10" s="55"/>
      <c r="J10" s="32"/>
    </row>
    <row r="11" spans="1:10" ht="12.75" customHeight="1">
      <c r="A11" s="32"/>
      <c r="B11" s="56" t="s">
        <v>105</v>
      </c>
      <c r="C11" s="58"/>
      <c r="D11" s="57"/>
      <c r="E11" s="58"/>
      <c r="F11" s="52">
        <v>6505.95</v>
      </c>
      <c r="G11" s="53">
        <v>0.0414</v>
      </c>
      <c r="H11" s="54"/>
      <c r="I11" s="55"/>
      <c r="J11" s="32"/>
    </row>
    <row r="12" spans="1:10" ht="12.75" customHeight="1">
      <c r="A12" s="32"/>
      <c r="B12" s="41" t="s">
        <v>127</v>
      </c>
      <c r="C12" s="42"/>
      <c r="D12" s="42"/>
      <c r="E12" s="42"/>
      <c r="F12" s="42"/>
      <c r="G12" s="42"/>
      <c r="H12" s="43"/>
      <c r="I12" s="44"/>
      <c r="J12" s="32"/>
    </row>
    <row r="13" spans="1:10" ht="12.75" customHeight="1">
      <c r="A13" s="32"/>
      <c r="B13" s="41" t="s">
        <v>128</v>
      </c>
      <c r="C13" s="42"/>
      <c r="D13" s="42"/>
      <c r="E13" s="42"/>
      <c r="F13" s="32"/>
      <c r="G13" s="43"/>
      <c r="H13" s="43"/>
      <c r="I13" s="44"/>
      <c r="J13" s="32"/>
    </row>
    <row r="14" spans="1:10" ht="12.75" customHeight="1">
      <c r="A14" s="45"/>
      <c r="B14" s="46" t="s">
        <v>596</v>
      </c>
      <c r="C14" s="42" t="s">
        <v>178</v>
      </c>
      <c r="D14" s="222" t="s">
        <v>586</v>
      </c>
      <c r="E14" s="47">
        <v>500</v>
      </c>
      <c r="F14" s="48">
        <v>2496.36</v>
      </c>
      <c r="G14" s="49">
        <v>0.0159</v>
      </c>
      <c r="H14" s="50">
        <v>0.066498</v>
      </c>
      <c r="I14" s="51"/>
      <c r="J14" s="32"/>
    </row>
    <row r="15" spans="1:10" ht="12.75" customHeight="1">
      <c r="A15" s="45"/>
      <c r="B15" s="46" t="s">
        <v>597</v>
      </c>
      <c r="C15" s="42" t="s">
        <v>179</v>
      </c>
      <c r="D15" s="42" t="s">
        <v>334</v>
      </c>
      <c r="E15" s="47">
        <v>500</v>
      </c>
      <c r="F15" s="48">
        <v>2496.36</v>
      </c>
      <c r="G15" s="49">
        <v>0.0159</v>
      </c>
      <c r="H15" s="50">
        <v>0.066641</v>
      </c>
      <c r="I15" s="51"/>
      <c r="J15" s="32"/>
    </row>
    <row r="16" spans="1:10" ht="12.75" customHeight="1">
      <c r="A16" s="45"/>
      <c r="B16" s="46" t="s">
        <v>598</v>
      </c>
      <c r="C16" s="42" t="s">
        <v>180</v>
      </c>
      <c r="D16" s="42" t="s">
        <v>335</v>
      </c>
      <c r="E16" s="47">
        <v>500</v>
      </c>
      <c r="F16" s="48">
        <v>2486.92</v>
      </c>
      <c r="G16" s="49">
        <v>0.0158</v>
      </c>
      <c r="H16" s="50">
        <v>0.066197</v>
      </c>
      <c r="I16" s="51"/>
      <c r="J16" s="32"/>
    </row>
    <row r="17" spans="1:10" ht="12.75" customHeight="1">
      <c r="A17" s="32"/>
      <c r="B17" s="41" t="s">
        <v>102</v>
      </c>
      <c r="C17" s="42"/>
      <c r="D17" s="42"/>
      <c r="E17" s="42"/>
      <c r="F17" s="52">
        <v>7479.64</v>
      </c>
      <c r="G17" s="53">
        <v>0.0476</v>
      </c>
      <c r="H17" s="54"/>
      <c r="I17" s="55"/>
      <c r="J17" s="32"/>
    </row>
    <row r="18" spans="1:10" ht="12.75" customHeight="1">
      <c r="A18" s="32"/>
      <c r="B18" s="41" t="s">
        <v>135</v>
      </c>
      <c r="C18" s="42"/>
      <c r="D18" s="42"/>
      <c r="E18" s="42"/>
      <c r="F18" s="32"/>
      <c r="G18" s="43"/>
      <c r="H18" s="43"/>
      <c r="I18" s="44"/>
      <c r="J18" s="32"/>
    </row>
    <row r="19" spans="1:10" ht="12.75" customHeight="1">
      <c r="A19" s="45"/>
      <c r="B19" s="46" t="s">
        <v>599</v>
      </c>
      <c r="C19" s="42" t="s">
        <v>181</v>
      </c>
      <c r="D19" s="42" t="s">
        <v>334</v>
      </c>
      <c r="E19" s="47">
        <v>500</v>
      </c>
      <c r="F19" s="48">
        <v>2497.25</v>
      </c>
      <c r="G19" s="49">
        <v>0.0159</v>
      </c>
      <c r="H19" s="50">
        <v>0.06696</v>
      </c>
      <c r="I19" s="51"/>
      <c r="J19" s="32"/>
    </row>
    <row r="20" spans="1:10" ht="12.75" customHeight="1">
      <c r="A20" s="45"/>
      <c r="B20" s="46" t="s">
        <v>600</v>
      </c>
      <c r="C20" s="42" t="s">
        <v>182</v>
      </c>
      <c r="D20" s="42" t="s">
        <v>334</v>
      </c>
      <c r="E20" s="47">
        <v>500</v>
      </c>
      <c r="F20" s="48">
        <v>2474.02</v>
      </c>
      <c r="G20" s="49">
        <v>0.0158</v>
      </c>
      <c r="H20" s="50">
        <v>0.070997</v>
      </c>
      <c r="I20" s="51"/>
      <c r="J20" s="32"/>
    </row>
    <row r="21" spans="1:10" ht="12.75" customHeight="1">
      <c r="A21" s="32"/>
      <c r="B21" s="41" t="s">
        <v>102</v>
      </c>
      <c r="C21" s="42"/>
      <c r="D21" s="42"/>
      <c r="E21" s="42"/>
      <c r="F21" s="52">
        <v>4971.27</v>
      </c>
      <c r="G21" s="53">
        <v>0.0317</v>
      </c>
      <c r="H21" s="54"/>
      <c r="I21" s="55"/>
      <c r="J21" s="32"/>
    </row>
    <row r="22" spans="1:10" ht="12.75" customHeight="1">
      <c r="A22" s="32"/>
      <c r="B22" s="41" t="s">
        <v>183</v>
      </c>
      <c r="C22" s="42"/>
      <c r="D22" s="42"/>
      <c r="E22" s="42"/>
      <c r="F22" s="32"/>
      <c r="G22" s="43"/>
      <c r="H22" s="43"/>
      <c r="I22" s="44"/>
      <c r="J22" s="32"/>
    </row>
    <row r="23" spans="1:10" ht="12.75" customHeight="1">
      <c r="A23" s="45"/>
      <c r="B23" s="46" t="s">
        <v>184</v>
      </c>
      <c r="C23" s="42" t="s">
        <v>185</v>
      </c>
      <c r="D23" s="42" t="s">
        <v>176</v>
      </c>
      <c r="E23" s="47">
        <v>12500000</v>
      </c>
      <c r="F23" s="48">
        <v>12422.81</v>
      </c>
      <c r="G23" s="49">
        <v>0.0791</v>
      </c>
      <c r="H23" s="50">
        <v>0.0648</v>
      </c>
      <c r="I23" s="51"/>
      <c r="J23" s="32"/>
    </row>
    <row r="24" spans="1:10" ht="12.75" customHeight="1">
      <c r="A24" s="45"/>
      <c r="B24" s="46" t="s">
        <v>186</v>
      </c>
      <c r="C24" s="42" t="s">
        <v>187</v>
      </c>
      <c r="D24" s="42" t="s">
        <v>176</v>
      </c>
      <c r="E24" s="47">
        <v>12500000</v>
      </c>
      <c r="F24" s="48">
        <v>12389.1</v>
      </c>
      <c r="G24" s="49">
        <v>0.0789</v>
      </c>
      <c r="H24" s="50">
        <v>0.066682</v>
      </c>
      <c r="I24" s="51"/>
      <c r="J24" s="32"/>
    </row>
    <row r="25" spans="1:10" ht="12.75" customHeight="1">
      <c r="A25" s="45"/>
      <c r="B25" s="46" t="s">
        <v>188</v>
      </c>
      <c r="C25" s="42" t="s">
        <v>189</v>
      </c>
      <c r="D25" s="42" t="s">
        <v>176</v>
      </c>
      <c r="E25" s="47">
        <v>12500000</v>
      </c>
      <c r="F25" s="48">
        <v>12373</v>
      </c>
      <c r="G25" s="49">
        <v>0.0788</v>
      </c>
      <c r="H25" s="50">
        <v>0.0669</v>
      </c>
      <c r="I25" s="51"/>
      <c r="J25" s="32"/>
    </row>
    <row r="26" spans="1:10" ht="12.75" customHeight="1">
      <c r="A26" s="45"/>
      <c r="B26" s="46" t="s">
        <v>190</v>
      </c>
      <c r="C26" s="42" t="s">
        <v>191</v>
      </c>
      <c r="D26" s="42" t="s">
        <v>176</v>
      </c>
      <c r="E26" s="47">
        <v>12500000</v>
      </c>
      <c r="F26" s="48">
        <v>12356.8</v>
      </c>
      <c r="G26" s="49">
        <v>0.0787</v>
      </c>
      <c r="H26" s="50">
        <v>0.067141</v>
      </c>
      <c r="I26" s="51"/>
      <c r="J26" s="32"/>
    </row>
    <row r="27" spans="1:10" ht="12.75" customHeight="1">
      <c r="A27" s="45"/>
      <c r="B27" s="46" t="s">
        <v>192</v>
      </c>
      <c r="C27" s="42" t="s">
        <v>193</v>
      </c>
      <c r="D27" s="42" t="s">
        <v>176</v>
      </c>
      <c r="E27" s="47">
        <v>12500000</v>
      </c>
      <c r="F27" s="48">
        <v>12341.01</v>
      </c>
      <c r="G27" s="49">
        <v>0.0786</v>
      </c>
      <c r="H27" s="50">
        <v>0.067175</v>
      </c>
      <c r="I27" s="51"/>
      <c r="J27" s="32"/>
    </row>
    <row r="28" spans="1:10" ht="12.75" customHeight="1">
      <c r="A28" s="45"/>
      <c r="B28" s="46" t="s">
        <v>194</v>
      </c>
      <c r="C28" s="42" t="s">
        <v>195</v>
      </c>
      <c r="D28" s="42" t="s">
        <v>176</v>
      </c>
      <c r="E28" s="47">
        <v>12500000</v>
      </c>
      <c r="F28" s="48">
        <v>12324.5</v>
      </c>
      <c r="G28" s="49">
        <v>0.0785</v>
      </c>
      <c r="H28" s="50">
        <v>0.0675</v>
      </c>
      <c r="I28" s="51"/>
      <c r="J28" s="32"/>
    </row>
    <row r="29" spans="1:10" ht="12.75" customHeight="1">
      <c r="A29" s="45"/>
      <c r="B29" s="46" t="s">
        <v>196</v>
      </c>
      <c r="C29" s="42" t="s">
        <v>197</v>
      </c>
      <c r="D29" s="42" t="s">
        <v>176</v>
      </c>
      <c r="E29" s="47">
        <v>10000000</v>
      </c>
      <c r="F29" s="48">
        <v>9987.78</v>
      </c>
      <c r="G29" s="49">
        <v>0.0636</v>
      </c>
      <c r="H29" s="50">
        <v>0.0638</v>
      </c>
      <c r="I29" s="51"/>
      <c r="J29" s="32"/>
    </row>
    <row r="30" spans="1:10" ht="12.75" customHeight="1">
      <c r="A30" s="45"/>
      <c r="B30" s="46" t="s">
        <v>198</v>
      </c>
      <c r="C30" s="42" t="s">
        <v>199</v>
      </c>
      <c r="D30" s="42" t="s">
        <v>176</v>
      </c>
      <c r="E30" s="47">
        <v>10000000</v>
      </c>
      <c r="F30" s="48">
        <v>9963.21</v>
      </c>
      <c r="G30" s="49">
        <v>0.0634</v>
      </c>
      <c r="H30" s="50">
        <v>0.064189</v>
      </c>
      <c r="I30" s="51"/>
      <c r="J30" s="32"/>
    </row>
    <row r="31" spans="1:10" ht="12.75" customHeight="1">
      <c r="A31" s="45"/>
      <c r="B31" s="46" t="s">
        <v>200</v>
      </c>
      <c r="C31" s="42" t="s">
        <v>201</v>
      </c>
      <c r="D31" s="42" t="s">
        <v>176</v>
      </c>
      <c r="E31" s="47">
        <v>10000000</v>
      </c>
      <c r="F31" s="48">
        <v>9834.23</v>
      </c>
      <c r="G31" s="49">
        <v>0.0626</v>
      </c>
      <c r="H31" s="50">
        <v>0.067609</v>
      </c>
      <c r="I31" s="51"/>
      <c r="J31" s="32"/>
    </row>
    <row r="32" spans="1:10" ht="12.75" customHeight="1">
      <c r="A32" s="45"/>
      <c r="B32" s="46" t="s">
        <v>202</v>
      </c>
      <c r="C32" s="42" t="s">
        <v>203</v>
      </c>
      <c r="D32" s="42" t="s">
        <v>176</v>
      </c>
      <c r="E32" s="47">
        <v>7500000</v>
      </c>
      <c r="F32" s="48">
        <v>7500</v>
      </c>
      <c r="G32" s="49">
        <v>0.0478</v>
      </c>
      <c r="H32" s="50">
        <v>0.064154</v>
      </c>
      <c r="I32" s="51"/>
      <c r="J32" s="32"/>
    </row>
    <row r="33" spans="1:10" ht="12.75" customHeight="1">
      <c r="A33" s="45"/>
      <c r="B33" s="46" t="s">
        <v>204</v>
      </c>
      <c r="C33" s="42" t="s">
        <v>205</v>
      </c>
      <c r="D33" s="42" t="s">
        <v>176</v>
      </c>
      <c r="E33" s="47">
        <v>7500000</v>
      </c>
      <c r="F33" s="48">
        <v>7481.63</v>
      </c>
      <c r="G33" s="49">
        <v>0.0476</v>
      </c>
      <c r="H33" s="50">
        <v>0.064</v>
      </c>
      <c r="I33" s="51"/>
      <c r="J33" s="32"/>
    </row>
    <row r="34" spans="1:10" ht="12.75" customHeight="1">
      <c r="A34" s="45"/>
      <c r="B34" s="46" t="s">
        <v>206</v>
      </c>
      <c r="C34" s="42" t="s">
        <v>207</v>
      </c>
      <c r="D34" s="42" t="s">
        <v>176</v>
      </c>
      <c r="E34" s="47">
        <v>7500000</v>
      </c>
      <c r="F34" s="48">
        <v>7444.32</v>
      </c>
      <c r="G34" s="49">
        <v>0.0474</v>
      </c>
      <c r="H34" s="50">
        <v>0.065</v>
      </c>
      <c r="I34" s="51"/>
      <c r="J34" s="32"/>
    </row>
    <row r="35" spans="1:10" ht="12.75" customHeight="1">
      <c r="A35" s="45"/>
      <c r="B35" s="46" t="s">
        <v>208</v>
      </c>
      <c r="C35" s="42" t="s">
        <v>209</v>
      </c>
      <c r="D35" s="42" t="s">
        <v>176</v>
      </c>
      <c r="E35" s="47">
        <v>5000000</v>
      </c>
      <c r="F35" s="48">
        <v>4962.88</v>
      </c>
      <c r="G35" s="49">
        <v>0.0316</v>
      </c>
      <c r="H35" s="50">
        <v>0.065</v>
      </c>
      <c r="I35" s="51"/>
      <c r="J35" s="32"/>
    </row>
    <row r="36" spans="1:10" ht="12.75" customHeight="1">
      <c r="A36" s="32"/>
      <c r="B36" s="41" t="s">
        <v>102</v>
      </c>
      <c r="C36" s="42"/>
      <c r="D36" s="42"/>
      <c r="E36" s="42"/>
      <c r="F36" s="52">
        <v>131381.27</v>
      </c>
      <c r="G36" s="53">
        <v>0.8366</v>
      </c>
      <c r="H36" s="54"/>
      <c r="I36" s="55"/>
      <c r="J36" s="32"/>
    </row>
    <row r="37" spans="1:10" ht="12.75" customHeight="1">
      <c r="A37" s="32"/>
      <c r="B37" s="56" t="s">
        <v>105</v>
      </c>
      <c r="C37" s="58"/>
      <c r="D37" s="57"/>
      <c r="E37" s="58"/>
      <c r="F37" s="52">
        <v>143832.18</v>
      </c>
      <c r="G37" s="53">
        <v>0.9159</v>
      </c>
      <c r="H37" s="54"/>
      <c r="I37" s="55"/>
      <c r="J37" s="32"/>
    </row>
    <row r="38" spans="1:10" ht="12.75" customHeight="1">
      <c r="A38" s="32"/>
      <c r="B38" s="41" t="s">
        <v>137</v>
      </c>
      <c r="C38" s="42"/>
      <c r="D38" s="42"/>
      <c r="E38" s="42"/>
      <c r="F38" s="42"/>
      <c r="G38" s="42"/>
      <c r="H38" s="43"/>
      <c r="I38" s="44"/>
      <c r="J38" s="32"/>
    </row>
    <row r="39" spans="1:10" ht="12.75" customHeight="1">
      <c r="A39" s="32"/>
      <c r="B39" s="41" t="s">
        <v>138</v>
      </c>
      <c r="C39" s="42"/>
      <c r="D39" s="59" t="s">
        <v>139</v>
      </c>
      <c r="E39" s="42"/>
      <c r="F39" s="32"/>
      <c r="G39" s="43"/>
      <c r="H39" s="43"/>
      <c r="I39" s="44"/>
      <c r="J39" s="32"/>
    </row>
    <row r="40" spans="1:10" ht="12.75" customHeight="1">
      <c r="A40" s="45"/>
      <c r="B40" s="46" t="s">
        <v>210</v>
      </c>
      <c r="C40" s="42"/>
      <c r="D40" s="60" t="s">
        <v>141</v>
      </c>
      <c r="E40" s="61"/>
      <c r="F40" s="48">
        <v>250</v>
      </c>
      <c r="G40" s="49">
        <v>0.0016</v>
      </c>
      <c r="H40" s="50">
        <v>0.06604178082</v>
      </c>
      <c r="I40" s="51"/>
      <c r="J40" s="32"/>
    </row>
    <row r="41" spans="1:10" ht="12.75" customHeight="1">
      <c r="A41" s="45"/>
      <c r="B41" s="46" t="s">
        <v>211</v>
      </c>
      <c r="C41" s="42"/>
      <c r="D41" s="60" t="s">
        <v>159</v>
      </c>
      <c r="E41" s="61"/>
      <c r="F41" s="48">
        <v>200</v>
      </c>
      <c r="G41" s="49">
        <v>0.0013</v>
      </c>
      <c r="H41" s="50">
        <v>0.05651869645</v>
      </c>
      <c r="I41" s="51"/>
      <c r="J41" s="32"/>
    </row>
    <row r="42" spans="1:10" ht="12.75" customHeight="1">
      <c r="A42" s="45"/>
      <c r="B42" s="46" t="s">
        <v>212</v>
      </c>
      <c r="C42" s="42"/>
      <c r="D42" s="60" t="s">
        <v>141</v>
      </c>
      <c r="E42" s="61"/>
      <c r="F42" s="48">
        <v>200</v>
      </c>
      <c r="G42" s="49">
        <v>0.0013</v>
      </c>
      <c r="H42" s="50">
        <v>0.06233887388</v>
      </c>
      <c r="I42" s="51"/>
      <c r="J42" s="32"/>
    </row>
    <row r="43" spans="1:10" ht="12.75" customHeight="1">
      <c r="A43" s="45"/>
      <c r="B43" s="46" t="s">
        <v>213</v>
      </c>
      <c r="C43" s="42"/>
      <c r="D43" s="60" t="s">
        <v>159</v>
      </c>
      <c r="E43" s="61"/>
      <c r="F43" s="48">
        <v>100</v>
      </c>
      <c r="G43" s="49">
        <v>0.0006</v>
      </c>
      <c r="H43" s="50">
        <v>0.066</v>
      </c>
      <c r="I43" s="51"/>
      <c r="J43" s="32"/>
    </row>
    <row r="44" spans="1:10" ht="12.75" customHeight="1">
      <c r="A44" s="45"/>
      <c r="B44" s="46" t="s">
        <v>214</v>
      </c>
      <c r="C44" s="42"/>
      <c r="D44" s="60" t="s">
        <v>141</v>
      </c>
      <c r="E44" s="61"/>
      <c r="F44" s="48">
        <v>100</v>
      </c>
      <c r="G44" s="49">
        <v>0.0006</v>
      </c>
      <c r="H44" s="50">
        <v>0.05651869645</v>
      </c>
      <c r="I44" s="51"/>
      <c r="J44" s="32"/>
    </row>
    <row r="45" spans="1:10" ht="12.75" customHeight="1">
      <c r="A45" s="45"/>
      <c r="B45" s="46" t="s">
        <v>215</v>
      </c>
      <c r="C45" s="42"/>
      <c r="D45" s="60" t="s">
        <v>141</v>
      </c>
      <c r="E45" s="61"/>
      <c r="F45" s="48">
        <v>100</v>
      </c>
      <c r="G45" s="49">
        <v>0.0006</v>
      </c>
      <c r="H45" s="50">
        <v>0.06706214795</v>
      </c>
      <c r="I45" s="51"/>
      <c r="J45" s="32"/>
    </row>
    <row r="46" spans="1:10" ht="12.75" customHeight="1">
      <c r="A46" s="32"/>
      <c r="B46" s="41" t="s">
        <v>102</v>
      </c>
      <c r="C46" s="42"/>
      <c r="D46" s="42"/>
      <c r="E46" s="42"/>
      <c r="F46" s="52">
        <v>950</v>
      </c>
      <c r="G46" s="53">
        <v>0.006</v>
      </c>
      <c r="H46" s="54"/>
      <c r="I46" s="55"/>
      <c r="J46" s="32"/>
    </row>
    <row r="47" spans="1:10" ht="12.75" customHeight="1">
      <c r="A47" s="32"/>
      <c r="B47" s="56" t="s">
        <v>105</v>
      </c>
      <c r="C47" s="58"/>
      <c r="D47" s="57"/>
      <c r="E47" s="58"/>
      <c r="F47" s="52">
        <v>950</v>
      </c>
      <c r="G47" s="53">
        <v>0.006</v>
      </c>
      <c r="H47" s="54"/>
      <c r="I47" s="55"/>
      <c r="J47" s="32"/>
    </row>
    <row r="48" spans="1:10" ht="12.75" customHeight="1">
      <c r="A48" s="32"/>
      <c r="B48" s="41" t="s">
        <v>164</v>
      </c>
      <c r="C48" s="42"/>
      <c r="D48" s="42"/>
      <c r="E48" s="42"/>
      <c r="F48" s="42"/>
      <c r="G48" s="42"/>
      <c r="H48" s="43"/>
      <c r="I48" s="44"/>
      <c r="J48" s="32"/>
    </row>
    <row r="49" spans="1:10" ht="12.75" customHeight="1">
      <c r="A49" s="45"/>
      <c r="B49" s="46" t="s">
        <v>165</v>
      </c>
      <c r="C49" s="42"/>
      <c r="D49" s="42"/>
      <c r="E49" s="47"/>
      <c r="F49" s="48">
        <v>15215</v>
      </c>
      <c r="G49" s="49">
        <v>0.0969</v>
      </c>
      <c r="H49" s="50">
        <v>0.062267976434697885</v>
      </c>
      <c r="I49" s="51"/>
      <c r="J49" s="32"/>
    </row>
    <row r="50" spans="1:10" ht="12.75" customHeight="1">
      <c r="A50" s="32"/>
      <c r="B50" s="41" t="s">
        <v>102</v>
      </c>
      <c r="C50" s="42"/>
      <c r="D50" s="42"/>
      <c r="E50" s="42"/>
      <c r="F50" s="52">
        <v>15215</v>
      </c>
      <c r="G50" s="53">
        <v>0.0969</v>
      </c>
      <c r="H50" s="54"/>
      <c r="I50" s="55"/>
      <c r="J50" s="32"/>
    </row>
    <row r="51" spans="1:10" ht="12.75" customHeight="1">
      <c r="A51" s="32"/>
      <c r="B51" s="56" t="s">
        <v>177</v>
      </c>
      <c r="C51" s="57"/>
      <c r="D51" s="57"/>
      <c r="E51" s="57"/>
      <c r="F51" s="54" t="s">
        <v>104</v>
      </c>
      <c r="G51" s="54" t="s">
        <v>104</v>
      </c>
      <c r="H51" s="54"/>
      <c r="I51" s="55"/>
      <c r="J51" s="32"/>
    </row>
    <row r="52" spans="1:10" ht="12.75" customHeight="1">
      <c r="A52" s="32"/>
      <c r="B52" s="56" t="s">
        <v>102</v>
      </c>
      <c r="C52" s="57"/>
      <c r="D52" s="57"/>
      <c r="E52" s="57"/>
      <c r="F52" s="54" t="s">
        <v>104</v>
      </c>
      <c r="G52" s="54" t="s">
        <v>104</v>
      </c>
      <c r="H52" s="54"/>
      <c r="I52" s="55"/>
      <c r="J52" s="32"/>
    </row>
    <row r="53" spans="1:10" ht="12.75" customHeight="1">
      <c r="A53" s="32"/>
      <c r="B53" s="56" t="s">
        <v>105</v>
      </c>
      <c r="C53" s="58"/>
      <c r="D53" s="57"/>
      <c r="E53" s="58"/>
      <c r="F53" s="52">
        <v>15215</v>
      </c>
      <c r="G53" s="53">
        <v>0.0969</v>
      </c>
      <c r="H53" s="54"/>
      <c r="I53" s="55"/>
      <c r="J53" s="32"/>
    </row>
    <row r="54" spans="1:10" ht="12.75" customHeight="1">
      <c r="A54" s="32"/>
      <c r="B54" s="56" t="s">
        <v>166</v>
      </c>
      <c r="C54" s="42"/>
      <c r="D54" s="57"/>
      <c r="E54" s="42"/>
      <c r="F54" s="62">
        <v>-9459.74</v>
      </c>
      <c r="G54" s="53">
        <v>-0.0602</v>
      </c>
      <c r="H54" s="54"/>
      <c r="I54" s="55"/>
      <c r="J54" s="32"/>
    </row>
    <row r="55" spans="1:10" ht="12.75" customHeight="1" thickBot="1">
      <c r="A55" s="32"/>
      <c r="B55" s="63" t="s">
        <v>167</v>
      </c>
      <c r="C55" s="64"/>
      <c r="D55" s="64"/>
      <c r="E55" s="64"/>
      <c r="F55" s="65">
        <v>157043.39</v>
      </c>
      <c r="G55" s="66">
        <v>1</v>
      </c>
      <c r="H55" s="67"/>
      <c r="I55" s="68"/>
      <c r="J55" s="32"/>
    </row>
    <row r="56" spans="1:10" ht="12.75" customHeight="1">
      <c r="A56" s="32"/>
      <c r="B56" s="35"/>
      <c r="C56" s="32"/>
      <c r="D56" s="32"/>
      <c r="E56" s="32"/>
      <c r="F56" s="32"/>
      <c r="G56" s="32"/>
      <c r="H56" s="32"/>
      <c r="I56" s="32"/>
      <c r="J56" s="32"/>
    </row>
    <row r="57" spans="1:10" ht="12.75" customHeight="1" thickBot="1">
      <c r="A57" s="32"/>
      <c r="B57" s="33" t="s">
        <v>168</v>
      </c>
      <c r="C57" s="32"/>
      <c r="D57" s="32"/>
      <c r="E57" s="32"/>
      <c r="F57" s="32"/>
      <c r="G57" s="32"/>
      <c r="H57" s="32"/>
      <c r="I57" s="32"/>
      <c r="J57" s="32"/>
    </row>
    <row r="58" spans="1:10" ht="12.75" customHeight="1">
      <c r="A58" s="32"/>
      <c r="B58" s="323" t="s">
        <v>170</v>
      </c>
      <c r="C58" s="324"/>
      <c r="D58" s="324"/>
      <c r="E58" s="324"/>
      <c r="F58" s="324"/>
      <c r="G58" s="324"/>
      <c r="H58" s="325"/>
      <c r="I58" s="32"/>
      <c r="J58" s="32"/>
    </row>
    <row r="59" spans="1:10" ht="12.75" customHeight="1" thickBot="1">
      <c r="A59" s="32"/>
      <c r="B59" s="725" t="s">
        <v>171</v>
      </c>
      <c r="C59" s="726"/>
      <c r="D59" s="726"/>
      <c r="E59" s="326"/>
      <c r="F59" s="326"/>
      <c r="G59" s="326"/>
      <c r="H59" s="327"/>
      <c r="I59" s="32"/>
      <c r="J59" s="32"/>
    </row>
    <row r="60" spans="1:10" ht="12.75" customHeight="1" thickBot="1">
      <c r="A60" s="32"/>
      <c r="B60" s="33"/>
      <c r="C60" s="32"/>
      <c r="D60" s="32"/>
      <c r="E60" s="32"/>
      <c r="F60" s="32"/>
      <c r="G60" s="32"/>
      <c r="H60" s="32"/>
      <c r="I60" s="32"/>
      <c r="J60" s="32"/>
    </row>
    <row r="61" spans="1:9" s="77" customFormat="1" ht="15">
      <c r="A61" s="69"/>
      <c r="B61" s="70" t="s">
        <v>336</v>
      </c>
      <c r="C61" s="71"/>
      <c r="D61" s="72"/>
      <c r="E61" s="73"/>
      <c r="F61" s="74"/>
      <c r="G61" s="74"/>
      <c r="H61" s="75"/>
      <c r="I61" s="76"/>
    </row>
    <row r="62" spans="1:9" s="77" customFormat="1" ht="15">
      <c r="A62" s="69"/>
      <c r="B62" s="78" t="s">
        <v>337</v>
      </c>
      <c r="C62" s="79"/>
      <c r="D62" s="80"/>
      <c r="E62" s="80"/>
      <c r="F62" s="79"/>
      <c r="G62" s="81"/>
      <c r="H62" s="82"/>
      <c r="I62" s="76"/>
    </row>
    <row r="63" spans="1:8" s="76" customFormat="1" ht="36">
      <c r="A63" s="69"/>
      <c r="B63" s="727" t="s">
        <v>338</v>
      </c>
      <c r="C63" s="728" t="s">
        <v>339</v>
      </c>
      <c r="D63" s="83" t="s">
        <v>340</v>
      </c>
      <c r="E63" s="83" t="s">
        <v>340</v>
      </c>
      <c r="F63" s="83" t="s">
        <v>341</v>
      </c>
      <c r="G63" s="81"/>
      <c r="H63" s="82"/>
    </row>
    <row r="64" spans="1:8" s="76" customFormat="1" ht="15">
      <c r="A64" s="69"/>
      <c r="B64" s="727"/>
      <c r="C64" s="728"/>
      <c r="D64" s="83" t="s">
        <v>342</v>
      </c>
      <c r="E64" s="83" t="s">
        <v>343</v>
      </c>
      <c r="F64" s="83" t="s">
        <v>342</v>
      </c>
      <c r="G64" s="81"/>
      <c r="H64" s="82"/>
    </row>
    <row r="65" spans="1:8" s="76" customFormat="1" ht="15">
      <c r="A65" s="69"/>
      <c r="B65" s="567" t="s">
        <v>104</v>
      </c>
      <c r="C65" s="425" t="s">
        <v>104</v>
      </c>
      <c r="D65" s="425" t="s">
        <v>104</v>
      </c>
      <c r="E65" s="425" t="s">
        <v>104</v>
      </c>
      <c r="F65" s="425" t="s">
        <v>104</v>
      </c>
      <c r="G65" s="81"/>
      <c r="H65" s="82"/>
    </row>
    <row r="66" spans="1:8" s="76" customFormat="1" ht="15">
      <c r="A66" s="69"/>
      <c r="B66" s="84" t="s">
        <v>344</v>
      </c>
      <c r="C66" s="85"/>
      <c r="D66" s="85"/>
      <c r="E66" s="85"/>
      <c r="F66" s="85"/>
      <c r="G66" s="81"/>
      <c r="H66" s="82"/>
    </row>
    <row r="67" spans="1:8" s="76" customFormat="1" ht="15">
      <c r="A67" s="69"/>
      <c r="B67" s="86"/>
      <c r="C67" s="79"/>
      <c r="D67" s="79"/>
      <c r="E67" s="79"/>
      <c r="F67" s="79"/>
      <c r="G67" s="81"/>
      <c r="H67" s="82"/>
    </row>
    <row r="68" spans="1:8" s="76" customFormat="1" ht="15">
      <c r="A68" s="69"/>
      <c r="B68" s="86" t="s">
        <v>345</v>
      </c>
      <c r="C68" s="79"/>
      <c r="D68" s="79"/>
      <c r="E68" s="79"/>
      <c r="F68" s="79"/>
      <c r="G68" s="81"/>
      <c r="H68" s="82"/>
    </row>
    <row r="69" spans="1:8" s="76" customFormat="1" ht="15">
      <c r="A69" s="69"/>
      <c r="B69" s="87" t="s">
        <v>346</v>
      </c>
      <c r="C69" s="452" t="s">
        <v>534</v>
      </c>
      <c r="D69" s="452" t="s">
        <v>347</v>
      </c>
      <c r="E69" s="79"/>
      <c r="F69" s="79"/>
      <c r="G69" s="81"/>
      <c r="H69" s="82"/>
    </row>
    <row r="70" spans="1:8" s="76" customFormat="1" ht="15">
      <c r="A70" s="69"/>
      <c r="B70" s="87" t="s">
        <v>348</v>
      </c>
      <c r="C70" s="88"/>
      <c r="D70" s="88"/>
      <c r="E70" s="79"/>
      <c r="F70" s="79"/>
      <c r="G70" s="81"/>
      <c r="H70" s="82"/>
    </row>
    <row r="71" spans="1:8" s="76" customFormat="1" ht="15">
      <c r="A71" s="69"/>
      <c r="B71" s="87" t="s">
        <v>349</v>
      </c>
      <c r="C71" s="89">
        <v>1261.3565</v>
      </c>
      <c r="D71" s="89">
        <v>1269.0439</v>
      </c>
      <c r="E71" s="79"/>
      <c r="F71" s="79"/>
      <c r="G71" s="81"/>
      <c r="H71" s="82"/>
    </row>
    <row r="72" spans="1:8" s="76" customFormat="1" ht="15">
      <c r="A72" s="69"/>
      <c r="B72" s="87" t="s">
        <v>350</v>
      </c>
      <c r="C72" s="89">
        <v>1000.5404</v>
      </c>
      <c r="D72" s="89">
        <v>1000.5404</v>
      </c>
      <c r="E72" s="79"/>
      <c r="F72" s="79"/>
      <c r="G72" s="90"/>
      <c r="H72" s="82"/>
    </row>
    <row r="73" spans="1:8" s="76" customFormat="1" ht="15">
      <c r="A73" s="69"/>
      <c r="B73" s="87" t="s">
        <v>351</v>
      </c>
      <c r="C73" s="89">
        <v>1001.6671</v>
      </c>
      <c r="D73" s="89">
        <v>1001.4014</v>
      </c>
      <c r="E73" s="79"/>
      <c r="F73" s="79"/>
      <c r="G73" s="90"/>
      <c r="H73" s="82"/>
    </row>
    <row r="74" spans="1:8" s="76" customFormat="1" ht="15">
      <c r="A74" s="69"/>
      <c r="B74" s="87" t="s">
        <v>352</v>
      </c>
      <c r="C74" s="89">
        <v>1003.668</v>
      </c>
      <c r="D74" s="89">
        <v>1003.4019</v>
      </c>
      <c r="E74" s="79"/>
      <c r="F74" s="79"/>
      <c r="G74" s="90"/>
      <c r="H74" s="82"/>
    </row>
    <row r="75" spans="1:8" s="76" customFormat="1" ht="15">
      <c r="A75" s="69"/>
      <c r="B75" s="87" t="s">
        <v>353</v>
      </c>
      <c r="C75" s="89"/>
      <c r="D75" s="89"/>
      <c r="E75" s="79"/>
      <c r="F75" s="79"/>
      <c r="G75" s="81"/>
      <c r="H75" s="82"/>
    </row>
    <row r="76" spans="1:8" s="76" customFormat="1" ht="15">
      <c r="A76" s="69"/>
      <c r="B76" s="87" t="s">
        <v>354</v>
      </c>
      <c r="C76" s="89">
        <v>1254.9964</v>
      </c>
      <c r="D76" s="89">
        <v>1262.5335</v>
      </c>
      <c r="E76" s="79"/>
      <c r="F76" s="79"/>
      <c r="G76" s="81"/>
      <c r="H76" s="82"/>
    </row>
    <row r="77" spans="1:8" s="76" customFormat="1" ht="15">
      <c r="A77" s="69"/>
      <c r="B77" s="87" t="s">
        <v>355</v>
      </c>
      <c r="C77" s="89">
        <v>1000.5404</v>
      </c>
      <c r="D77" s="89">
        <v>1000.5404</v>
      </c>
      <c r="E77" s="79"/>
      <c r="F77" s="79"/>
      <c r="G77" s="91"/>
      <c r="H77" s="82"/>
    </row>
    <row r="78" spans="1:8" s="76" customFormat="1" ht="15">
      <c r="A78" s="69"/>
      <c r="B78" s="87" t="s">
        <v>356</v>
      </c>
      <c r="C78" s="89">
        <v>1001.6562</v>
      </c>
      <c r="D78" s="89">
        <v>1001.3961</v>
      </c>
      <c r="E78" s="79"/>
      <c r="F78" s="79"/>
      <c r="G78" s="90"/>
      <c r="H78" s="82"/>
    </row>
    <row r="79" spans="1:8" s="76" customFormat="1" ht="15">
      <c r="A79" s="69"/>
      <c r="B79" s="87" t="s">
        <v>357</v>
      </c>
      <c r="C79" s="89">
        <v>1003.6565</v>
      </c>
      <c r="D79" s="89">
        <v>1003.3958</v>
      </c>
      <c r="E79" s="79"/>
      <c r="F79" s="79"/>
      <c r="G79" s="90"/>
      <c r="H79" s="82"/>
    </row>
    <row r="80" spans="1:8" s="76" customFormat="1" ht="15">
      <c r="A80" s="69"/>
      <c r="B80" s="78"/>
      <c r="C80" s="79"/>
      <c r="D80" s="79"/>
      <c r="E80" s="79"/>
      <c r="F80" s="79"/>
      <c r="G80" s="81"/>
      <c r="H80" s="82"/>
    </row>
    <row r="81" spans="1:8" s="76" customFormat="1" ht="15">
      <c r="A81" s="69"/>
      <c r="B81" s="86" t="s">
        <v>696</v>
      </c>
      <c r="C81" s="92"/>
      <c r="D81" s="92"/>
      <c r="E81" s="92"/>
      <c r="F81" s="79"/>
      <c r="G81" s="81"/>
      <c r="H81" s="82"/>
    </row>
    <row r="82" spans="1:8" s="76" customFormat="1" ht="15">
      <c r="A82" s="69"/>
      <c r="B82" s="86"/>
      <c r="C82" s="92"/>
      <c r="D82" s="92"/>
      <c r="E82" s="92"/>
      <c r="F82" s="79"/>
      <c r="G82" s="81"/>
      <c r="H82" s="82"/>
    </row>
    <row r="83" spans="1:8" s="76" customFormat="1" ht="24">
      <c r="A83" s="69"/>
      <c r="B83" s="93" t="s">
        <v>358</v>
      </c>
      <c r="C83" s="94" t="s">
        <v>359</v>
      </c>
      <c r="D83" s="94" t="s">
        <v>360</v>
      </c>
      <c r="E83" s="94" t="s">
        <v>361</v>
      </c>
      <c r="F83" s="458"/>
      <c r="G83" s="458"/>
      <c r="H83" s="95"/>
    </row>
    <row r="84" spans="1:8" s="76" customFormat="1" ht="36">
      <c r="A84" s="69"/>
      <c r="B84" s="96" t="s">
        <v>362</v>
      </c>
      <c r="C84" s="97" t="s">
        <v>363</v>
      </c>
      <c r="D84" s="98">
        <v>6.079200149999999</v>
      </c>
      <c r="E84" s="98">
        <v>6.079200149999999</v>
      </c>
      <c r="F84" s="459"/>
      <c r="G84" s="81"/>
      <c r="H84" s="82"/>
    </row>
    <row r="85" spans="1:8" s="76" customFormat="1" ht="15">
      <c r="A85" s="69"/>
      <c r="B85" s="99"/>
      <c r="C85" s="460"/>
      <c r="D85" s="460"/>
      <c r="E85" s="460"/>
      <c r="F85" s="459"/>
      <c r="G85" s="81"/>
      <c r="H85" s="82"/>
    </row>
    <row r="86" spans="1:8" s="76" customFormat="1" ht="24">
      <c r="A86" s="69"/>
      <c r="B86" s="100" t="s">
        <v>358</v>
      </c>
      <c r="C86" s="94" t="s">
        <v>364</v>
      </c>
      <c r="D86" s="94" t="s">
        <v>360</v>
      </c>
      <c r="E86" s="94" t="s">
        <v>365</v>
      </c>
      <c r="F86" s="458"/>
      <c r="G86" s="101"/>
      <c r="H86" s="95"/>
    </row>
    <row r="87" spans="1:8" s="76" customFormat="1" ht="36">
      <c r="A87" s="69"/>
      <c r="B87" s="96" t="s">
        <v>362</v>
      </c>
      <c r="C87" s="97" t="s">
        <v>366</v>
      </c>
      <c r="D87" s="88">
        <v>5.987900490000001</v>
      </c>
      <c r="E87" s="88">
        <v>5.987900490000001</v>
      </c>
      <c r="F87" s="459"/>
      <c r="G87" s="81"/>
      <c r="H87" s="82"/>
    </row>
    <row r="88" spans="1:8" s="76" customFormat="1" ht="15">
      <c r="A88" s="69"/>
      <c r="B88" s="102"/>
      <c r="C88" s="460"/>
      <c r="D88" s="459"/>
      <c r="E88" s="459"/>
      <c r="F88" s="459"/>
      <c r="G88" s="81"/>
      <c r="H88" s="82"/>
    </row>
    <row r="89" spans="1:8" s="76" customFormat="1" ht="24">
      <c r="A89" s="69"/>
      <c r="B89" s="100" t="s">
        <v>358</v>
      </c>
      <c r="C89" s="94" t="s">
        <v>367</v>
      </c>
      <c r="D89" s="94" t="s">
        <v>360</v>
      </c>
      <c r="E89" s="94" t="s">
        <v>365</v>
      </c>
      <c r="F89" s="458"/>
      <c r="G89" s="101"/>
      <c r="H89" s="95"/>
    </row>
    <row r="90" spans="1:8" s="76" customFormat="1" ht="36">
      <c r="A90" s="69"/>
      <c r="B90" s="142">
        <v>45048</v>
      </c>
      <c r="C90" s="97" t="s">
        <v>368</v>
      </c>
      <c r="D90" s="98">
        <v>1.40180142</v>
      </c>
      <c r="E90" s="98">
        <v>1.40180142</v>
      </c>
      <c r="F90" s="459"/>
      <c r="G90" s="81"/>
      <c r="H90" s="82"/>
    </row>
    <row r="91" spans="1:8" s="76" customFormat="1" ht="36">
      <c r="A91" s="69"/>
      <c r="B91" s="142">
        <v>45054</v>
      </c>
      <c r="C91" s="97" t="s">
        <v>368</v>
      </c>
      <c r="D91" s="98">
        <v>1.07619983</v>
      </c>
      <c r="E91" s="98">
        <v>1.07619983</v>
      </c>
      <c r="F91" s="459"/>
      <c r="G91" s="81"/>
      <c r="H91" s="82"/>
    </row>
    <row r="92" spans="1:8" s="76" customFormat="1" ht="36">
      <c r="A92" s="69"/>
      <c r="B92" s="142">
        <v>45061</v>
      </c>
      <c r="C92" s="97" t="s">
        <v>368</v>
      </c>
      <c r="D92" s="98">
        <v>1.20440066</v>
      </c>
      <c r="E92" s="98">
        <v>1.20440066</v>
      </c>
      <c r="F92" s="459"/>
      <c r="G92" s="81"/>
      <c r="H92" s="82"/>
    </row>
    <row r="93" spans="1:8" s="76" customFormat="1" ht="36">
      <c r="A93" s="69"/>
      <c r="B93" s="142">
        <v>45068</v>
      </c>
      <c r="C93" s="97" t="s">
        <v>368</v>
      </c>
      <c r="D93" s="98">
        <v>1.51030064</v>
      </c>
      <c r="E93" s="98">
        <v>1.51030064</v>
      </c>
      <c r="F93" s="459"/>
      <c r="G93" s="81"/>
      <c r="H93" s="82"/>
    </row>
    <row r="94" spans="1:8" s="76" customFormat="1" ht="36">
      <c r="A94" s="69"/>
      <c r="B94" s="142">
        <v>45075</v>
      </c>
      <c r="C94" s="97" t="s">
        <v>368</v>
      </c>
      <c r="D94" s="98">
        <v>1.15879922</v>
      </c>
      <c r="E94" s="98">
        <v>1.15879922</v>
      </c>
      <c r="F94" s="459"/>
      <c r="G94" s="81"/>
      <c r="H94" s="82"/>
    </row>
    <row r="95" spans="1:8" s="76" customFormat="1" ht="15">
      <c r="A95" s="69"/>
      <c r="B95" s="106"/>
      <c r="C95" s="461"/>
      <c r="D95" s="462"/>
      <c r="E95" s="462"/>
      <c r="F95" s="459"/>
      <c r="G95" s="81"/>
      <c r="H95" s="82"/>
    </row>
    <row r="96" spans="1:8" s="76" customFormat="1" ht="15">
      <c r="A96" s="69"/>
      <c r="B96" s="99"/>
      <c r="C96" s="460"/>
      <c r="D96" s="460"/>
      <c r="E96" s="460"/>
      <c r="F96" s="459"/>
      <c r="G96" s="81"/>
      <c r="H96" s="82"/>
    </row>
    <row r="97" spans="1:8" s="76" customFormat="1" ht="24">
      <c r="A97" s="69"/>
      <c r="B97" s="100" t="s">
        <v>358</v>
      </c>
      <c r="C97" s="94" t="s">
        <v>369</v>
      </c>
      <c r="D97" s="94" t="s">
        <v>360</v>
      </c>
      <c r="E97" s="94" t="s">
        <v>365</v>
      </c>
      <c r="F97" s="458"/>
      <c r="G97" s="101"/>
      <c r="H97" s="95"/>
    </row>
    <row r="98" spans="1:8" s="76" customFormat="1" ht="48">
      <c r="A98" s="69"/>
      <c r="B98" s="142">
        <v>45048</v>
      </c>
      <c r="C98" s="97" t="s">
        <v>370</v>
      </c>
      <c r="D98" s="98">
        <v>1.38009995</v>
      </c>
      <c r="E98" s="98">
        <v>1.38009995</v>
      </c>
      <c r="F98" s="459"/>
      <c r="G98" s="81"/>
      <c r="H98" s="82"/>
    </row>
    <row r="99" spans="1:8" s="76" customFormat="1" ht="48">
      <c r="A99" s="69"/>
      <c r="B99" s="142">
        <v>45054</v>
      </c>
      <c r="C99" s="97" t="s">
        <v>370</v>
      </c>
      <c r="D99" s="98">
        <v>1.06019993</v>
      </c>
      <c r="E99" s="98">
        <v>1.06019993</v>
      </c>
      <c r="F99" s="459"/>
      <c r="G99" s="81"/>
      <c r="H99" s="82"/>
    </row>
    <row r="100" spans="1:8" s="76" customFormat="1" ht="48">
      <c r="A100" s="69"/>
      <c r="B100" s="142">
        <v>45061</v>
      </c>
      <c r="C100" s="97" t="s">
        <v>370</v>
      </c>
      <c r="D100" s="98">
        <v>1.18610043</v>
      </c>
      <c r="E100" s="98">
        <v>1.18610043</v>
      </c>
      <c r="F100" s="459"/>
      <c r="G100" s="81"/>
      <c r="H100" s="82"/>
    </row>
    <row r="101" spans="1:8" s="76" customFormat="1" ht="48">
      <c r="A101" s="69"/>
      <c r="B101" s="142">
        <v>45068</v>
      </c>
      <c r="C101" s="97" t="s">
        <v>370</v>
      </c>
      <c r="D101" s="98">
        <v>1.49129972</v>
      </c>
      <c r="E101" s="98">
        <v>1.49129972</v>
      </c>
      <c r="F101" s="459"/>
      <c r="G101" s="81"/>
      <c r="H101" s="82"/>
    </row>
    <row r="102" spans="1:8" s="76" customFormat="1" ht="48">
      <c r="A102" s="69"/>
      <c r="B102" s="142">
        <v>45075</v>
      </c>
      <c r="C102" s="97" t="s">
        <v>370</v>
      </c>
      <c r="D102" s="98">
        <v>1.13990033</v>
      </c>
      <c r="E102" s="98">
        <v>1.13990033</v>
      </c>
      <c r="F102" s="459"/>
      <c r="G102" s="81"/>
      <c r="H102" s="82"/>
    </row>
    <row r="103" spans="1:8" s="76" customFormat="1" ht="15">
      <c r="A103" s="69"/>
      <c r="B103" s="463"/>
      <c r="C103" s="104"/>
      <c r="D103" s="105"/>
      <c r="E103" s="105"/>
      <c r="F103" s="459"/>
      <c r="G103" s="81"/>
      <c r="H103" s="82"/>
    </row>
    <row r="104" spans="1:8" s="76" customFormat="1" ht="15">
      <c r="A104" s="69"/>
      <c r="B104" s="463"/>
      <c r="C104" s="104"/>
      <c r="D104" s="105"/>
      <c r="E104" s="105"/>
      <c r="F104" s="459"/>
      <c r="G104" s="81"/>
      <c r="H104" s="82"/>
    </row>
    <row r="105" spans="2:8" s="76" customFormat="1" ht="24">
      <c r="B105" s="100" t="s">
        <v>358</v>
      </c>
      <c r="C105" s="97" t="s">
        <v>371</v>
      </c>
      <c r="D105" s="97" t="s">
        <v>360</v>
      </c>
      <c r="E105" s="97" t="s">
        <v>365</v>
      </c>
      <c r="F105" s="459"/>
      <c r="G105" s="81"/>
      <c r="H105" s="82"/>
    </row>
    <row r="106" spans="2:8" s="76" customFormat="1" ht="24">
      <c r="B106" s="96" t="s">
        <v>362</v>
      </c>
      <c r="C106" s="97" t="s">
        <v>372</v>
      </c>
      <c r="D106" s="98">
        <v>6.38019976</v>
      </c>
      <c r="E106" s="98">
        <v>6.38019976</v>
      </c>
      <c r="F106" s="459"/>
      <c r="G106" s="81"/>
      <c r="H106" s="82"/>
    </row>
    <row r="107" spans="2:8" s="76" customFormat="1" ht="15">
      <c r="B107" s="106"/>
      <c r="C107" s="461"/>
      <c r="D107" s="459"/>
      <c r="E107" s="459"/>
      <c r="F107" s="459"/>
      <c r="G107" s="81"/>
      <c r="H107" s="82"/>
    </row>
    <row r="108" spans="2:8" s="76" customFormat="1" ht="24">
      <c r="B108" s="100" t="s">
        <v>358</v>
      </c>
      <c r="C108" s="97" t="s">
        <v>373</v>
      </c>
      <c r="D108" s="97" t="s">
        <v>360</v>
      </c>
      <c r="E108" s="97" t="s">
        <v>365</v>
      </c>
      <c r="F108" s="459"/>
      <c r="G108" s="81"/>
      <c r="H108" s="82"/>
    </row>
    <row r="109" spans="2:8" s="76" customFormat="1" ht="24">
      <c r="B109" s="96" t="s">
        <v>362</v>
      </c>
      <c r="C109" s="97" t="s">
        <v>374</v>
      </c>
      <c r="D109" s="88">
        <v>6.28089885</v>
      </c>
      <c r="E109" s="88">
        <v>6.28089885</v>
      </c>
      <c r="F109" s="459"/>
      <c r="G109" s="81"/>
      <c r="H109" s="82"/>
    </row>
    <row r="110" spans="1:8" s="76" customFormat="1" ht="15">
      <c r="A110" s="69"/>
      <c r="B110" s="463"/>
      <c r="C110" s="104"/>
      <c r="D110" s="105"/>
      <c r="E110" s="105"/>
      <c r="F110" s="459"/>
      <c r="G110" s="81"/>
      <c r="H110" s="82"/>
    </row>
    <row r="111" spans="1:8" s="76" customFormat="1" ht="15">
      <c r="A111" s="69"/>
      <c r="B111" s="463"/>
      <c r="C111" s="104"/>
      <c r="D111" s="105"/>
      <c r="E111" s="105"/>
      <c r="F111" s="459"/>
      <c r="G111" s="81"/>
      <c r="H111" s="82"/>
    </row>
    <row r="112" spans="1:8" s="76" customFormat="1" ht="15">
      <c r="A112" s="69"/>
      <c r="B112" s="463"/>
      <c r="C112" s="104"/>
      <c r="D112" s="105"/>
      <c r="E112" s="105"/>
      <c r="F112" s="459"/>
      <c r="G112" s="81"/>
      <c r="H112" s="82"/>
    </row>
    <row r="113" spans="1:8" s="76" customFormat="1" ht="30" customHeight="1">
      <c r="A113" s="69"/>
      <c r="B113" s="731" t="s">
        <v>375</v>
      </c>
      <c r="C113" s="732"/>
      <c r="D113" s="732"/>
      <c r="E113" s="732"/>
      <c r="F113" s="732"/>
      <c r="G113" s="732"/>
      <c r="H113" s="733"/>
    </row>
    <row r="114" spans="1:8" s="76" customFormat="1" ht="15">
      <c r="A114" s="69"/>
      <c r="B114" s="106"/>
      <c r="C114" s="103"/>
      <c r="D114" s="79"/>
      <c r="E114" s="79"/>
      <c r="F114" s="79"/>
      <c r="G114" s="81"/>
      <c r="H114" s="82"/>
    </row>
    <row r="115" spans="1:8" s="76" customFormat="1" ht="15">
      <c r="A115" s="69"/>
      <c r="B115" s="86" t="s">
        <v>376</v>
      </c>
      <c r="C115" s="92"/>
      <c r="D115" s="92"/>
      <c r="E115" s="92"/>
      <c r="F115" s="79"/>
      <c r="G115" s="81"/>
      <c r="H115" s="82"/>
    </row>
    <row r="116" spans="1:8" s="76" customFormat="1" ht="15">
      <c r="A116" s="69"/>
      <c r="B116" s="86" t="s">
        <v>377</v>
      </c>
      <c r="C116" s="92"/>
      <c r="D116" s="92"/>
      <c r="E116" s="92"/>
      <c r="F116" s="79"/>
      <c r="G116" s="81"/>
      <c r="H116" s="82"/>
    </row>
    <row r="117" spans="1:8" s="76" customFormat="1" ht="15">
      <c r="A117" s="69"/>
      <c r="B117" s="86"/>
      <c r="C117" s="92"/>
      <c r="D117" s="92"/>
      <c r="E117" s="92"/>
      <c r="F117" s="79"/>
      <c r="G117" s="81"/>
      <c r="H117" s="82"/>
    </row>
    <row r="118" spans="1:8" s="76" customFormat="1" ht="15">
      <c r="A118" s="69"/>
      <c r="B118" s="86" t="s">
        <v>378</v>
      </c>
      <c r="C118" s="92"/>
      <c r="D118" s="92"/>
      <c r="E118" s="92"/>
      <c r="F118" s="79"/>
      <c r="G118" s="81"/>
      <c r="H118" s="82"/>
    </row>
    <row r="119" spans="1:8" s="76" customFormat="1" ht="15">
      <c r="A119" s="69"/>
      <c r="B119" s="86"/>
      <c r="C119" s="92"/>
      <c r="D119" s="92"/>
      <c r="E119" s="92"/>
      <c r="F119" s="79"/>
      <c r="G119" s="81"/>
      <c r="H119" s="82"/>
    </row>
    <row r="120" spans="1:8" s="76" customFormat="1" ht="15">
      <c r="A120" s="69"/>
      <c r="B120" s="86" t="s">
        <v>379</v>
      </c>
      <c r="C120" s="92"/>
      <c r="D120" s="92"/>
      <c r="E120" s="92"/>
      <c r="F120" s="79"/>
      <c r="G120" s="81"/>
      <c r="H120" s="82"/>
    </row>
    <row r="121" spans="1:8" s="76" customFormat="1" ht="15">
      <c r="A121" s="69"/>
      <c r="B121" s="107" t="s">
        <v>380</v>
      </c>
      <c r="C121" s="92"/>
      <c r="D121" s="92"/>
      <c r="E121" s="92"/>
      <c r="F121" s="79"/>
      <c r="G121" s="81"/>
      <c r="H121" s="82"/>
    </row>
    <row r="122" spans="1:8" s="76" customFormat="1" ht="15">
      <c r="A122" s="69"/>
      <c r="B122" s="107"/>
      <c r="C122" s="92"/>
      <c r="D122" s="92"/>
      <c r="E122" s="92"/>
      <c r="F122" s="79"/>
      <c r="G122" s="81"/>
      <c r="H122" s="82"/>
    </row>
    <row r="123" spans="1:8" s="76" customFormat="1" ht="15">
      <c r="A123" s="69"/>
      <c r="B123" s="86" t="s">
        <v>381</v>
      </c>
      <c r="C123" s="92"/>
      <c r="D123" s="92"/>
      <c r="E123" s="92"/>
      <c r="F123" s="79"/>
      <c r="G123" s="81"/>
      <c r="H123" s="82"/>
    </row>
    <row r="124" spans="1:8" s="76" customFormat="1" ht="15">
      <c r="A124" s="69"/>
      <c r="B124" s="86"/>
      <c r="C124" s="92"/>
      <c r="D124" s="92"/>
      <c r="E124" s="92"/>
      <c r="F124" s="79"/>
      <c r="G124" s="81"/>
      <c r="H124" s="82"/>
    </row>
    <row r="125" spans="1:8" s="76" customFormat="1" ht="15">
      <c r="A125" s="69"/>
      <c r="B125" s="86" t="s">
        <v>382</v>
      </c>
      <c r="C125" s="92"/>
      <c r="D125" s="92"/>
      <c r="E125" s="92"/>
      <c r="F125" s="79"/>
      <c r="G125" s="81"/>
      <c r="H125" s="82"/>
    </row>
    <row r="126" spans="1:8" s="76" customFormat="1" ht="15">
      <c r="A126" s="69"/>
      <c r="B126" s="108"/>
      <c r="C126" s="92"/>
      <c r="D126" s="92"/>
      <c r="E126" s="92"/>
      <c r="F126" s="79"/>
      <c r="G126" s="81"/>
      <c r="H126" s="82"/>
    </row>
    <row r="127" spans="1:8" s="76" customFormat="1" ht="15">
      <c r="A127" s="69"/>
      <c r="B127" s="86" t="s">
        <v>383</v>
      </c>
      <c r="C127" s="92"/>
      <c r="D127" s="92"/>
      <c r="E127" s="92"/>
      <c r="F127" s="79"/>
      <c r="G127" s="81"/>
      <c r="H127" s="82"/>
    </row>
    <row r="128" spans="1:8" s="76" customFormat="1" ht="15">
      <c r="A128" s="69"/>
      <c r="B128" s="86"/>
      <c r="C128" s="92"/>
      <c r="D128" s="92"/>
      <c r="E128" s="92"/>
      <c r="F128" s="79"/>
      <c r="G128" s="81"/>
      <c r="H128" s="82"/>
    </row>
    <row r="129" spans="1:8" s="76" customFormat="1" ht="15">
      <c r="A129" s="69"/>
      <c r="B129" s="86" t="s">
        <v>384</v>
      </c>
      <c r="C129" s="92"/>
      <c r="D129" s="92"/>
      <c r="E129" s="92"/>
      <c r="F129" s="79"/>
      <c r="G129" s="81"/>
      <c r="H129" s="82"/>
    </row>
    <row r="130" spans="1:8" s="76" customFormat="1" ht="15">
      <c r="A130" s="69"/>
      <c r="B130" s="86"/>
      <c r="C130" s="92"/>
      <c r="D130" s="92"/>
      <c r="E130" s="92"/>
      <c r="F130" s="79"/>
      <c r="G130" s="81"/>
      <c r="H130" s="82"/>
    </row>
    <row r="131" spans="1:8" s="76" customFormat="1" ht="15">
      <c r="A131" s="69"/>
      <c r="B131" s="86" t="s">
        <v>385</v>
      </c>
      <c r="C131" s="92"/>
      <c r="D131" s="92"/>
      <c r="E131" s="92"/>
      <c r="F131" s="79"/>
      <c r="G131" s="81"/>
      <c r="H131" s="82"/>
    </row>
    <row r="132" spans="1:8" s="76" customFormat="1" ht="15">
      <c r="A132" s="69"/>
      <c r="B132" s="109" t="s">
        <v>386</v>
      </c>
      <c r="C132" s="110"/>
      <c r="D132" s="110"/>
      <c r="E132" s="110"/>
      <c r="F132" s="111">
        <f>G36*100</f>
        <v>83.66</v>
      </c>
      <c r="G132" s="81"/>
      <c r="H132" s="82"/>
    </row>
    <row r="133" spans="1:8" s="76" customFormat="1" ht="15">
      <c r="A133" s="69"/>
      <c r="B133" s="109" t="s">
        <v>387</v>
      </c>
      <c r="C133" s="110"/>
      <c r="D133" s="110"/>
      <c r="E133" s="110"/>
      <c r="F133" s="112">
        <f>G8*100</f>
        <v>4.14</v>
      </c>
      <c r="G133" s="81"/>
      <c r="H133" s="82"/>
    </row>
    <row r="134" spans="1:8" s="76" customFormat="1" ht="15">
      <c r="A134" s="69"/>
      <c r="B134" s="109" t="s">
        <v>388</v>
      </c>
      <c r="C134" s="110"/>
      <c r="D134" s="110"/>
      <c r="E134" s="110"/>
      <c r="F134" s="113">
        <f>(G17+G21)*100</f>
        <v>7.930000000000001</v>
      </c>
      <c r="G134" s="81"/>
      <c r="H134" s="82"/>
    </row>
    <row r="135" spans="1:8" s="76" customFormat="1" ht="15">
      <c r="A135" s="69"/>
      <c r="B135" s="114" t="s">
        <v>389</v>
      </c>
      <c r="C135" s="115"/>
      <c r="D135" s="115"/>
      <c r="E135" s="115"/>
      <c r="F135" s="113">
        <f>(G46+G50+G54)*100</f>
        <v>4.2700000000000005</v>
      </c>
      <c r="G135" s="81"/>
      <c r="H135" s="82"/>
    </row>
    <row r="136" spans="1:8" s="76" customFormat="1" ht="15">
      <c r="A136" s="69"/>
      <c r="B136" s="86"/>
      <c r="C136" s="92"/>
      <c r="D136" s="92"/>
      <c r="E136" s="92"/>
      <c r="F136" s="79"/>
      <c r="G136" s="81"/>
      <c r="H136" s="82"/>
    </row>
    <row r="137" spans="1:8" s="76" customFormat="1" ht="15">
      <c r="A137" s="69"/>
      <c r="B137" s="86" t="s">
        <v>390</v>
      </c>
      <c r="C137" s="92"/>
      <c r="D137" s="92"/>
      <c r="E137" s="92"/>
      <c r="F137" s="79"/>
      <c r="G137" s="81"/>
      <c r="H137" s="82"/>
    </row>
    <row r="138" spans="1:8" s="76" customFormat="1" ht="15">
      <c r="A138" s="69"/>
      <c r="B138" s="109" t="s">
        <v>391</v>
      </c>
      <c r="C138" s="116"/>
      <c r="D138" s="116"/>
      <c r="E138" s="116"/>
      <c r="F138" s="113">
        <f>F132+F133</f>
        <v>87.8</v>
      </c>
      <c r="G138" s="81"/>
      <c r="H138" s="82"/>
    </row>
    <row r="139" spans="1:8" s="76" customFormat="1" ht="15">
      <c r="A139" s="69"/>
      <c r="B139" s="109" t="s">
        <v>392</v>
      </c>
      <c r="C139" s="117"/>
      <c r="D139" s="117"/>
      <c r="E139" s="117"/>
      <c r="F139" s="113">
        <f>F134</f>
        <v>7.930000000000001</v>
      </c>
      <c r="G139" s="81"/>
      <c r="H139" s="82"/>
    </row>
    <row r="140" spans="1:8" s="76" customFormat="1" ht="15">
      <c r="A140" s="69"/>
      <c r="B140" s="109" t="s">
        <v>389</v>
      </c>
      <c r="C140" s="117"/>
      <c r="D140" s="117"/>
      <c r="E140" s="117"/>
      <c r="F140" s="113">
        <f>+F135</f>
        <v>4.2700000000000005</v>
      </c>
      <c r="G140" s="81"/>
      <c r="H140" s="82"/>
    </row>
    <row r="141" spans="1:8" s="76" customFormat="1" ht="15">
      <c r="A141" s="69"/>
      <c r="B141" s="86"/>
      <c r="C141" s="118"/>
      <c r="D141" s="118"/>
      <c r="E141" s="118"/>
      <c r="F141" s="119"/>
      <c r="G141" s="81"/>
      <c r="H141" s="82"/>
    </row>
    <row r="142" spans="1:8" s="76" customFormat="1" ht="15">
      <c r="A142" s="69"/>
      <c r="B142" s="86" t="s">
        <v>393</v>
      </c>
      <c r="C142" s="118"/>
      <c r="D142" s="118"/>
      <c r="E142" s="118"/>
      <c r="F142" s="120"/>
      <c r="G142" s="81"/>
      <c r="H142" s="82"/>
    </row>
    <row r="143" spans="1:8" s="76" customFormat="1" ht="15.75" thickBot="1">
      <c r="A143" s="69"/>
      <c r="B143" s="121"/>
      <c r="C143" s="122"/>
      <c r="D143" s="122"/>
      <c r="E143" s="123"/>
      <c r="F143" s="124"/>
      <c r="G143" s="123"/>
      <c r="H143" s="125"/>
    </row>
    <row r="144" s="76" customFormat="1" ht="15">
      <c r="A144" s="69"/>
    </row>
    <row r="146" spans="2:11" ht="15">
      <c r="B146" s="696" t="s">
        <v>614</v>
      </c>
      <c r="C146" s="696"/>
      <c r="D146" s="696"/>
      <c r="E146" s="696"/>
      <c r="F146" s="696"/>
      <c r="G146" s="696"/>
      <c r="H146" s="696"/>
      <c r="I146" s="696"/>
      <c r="J146" s="353"/>
      <c r="K146" s="342"/>
    </row>
    <row r="147" spans="2:11" ht="15">
      <c r="B147" s="697" t="s">
        <v>615</v>
      </c>
      <c r="C147" s="698" t="s">
        <v>616</v>
      </c>
      <c r="D147" s="698"/>
      <c r="E147" s="354" t="s">
        <v>617</v>
      </c>
      <c r="F147" s="354" t="s">
        <v>618</v>
      </c>
      <c r="G147" s="698" t="s">
        <v>619</v>
      </c>
      <c r="H147" s="698"/>
      <c r="I147" s="698"/>
      <c r="J147" s="698"/>
      <c r="K147" s="342"/>
    </row>
    <row r="148" spans="2:11" ht="51.75">
      <c r="B148" s="697"/>
      <c r="C148" s="570" t="s">
        <v>353</v>
      </c>
      <c r="D148" s="570" t="s">
        <v>348</v>
      </c>
      <c r="E148" s="570" t="s">
        <v>698</v>
      </c>
      <c r="F148" s="570" t="s">
        <v>655</v>
      </c>
      <c r="G148" s="570" t="s">
        <v>353</v>
      </c>
      <c r="H148" s="570" t="s">
        <v>348</v>
      </c>
      <c r="I148" s="354" t="s">
        <v>698</v>
      </c>
      <c r="J148" s="354" t="s">
        <v>655</v>
      </c>
      <c r="K148" s="342"/>
    </row>
    <row r="149" spans="2:11" ht="15">
      <c r="B149" s="357" t="s">
        <v>656</v>
      </c>
      <c r="C149" s="355">
        <v>0.047172516107950146</v>
      </c>
      <c r="D149" s="355">
        <v>0.04823800191701366</v>
      </c>
      <c r="E149" s="355">
        <v>0.05299362077183245</v>
      </c>
      <c r="F149" s="355">
        <v>0.0564122974559389</v>
      </c>
      <c r="G149" s="356">
        <v>12625.335</v>
      </c>
      <c r="H149" s="356">
        <v>12690.439</v>
      </c>
      <c r="I149" s="356">
        <v>12984.312186833347</v>
      </c>
      <c r="J149" s="356">
        <v>13198.922533177021</v>
      </c>
      <c r="K149" s="342"/>
    </row>
    <row r="150" spans="2:11" ht="15">
      <c r="B150" s="357" t="s">
        <v>657</v>
      </c>
      <c r="C150" s="355">
        <v>0.06442517830725042</v>
      </c>
      <c r="D150" s="355">
        <v>0.06542059203312063</v>
      </c>
      <c r="E150" s="355">
        <v>0.06532235061705162</v>
      </c>
      <c r="F150" s="355">
        <v>0.05900230886855556</v>
      </c>
      <c r="G150" s="356">
        <v>10012.355513647966</v>
      </c>
      <c r="H150" s="356">
        <v>10012.546414910461</v>
      </c>
      <c r="I150" s="356">
        <v>10012.527574090942</v>
      </c>
      <c r="J150" s="356">
        <v>10011.31551128986</v>
      </c>
      <c r="K150" s="342"/>
    </row>
    <row r="151" spans="2:11" ht="15">
      <c r="B151" s="357" t="s">
        <v>658</v>
      </c>
      <c r="C151" s="355">
        <v>0.0682142867260409</v>
      </c>
      <c r="D151" s="355">
        <v>0.06919386624446933</v>
      </c>
      <c r="E151" s="355">
        <v>0.06969730305365554</v>
      </c>
      <c r="F151" s="355">
        <v>0.0870182332714935</v>
      </c>
      <c r="G151" s="356">
        <v>10028.03326851755</v>
      </c>
      <c r="H151" s="356">
        <v>10028.435835442933</v>
      </c>
      <c r="I151" s="356">
        <v>10028.642727282324</v>
      </c>
      <c r="J151" s="356">
        <v>10035.760917782805</v>
      </c>
      <c r="K151" s="342"/>
    </row>
    <row r="152" spans="2:11" ht="15">
      <c r="B152" s="357" t="s">
        <v>659</v>
      </c>
      <c r="C152" s="355">
        <v>0.06642640085612574</v>
      </c>
      <c r="D152" s="355">
        <v>0.06740941441242121</v>
      </c>
      <c r="E152" s="355">
        <v>0.07035914966908713</v>
      </c>
      <c r="F152" s="355">
        <v>0.07315136491882988</v>
      </c>
      <c r="G152" s="356">
        <v>10060.056745979511</v>
      </c>
      <c r="H152" s="356">
        <v>10060.945497961915</v>
      </c>
      <c r="I152" s="356">
        <v>10063.612381892599</v>
      </c>
      <c r="J152" s="356">
        <v>10066.136850474559</v>
      </c>
      <c r="K152" s="342"/>
    </row>
    <row r="153" spans="2:11" ht="15">
      <c r="B153" s="352" t="s">
        <v>623</v>
      </c>
      <c r="C153" s="355">
        <v>0.058131134378669236</v>
      </c>
      <c r="D153" s="355">
        <v>0.05916796679418801</v>
      </c>
      <c r="E153" s="355">
        <v>0.0634649802251519</v>
      </c>
      <c r="F153" s="355">
        <v>0.06256154310940554</v>
      </c>
      <c r="G153" s="356">
        <v>10581.311343786692</v>
      </c>
      <c r="H153" s="356">
        <v>10591.67966794188</v>
      </c>
      <c r="I153" s="356">
        <v>10634.649802251519</v>
      </c>
      <c r="J153" s="356">
        <v>10625.615431094055</v>
      </c>
      <c r="K153" s="342"/>
    </row>
    <row r="154" spans="2:11" ht="15">
      <c r="B154" s="352" t="s">
        <v>660</v>
      </c>
      <c r="C154" s="355">
        <v>0.0401734190606462</v>
      </c>
      <c r="D154" s="355">
        <v>0.04120505605025748</v>
      </c>
      <c r="E154" s="355">
        <v>0.044735316351790955</v>
      </c>
      <c r="F154" s="355">
        <v>0.04199039884842293</v>
      </c>
      <c r="G154" s="356">
        <v>11254.268040046125</v>
      </c>
      <c r="H154" s="356">
        <v>11287.786983612728</v>
      </c>
      <c r="I154" s="356">
        <v>11402.99221128705</v>
      </c>
      <c r="J154" s="356">
        <v>11313.34814533938</v>
      </c>
      <c r="K154" s="342"/>
    </row>
    <row r="155" spans="2:11" ht="15">
      <c r="B155" s="352" t="s">
        <v>625</v>
      </c>
      <c r="C155" s="355">
        <v>0.04698736885974042</v>
      </c>
      <c r="D155" s="355">
        <v>0.04804918325976537</v>
      </c>
      <c r="E155" s="355">
        <v>0.05283114312343784</v>
      </c>
      <c r="F155" s="355">
        <v>0.05677671388946104</v>
      </c>
      <c r="G155" s="356">
        <v>12582.352425877958</v>
      </c>
      <c r="H155" s="356">
        <v>12646.319784168969</v>
      </c>
      <c r="I155" s="356">
        <v>12937.63432862311</v>
      </c>
      <c r="J155" s="356">
        <v>13182.017461322788</v>
      </c>
      <c r="K155" s="342"/>
    </row>
    <row r="156" spans="2:11" ht="15">
      <c r="B156" s="369"/>
      <c r="C156" s="342"/>
      <c r="D156" s="370"/>
      <c r="E156" s="342"/>
      <c r="F156" s="342"/>
      <c r="G156" s="342"/>
      <c r="H156" s="342"/>
      <c r="I156" s="342"/>
      <c r="J156" s="342"/>
      <c r="K156" s="342"/>
    </row>
    <row r="157" spans="2:11" ht="15">
      <c r="B157" s="342"/>
      <c r="C157" s="342"/>
      <c r="D157" s="342"/>
      <c r="E157" s="342"/>
      <c r="F157" s="342"/>
      <c r="G157" s="342"/>
      <c r="H157" s="342"/>
      <c r="I157" s="342"/>
      <c r="J157" s="342"/>
      <c r="K157" s="342"/>
    </row>
    <row r="158" spans="2:11" ht="15">
      <c r="B158" s="354" t="s">
        <v>645</v>
      </c>
      <c r="C158" s="342"/>
      <c r="D158" s="342"/>
      <c r="E158" s="342"/>
      <c r="F158" s="342"/>
      <c r="G158" s="342"/>
      <c r="H158" s="342"/>
      <c r="I158" s="342"/>
      <c r="J158" s="342"/>
      <c r="K158" s="342"/>
    </row>
    <row r="159" spans="2:11" ht="15">
      <c r="B159" s="352" t="s">
        <v>661</v>
      </c>
      <c r="C159" s="345"/>
      <c r="D159" s="342"/>
      <c r="E159" s="342"/>
      <c r="F159" s="342"/>
      <c r="G159" s="342"/>
      <c r="H159" s="342"/>
      <c r="I159" s="342"/>
      <c r="J159" s="342"/>
      <c r="K159" s="342"/>
    </row>
    <row r="160" spans="2:11" ht="15">
      <c r="B160" s="352" t="s">
        <v>662</v>
      </c>
      <c r="C160" s="345"/>
      <c r="D160" s="342"/>
      <c r="E160" s="342"/>
      <c r="F160" s="342"/>
      <c r="G160" s="342"/>
      <c r="H160" s="342"/>
      <c r="I160" s="342"/>
      <c r="J160" s="342"/>
      <c r="K160" s="342"/>
    </row>
    <row r="161" spans="2:11" ht="15">
      <c r="B161" s="342"/>
      <c r="C161" s="342"/>
      <c r="D161" s="342"/>
      <c r="E161" s="342"/>
      <c r="F161" s="342"/>
      <c r="G161" s="342"/>
      <c r="H161" s="342"/>
      <c r="I161" s="342"/>
      <c r="J161" s="342"/>
      <c r="K161" s="342"/>
    </row>
    <row r="162" spans="2:11" ht="15">
      <c r="B162" s="354" t="s">
        <v>643</v>
      </c>
      <c r="C162" s="358"/>
      <c r="D162" s="342"/>
      <c r="E162" s="342"/>
      <c r="F162" s="342"/>
      <c r="G162" s="342"/>
      <c r="H162" s="342"/>
      <c r="I162" s="342"/>
      <c r="J162" s="342"/>
      <c r="K162" s="342"/>
    </row>
    <row r="163" spans="2:11" ht="15">
      <c r="B163" s="353" t="s">
        <v>663</v>
      </c>
      <c r="C163" s="372">
        <v>44.0741</v>
      </c>
      <c r="D163" s="371"/>
      <c r="E163" s="371"/>
      <c r="F163" s="342"/>
      <c r="G163" s="342"/>
      <c r="H163" s="342"/>
      <c r="I163" s="342"/>
      <c r="J163" s="342"/>
      <c r="K163" s="342"/>
    </row>
    <row r="164" spans="2:11" ht="15">
      <c r="B164" s="353" t="s">
        <v>664</v>
      </c>
      <c r="C164" s="368">
        <v>0.11078629654732428</v>
      </c>
      <c r="D164" s="371"/>
      <c r="E164" s="371"/>
      <c r="F164" s="342"/>
      <c r="G164" s="342"/>
      <c r="H164" s="342"/>
      <c r="I164" s="342"/>
      <c r="J164" s="342"/>
      <c r="K164" s="342"/>
    </row>
    <row r="165" spans="2:11" ht="15">
      <c r="B165" s="353" t="s">
        <v>644</v>
      </c>
      <c r="C165" s="368">
        <v>0.11817131388019898</v>
      </c>
      <c r="D165" s="342"/>
      <c r="E165" s="342"/>
      <c r="F165" s="342"/>
      <c r="G165" s="342"/>
      <c r="H165" s="342"/>
      <c r="I165" s="342"/>
      <c r="J165" s="342"/>
      <c r="K165" s="342"/>
    </row>
    <row r="166" spans="2:11" ht="15">
      <c r="B166" s="353" t="s">
        <v>665</v>
      </c>
      <c r="C166" s="388">
        <v>0.065939669</v>
      </c>
      <c r="D166" s="342"/>
      <c r="E166" s="342"/>
      <c r="F166" s="342"/>
      <c r="G166" s="342"/>
      <c r="H166" s="342"/>
      <c r="I166" s="342"/>
      <c r="J166" s="342"/>
      <c r="K166" s="342"/>
    </row>
    <row r="167" spans="2:11" ht="15">
      <c r="B167" s="342"/>
      <c r="C167" s="370"/>
      <c r="D167" s="342"/>
      <c r="E167" s="342"/>
      <c r="F167" s="342"/>
      <c r="G167" s="342"/>
      <c r="H167" s="342"/>
      <c r="I167" s="342"/>
      <c r="J167" s="342"/>
      <c r="K167" s="342"/>
    </row>
    <row r="168" spans="2:11" ht="15.75" thickBot="1">
      <c r="B168" s="342"/>
      <c r="C168" s="342"/>
      <c r="D168" s="342"/>
      <c r="E168" s="342"/>
      <c r="F168" s="342"/>
      <c r="G168" s="342"/>
      <c r="H168" s="342"/>
      <c r="I168" s="342"/>
      <c r="J168" s="342"/>
      <c r="K168" s="342"/>
    </row>
    <row r="169" spans="2:11" ht="15">
      <c r="B169" s="389"/>
      <c r="C169" s="390"/>
      <c r="D169" s="390"/>
      <c r="E169" s="723" t="s">
        <v>678</v>
      </c>
      <c r="F169" s="724"/>
      <c r="G169" s="342"/>
      <c r="H169" s="342"/>
      <c r="I169" s="342"/>
      <c r="J169" s="342"/>
      <c r="K169" s="342"/>
    </row>
    <row r="170" spans="2:11" ht="15">
      <c r="B170" s="391" t="s">
        <v>679</v>
      </c>
      <c r="C170" s="392"/>
      <c r="D170" s="392"/>
      <c r="E170" s="393"/>
      <c r="F170" s="394"/>
      <c r="G170" s="342"/>
      <c r="H170" s="342"/>
      <c r="I170" s="342"/>
      <c r="J170" s="342"/>
      <c r="K170" s="342"/>
    </row>
    <row r="171" spans="2:11" ht="15">
      <c r="B171" s="395" t="s">
        <v>680</v>
      </c>
      <c r="C171" s="392"/>
      <c r="D171" s="392"/>
      <c r="E171" s="393"/>
      <c r="F171" s="394"/>
      <c r="G171" s="342"/>
      <c r="H171" s="342"/>
      <c r="I171" s="342"/>
      <c r="J171" s="342"/>
      <c r="K171" s="342"/>
    </row>
    <row r="172" spans="2:11" ht="15">
      <c r="B172" s="396" t="s">
        <v>691</v>
      </c>
      <c r="C172" s="392"/>
      <c r="D172" s="392"/>
      <c r="E172" s="397"/>
      <c r="F172" s="394"/>
      <c r="G172" s="342"/>
      <c r="H172" s="342"/>
      <c r="I172" s="342"/>
      <c r="J172" s="342"/>
      <c r="K172" s="342"/>
    </row>
    <row r="173" spans="2:11" ht="15">
      <c r="B173" s="396" t="s">
        <v>692</v>
      </c>
      <c r="C173" s="392"/>
      <c r="D173" s="392"/>
      <c r="E173" s="393"/>
      <c r="F173" s="394"/>
      <c r="G173" s="342"/>
      <c r="H173" s="342"/>
      <c r="I173" s="342"/>
      <c r="J173" s="342"/>
      <c r="K173" s="342"/>
    </row>
    <row r="174" spans="2:11" ht="15">
      <c r="B174" s="398"/>
      <c r="C174" s="392"/>
      <c r="D174" s="392"/>
      <c r="E174" s="393"/>
      <c r="F174" s="394"/>
      <c r="G174" s="342"/>
      <c r="H174" s="342"/>
      <c r="I174" s="342"/>
      <c r="J174" s="342"/>
      <c r="K174" s="342"/>
    </row>
    <row r="175" spans="2:11" ht="15">
      <c r="B175" s="395" t="s">
        <v>689</v>
      </c>
      <c r="C175" s="392"/>
      <c r="D175" s="392"/>
      <c r="E175" s="393"/>
      <c r="F175" s="394"/>
      <c r="G175" s="342"/>
      <c r="H175" s="342"/>
      <c r="I175" s="342"/>
      <c r="J175" s="342"/>
      <c r="K175" s="342"/>
    </row>
    <row r="176" spans="2:6" ht="15">
      <c r="B176" s="395"/>
      <c r="C176" s="392"/>
      <c r="D176" s="392"/>
      <c r="E176" s="393"/>
      <c r="F176" s="394"/>
    </row>
    <row r="177" spans="2:6" ht="15.75" thickBot="1">
      <c r="B177" s="399"/>
      <c r="C177" s="400"/>
      <c r="D177" s="400"/>
      <c r="E177" s="401"/>
      <c r="F177" s="402"/>
    </row>
    <row r="178" ht="15.75" thickBot="1"/>
    <row r="179" ht="15">
      <c r="B179" s="403" t="s">
        <v>684</v>
      </c>
    </row>
    <row r="180" ht="15">
      <c r="B180" s="404" t="s">
        <v>697</v>
      </c>
    </row>
    <row r="181" ht="15">
      <c r="B181" s="405"/>
    </row>
    <row r="182" ht="15">
      <c r="B182" s="406"/>
    </row>
    <row r="183" ht="15">
      <c r="B183" s="406"/>
    </row>
    <row r="184" ht="15">
      <c r="B184" s="406"/>
    </row>
    <row r="185" ht="15">
      <c r="B185" s="406"/>
    </row>
    <row r="186" ht="15">
      <c r="B186" s="406"/>
    </row>
    <row r="187" ht="15">
      <c r="B187" s="406"/>
    </row>
    <row r="188" ht="15">
      <c r="B188" s="406"/>
    </row>
    <row r="189" ht="15">
      <c r="B189" s="406"/>
    </row>
    <row r="190" ht="15.75" thickBot="1">
      <c r="B190" s="407"/>
    </row>
  </sheetData>
  <sheetProtection/>
  <mergeCells count="10">
    <mergeCell ref="E169:F169"/>
    <mergeCell ref="B59:D59"/>
    <mergeCell ref="B63:B64"/>
    <mergeCell ref="C63:C64"/>
    <mergeCell ref="B1:E1"/>
    <mergeCell ref="B113:H113"/>
    <mergeCell ref="B146:I146"/>
    <mergeCell ref="B147:B148"/>
    <mergeCell ref="C147:D147"/>
    <mergeCell ref="G147:J147"/>
  </mergeCells>
  <hyperlinks>
    <hyperlink ref="I2" location="'Scheme Dash Board'!A1" display="Back to Scheme DashBoard"/>
  </hyperlinks>
  <printOptions/>
  <pageMargins left="0" right="0" top="0" bottom="0" header="0" footer="0"/>
  <pageSetup horizontalDpi="600" verticalDpi="600" orientation="landscape" r:id="rId2"/>
  <headerFooter>
    <oddFooter>&amp;C&amp;1#&amp;"Calibri"&amp;10&amp;K000000 For internal use only</oddFooter>
  </headerFooter>
  <drawing r:id="rId1"/>
</worksheet>
</file>

<file path=xl/worksheets/sheet4.xml><?xml version="1.0" encoding="utf-8"?>
<worksheet xmlns="http://schemas.openxmlformats.org/spreadsheetml/2006/main" xmlns:r="http://schemas.openxmlformats.org/officeDocument/2006/relationships">
  <sheetPr>
    <outlinePr summaryBelow="0"/>
  </sheetPr>
  <dimension ref="A1:L162"/>
  <sheetViews>
    <sheetView zoomScalePageLayoutView="0" workbookViewId="0" topLeftCell="A1">
      <selection activeCell="B6" sqref="B6"/>
    </sheetView>
  </sheetViews>
  <sheetFormatPr defaultColWidth="9.140625" defaultRowHeight="15"/>
  <cols>
    <col min="1" max="1" width="3.28125" style="465" customWidth="1"/>
    <col min="2" max="2" width="59.57421875" style="465" customWidth="1"/>
    <col min="3" max="3" width="16.7109375" style="465" customWidth="1"/>
    <col min="4" max="4" width="28.421875" style="465" customWidth="1"/>
    <col min="5" max="5" width="13.28125" style="465" customWidth="1"/>
    <col min="6" max="6" width="16.8515625" style="465" customWidth="1"/>
    <col min="7" max="7" width="14.7109375" style="465" customWidth="1"/>
    <col min="8" max="8" width="10.8515625" style="465" customWidth="1"/>
    <col min="9" max="9" width="9.8515625" style="465" customWidth="1"/>
    <col min="10" max="10" width="10.8515625" style="465" customWidth="1"/>
    <col min="11" max="16384" width="9.140625" style="465" customWidth="1"/>
  </cols>
  <sheetData>
    <row r="1" spans="1:10" ht="15.75" customHeight="1">
      <c r="A1" s="464"/>
      <c r="B1" s="695" t="s">
        <v>575</v>
      </c>
      <c r="C1" s="734"/>
      <c r="D1" s="734"/>
      <c r="E1" s="734"/>
      <c r="F1" s="734"/>
      <c r="G1" s="464"/>
      <c r="H1" s="464"/>
      <c r="I1" s="464"/>
      <c r="J1" s="464"/>
    </row>
    <row r="2" spans="1:11" s="348" customFormat="1" ht="12.75" customHeight="1">
      <c r="A2" s="614"/>
      <c r="B2" s="615"/>
      <c r="C2" s="614"/>
      <c r="D2" s="614"/>
      <c r="E2" s="614"/>
      <c r="F2" s="614"/>
      <c r="G2" s="614"/>
      <c r="H2" s="614"/>
      <c r="I2" s="616" t="s">
        <v>766</v>
      </c>
      <c r="J2" s="617"/>
      <c r="K2" s="618"/>
    </row>
    <row r="3" spans="1:10" ht="12.75" customHeight="1" thickBot="1">
      <c r="A3" s="3"/>
      <c r="B3" s="466" t="s">
        <v>4</v>
      </c>
      <c r="C3" s="464"/>
      <c r="D3" s="464"/>
      <c r="E3" s="464"/>
      <c r="F3" s="464"/>
      <c r="G3" s="464"/>
      <c r="H3" s="464"/>
      <c r="I3" s="464"/>
      <c r="J3" s="464"/>
    </row>
    <row r="4" spans="1:10" ht="27.75" customHeight="1">
      <c r="A4" s="464"/>
      <c r="B4" s="5" t="s">
        <v>5</v>
      </c>
      <c r="C4" s="6" t="s">
        <v>6</v>
      </c>
      <c r="D4" s="7" t="s">
        <v>7</v>
      </c>
      <c r="E4" s="7" t="s">
        <v>8</v>
      </c>
      <c r="F4" s="7" t="s">
        <v>9</v>
      </c>
      <c r="G4" s="7" t="s">
        <v>10</v>
      </c>
      <c r="H4" s="7" t="s">
        <v>11</v>
      </c>
      <c r="I4" s="8" t="s">
        <v>12</v>
      </c>
      <c r="J4" s="467" t="s">
        <v>13</v>
      </c>
    </row>
    <row r="5" spans="1:10" ht="12.75" customHeight="1">
      <c r="A5" s="464"/>
      <c r="B5" s="9" t="s">
        <v>14</v>
      </c>
      <c r="C5" s="10"/>
      <c r="D5" s="10"/>
      <c r="E5" s="10"/>
      <c r="F5" s="10"/>
      <c r="G5" s="10"/>
      <c r="H5" s="468"/>
      <c r="I5" s="469"/>
      <c r="J5" s="464"/>
    </row>
    <row r="6" spans="1:10" ht="12.75" customHeight="1">
      <c r="A6" s="464"/>
      <c r="B6" s="9" t="s">
        <v>15</v>
      </c>
      <c r="C6" s="10"/>
      <c r="D6" s="10"/>
      <c r="E6" s="10"/>
      <c r="F6" s="464"/>
      <c r="G6" s="468"/>
      <c r="H6" s="468"/>
      <c r="I6" s="469"/>
      <c r="J6" s="464"/>
    </row>
    <row r="7" spans="1:10" ht="12.75" customHeight="1">
      <c r="A7" s="11"/>
      <c r="B7" s="12" t="s">
        <v>16</v>
      </c>
      <c r="C7" s="10" t="s">
        <v>17</v>
      </c>
      <c r="D7" s="10" t="s">
        <v>18</v>
      </c>
      <c r="E7" s="13">
        <v>493388</v>
      </c>
      <c r="F7" s="14">
        <v>13027.42</v>
      </c>
      <c r="G7" s="15">
        <v>0.0794</v>
      </c>
      <c r="H7" s="16"/>
      <c r="I7" s="17"/>
      <c r="J7" s="464"/>
    </row>
    <row r="8" spans="1:10" ht="12.75" customHeight="1">
      <c r="A8" s="11"/>
      <c r="B8" s="12" t="s">
        <v>22</v>
      </c>
      <c r="C8" s="10" t="s">
        <v>23</v>
      </c>
      <c r="D8" s="10" t="s">
        <v>18</v>
      </c>
      <c r="E8" s="13">
        <v>174867</v>
      </c>
      <c r="F8" s="14">
        <v>12703.91</v>
      </c>
      <c r="G8" s="15">
        <v>0.0774</v>
      </c>
      <c r="H8" s="16"/>
      <c r="I8" s="17"/>
      <c r="J8" s="464"/>
    </row>
    <row r="9" spans="1:10" ht="12.75" customHeight="1">
      <c r="A9" s="11"/>
      <c r="B9" s="12" t="s">
        <v>27</v>
      </c>
      <c r="C9" s="10" t="s">
        <v>28</v>
      </c>
      <c r="D9" s="10" t="s">
        <v>26</v>
      </c>
      <c r="E9" s="13">
        <v>1053972</v>
      </c>
      <c r="F9" s="14">
        <v>9642.26</v>
      </c>
      <c r="G9" s="15">
        <v>0.0587</v>
      </c>
      <c r="H9" s="16"/>
      <c r="I9" s="17"/>
      <c r="J9" s="464"/>
    </row>
    <row r="10" spans="1:10" ht="12.75" customHeight="1">
      <c r="A10" s="11"/>
      <c r="B10" s="12" t="s">
        <v>24</v>
      </c>
      <c r="C10" s="10" t="s">
        <v>25</v>
      </c>
      <c r="D10" s="10" t="s">
        <v>26</v>
      </c>
      <c r="E10" s="13">
        <v>1007616</v>
      </c>
      <c r="F10" s="14">
        <v>9563.79</v>
      </c>
      <c r="G10" s="15">
        <v>0.0583</v>
      </c>
      <c r="H10" s="16"/>
      <c r="I10" s="17"/>
      <c r="J10" s="464"/>
    </row>
    <row r="11" spans="1:10" ht="12.75" customHeight="1">
      <c r="A11" s="11"/>
      <c r="B11" s="12" t="s">
        <v>29</v>
      </c>
      <c r="C11" s="10" t="s">
        <v>30</v>
      </c>
      <c r="D11" s="10" t="s">
        <v>31</v>
      </c>
      <c r="E11" s="13">
        <v>740340</v>
      </c>
      <c r="F11" s="14">
        <v>8477.63</v>
      </c>
      <c r="G11" s="15">
        <v>0.0516</v>
      </c>
      <c r="H11" s="16"/>
      <c r="I11" s="17"/>
      <c r="J11" s="464"/>
    </row>
    <row r="12" spans="1:10" ht="12.75" customHeight="1">
      <c r="A12" s="11"/>
      <c r="B12" s="12" t="s">
        <v>38</v>
      </c>
      <c r="C12" s="10" t="s">
        <v>39</v>
      </c>
      <c r="D12" s="10" t="s">
        <v>40</v>
      </c>
      <c r="E12" s="13">
        <v>87665</v>
      </c>
      <c r="F12" s="14">
        <v>8212.19</v>
      </c>
      <c r="G12" s="15">
        <v>0.05</v>
      </c>
      <c r="H12" s="16"/>
      <c r="I12" s="17"/>
      <c r="J12" s="464"/>
    </row>
    <row r="13" spans="1:10" ht="12.75" customHeight="1">
      <c r="A13" s="11"/>
      <c r="B13" s="12" t="s">
        <v>216</v>
      </c>
      <c r="C13" s="10" t="s">
        <v>217</v>
      </c>
      <c r="D13" s="10" t="s">
        <v>31</v>
      </c>
      <c r="E13" s="13">
        <v>2005602</v>
      </c>
      <c r="F13" s="14">
        <v>8095.61</v>
      </c>
      <c r="G13" s="15">
        <v>0.0493</v>
      </c>
      <c r="H13" s="16"/>
      <c r="I13" s="17"/>
      <c r="J13" s="464"/>
    </row>
    <row r="14" spans="1:10" ht="12.75" customHeight="1">
      <c r="A14" s="11"/>
      <c r="B14" s="12" t="s">
        <v>91</v>
      </c>
      <c r="C14" s="10" t="s">
        <v>92</v>
      </c>
      <c r="D14" s="10" t="s">
        <v>31</v>
      </c>
      <c r="E14" s="13">
        <v>245216</v>
      </c>
      <c r="F14" s="14">
        <v>8066.38</v>
      </c>
      <c r="G14" s="15">
        <v>0.0491</v>
      </c>
      <c r="H14" s="16"/>
      <c r="I14" s="17"/>
      <c r="J14" s="464"/>
    </row>
    <row r="15" spans="1:10" ht="12.75" customHeight="1">
      <c r="A15" s="11"/>
      <c r="B15" s="12" t="s">
        <v>32</v>
      </c>
      <c r="C15" s="10" t="s">
        <v>33</v>
      </c>
      <c r="D15" s="10" t="s">
        <v>34</v>
      </c>
      <c r="E15" s="13">
        <v>3214222</v>
      </c>
      <c r="F15" s="14">
        <v>7754.31</v>
      </c>
      <c r="G15" s="15">
        <v>0.0472</v>
      </c>
      <c r="H15" s="16"/>
      <c r="I15" s="17"/>
      <c r="J15" s="464"/>
    </row>
    <row r="16" spans="1:10" ht="12.75" customHeight="1">
      <c r="A16" s="11"/>
      <c r="B16" s="12" t="s">
        <v>35</v>
      </c>
      <c r="C16" s="10" t="s">
        <v>36</v>
      </c>
      <c r="D16" s="10" t="s">
        <v>37</v>
      </c>
      <c r="E16" s="13">
        <v>3249900</v>
      </c>
      <c r="F16" s="14">
        <v>7599.89</v>
      </c>
      <c r="G16" s="15">
        <v>0.0463</v>
      </c>
      <c r="H16" s="16"/>
      <c r="I16" s="17"/>
      <c r="J16" s="464"/>
    </row>
    <row r="17" spans="1:10" ht="12.75" customHeight="1">
      <c r="A17" s="11"/>
      <c r="B17" s="12" t="s">
        <v>19</v>
      </c>
      <c r="C17" s="10" t="s">
        <v>20</v>
      </c>
      <c r="D17" s="10" t="s">
        <v>21</v>
      </c>
      <c r="E17" s="13">
        <v>1596935</v>
      </c>
      <c r="F17" s="14">
        <v>7114.35</v>
      </c>
      <c r="G17" s="15">
        <v>0.0433</v>
      </c>
      <c r="H17" s="16"/>
      <c r="I17" s="17"/>
      <c r="J17" s="464"/>
    </row>
    <row r="18" spans="1:10" ht="12.75" customHeight="1">
      <c r="A18" s="11"/>
      <c r="B18" s="12" t="s">
        <v>83</v>
      </c>
      <c r="C18" s="10" t="s">
        <v>84</v>
      </c>
      <c r="D18" s="10" t="s">
        <v>18</v>
      </c>
      <c r="E18" s="13">
        <v>124751</v>
      </c>
      <c r="F18" s="14">
        <v>6667.25</v>
      </c>
      <c r="G18" s="15">
        <v>0.0406</v>
      </c>
      <c r="H18" s="16"/>
      <c r="I18" s="17"/>
      <c r="J18" s="464"/>
    </row>
    <row r="19" spans="1:10" ht="12.75" customHeight="1">
      <c r="A19" s="11"/>
      <c r="B19" s="12" t="s">
        <v>44</v>
      </c>
      <c r="C19" s="10" t="s">
        <v>45</v>
      </c>
      <c r="D19" s="10" t="s">
        <v>31</v>
      </c>
      <c r="E19" s="13">
        <v>318346</v>
      </c>
      <c r="F19" s="14">
        <v>4196.76</v>
      </c>
      <c r="G19" s="15">
        <v>0.0256</v>
      </c>
      <c r="H19" s="16"/>
      <c r="I19" s="17"/>
      <c r="J19" s="464"/>
    </row>
    <row r="20" spans="1:10" ht="12.75" customHeight="1">
      <c r="A20" s="11"/>
      <c r="B20" s="12" t="s">
        <v>50</v>
      </c>
      <c r="C20" s="10" t="s">
        <v>51</v>
      </c>
      <c r="D20" s="10" t="s">
        <v>52</v>
      </c>
      <c r="E20" s="13">
        <v>2334000</v>
      </c>
      <c r="F20" s="14">
        <v>2492.71</v>
      </c>
      <c r="G20" s="15">
        <v>0.0152</v>
      </c>
      <c r="H20" s="16"/>
      <c r="I20" s="17"/>
      <c r="J20" s="464"/>
    </row>
    <row r="21" spans="1:10" ht="12.75" customHeight="1">
      <c r="A21" s="11"/>
      <c r="B21" s="12" t="s">
        <v>72</v>
      </c>
      <c r="C21" s="10" t="s">
        <v>73</v>
      </c>
      <c r="D21" s="10" t="s">
        <v>43</v>
      </c>
      <c r="E21" s="13">
        <v>336099</v>
      </c>
      <c r="F21" s="14">
        <v>2381.77</v>
      </c>
      <c r="G21" s="15">
        <v>0.0145</v>
      </c>
      <c r="H21" s="16"/>
      <c r="I21" s="17"/>
      <c r="J21" s="464"/>
    </row>
    <row r="22" spans="1:10" ht="12.75" customHeight="1">
      <c r="A22" s="11"/>
      <c r="B22" s="12" t="s">
        <v>218</v>
      </c>
      <c r="C22" s="10" t="s">
        <v>219</v>
      </c>
      <c r="D22" s="10" t="s">
        <v>220</v>
      </c>
      <c r="E22" s="13">
        <v>709493</v>
      </c>
      <c r="F22" s="14">
        <v>2309.4</v>
      </c>
      <c r="G22" s="15">
        <v>0.0141</v>
      </c>
      <c r="H22" s="16"/>
      <c r="I22" s="17"/>
      <c r="J22" s="464"/>
    </row>
    <row r="23" spans="1:10" ht="12.75" customHeight="1">
      <c r="A23" s="11"/>
      <c r="B23" s="12" t="s">
        <v>221</v>
      </c>
      <c r="C23" s="10" t="s">
        <v>222</v>
      </c>
      <c r="D23" s="10" t="s">
        <v>223</v>
      </c>
      <c r="E23" s="13">
        <v>61935</v>
      </c>
      <c r="F23" s="14">
        <v>2104.68</v>
      </c>
      <c r="G23" s="15">
        <v>0.0128</v>
      </c>
      <c r="H23" s="16"/>
      <c r="I23" s="17"/>
      <c r="J23" s="464"/>
    </row>
    <row r="24" spans="1:10" ht="12.75" customHeight="1">
      <c r="A24" s="11"/>
      <c r="B24" s="12" t="s">
        <v>58</v>
      </c>
      <c r="C24" s="10" t="s">
        <v>59</v>
      </c>
      <c r="D24" s="10" t="s">
        <v>57</v>
      </c>
      <c r="E24" s="13">
        <v>159500</v>
      </c>
      <c r="F24" s="14">
        <v>1520.11</v>
      </c>
      <c r="G24" s="15">
        <v>0.0093</v>
      </c>
      <c r="H24" s="16"/>
      <c r="I24" s="17"/>
      <c r="J24" s="464"/>
    </row>
    <row r="25" spans="1:10" ht="12.75" customHeight="1">
      <c r="A25" s="11"/>
      <c r="B25" s="12" t="s">
        <v>48</v>
      </c>
      <c r="C25" s="10" t="s">
        <v>49</v>
      </c>
      <c r="D25" s="10" t="s">
        <v>43</v>
      </c>
      <c r="E25" s="13">
        <v>230215</v>
      </c>
      <c r="F25" s="14">
        <v>1467.74</v>
      </c>
      <c r="G25" s="15">
        <v>0.0089</v>
      </c>
      <c r="H25" s="16"/>
      <c r="I25" s="17"/>
      <c r="J25" s="464"/>
    </row>
    <row r="26" spans="1:10" ht="12.75" customHeight="1">
      <c r="A26" s="11"/>
      <c r="B26" s="12" t="s">
        <v>55</v>
      </c>
      <c r="C26" s="10" t="s">
        <v>56</v>
      </c>
      <c r="D26" s="10" t="s">
        <v>57</v>
      </c>
      <c r="E26" s="13">
        <v>291210</v>
      </c>
      <c r="F26" s="14">
        <v>1462.75</v>
      </c>
      <c r="G26" s="15">
        <v>0.0089</v>
      </c>
      <c r="H26" s="16"/>
      <c r="I26" s="17"/>
      <c r="J26" s="464"/>
    </row>
    <row r="27" spans="1:10" ht="12.75" customHeight="1">
      <c r="A27" s="11"/>
      <c r="B27" s="12" t="s">
        <v>65</v>
      </c>
      <c r="C27" s="10" t="s">
        <v>66</v>
      </c>
      <c r="D27" s="10" t="s">
        <v>57</v>
      </c>
      <c r="E27" s="13">
        <v>30466</v>
      </c>
      <c r="F27" s="14">
        <v>1371.29</v>
      </c>
      <c r="G27" s="15">
        <v>0.0084</v>
      </c>
      <c r="H27" s="16"/>
      <c r="I27" s="17"/>
      <c r="J27" s="464"/>
    </row>
    <row r="28" spans="1:10" ht="12.75" customHeight="1">
      <c r="A28" s="11"/>
      <c r="B28" s="12" t="s">
        <v>41</v>
      </c>
      <c r="C28" s="10" t="s">
        <v>42</v>
      </c>
      <c r="D28" s="10" t="s">
        <v>43</v>
      </c>
      <c r="E28" s="13">
        <v>878211</v>
      </c>
      <c r="F28" s="14">
        <v>1343.66</v>
      </c>
      <c r="G28" s="15">
        <v>0.0082</v>
      </c>
      <c r="H28" s="16"/>
      <c r="I28" s="17"/>
      <c r="J28" s="464"/>
    </row>
    <row r="29" spans="1:10" ht="12.75" customHeight="1">
      <c r="A29" s="11"/>
      <c r="B29" s="12" t="s">
        <v>70</v>
      </c>
      <c r="C29" s="10" t="s">
        <v>71</v>
      </c>
      <c r="D29" s="10" t="s">
        <v>57</v>
      </c>
      <c r="E29" s="13">
        <v>174919</v>
      </c>
      <c r="F29" s="14">
        <v>1226.09</v>
      </c>
      <c r="G29" s="15">
        <v>0.0075</v>
      </c>
      <c r="H29" s="16"/>
      <c r="I29" s="17"/>
      <c r="J29" s="464"/>
    </row>
    <row r="30" spans="1:10" ht="12.75" customHeight="1">
      <c r="A30" s="11"/>
      <c r="B30" s="12" t="s">
        <v>224</v>
      </c>
      <c r="C30" s="10" t="s">
        <v>225</v>
      </c>
      <c r="D30" s="10" t="s">
        <v>226</v>
      </c>
      <c r="E30" s="13">
        <v>176391</v>
      </c>
      <c r="F30" s="14">
        <v>1119.2</v>
      </c>
      <c r="G30" s="15">
        <v>0.0068</v>
      </c>
      <c r="H30" s="16"/>
      <c r="I30" s="17"/>
      <c r="J30" s="464"/>
    </row>
    <row r="31" spans="1:10" ht="12.75" customHeight="1">
      <c r="A31" s="11"/>
      <c r="B31" s="12" t="s">
        <v>67</v>
      </c>
      <c r="C31" s="10" t="s">
        <v>68</v>
      </c>
      <c r="D31" s="10" t="s">
        <v>69</v>
      </c>
      <c r="E31" s="13">
        <v>46003</v>
      </c>
      <c r="F31" s="14">
        <v>1046.02</v>
      </c>
      <c r="G31" s="15">
        <v>0.0064</v>
      </c>
      <c r="H31" s="16"/>
      <c r="I31" s="17"/>
      <c r="J31" s="464"/>
    </row>
    <row r="32" spans="1:10" ht="12.75" customHeight="1">
      <c r="A32" s="11"/>
      <c r="B32" s="12" t="s">
        <v>46</v>
      </c>
      <c r="C32" s="10" t="s">
        <v>47</v>
      </c>
      <c r="D32" s="10" t="s">
        <v>43</v>
      </c>
      <c r="E32" s="13">
        <v>81364</v>
      </c>
      <c r="F32" s="14">
        <v>844.92</v>
      </c>
      <c r="G32" s="15">
        <v>0.0051</v>
      </c>
      <c r="H32" s="16"/>
      <c r="I32" s="17"/>
      <c r="J32" s="464"/>
    </row>
    <row r="33" spans="1:10" ht="12.75" customHeight="1">
      <c r="A33" s="11"/>
      <c r="B33" s="12" t="s">
        <v>74</v>
      </c>
      <c r="C33" s="10" t="s">
        <v>75</v>
      </c>
      <c r="D33" s="10" t="s">
        <v>43</v>
      </c>
      <c r="E33" s="13">
        <v>16672</v>
      </c>
      <c r="F33" s="14">
        <v>830.71</v>
      </c>
      <c r="G33" s="15">
        <v>0.0051</v>
      </c>
      <c r="H33" s="16"/>
      <c r="I33" s="17"/>
      <c r="J33" s="464"/>
    </row>
    <row r="34" spans="1:10" ht="12.75" customHeight="1">
      <c r="A34" s="11"/>
      <c r="B34" s="12" t="s">
        <v>53</v>
      </c>
      <c r="C34" s="10" t="s">
        <v>54</v>
      </c>
      <c r="D34" s="10" t="s">
        <v>43</v>
      </c>
      <c r="E34" s="13">
        <v>48775</v>
      </c>
      <c r="F34" s="14">
        <v>709.8</v>
      </c>
      <c r="G34" s="15">
        <v>0.0043</v>
      </c>
      <c r="H34" s="16"/>
      <c r="I34" s="17"/>
      <c r="J34" s="464"/>
    </row>
    <row r="35" spans="1:10" ht="12.75" customHeight="1">
      <c r="A35" s="11"/>
      <c r="B35" s="12" t="s">
        <v>78</v>
      </c>
      <c r="C35" s="10" t="s">
        <v>79</v>
      </c>
      <c r="D35" s="10" t="s">
        <v>80</v>
      </c>
      <c r="E35" s="13">
        <v>1124000</v>
      </c>
      <c r="F35" s="14">
        <v>491.19</v>
      </c>
      <c r="G35" s="15">
        <v>0.003</v>
      </c>
      <c r="H35" s="16"/>
      <c r="I35" s="17"/>
      <c r="J35" s="464"/>
    </row>
    <row r="36" spans="1:10" ht="12.75" customHeight="1">
      <c r="A36" s="11"/>
      <c r="B36" s="12" t="s">
        <v>76</v>
      </c>
      <c r="C36" s="10" t="s">
        <v>77</v>
      </c>
      <c r="D36" s="10" t="s">
        <v>31</v>
      </c>
      <c r="E36" s="13">
        <v>7491</v>
      </c>
      <c r="F36" s="14">
        <v>272.19</v>
      </c>
      <c r="G36" s="15">
        <v>0.0017</v>
      </c>
      <c r="H36" s="16"/>
      <c r="I36" s="17"/>
      <c r="J36" s="464"/>
    </row>
    <row r="37" spans="1:10" ht="12.75" customHeight="1">
      <c r="A37" s="464"/>
      <c r="B37" s="9" t="s">
        <v>102</v>
      </c>
      <c r="C37" s="10"/>
      <c r="D37" s="10"/>
      <c r="E37" s="10"/>
      <c r="F37" s="18">
        <v>134115.98</v>
      </c>
      <c r="G37" s="19">
        <v>0.817</v>
      </c>
      <c r="H37" s="20"/>
      <c r="I37" s="21"/>
      <c r="J37" s="464"/>
    </row>
    <row r="38" spans="1:10" ht="12.75" customHeight="1">
      <c r="A38" s="464"/>
      <c r="B38" s="22" t="s">
        <v>103</v>
      </c>
      <c r="C38" s="1"/>
      <c r="D38" s="1"/>
      <c r="E38" s="1"/>
      <c r="F38" s="20" t="s">
        <v>104</v>
      </c>
      <c r="G38" s="20" t="s">
        <v>104</v>
      </c>
      <c r="H38" s="20"/>
      <c r="I38" s="21"/>
      <c r="J38" s="464"/>
    </row>
    <row r="39" spans="1:10" ht="12.75" customHeight="1">
      <c r="A39" s="464"/>
      <c r="B39" s="22" t="s">
        <v>102</v>
      </c>
      <c r="C39" s="1"/>
      <c r="D39" s="1"/>
      <c r="E39" s="1"/>
      <c r="F39" s="20" t="s">
        <v>104</v>
      </c>
      <c r="G39" s="20" t="s">
        <v>104</v>
      </c>
      <c r="H39" s="20"/>
      <c r="I39" s="21"/>
      <c r="J39" s="464"/>
    </row>
    <row r="40" spans="1:10" ht="12.75" customHeight="1">
      <c r="A40" s="464"/>
      <c r="B40" s="22" t="s">
        <v>105</v>
      </c>
      <c r="C40" s="23"/>
      <c r="D40" s="1"/>
      <c r="E40" s="23"/>
      <c r="F40" s="18">
        <v>134115.98</v>
      </c>
      <c r="G40" s="19">
        <v>0.817</v>
      </c>
      <c r="H40" s="20"/>
      <c r="I40" s="21"/>
      <c r="J40" s="464"/>
    </row>
    <row r="41" spans="1:10" ht="12.75" customHeight="1">
      <c r="A41" s="464"/>
      <c r="B41" s="9" t="s">
        <v>127</v>
      </c>
      <c r="C41" s="10"/>
      <c r="D41" s="10"/>
      <c r="E41" s="10"/>
      <c r="F41" s="10"/>
      <c r="G41" s="10"/>
      <c r="H41" s="468"/>
      <c r="I41" s="469"/>
      <c r="J41" s="464"/>
    </row>
    <row r="42" spans="1:10" ht="12.75" customHeight="1">
      <c r="A42" s="464"/>
      <c r="B42" s="9" t="s">
        <v>128</v>
      </c>
      <c r="C42" s="10"/>
      <c r="D42" s="10"/>
      <c r="E42" s="10"/>
      <c r="F42" s="464"/>
      <c r="G42" s="468"/>
      <c r="H42" s="468"/>
      <c r="I42" s="469"/>
      <c r="J42" s="464"/>
    </row>
    <row r="43" spans="1:10" ht="12.75" customHeight="1">
      <c r="A43" s="11"/>
      <c r="B43" s="12" t="s">
        <v>601</v>
      </c>
      <c r="C43" s="10" t="s">
        <v>227</v>
      </c>
      <c r="D43" s="10" t="s">
        <v>335</v>
      </c>
      <c r="E43" s="13">
        <v>500</v>
      </c>
      <c r="F43" s="14">
        <v>2399.97</v>
      </c>
      <c r="G43" s="15">
        <v>0.0146</v>
      </c>
      <c r="H43" s="24">
        <v>0.0721</v>
      </c>
      <c r="I43" s="17"/>
      <c r="J43" s="464"/>
    </row>
    <row r="44" spans="1:10" ht="12.75" customHeight="1">
      <c r="A44" s="11"/>
      <c r="B44" s="12" t="s">
        <v>602</v>
      </c>
      <c r="C44" s="10" t="s">
        <v>228</v>
      </c>
      <c r="D44" s="10" t="s">
        <v>334</v>
      </c>
      <c r="E44" s="13">
        <v>500</v>
      </c>
      <c r="F44" s="14">
        <v>2393.9</v>
      </c>
      <c r="G44" s="15">
        <v>0.0146</v>
      </c>
      <c r="H44" s="24">
        <v>0.072543</v>
      </c>
      <c r="I44" s="17"/>
      <c r="J44" s="464"/>
    </row>
    <row r="45" spans="1:10" ht="12.75" customHeight="1">
      <c r="A45" s="11"/>
      <c r="B45" s="12" t="s">
        <v>583</v>
      </c>
      <c r="C45" s="10" t="s">
        <v>132</v>
      </c>
      <c r="D45" s="10" t="s">
        <v>334</v>
      </c>
      <c r="E45" s="13">
        <v>500</v>
      </c>
      <c r="F45" s="14">
        <v>2387.54</v>
      </c>
      <c r="G45" s="15">
        <v>0.0145</v>
      </c>
      <c r="H45" s="24">
        <v>0.072851</v>
      </c>
      <c r="I45" s="17"/>
      <c r="J45" s="464"/>
    </row>
    <row r="46" spans="1:10" ht="12.75" customHeight="1">
      <c r="A46" s="464"/>
      <c r="B46" s="9" t="s">
        <v>102</v>
      </c>
      <c r="C46" s="10"/>
      <c r="D46" s="10"/>
      <c r="E46" s="10"/>
      <c r="F46" s="18">
        <v>7181.41</v>
      </c>
      <c r="G46" s="19">
        <v>0.0437</v>
      </c>
      <c r="H46" s="20"/>
      <c r="I46" s="21"/>
      <c r="J46" s="464"/>
    </row>
    <row r="47" spans="1:10" ht="12.75" customHeight="1">
      <c r="A47" s="464"/>
      <c r="B47" s="9" t="s">
        <v>135</v>
      </c>
      <c r="C47" s="10"/>
      <c r="D47" s="10"/>
      <c r="E47" s="10"/>
      <c r="F47" s="464"/>
      <c r="G47" s="468"/>
      <c r="H47" s="468"/>
      <c r="I47" s="469"/>
      <c r="J47" s="464"/>
    </row>
    <row r="48" spans="1:10" ht="12.75" customHeight="1">
      <c r="A48" s="11"/>
      <c r="B48" s="12" t="s">
        <v>603</v>
      </c>
      <c r="C48" s="10" t="s">
        <v>136</v>
      </c>
      <c r="D48" s="10" t="s">
        <v>334</v>
      </c>
      <c r="E48" s="13">
        <v>500</v>
      </c>
      <c r="F48" s="14">
        <v>2340.8</v>
      </c>
      <c r="G48" s="15">
        <v>0.0143</v>
      </c>
      <c r="H48" s="24">
        <v>0.07615</v>
      </c>
      <c r="I48" s="17"/>
      <c r="J48" s="464"/>
    </row>
    <row r="49" spans="1:10" ht="12.75" customHeight="1">
      <c r="A49" s="464"/>
      <c r="B49" s="9" t="s">
        <v>102</v>
      </c>
      <c r="C49" s="10"/>
      <c r="D49" s="10"/>
      <c r="E49" s="10"/>
      <c r="F49" s="18">
        <v>2340.8</v>
      </c>
      <c r="G49" s="19">
        <v>0.0143</v>
      </c>
      <c r="H49" s="20"/>
      <c r="I49" s="21"/>
      <c r="J49" s="464"/>
    </row>
    <row r="50" spans="1:10" ht="12.75" customHeight="1">
      <c r="A50" s="464"/>
      <c r="B50" s="22" t="s">
        <v>105</v>
      </c>
      <c r="C50" s="23"/>
      <c r="D50" s="1"/>
      <c r="E50" s="23"/>
      <c r="F50" s="18">
        <v>9522.21</v>
      </c>
      <c r="G50" s="19">
        <v>0.058</v>
      </c>
      <c r="H50" s="20"/>
      <c r="I50" s="21"/>
      <c r="J50" s="464"/>
    </row>
    <row r="51" spans="1:10" ht="12.75" customHeight="1">
      <c r="A51" s="464"/>
      <c r="B51" s="9" t="s">
        <v>164</v>
      </c>
      <c r="C51" s="10"/>
      <c r="D51" s="10"/>
      <c r="E51" s="10"/>
      <c r="F51" s="10"/>
      <c r="G51" s="10"/>
      <c r="H51" s="468"/>
      <c r="I51" s="469"/>
      <c r="J51" s="464"/>
    </row>
    <row r="52" spans="1:10" ht="12.75" customHeight="1">
      <c r="A52" s="11"/>
      <c r="B52" s="12" t="s">
        <v>165</v>
      </c>
      <c r="C52" s="10"/>
      <c r="D52" s="10"/>
      <c r="E52" s="13"/>
      <c r="F52" s="14">
        <v>20490</v>
      </c>
      <c r="G52" s="15">
        <v>0.1248</v>
      </c>
      <c r="H52" s="24">
        <v>0.062192312217840086</v>
      </c>
      <c r="I52" s="17"/>
      <c r="J52" s="464"/>
    </row>
    <row r="53" spans="1:10" ht="12.75" customHeight="1">
      <c r="A53" s="464"/>
      <c r="B53" s="9" t="s">
        <v>102</v>
      </c>
      <c r="C53" s="10"/>
      <c r="D53" s="10"/>
      <c r="E53" s="10"/>
      <c r="F53" s="18">
        <v>20490</v>
      </c>
      <c r="G53" s="19">
        <v>0.1248</v>
      </c>
      <c r="H53" s="20"/>
      <c r="I53" s="21"/>
      <c r="J53" s="464"/>
    </row>
    <row r="54" spans="1:10" ht="12.75" customHeight="1">
      <c r="A54" s="464"/>
      <c r="B54" s="22" t="s">
        <v>105</v>
      </c>
      <c r="C54" s="23"/>
      <c r="D54" s="1"/>
      <c r="E54" s="23"/>
      <c r="F54" s="18">
        <v>20490</v>
      </c>
      <c r="G54" s="19">
        <v>0.1248</v>
      </c>
      <c r="H54" s="20"/>
      <c r="I54" s="21"/>
      <c r="J54" s="464"/>
    </row>
    <row r="55" spans="1:10" ht="12.75" customHeight="1">
      <c r="A55" s="464"/>
      <c r="B55" s="22" t="s">
        <v>166</v>
      </c>
      <c r="C55" s="10"/>
      <c r="D55" s="1"/>
      <c r="E55" s="10"/>
      <c r="F55" s="25">
        <v>26.92</v>
      </c>
      <c r="G55" s="19">
        <v>0.0002</v>
      </c>
      <c r="H55" s="20"/>
      <c r="I55" s="21"/>
      <c r="J55" s="464"/>
    </row>
    <row r="56" spans="1:10" ht="12.75" customHeight="1">
      <c r="A56" s="464"/>
      <c r="B56" s="26" t="s">
        <v>167</v>
      </c>
      <c r="C56" s="27"/>
      <c r="D56" s="27"/>
      <c r="E56" s="27"/>
      <c r="F56" s="28">
        <v>164155.11</v>
      </c>
      <c r="G56" s="29">
        <v>1</v>
      </c>
      <c r="H56" s="30"/>
      <c r="I56" s="31"/>
      <c r="J56" s="464"/>
    </row>
    <row r="57" spans="1:10" ht="12.75" customHeight="1">
      <c r="A57" s="464"/>
      <c r="B57" s="3"/>
      <c r="C57" s="464"/>
      <c r="D57" s="464"/>
      <c r="E57" s="464"/>
      <c r="F57" s="464"/>
      <c r="G57" s="464"/>
      <c r="H57" s="464"/>
      <c r="I57" s="464"/>
      <c r="J57" s="464"/>
    </row>
    <row r="58" spans="1:10" ht="12.75" customHeight="1" thickBot="1">
      <c r="A58" s="464"/>
      <c r="B58" s="2" t="s">
        <v>168</v>
      </c>
      <c r="C58" s="464"/>
      <c r="D58" s="464"/>
      <c r="E58" s="464"/>
      <c r="F58" s="464"/>
      <c r="G58" s="464"/>
      <c r="H58" s="464"/>
      <c r="I58" s="464"/>
      <c r="J58" s="464"/>
    </row>
    <row r="59" spans="1:10" ht="12.75" customHeight="1">
      <c r="A59" s="464"/>
      <c r="B59" s="331" t="s">
        <v>170</v>
      </c>
      <c r="C59" s="470"/>
      <c r="D59" s="470"/>
      <c r="E59" s="470"/>
      <c r="F59" s="470"/>
      <c r="G59" s="470"/>
      <c r="H59" s="471"/>
      <c r="I59" s="464"/>
      <c r="J59" s="464"/>
    </row>
    <row r="60" spans="1:10" ht="12.75" customHeight="1" thickBot="1">
      <c r="A60" s="464"/>
      <c r="B60" s="738" t="s">
        <v>171</v>
      </c>
      <c r="C60" s="739"/>
      <c r="D60" s="739"/>
      <c r="E60" s="472"/>
      <c r="F60" s="472"/>
      <c r="G60" s="472"/>
      <c r="H60" s="473"/>
      <c r="I60" s="464"/>
      <c r="J60" s="464"/>
    </row>
    <row r="61" spans="1:10" ht="12.75" customHeight="1" thickBot="1">
      <c r="A61" s="464"/>
      <c r="B61" s="2"/>
      <c r="C61" s="464"/>
      <c r="D61" s="464"/>
      <c r="E61" s="464"/>
      <c r="F61" s="464"/>
      <c r="G61" s="464"/>
      <c r="H61" s="464"/>
      <c r="I61" s="464"/>
      <c r="J61" s="464"/>
    </row>
    <row r="62" spans="2:8" s="262" customFormat="1" ht="12">
      <c r="B62" s="259" t="s">
        <v>336</v>
      </c>
      <c r="C62" s="260"/>
      <c r="D62" s="260"/>
      <c r="E62" s="260"/>
      <c r="F62" s="260"/>
      <c r="G62" s="162"/>
      <c r="H62" s="474"/>
    </row>
    <row r="63" spans="2:8" s="262" customFormat="1" ht="12">
      <c r="B63" s="264" t="s">
        <v>337</v>
      </c>
      <c r="C63" s="265"/>
      <c r="D63" s="80"/>
      <c r="E63" s="80"/>
      <c r="F63" s="265"/>
      <c r="G63" s="81"/>
      <c r="H63" s="263"/>
    </row>
    <row r="64" spans="2:8" s="262" customFormat="1" ht="36">
      <c r="B64" s="703" t="s">
        <v>338</v>
      </c>
      <c r="C64" s="707" t="s">
        <v>339</v>
      </c>
      <c r="D64" s="273" t="s">
        <v>340</v>
      </c>
      <c r="E64" s="273" t="s">
        <v>340</v>
      </c>
      <c r="F64" s="273" t="s">
        <v>341</v>
      </c>
      <c r="G64" s="81"/>
      <c r="H64" s="263"/>
    </row>
    <row r="65" spans="2:8" s="262" customFormat="1" ht="12">
      <c r="B65" s="703"/>
      <c r="C65" s="707"/>
      <c r="D65" s="273" t="s">
        <v>342</v>
      </c>
      <c r="E65" s="273" t="s">
        <v>343</v>
      </c>
      <c r="F65" s="273" t="s">
        <v>342</v>
      </c>
      <c r="G65" s="81"/>
      <c r="H65" s="263"/>
    </row>
    <row r="66" spans="2:8" s="262" customFormat="1" ht="12">
      <c r="B66" s="565" t="s">
        <v>104</v>
      </c>
      <c r="C66" s="566" t="s">
        <v>104</v>
      </c>
      <c r="D66" s="566" t="s">
        <v>104</v>
      </c>
      <c r="E66" s="566" t="s">
        <v>104</v>
      </c>
      <c r="F66" s="566" t="s">
        <v>104</v>
      </c>
      <c r="G66" s="81"/>
      <c r="H66" s="263"/>
    </row>
    <row r="67" spans="2:8" s="262" customFormat="1" ht="12">
      <c r="B67" s="274" t="s">
        <v>344</v>
      </c>
      <c r="C67" s="275"/>
      <c r="D67" s="275"/>
      <c r="E67" s="275"/>
      <c r="F67" s="275"/>
      <c r="G67" s="81"/>
      <c r="H67" s="263"/>
    </row>
    <row r="68" spans="2:8" s="262" customFormat="1" ht="12">
      <c r="B68" s="276"/>
      <c r="C68" s="265"/>
      <c r="D68" s="265"/>
      <c r="E68" s="265"/>
      <c r="F68" s="265"/>
      <c r="G68" s="81"/>
      <c r="H68" s="263"/>
    </row>
    <row r="69" spans="2:8" s="262" customFormat="1" ht="12">
      <c r="B69" s="276" t="s">
        <v>531</v>
      </c>
      <c r="C69" s="265"/>
      <c r="D69" s="265"/>
      <c r="E69" s="265"/>
      <c r="F69" s="265"/>
      <c r="G69" s="81"/>
      <c r="H69" s="263"/>
    </row>
    <row r="70" spans="2:8" s="262" customFormat="1" ht="12">
      <c r="B70" s="264"/>
      <c r="C70" s="265"/>
      <c r="D70" s="265"/>
      <c r="E70" s="265"/>
      <c r="F70" s="265"/>
      <c r="G70" s="81"/>
      <c r="H70" s="263"/>
    </row>
    <row r="71" spans="2:8" s="262" customFormat="1" ht="12">
      <c r="B71" s="276" t="s">
        <v>532</v>
      </c>
      <c r="C71" s="265"/>
      <c r="D71" s="265"/>
      <c r="E71" s="265"/>
      <c r="F71" s="265"/>
      <c r="G71" s="81"/>
      <c r="H71" s="263"/>
    </row>
    <row r="72" spans="2:8" s="262" customFormat="1" ht="12">
      <c r="B72" s="277" t="s">
        <v>533</v>
      </c>
      <c r="C72" s="88" t="s">
        <v>534</v>
      </c>
      <c r="D72" s="88" t="s">
        <v>347</v>
      </c>
      <c r="E72" s="265"/>
      <c r="F72" s="265"/>
      <c r="G72" s="81"/>
      <c r="H72" s="263"/>
    </row>
    <row r="73" spans="2:8" s="262" customFormat="1" ht="12">
      <c r="B73" s="277" t="s">
        <v>348</v>
      </c>
      <c r="C73" s="475">
        <v>21.5499</v>
      </c>
      <c r="D73" s="475">
        <v>22.2341</v>
      </c>
      <c r="E73" s="265"/>
      <c r="F73" s="79"/>
      <c r="G73" s="81"/>
      <c r="H73" s="263"/>
    </row>
    <row r="74" spans="2:8" s="262" customFormat="1" ht="12">
      <c r="B74" s="277" t="s">
        <v>353</v>
      </c>
      <c r="C74" s="475">
        <v>20.5454</v>
      </c>
      <c r="D74" s="475">
        <v>21.1769</v>
      </c>
      <c r="E74" s="265"/>
      <c r="F74" s="79"/>
      <c r="G74" s="81"/>
      <c r="H74" s="263"/>
    </row>
    <row r="75" spans="2:8" s="262" customFormat="1" ht="12">
      <c r="B75" s="264"/>
      <c r="C75" s="265"/>
      <c r="D75" s="265"/>
      <c r="E75" s="265"/>
      <c r="F75" s="265"/>
      <c r="G75" s="81"/>
      <c r="H75" s="263"/>
    </row>
    <row r="76" spans="2:8" s="262" customFormat="1" ht="12">
      <c r="B76" s="276" t="s">
        <v>541</v>
      </c>
      <c r="C76" s="279"/>
      <c r="D76" s="279"/>
      <c r="E76" s="279"/>
      <c r="F76" s="265"/>
      <c r="G76" s="81"/>
      <c r="H76" s="263"/>
    </row>
    <row r="77" spans="2:8" s="262" customFormat="1" ht="12">
      <c r="B77" s="276"/>
      <c r="C77" s="279"/>
      <c r="D77" s="279"/>
      <c r="E77" s="279"/>
      <c r="F77" s="265"/>
      <c r="G77" s="81"/>
      <c r="H77" s="263"/>
    </row>
    <row r="78" spans="2:8" s="262" customFormat="1" ht="12">
      <c r="B78" s="276" t="s">
        <v>542</v>
      </c>
      <c r="C78" s="279"/>
      <c r="D78" s="279"/>
      <c r="E78" s="279"/>
      <c r="F78" s="265"/>
      <c r="G78" s="81"/>
      <c r="H78" s="263"/>
    </row>
    <row r="79" spans="2:8" s="262" customFormat="1" ht="12">
      <c r="B79" s="276"/>
      <c r="C79" s="279"/>
      <c r="D79" s="279"/>
      <c r="E79" s="279"/>
      <c r="F79" s="265"/>
      <c r="G79" s="81"/>
      <c r="H79" s="263"/>
    </row>
    <row r="80" spans="2:8" s="262" customFormat="1" ht="12">
      <c r="B80" s="276" t="s">
        <v>544</v>
      </c>
      <c r="C80" s="279"/>
      <c r="D80" s="284"/>
      <c r="E80" s="288"/>
      <c r="F80" s="265"/>
      <c r="G80" s="81"/>
      <c r="H80" s="263"/>
    </row>
    <row r="81" spans="2:8" s="262" customFormat="1" ht="12">
      <c r="B81" s="107" t="s">
        <v>380</v>
      </c>
      <c r="C81" s="279"/>
      <c r="D81" s="279"/>
      <c r="E81" s="279"/>
      <c r="F81" s="265"/>
      <c r="G81" s="81"/>
      <c r="H81" s="263"/>
    </row>
    <row r="82" spans="2:8" s="262" customFormat="1" ht="12">
      <c r="B82" s="285"/>
      <c r="C82" s="279"/>
      <c r="D82" s="279"/>
      <c r="E82" s="279"/>
      <c r="F82" s="265"/>
      <c r="G82" s="81"/>
      <c r="H82" s="263"/>
    </row>
    <row r="83" spans="2:8" s="262" customFormat="1" ht="12">
      <c r="B83" s="276" t="s">
        <v>545</v>
      </c>
      <c r="C83" s="279"/>
      <c r="D83" s="279"/>
      <c r="E83" s="279"/>
      <c r="F83" s="265"/>
      <c r="G83" s="81"/>
      <c r="H83" s="263"/>
    </row>
    <row r="84" spans="2:8" s="262" customFormat="1" ht="12">
      <c r="B84" s="276"/>
      <c r="C84" s="279"/>
      <c r="D84" s="279"/>
      <c r="E84" s="288"/>
      <c r="F84" s="265"/>
      <c r="G84" s="81"/>
      <c r="H84" s="263"/>
    </row>
    <row r="85" spans="2:8" s="262" customFormat="1" ht="12">
      <c r="B85" s="276" t="s">
        <v>562</v>
      </c>
      <c r="C85" s="279"/>
      <c r="D85" s="279"/>
      <c r="E85" s="265"/>
      <c r="F85" s="275"/>
      <c r="G85" s="81"/>
      <c r="H85" s="263"/>
    </row>
    <row r="86" spans="2:8" s="262" customFormat="1" ht="12">
      <c r="B86" s="276"/>
      <c r="C86" s="279"/>
      <c r="D86" s="279"/>
      <c r="E86" s="265"/>
      <c r="F86" s="275"/>
      <c r="G86" s="81"/>
      <c r="H86" s="263"/>
    </row>
    <row r="87" spans="2:8" s="262" customFormat="1" ht="12">
      <c r="B87" s="276" t="s">
        <v>563</v>
      </c>
      <c r="C87" s="279"/>
      <c r="D87" s="279"/>
      <c r="E87" s="289"/>
      <c r="F87" s="265"/>
      <c r="G87" s="81"/>
      <c r="H87" s="263"/>
    </row>
    <row r="88" spans="2:8" s="262" customFormat="1" ht="12">
      <c r="B88" s="276"/>
      <c r="C88" s="279"/>
      <c r="D88" s="279"/>
      <c r="E88" s="265"/>
      <c r="F88" s="265"/>
      <c r="G88" s="81"/>
      <c r="H88" s="263"/>
    </row>
    <row r="89" spans="2:8" s="262" customFormat="1" ht="12">
      <c r="B89" s="276" t="s">
        <v>594</v>
      </c>
      <c r="C89" s="279"/>
      <c r="D89" s="279"/>
      <c r="E89" s="279"/>
      <c r="F89" s="265"/>
      <c r="G89" s="81"/>
      <c r="H89" s="263"/>
    </row>
    <row r="90" spans="2:8" s="262" customFormat="1" ht="12">
      <c r="B90" s="276"/>
      <c r="C90" s="279"/>
      <c r="D90" s="279"/>
      <c r="E90" s="279"/>
      <c r="F90" s="265"/>
      <c r="G90" s="81"/>
      <c r="H90" s="263"/>
    </row>
    <row r="91" spans="2:8" s="262" customFormat="1" ht="12">
      <c r="B91" s="276" t="s">
        <v>546</v>
      </c>
      <c r="C91" s="279"/>
      <c r="D91" s="279"/>
      <c r="E91" s="279"/>
      <c r="F91" s="265"/>
      <c r="G91" s="81"/>
      <c r="H91" s="263"/>
    </row>
    <row r="92" spans="2:8" s="262" customFormat="1" ht="12">
      <c r="B92" s="276"/>
      <c r="C92" s="279"/>
      <c r="D92" s="279"/>
      <c r="E92" s="279"/>
      <c r="F92" s="265"/>
      <c r="G92" s="81"/>
      <c r="H92" s="263"/>
    </row>
    <row r="93" spans="2:8" s="262" customFormat="1" ht="12">
      <c r="B93" s="276" t="s">
        <v>393</v>
      </c>
      <c r="C93" s="279"/>
      <c r="D93" s="279"/>
      <c r="E93" s="279"/>
      <c r="F93" s="265"/>
      <c r="G93" s="81"/>
      <c r="H93" s="263"/>
    </row>
    <row r="94" spans="2:8" s="262" customFormat="1" ht="12.75" thickBot="1">
      <c r="B94" s="121"/>
      <c r="C94" s="122"/>
      <c r="D94" s="122"/>
      <c r="E94" s="123"/>
      <c r="F94" s="124"/>
      <c r="G94" s="123"/>
      <c r="H94" s="476"/>
    </row>
    <row r="95" s="262" customFormat="1" ht="12"/>
    <row r="97" spans="2:12" ht="12">
      <c r="B97" s="735" t="s">
        <v>614</v>
      </c>
      <c r="C97" s="735"/>
      <c r="D97" s="735"/>
      <c r="E97" s="735"/>
      <c r="F97" s="735"/>
      <c r="G97" s="735"/>
      <c r="H97" s="735"/>
      <c r="I97" s="735"/>
      <c r="J97" s="735"/>
      <c r="K97" s="295"/>
      <c r="L97" s="240"/>
    </row>
    <row r="98" spans="2:12" ht="15" customHeight="1">
      <c r="B98" s="736" t="s">
        <v>615</v>
      </c>
      <c r="C98" s="737" t="s">
        <v>616</v>
      </c>
      <c r="D98" s="737"/>
      <c r="E98" s="408" t="s">
        <v>617</v>
      </c>
      <c r="F98" s="408" t="s">
        <v>618</v>
      </c>
      <c r="G98" s="737" t="s">
        <v>619</v>
      </c>
      <c r="H98" s="737"/>
      <c r="I98" s="737"/>
      <c r="J98" s="737"/>
      <c r="K98" s="478"/>
      <c r="L98" s="240"/>
    </row>
    <row r="99" spans="2:12" ht="26.25" customHeight="1">
      <c r="B99" s="736"/>
      <c r="C99" s="408" t="s">
        <v>353</v>
      </c>
      <c r="D99" s="408" t="s">
        <v>348</v>
      </c>
      <c r="E99" s="408" t="s">
        <v>620</v>
      </c>
      <c r="F99" s="408" t="s">
        <v>621</v>
      </c>
      <c r="G99" s="408" t="s">
        <v>353</v>
      </c>
      <c r="H99" s="408" t="s">
        <v>348</v>
      </c>
      <c r="I99" s="408" t="s">
        <v>620</v>
      </c>
      <c r="J99" s="408" t="s">
        <v>621</v>
      </c>
      <c r="K99" s="479"/>
      <c r="L99" s="480"/>
    </row>
    <row r="100" spans="2:12" ht="12">
      <c r="B100" s="477" t="s">
        <v>648</v>
      </c>
      <c r="C100" s="481">
        <v>0.21488258781676928</v>
      </c>
      <c r="D100" s="481">
        <v>0.23033347675879545</v>
      </c>
      <c r="E100" s="481">
        <v>0.16346411249757753</v>
      </c>
      <c r="F100" s="481">
        <v>0.15071862628445198</v>
      </c>
      <c r="G100" s="482">
        <v>21176.9</v>
      </c>
      <c r="H100" s="482">
        <v>22234.100000000002</v>
      </c>
      <c r="I100" s="482">
        <v>17925.21084216332</v>
      </c>
      <c r="J100" s="482">
        <v>17180.01418469437</v>
      </c>
      <c r="K100" s="483"/>
      <c r="L100" s="484"/>
    </row>
    <row r="101" spans="2:12" ht="12">
      <c r="B101" s="485" t="s">
        <v>623</v>
      </c>
      <c r="C101" s="481">
        <v>0.15369612708858837</v>
      </c>
      <c r="D101" s="481">
        <v>0.1688869495731169</v>
      </c>
      <c r="E101" s="481">
        <v>0.12736804770047727</v>
      </c>
      <c r="F101" s="481">
        <v>0.1293650164245077</v>
      </c>
      <c r="G101" s="482">
        <v>11536.961270885884</v>
      </c>
      <c r="H101" s="482">
        <v>11688.869495731169</v>
      </c>
      <c r="I101" s="482">
        <v>11273.680477004773</v>
      </c>
      <c r="J101" s="482">
        <v>11293.650164245077</v>
      </c>
      <c r="K101" s="483"/>
      <c r="L101" s="484"/>
    </row>
    <row r="102" spans="2:12" ht="12">
      <c r="B102" s="485" t="s">
        <v>624</v>
      </c>
      <c r="C102" s="481">
        <v>0.3004794257501222</v>
      </c>
      <c r="D102" s="481">
        <v>0.31714309200815705</v>
      </c>
      <c r="E102" s="481">
        <v>0.2760634583344048</v>
      </c>
      <c r="F102" s="481">
        <v>0.2601741103173705</v>
      </c>
      <c r="G102" s="482">
        <v>22026.00239222008</v>
      </c>
      <c r="H102" s="482">
        <v>22885.183469713345</v>
      </c>
      <c r="I102" s="482">
        <v>20806.399780218475</v>
      </c>
      <c r="J102" s="482">
        <v>20037.427472238574</v>
      </c>
      <c r="K102" s="483"/>
      <c r="L102" s="484"/>
    </row>
    <row r="103" spans="2:12" ht="12">
      <c r="B103" s="485" t="s">
        <v>625</v>
      </c>
      <c r="C103" s="486" t="s">
        <v>649</v>
      </c>
      <c r="D103" s="486" t="s">
        <v>649</v>
      </c>
      <c r="E103" s="486" t="s">
        <v>649</v>
      </c>
      <c r="F103" s="486" t="s">
        <v>649</v>
      </c>
      <c r="G103" s="486" t="s">
        <v>649</v>
      </c>
      <c r="H103" s="486" t="s">
        <v>649</v>
      </c>
      <c r="I103" s="486" t="s">
        <v>649</v>
      </c>
      <c r="J103" s="486" t="s">
        <v>649</v>
      </c>
      <c r="K103" s="487"/>
      <c r="L103" s="488"/>
    </row>
    <row r="104" spans="2:12" ht="12">
      <c r="B104" s="489"/>
      <c r="C104" s="490"/>
      <c r="D104" s="490"/>
      <c r="E104" s="490"/>
      <c r="F104" s="490"/>
      <c r="G104" s="490"/>
      <c r="H104" s="491"/>
      <c r="I104" s="491"/>
      <c r="J104" s="491"/>
      <c r="K104" s="491"/>
      <c r="L104" s="240"/>
    </row>
    <row r="105" spans="2:12" ht="12">
      <c r="B105" s="240"/>
      <c r="C105" s="240"/>
      <c r="D105" s="240"/>
      <c r="E105" s="240"/>
      <c r="F105" s="240"/>
      <c r="G105" s="240"/>
      <c r="H105" s="240"/>
      <c r="I105" s="240"/>
      <c r="J105" s="240"/>
      <c r="K105" s="240"/>
      <c r="L105" s="240"/>
    </row>
    <row r="106" spans="2:12" ht="12">
      <c r="B106" s="735" t="s">
        <v>650</v>
      </c>
      <c r="C106" s="735"/>
      <c r="D106" s="735"/>
      <c r="E106" s="735"/>
      <c r="F106" s="735"/>
      <c r="G106" s="489"/>
      <c r="H106" s="240"/>
      <c r="I106" s="240"/>
      <c r="J106" s="240"/>
      <c r="K106" s="240"/>
      <c r="L106" s="240"/>
    </row>
    <row r="107" spans="2:12" ht="48">
      <c r="B107" s="492"/>
      <c r="C107" s="493" t="s">
        <v>651</v>
      </c>
      <c r="D107" s="493" t="s">
        <v>623</v>
      </c>
      <c r="E107" s="493" t="s">
        <v>624</v>
      </c>
      <c r="F107" s="493" t="s">
        <v>625</v>
      </c>
      <c r="G107" s="240"/>
      <c r="H107" s="240"/>
      <c r="I107" s="240"/>
      <c r="J107" s="240"/>
      <c r="K107" s="240"/>
      <c r="L107" s="240"/>
    </row>
    <row r="108" spans="2:12" ht="12">
      <c r="B108" s="477" t="s">
        <v>628</v>
      </c>
      <c r="C108" s="494">
        <v>470000</v>
      </c>
      <c r="D108" s="494">
        <v>360000</v>
      </c>
      <c r="E108" s="494">
        <v>120000</v>
      </c>
      <c r="F108" s="486" t="s">
        <v>649</v>
      </c>
      <c r="G108" s="495"/>
      <c r="H108" s="240"/>
      <c r="I108" s="240"/>
      <c r="J108" s="240"/>
      <c r="K108" s="240"/>
      <c r="L108" s="240"/>
    </row>
    <row r="109" spans="2:12" ht="12">
      <c r="B109" s="477" t="s">
        <v>629</v>
      </c>
      <c r="C109" s="494">
        <v>708715.831056473</v>
      </c>
      <c r="D109" s="494">
        <v>475970.792067596</v>
      </c>
      <c r="E109" s="494">
        <v>130696.725446171</v>
      </c>
      <c r="F109" s="486" t="s">
        <v>649</v>
      </c>
      <c r="G109" s="495"/>
      <c r="H109" s="240"/>
      <c r="I109" s="240"/>
      <c r="J109" s="240"/>
      <c r="K109" s="240"/>
      <c r="L109" s="240"/>
    </row>
    <row r="110" spans="2:12" ht="12">
      <c r="B110" s="477" t="s">
        <v>630</v>
      </c>
      <c r="C110" s="486">
        <v>0.214105317319923</v>
      </c>
      <c r="D110" s="486">
        <v>0.170190878312855</v>
      </c>
      <c r="E110" s="486">
        <v>0.190416306509593</v>
      </c>
      <c r="F110" s="486" t="s">
        <v>649</v>
      </c>
      <c r="G110" s="495"/>
      <c r="H110" s="240"/>
      <c r="I110" s="240"/>
      <c r="J110" s="240"/>
      <c r="K110" s="240"/>
      <c r="L110" s="240"/>
    </row>
    <row r="111" spans="2:12" ht="12">
      <c r="B111" s="477" t="s">
        <v>631</v>
      </c>
      <c r="C111" s="486">
        <v>0.170712544706874</v>
      </c>
      <c r="D111" s="486">
        <v>0.125085983308375</v>
      </c>
      <c r="E111" s="486">
        <v>0.152036529724142</v>
      </c>
      <c r="F111" s="486" t="s">
        <v>649</v>
      </c>
      <c r="G111" s="495"/>
      <c r="H111" s="240"/>
      <c r="I111" s="240"/>
      <c r="J111" s="240"/>
      <c r="K111" s="240"/>
      <c r="L111" s="240"/>
    </row>
    <row r="112" spans="2:12" ht="12">
      <c r="B112" s="477" t="s">
        <v>632</v>
      </c>
      <c r="C112" s="486">
        <v>0.161897507498731</v>
      </c>
      <c r="D112" s="486">
        <v>0.146965842206507</v>
      </c>
      <c r="E112" s="486">
        <v>0.128896260764433</v>
      </c>
      <c r="F112" s="486" t="s">
        <v>649</v>
      </c>
      <c r="G112" s="495"/>
      <c r="H112" s="240"/>
      <c r="I112" s="240"/>
      <c r="J112" s="240"/>
      <c r="K112" s="240"/>
      <c r="L112" s="240"/>
    </row>
    <row r="113" spans="2:12" ht="12">
      <c r="B113" s="240"/>
      <c r="C113" s="240"/>
      <c r="D113" s="240"/>
      <c r="E113" s="240"/>
      <c r="F113" s="240"/>
      <c r="G113" s="240"/>
      <c r="H113" s="240"/>
      <c r="I113" s="240"/>
      <c r="J113" s="240"/>
      <c r="K113" s="240"/>
      <c r="L113" s="240"/>
    </row>
    <row r="114" spans="2:12" ht="12">
      <c r="B114" s="735" t="s">
        <v>652</v>
      </c>
      <c r="C114" s="735"/>
      <c r="D114" s="735"/>
      <c r="E114" s="735"/>
      <c r="F114" s="735"/>
      <c r="G114" s="489"/>
      <c r="H114" s="240"/>
      <c r="I114" s="240"/>
      <c r="J114" s="240"/>
      <c r="K114" s="240"/>
      <c r="L114" s="240"/>
    </row>
    <row r="115" spans="2:12" ht="48">
      <c r="B115" s="492"/>
      <c r="C115" s="493" t="s">
        <v>651</v>
      </c>
      <c r="D115" s="493" t="s">
        <v>623</v>
      </c>
      <c r="E115" s="493" t="s">
        <v>624</v>
      </c>
      <c r="F115" s="493" t="s">
        <v>625</v>
      </c>
      <c r="G115" s="240"/>
      <c r="H115" s="240"/>
      <c r="I115" s="240"/>
      <c r="J115" s="240"/>
      <c r="K115" s="240"/>
      <c r="L115" s="240"/>
    </row>
    <row r="116" spans="2:12" ht="12">
      <c r="B116" s="477" t="s">
        <v>628</v>
      </c>
      <c r="C116" s="494">
        <v>470000</v>
      </c>
      <c r="D116" s="494">
        <v>360000</v>
      </c>
      <c r="E116" s="494">
        <v>120000</v>
      </c>
      <c r="F116" s="486" t="s">
        <v>649</v>
      </c>
      <c r="G116" s="495"/>
      <c r="H116" s="240"/>
      <c r="I116" s="240"/>
      <c r="J116" s="240"/>
      <c r="K116" s="240"/>
      <c r="L116" s="240"/>
    </row>
    <row r="117" spans="2:12" ht="12">
      <c r="B117" s="477" t="s">
        <v>629</v>
      </c>
      <c r="C117" s="494">
        <v>729897.531005312</v>
      </c>
      <c r="D117" s="494">
        <v>486637.672532968</v>
      </c>
      <c r="E117" s="494">
        <v>131602.13064657</v>
      </c>
      <c r="F117" s="486" t="s">
        <v>649</v>
      </c>
      <c r="G117" s="495"/>
      <c r="H117" s="240"/>
      <c r="I117" s="240"/>
      <c r="J117" s="240"/>
      <c r="K117" s="240"/>
      <c r="L117" s="240"/>
    </row>
    <row r="118" spans="2:12" ht="12">
      <c r="B118" s="477" t="s">
        <v>630</v>
      </c>
      <c r="C118" s="486">
        <v>0.230123414487371</v>
      </c>
      <c r="D118" s="486">
        <v>0.184962327941342</v>
      </c>
      <c r="E118" s="486">
        <v>0.206301899119029</v>
      </c>
      <c r="F118" s="486" t="s">
        <v>649</v>
      </c>
      <c r="G118" s="240"/>
      <c r="H118" s="240"/>
      <c r="I118" s="240"/>
      <c r="J118" s="240"/>
      <c r="K118" s="240"/>
      <c r="L118" s="240"/>
    </row>
    <row r="119" spans="2:12" ht="12">
      <c r="B119" s="477" t="s">
        <v>631</v>
      </c>
      <c r="C119" s="486">
        <v>0.170712544706874</v>
      </c>
      <c r="D119" s="486">
        <v>0.125085983308375</v>
      </c>
      <c r="E119" s="486">
        <v>0.152036529724142</v>
      </c>
      <c r="F119" s="486" t="s">
        <v>649</v>
      </c>
      <c r="G119" s="240"/>
      <c r="H119" s="240"/>
      <c r="I119" s="240"/>
      <c r="J119" s="240"/>
      <c r="K119" s="240"/>
      <c r="L119" s="240"/>
    </row>
    <row r="120" spans="2:12" ht="12">
      <c r="B120" s="477" t="s">
        <v>632</v>
      </c>
      <c r="C120" s="486">
        <v>0.161897507498731</v>
      </c>
      <c r="D120" s="486">
        <v>0.146965842206507</v>
      </c>
      <c r="E120" s="486">
        <v>0.128896260764433</v>
      </c>
      <c r="F120" s="486" t="s">
        <v>649</v>
      </c>
      <c r="G120" s="240"/>
      <c r="H120" s="240"/>
      <c r="I120" s="240"/>
      <c r="J120" s="240"/>
      <c r="K120" s="240"/>
      <c r="L120" s="240"/>
    </row>
    <row r="121" spans="2:12" ht="12">
      <c r="B121" s="489"/>
      <c r="C121" s="495"/>
      <c r="D121" s="495"/>
      <c r="E121" s="495"/>
      <c r="F121" s="495"/>
      <c r="G121" s="495"/>
      <c r="H121" s="240"/>
      <c r="I121" s="240"/>
      <c r="J121" s="240"/>
      <c r="K121" s="240"/>
      <c r="L121" s="240"/>
    </row>
    <row r="122" spans="2:12" ht="12">
      <c r="B122" s="492" t="s">
        <v>634</v>
      </c>
      <c r="C122" s="492"/>
      <c r="D122" s="495"/>
      <c r="E122" s="495"/>
      <c r="F122" s="495"/>
      <c r="G122" s="495"/>
      <c r="H122" s="240"/>
      <c r="I122" s="240"/>
      <c r="J122" s="240"/>
      <c r="K122" s="240"/>
      <c r="L122" s="240"/>
    </row>
    <row r="123" spans="2:12" ht="12">
      <c r="B123" s="507" t="s">
        <v>635</v>
      </c>
      <c r="C123" s="508">
        <v>0.11896147697387485</v>
      </c>
      <c r="D123" s="495"/>
      <c r="E123" s="495"/>
      <c r="F123" s="495"/>
      <c r="G123" s="495"/>
      <c r="H123" s="240"/>
      <c r="I123" s="240"/>
      <c r="J123" s="240"/>
      <c r="K123" s="240"/>
      <c r="L123" s="240"/>
    </row>
    <row r="124" spans="2:12" ht="12">
      <c r="B124" s="507" t="s">
        <v>636</v>
      </c>
      <c r="C124" s="508">
        <v>0.15062013400100574</v>
      </c>
      <c r="D124" s="495"/>
      <c r="E124" s="495"/>
      <c r="F124" s="495"/>
      <c r="G124" s="495"/>
      <c r="H124" s="240"/>
      <c r="I124" s="240"/>
      <c r="J124" s="240"/>
      <c r="K124" s="240"/>
      <c r="L124" s="240"/>
    </row>
    <row r="125" spans="2:12" ht="12">
      <c r="B125" s="507" t="s">
        <v>637</v>
      </c>
      <c r="C125" s="509">
        <v>1.7554933073772565</v>
      </c>
      <c r="D125" s="495"/>
      <c r="E125" s="495"/>
      <c r="F125" s="495"/>
      <c r="G125" s="495"/>
      <c r="H125" s="240"/>
      <c r="I125" s="240"/>
      <c r="J125" s="240"/>
      <c r="K125" s="240"/>
      <c r="L125" s="240"/>
    </row>
    <row r="126" spans="2:12" ht="12">
      <c r="B126" s="507" t="s">
        <v>638</v>
      </c>
      <c r="C126" s="509">
        <v>0.6315858156649169</v>
      </c>
      <c r="D126" s="495"/>
      <c r="E126" s="495"/>
      <c r="F126" s="495"/>
      <c r="G126" s="495"/>
      <c r="H126" s="240"/>
      <c r="I126" s="240"/>
      <c r="J126" s="240"/>
      <c r="K126" s="240"/>
      <c r="L126" s="240"/>
    </row>
    <row r="127" spans="2:12" ht="12">
      <c r="B127" s="507" t="s">
        <v>639</v>
      </c>
      <c r="C127" s="509">
        <v>0.3306535255917579</v>
      </c>
      <c r="D127" s="495"/>
      <c r="E127" s="495"/>
      <c r="F127" s="495"/>
      <c r="G127" s="495"/>
      <c r="H127" s="240"/>
      <c r="I127" s="240"/>
      <c r="J127" s="240"/>
      <c r="K127" s="240"/>
      <c r="L127" s="240"/>
    </row>
    <row r="128" spans="2:12" ht="12">
      <c r="B128" s="507" t="s">
        <v>640</v>
      </c>
      <c r="C128" s="510">
        <v>-0.032912321157551355</v>
      </c>
      <c r="D128" s="495"/>
      <c r="E128" s="495"/>
      <c r="F128" s="495"/>
      <c r="G128" s="495"/>
      <c r="H128" s="240"/>
      <c r="I128" s="240"/>
      <c r="J128" s="240"/>
      <c r="K128" s="240"/>
      <c r="L128" s="240"/>
    </row>
    <row r="129" spans="2:12" ht="12">
      <c r="B129" s="511" t="s">
        <v>641</v>
      </c>
      <c r="C129" s="512">
        <v>0.1698642943007062</v>
      </c>
      <c r="D129" s="495"/>
      <c r="E129" s="495"/>
      <c r="F129" s="495"/>
      <c r="G129" s="495"/>
      <c r="H129" s="240"/>
      <c r="I129" s="240"/>
      <c r="J129" s="240"/>
      <c r="K129" s="240"/>
      <c r="L129" s="240"/>
    </row>
    <row r="130" spans="2:12" ht="12">
      <c r="B130" s="477" t="s">
        <v>642</v>
      </c>
      <c r="C130" s="513">
        <v>0.064</v>
      </c>
      <c r="D130" s="240"/>
      <c r="E130" s="240"/>
      <c r="F130" s="240"/>
      <c r="G130" s="240"/>
      <c r="H130" s="240"/>
      <c r="I130" s="240"/>
      <c r="J130" s="240"/>
      <c r="K130" s="240"/>
      <c r="L130" s="240"/>
    </row>
    <row r="131" spans="2:12" ht="12">
      <c r="B131" s="489"/>
      <c r="C131" s="496"/>
      <c r="D131" s="240"/>
      <c r="E131" s="240"/>
      <c r="F131" s="240"/>
      <c r="G131" s="240"/>
      <c r="H131" s="240"/>
      <c r="I131" s="240"/>
      <c r="J131" s="240"/>
      <c r="K131" s="240"/>
      <c r="L131" s="240"/>
    </row>
    <row r="132" spans="2:12" ht="12">
      <c r="B132" s="408" t="s">
        <v>643</v>
      </c>
      <c r="C132" s="492"/>
      <c r="D132" s="240"/>
      <c r="E132" s="240"/>
      <c r="F132" s="240"/>
      <c r="G132" s="240"/>
      <c r="H132" s="240"/>
      <c r="I132" s="240"/>
      <c r="J132" s="240"/>
      <c r="K132" s="240"/>
      <c r="L132" s="240"/>
    </row>
    <row r="133" spans="2:12" ht="12">
      <c r="B133" s="507" t="s">
        <v>644</v>
      </c>
      <c r="C133" s="514">
        <v>0.21792795882016885</v>
      </c>
      <c r="D133" s="240"/>
      <c r="E133" s="240"/>
      <c r="F133" s="240"/>
      <c r="G133" s="240"/>
      <c r="H133" s="240"/>
      <c r="I133" s="240"/>
      <c r="J133" s="240"/>
      <c r="K133" s="240"/>
      <c r="L133" s="240"/>
    </row>
    <row r="134" spans="2:12" ht="12">
      <c r="B134" s="240"/>
      <c r="C134" s="240"/>
      <c r="D134" s="240"/>
      <c r="E134" s="240"/>
      <c r="F134" s="240"/>
      <c r="G134" s="240"/>
      <c r="L134" s="240"/>
    </row>
    <row r="135" spans="2:12" ht="12">
      <c r="B135" s="408" t="s">
        <v>645</v>
      </c>
      <c r="C135" s="240"/>
      <c r="D135" s="240"/>
      <c r="E135" s="240"/>
      <c r="F135" s="240"/>
      <c r="G135" s="240"/>
      <c r="L135" s="240"/>
    </row>
    <row r="136" spans="2:12" ht="12">
      <c r="B136" s="477" t="s">
        <v>653</v>
      </c>
      <c r="C136" s="489"/>
      <c r="D136" s="240"/>
      <c r="E136" s="240"/>
      <c r="F136" s="240"/>
      <c r="G136" s="240"/>
      <c r="L136" s="240"/>
    </row>
    <row r="137" spans="2:12" ht="12">
      <c r="B137" s="477" t="s">
        <v>654</v>
      </c>
      <c r="C137" s="489"/>
      <c r="D137" s="240"/>
      <c r="E137" s="240"/>
      <c r="F137" s="240"/>
      <c r="G137" s="240"/>
      <c r="L137" s="240"/>
    </row>
    <row r="138" spans="2:12" ht="12">
      <c r="B138" s="240"/>
      <c r="C138" s="240"/>
      <c r="D138" s="240"/>
      <c r="E138" s="240"/>
      <c r="F138" s="240"/>
      <c r="G138" s="240"/>
      <c r="L138" s="240"/>
    </row>
    <row r="139" spans="2:12" ht="12.75" thickBot="1">
      <c r="B139" s="240"/>
      <c r="C139" s="240"/>
      <c r="D139" s="240"/>
      <c r="E139" s="240"/>
      <c r="F139" s="240"/>
      <c r="G139" s="240"/>
      <c r="L139" s="240"/>
    </row>
    <row r="140" spans="2:6" ht="12">
      <c r="B140" s="497"/>
      <c r="C140" s="498"/>
      <c r="D140" s="498"/>
      <c r="E140" s="499" t="s">
        <v>686</v>
      </c>
      <c r="F140" s="500"/>
    </row>
    <row r="141" spans="2:6" ht="12">
      <c r="B141" s="379" t="s">
        <v>679</v>
      </c>
      <c r="C141" s="380"/>
      <c r="D141" s="380"/>
      <c r="E141" s="381"/>
      <c r="F141" s="501"/>
    </row>
    <row r="142" spans="2:6" ht="12">
      <c r="B142" s="382" t="s">
        <v>680</v>
      </c>
      <c r="C142" s="380"/>
      <c r="D142" s="380"/>
      <c r="E142" s="381"/>
      <c r="F142" s="501"/>
    </row>
    <row r="143" spans="2:6" ht="12">
      <c r="B143" s="383" t="s">
        <v>687</v>
      </c>
      <c r="C143" s="380"/>
      <c r="D143" s="380"/>
      <c r="E143" s="381"/>
      <c r="F143" s="501"/>
    </row>
    <row r="144" spans="2:6" ht="12">
      <c r="B144" s="383" t="s">
        <v>688</v>
      </c>
      <c r="C144" s="380"/>
      <c r="D144" s="380"/>
      <c r="E144" s="381"/>
      <c r="F144" s="501"/>
    </row>
    <row r="145" spans="2:6" ht="12">
      <c r="B145" s="383"/>
      <c r="C145" s="380"/>
      <c r="D145" s="380"/>
      <c r="E145" s="381"/>
      <c r="F145" s="501"/>
    </row>
    <row r="146" spans="2:6" ht="12">
      <c r="B146" s="383"/>
      <c r="C146" s="380"/>
      <c r="D146" s="380"/>
      <c r="E146" s="381"/>
      <c r="F146" s="501"/>
    </row>
    <row r="147" spans="2:6" ht="12">
      <c r="B147" s="383"/>
      <c r="C147" s="380"/>
      <c r="D147" s="380"/>
      <c r="E147" s="381"/>
      <c r="F147" s="501"/>
    </row>
    <row r="148" spans="2:6" ht="12">
      <c r="B148" s="384"/>
      <c r="C148" s="380"/>
      <c r="D148" s="380"/>
      <c r="E148" s="381"/>
      <c r="F148" s="501"/>
    </row>
    <row r="149" spans="2:6" ht="12.75" thickBot="1">
      <c r="B149" s="385" t="s">
        <v>689</v>
      </c>
      <c r="C149" s="386"/>
      <c r="D149" s="386"/>
      <c r="E149" s="387"/>
      <c r="F149" s="502"/>
    </row>
    <row r="150" ht="12.75" thickBot="1"/>
    <row r="151" ht="12">
      <c r="B151" s="503" t="s">
        <v>684</v>
      </c>
    </row>
    <row r="152" ht="12">
      <c r="B152" s="504" t="s">
        <v>690</v>
      </c>
    </row>
    <row r="153" ht="12">
      <c r="B153" s="505"/>
    </row>
    <row r="154" ht="12">
      <c r="B154" s="505"/>
    </row>
    <row r="155" ht="12">
      <c r="B155" s="505"/>
    </row>
    <row r="156" ht="12">
      <c r="B156" s="505"/>
    </row>
    <row r="157" ht="12">
      <c r="B157" s="505"/>
    </row>
    <row r="158" ht="12">
      <c r="B158" s="505"/>
    </row>
    <row r="159" ht="12">
      <c r="B159" s="505"/>
    </row>
    <row r="160" ht="12">
      <c r="B160" s="505"/>
    </row>
    <row r="161" ht="12">
      <c r="B161" s="505"/>
    </row>
    <row r="162" ht="12.75" thickBot="1">
      <c r="B162" s="506"/>
    </row>
  </sheetData>
  <sheetProtection/>
  <mergeCells count="10">
    <mergeCell ref="B1:F1"/>
    <mergeCell ref="B97:J97"/>
    <mergeCell ref="B98:B99"/>
    <mergeCell ref="C98:D98"/>
    <mergeCell ref="B106:F106"/>
    <mergeCell ref="B114:F114"/>
    <mergeCell ref="G98:J98"/>
    <mergeCell ref="B60:D60"/>
    <mergeCell ref="B64:B65"/>
    <mergeCell ref="C64:C65"/>
  </mergeCells>
  <hyperlinks>
    <hyperlink ref="I2" location="'Scheme Dash Board'!A1" display="Back to Scheme DashBoard"/>
  </hyperlinks>
  <printOptions/>
  <pageMargins left="0" right="0" top="0" bottom="0" header="0" footer="0"/>
  <pageSetup horizontalDpi="600" verticalDpi="600" orientation="landscape" r:id="rId2"/>
  <headerFooter>
    <oddFooter>&amp;C&amp;1#&amp;"Calibri"&amp;10&amp;K000000 For internal use only</oddFooter>
  </headerFooter>
  <drawing r:id="rId1"/>
</worksheet>
</file>

<file path=xl/worksheets/sheet5.xml><?xml version="1.0" encoding="utf-8"?>
<worksheet xmlns="http://schemas.openxmlformats.org/spreadsheetml/2006/main" xmlns:r="http://schemas.openxmlformats.org/officeDocument/2006/relationships">
  <sheetPr>
    <outlinePr summaryBelow="0"/>
  </sheetPr>
  <dimension ref="A1:K314"/>
  <sheetViews>
    <sheetView zoomScalePageLayoutView="0" workbookViewId="0" topLeftCell="A1">
      <selection activeCell="J10" sqref="J10"/>
    </sheetView>
  </sheetViews>
  <sheetFormatPr defaultColWidth="9.140625" defaultRowHeight="15"/>
  <cols>
    <col min="1" max="1" width="3.28125" style="516" customWidth="1"/>
    <col min="2" max="2" width="57.00390625" style="516" customWidth="1"/>
    <col min="3" max="3" width="16.7109375" style="516" customWidth="1"/>
    <col min="4" max="4" width="20.140625" style="516" customWidth="1"/>
    <col min="5" max="5" width="16.7109375" style="516" customWidth="1"/>
    <col min="6" max="6" width="19.140625" style="516" customWidth="1"/>
    <col min="7" max="7" width="14.00390625" style="516" customWidth="1"/>
    <col min="8" max="8" width="22.7109375" style="516" customWidth="1"/>
    <col min="9" max="9" width="12.00390625" style="516" customWidth="1"/>
    <col min="10" max="10" width="10.8515625" style="516" customWidth="1"/>
    <col min="11" max="16384" width="9.140625" style="516" customWidth="1"/>
  </cols>
  <sheetData>
    <row r="1" spans="1:10" ht="15.75" customHeight="1">
      <c r="A1" s="515"/>
      <c r="B1" s="745" t="s">
        <v>574</v>
      </c>
      <c r="C1" s="746"/>
      <c r="D1" s="746"/>
      <c r="E1" s="746"/>
      <c r="F1" s="515"/>
      <c r="G1" s="515"/>
      <c r="H1" s="515"/>
      <c r="I1" s="515"/>
      <c r="J1" s="515"/>
    </row>
    <row r="2" spans="1:11" s="348" customFormat="1" ht="12.75" customHeight="1">
      <c r="A2" s="614"/>
      <c r="B2" s="615"/>
      <c r="C2" s="614"/>
      <c r="D2" s="614"/>
      <c r="E2" s="614"/>
      <c r="F2" s="614"/>
      <c r="G2" s="614"/>
      <c r="H2" s="614"/>
      <c r="I2" s="616" t="s">
        <v>766</v>
      </c>
      <c r="J2" s="617"/>
      <c r="K2" s="618"/>
    </row>
    <row r="3" spans="1:10" ht="12.75" customHeight="1" thickBot="1">
      <c r="A3" s="35"/>
      <c r="B3" s="466" t="s">
        <v>4</v>
      </c>
      <c r="C3" s="515"/>
      <c r="D3" s="515"/>
      <c r="E3" s="515"/>
      <c r="F3" s="515"/>
      <c r="G3" s="515"/>
      <c r="H3" s="515"/>
      <c r="I3" s="515"/>
      <c r="J3" s="515"/>
    </row>
    <row r="4" spans="1:10" ht="27.75" customHeight="1">
      <c r="A4" s="515"/>
      <c r="B4" s="36" t="s">
        <v>5</v>
      </c>
      <c r="C4" s="37" t="s">
        <v>6</v>
      </c>
      <c r="D4" s="38" t="s">
        <v>7</v>
      </c>
      <c r="E4" s="38" t="s">
        <v>8</v>
      </c>
      <c r="F4" s="38" t="s">
        <v>9</v>
      </c>
      <c r="G4" s="38" t="s">
        <v>10</v>
      </c>
      <c r="H4" s="38" t="s">
        <v>11</v>
      </c>
      <c r="I4" s="39" t="s">
        <v>12</v>
      </c>
      <c r="J4" s="517" t="s">
        <v>13</v>
      </c>
    </row>
    <row r="5" spans="1:10" ht="12.75" customHeight="1">
      <c r="A5" s="515"/>
      <c r="B5" s="41" t="s">
        <v>14</v>
      </c>
      <c r="C5" s="42"/>
      <c r="D5" s="42"/>
      <c r="E5" s="42"/>
      <c r="F5" s="42"/>
      <c r="G5" s="42"/>
      <c r="H5" s="126"/>
      <c r="I5" s="51"/>
      <c r="J5" s="515"/>
    </row>
    <row r="6" spans="1:10" ht="12.75" customHeight="1">
      <c r="A6" s="515"/>
      <c r="B6" s="41" t="s">
        <v>15</v>
      </c>
      <c r="C6" s="42"/>
      <c r="D6" s="42"/>
      <c r="E6" s="42"/>
      <c r="F6" s="515"/>
      <c r="G6" s="126"/>
      <c r="H6" s="126"/>
      <c r="I6" s="51"/>
      <c r="J6" s="515"/>
    </row>
    <row r="7" spans="1:10" ht="12.75" customHeight="1">
      <c r="A7" s="45"/>
      <c r="B7" s="46" t="s">
        <v>229</v>
      </c>
      <c r="C7" s="42" t="s">
        <v>230</v>
      </c>
      <c r="D7" s="42" t="s">
        <v>18</v>
      </c>
      <c r="E7" s="47">
        <v>9976423</v>
      </c>
      <c r="F7" s="48">
        <v>3212.41</v>
      </c>
      <c r="G7" s="49">
        <v>0.0223</v>
      </c>
      <c r="H7" s="126"/>
      <c r="I7" s="51"/>
      <c r="J7" s="515"/>
    </row>
    <row r="8" spans="1:10" ht="12.75" customHeight="1">
      <c r="A8" s="45"/>
      <c r="B8" s="46" t="s">
        <v>231</v>
      </c>
      <c r="C8" s="42" t="s">
        <v>232</v>
      </c>
      <c r="D8" s="42" t="s">
        <v>40</v>
      </c>
      <c r="E8" s="47">
        <v>61439</v>
      </c>
      <c r="F8" s="48">
        <v>2806.01</v>
      </c>
      <c r="G8" s="49">
        <v>0.0195</v>
      </c>
      <c r="H8" s="126"/>
      <c r="I8" s="51"/>
      <c r="J8" s="515"/>
    </row>
    <row r="9" spans="1:10" ht="12.75" customHeight="1">
      <c r="A9" s="45"/>
      <c r="B9" s="46" t="s">
        <v>19</v>
      </c>
      <c r="C9" s="42" t="s">
        <v>20</v>
      </c>
      <c r="D9" s="42" t="s">
        <v>21</v>
      </c>
      <c r="E9" s="47">
        <v>626420</v>
      </c>
      <c r="F9" s="48">
        <v>2790.7</v>
      </c>
      <c r="G9" s="49">
        <v>0.0194</v>
      </c>
      <c r="H9" s="126"/>
      <c r="I9" s="51"/>
      <c r="J9" s="515"/>
    </row>
    <row r="10" spans="1:10" ht="12.75" customHeight="1">
      <c r="A10" s="45"/>
      <c r="B10" s="46" t="s">
        <v>233</v>
      </c>
      <c r="C10" s="42" t="s">
        <v>234</v>
      </c>
      <c r="D10" s="42" t="s">
        <v>235</v>
      </c>
      <c r="E10" s="47">
        <v>1089812</v>
      </c>
      <c r="F10" s="48">
        <v>2461.34</v>
      </c>
      <c r="G10" s="49">
        <v>0.0171</v>
      </c>
      <c r="H10" s="126"/>
      <c r="I10" s="51"/>
      <c r="J10" s="515"/>
    </row>
    <row r="11" spans="1:10" ht="12.75" customHeight="1">
      <c r="A11" s="45"/>
      <c r="B11" s="46" t="s">
        <v>35</v>
      </c>
      <c r="C11" s="42" t="s">
        <v>36</v>
      </c>
      <c r="D11" s="42" t="s">
        <v>37</v>
      </c>
      <c r="E11" s="47">
        <v>1043670</v>
      </c>
      <c r="F11" s="48">
        <v>2440.62</v>
      </c>
      <c r="G11" s="49">
        <v>0.017</v>
      </c>
      <c r="H11" s="126"/>
      <c r="I11" s="51"/>
      <c r="J11" s="515"/>
    </row>
    <row r="12" spans="1:10" ht="12.75" customHeight="1">
      <c r="A12" s="45"/>
      <c r="B12" s="46" t="s">
        <v>32</v>
      </c>
      <c r="C12" s="42" t="s">
        <v>33</v>
      </c>
      <c r="D12" s="42" t="s">
        <v>34</v>
      </c>
      <c r="E12" s="47">
        <v>773430</v>
      </c>
      <c r="F12" s="48">
        <v>1865.9</v>
      </c>
      <c r="G12" s="49">
        <v>0.013</v>
      </c>
      <c r="H12" s="126"/>
      <c r="I12" s="51"/>
      <c r="J12" s="515"/>
    </row>
    <row r="13" spans="1:10" ht="12.75" customHeight="1">
      <c r="A13" s="45"/>
      <c r="B13" s="46" t="s">
        <v>50</v>
      </c>
      <c r="C13" s="42" t="s">
        <v>51</v>
      </c>
      <c r="D13" s="42" t="s">
        <v>52</v>
      </c>
      <c r="E13" s="47">
        <v>1000000</v>
      </c>
      <c r="F13" s="48">
        <v>1068</v>
      </c>
      <c r="G13" s="49">
        <v>0.0074</v>
      </c>
      <c r="H13" s="126"/>
      <c r="I13" s="51"/>
      <c r="J13" s="515"/>
    </row>
    <row r="14" spans="1:10" ht="12.75" customHeight="1">
      <c r="A14" s="45"/>
      <c r="B14" s="46"/>
      <c r="C14" s="42"/>
      <c r="D14" s="42"/>
      <c r="E14" s="47"/>
      <c r="F14" s="48"/>
      <c r="G14" s="49"/>
      <c r="H14" s="126"/>
      <c r="I14" s="51"/>
      <c r="J14" s="515"/>
    </row>
    <row r="15" spans="1:10" ht="12.75" customHeight="1">
      <c r="A15" s="45"/>
      <c r="B15" s="223" t="s">
        <v>579</v>
      </c>
      <c r="C15" s="42"/>
      <c r="D15" s="42"/>
      <c r="E15" s="47"/>
      <c r="F15" s="48"/>
      <c r="G15" s="49"/>
      <c r="H15" s="126"/>
      <c r="I15" s="51"/>
      <c r="J15" s="515"/>
    </row>
    <row r="16" spans="1:10" ht="12.75" customHeight="1">
      <c r="A16" s="45"/>
      <c r="B16" s="46" t="s">
        <v>24</v>
      </c>
      <c r="C16" s="42" t="s">
        <v>25</v>
      </c>
      <c r="D16" s="42" t="s">
        <v>26</v>
      </c>
      <c r="E16" s="47">
        <v>94500</v>
      </c>
      <c r="F16" s="48">
        <v>896.95</v>
      </c>
      <c r="G16" s="49">
        <v>0.0062</v>
      </c>
      <c r="H16" s="126"/>
      <c r="I16" s="51"/>
      <c r="J16" s="515"/>
    </row>
    <row r="17" spans="1:10" ht="12.75" customHeight="1">
      <c r="A17" s="45"/>
      <c r="B17" s="46" t="s">
        <v>89</v>
      </c>
      <c r="C17" s="42" t="s">
        <v>90</v>
      </c>
      <c r="D17" s="42" t="s">
        <v>40</v>
      </c>
      <c r="E17" s="47">
        <v>149625</v>
      </c>
      <c r="F17" s="48">
        <v>787.48</v>
      </c>
      <c r="G17" s="49">
        <v>0.0055</v>
      </c>
      <c r="H17" s="126"/>
      <c r="I17" s="51"/>
      <c r="J17" s="515"/>
    </row>
    <row r="18" spans="1:10" ht="12.75" customHeight="1">
      <c r="A18" s="45"/>
      <c r="B18" s="46" t="s">
        <v>62</v>
      </c>
      <c r="C18" s="42" t="s">
        <v>63</v>
      </c>
      <c r="D18" s="42" t="s">
        <v>64</v>
      </c>
      <c r="E18" s="47">
        <v>9000</v>
      </c>
      <c r="F18" s="48">
        <v>222.29</v>
      </c>
      <c r="G18" s="49">
        <v>0.0015</v>
      </c>
      <c r="H18" s="126"/>
      <c r="I18" s="51"/>
      <c r="J18" s="515"/>
    </row>
    <row r="19" spans="1:10" ht="12.75" customHeight="1">
      <c r="A19" s="515"/>
      <c r="B19" s="41" t="s">
        <v>102</v>
      </c>
      <c r="C19" s="42"/>
      <c r="D19" s="42"/>
      <c r="E19" s="42"/>
      <c r="F19" s="52">
        <v>18551.7</v>
      </c>
      <c r="G19" s="53">
        <v>0.1289</v>
      </c>
      <c r="H19" s="54"/>
      <c r="I19" s="55"/>
      <c r="J19" s="515"/>
    </row>
    <row r="20" spans="1:10" ht="12.75" customHeight="1">
      <c r="A20" s="515"/>
      <c r="B20" s="56" t="s">
        <v>103</v>
      </c>
      <c r="C20" s="57"/>
      <c r="D20" s="57"/>
      <c r="E20" s="57"/>
      <c r="F20" s="54" t="s">
        <v>104</v>
      </c>
      <c r="G20" s="54" t="s">
        <v>104</v>
      </c>
      <c r="H20" s="54"/>
      <c r="I20" s="55"/>
      <c r="J20" s="515"/>
    </row>
    <row r="21" spans="1:10" ht="12.75" customHeight="1">
      <c r="A21" s="515"/>
      <c r="B21" s="56" t="s">
        <v>102</v>
      </c>
      <c r="C21" s="57"/>
      <c r="D21" s="57"/>
      <c r="E21" s="57"/>
      <c r="F21" s="54" t="s">
        <v>104</v>
      </c>
      <c r="G21" s="54" t="s">
        <v>104</v>
      </c>
      <c r="H21" s="54"/>
      <c r="I21" s="55"/>
      <c r="J21" s="515"/>
    </row>
    <row r="22" spans="1:10" ht="12.75" customHeight="1">
      <c r="A22" s="515"/>
      <c r="B22" s="127" t="s">
        <v>394</v>
      </c>
      <c r="C22" s="128"/>
      <c r="D22" s="129"/>
      <c r="E22" s="58"/>
      <c r="F22" s="130"/>
      <c r="G22" s="54"/>
      <c r="H22" s="54"/>
      <c r="I22" s="55"/>
      <c r="J22" s="515"/>
    </row>
    <row r="23" spans="1:10" ht="12.75" customHeight="1">
      <c r="A23" s="515"/>
      <c r="B23" s="131" t="s">
        <v>395</v>
      </c>
      <c r="C23" s="42" t="s">
        <v>396</v>
      </c>
      <c r="D23" s="42" t="s">
        <v>397</v>
      </c>
      <c r="E23" s="47">
        <v>2078891</v>
      </c>
      <c r="F23" s="48">
        <v>5716.1186936</v>
      </c>
      <c r="G23" s="49">
        <v>0.03974925287690244</v>
      </c>
      <c r="H23" s="54"/>
      <c r="I23" s="55"/>
      <c r="J23" s="515"/>
    </row>
    <row r="24" spans="1:10" ht="12.75" customHeight="1">
      <c r="A24" s="515"/>
      <c r="B24" s="131" t="s">
        <v>398</v>
      </c>
      <c r="C24" s="42" t="s">
        <v>399</v>
      </c>
      <c r="D24" s="42" t="s">
        <v>397</v>
      </c>
      <c r="E24" s="47">
        <v>1118079</v>
      </c>
      <c r="F24" s="48">
        <v>3443.5715121</v>
      </c>
      <c r="G24" s="49">
        <v>0.02394621283624078</v>
      </c>
      <c r="H24" s="54"/>
      <c r="I24" s="55"/>
      <c r="J24" s="515"/>
    </row>
    <row r="25" spans="1:10" ht="12.75" customHeight="1">
      <c r="A25" s="515"/>
      <c r="B25" s="131" t="s">
        <v>400</v>
      </c>
      <c r="C25" s="42" t="s">
        <v>401</v>
      </c>
      <c r="D25" s="42" t="s">
        <v>397</v>
      </c>
      <c r="E25" s="47">
        <v>493139</v>
      </c>
      <c r="F25" s="48">
        <v>1506.539645</v>
      </c>
      <c r="G25" s="49">
        <v>0.010476308930609192</v>
      </c>
      <c r="H25" s="54"/>
      <c r="I25" s="55"/>
      <c r="J25" s="515"/>
    </row>
    <row r="26" spans="1:10" ht="12.75" customHeight="1">
      <c r="A26" s="515"/>
      <c r="B26" s="127" t="s">
        <v>102</v>
      </c>
      <c r="C26" s="129"/>
      <c r="D26" s="129"/>
      <c r="E26" s="58"/>
      <c r="F26" s="52">
        <f>SUM(F23:F25)</f>
        <v>10666.229850700001</v>
      </c>
      <c r="G26" s="53">
        <f>SUM(G23:G25)</f>
        <v>0.07417177464375241</v>
      </c>
      <c r="H26" s="54"/>
      <c r="I26" s="55"/>
      <c r="J26" s="515"/>
    </row>
    <row r="27" spans="1:10" ht="12.75" customHeight="1">
      <c r="A27" s="515"/>
      <c r="B27" s="56" t="s">
        <v>105</v>
      </c>
      <c r="C27" s="58"/>
      <c r="D27" s="57"/>
      <c r="E27" s="58"/>
      <c r="F27" s="52">
        <f>F19+F26</f>
        <v>29217.929850700002</v>
      </c>
      <c r="G27" s="53">
        <f>G19+G26</f>
        <v>0.2030717746437524</v>
      </c>
      <c r="H27" s="54"/>
      <c r="I27" s="55"/>
      <c r="J27" s="515"/>
    </row>
    <row r="28" spans="1:10" ht="12.75" customHeight="1">
      <c r="A28" s="515"/>
      <c r="B28" s="41" t="s">
        <v>173</v>
      </c>
      <c r="C28" s="42"/>
      <c r="D28" s="42"/>
      <c r="E28" s="42"/>
      <c r="F28" s="42"/>
      <c r="G28" s="42"/>
      <c r="H28" s="126"/>
      <c r="I28" s="51"/>
      <c r="J28" s="515"/>
    </row>
    <row r="29" spans="1:10" ht="12.75" customHeight="1">
      <c r="A29" s="515"/>
      <c r="B29" s="41" t="s">
        <v>174</v>
      </c>
      <c r="C29" s="42"/>
      <c r="D29" s="42"/>
      <c r="E29" s="42"/>
      <c r="F29" s="515"/>
      <c r="G29" s="126"/>
      <c r="H29" s="126"/>
      <c r="I29" s="51"/>
      <c r="J29" s="515"/>
    </row>
    <row r="30" spans="1:10" ht="12.75" customHeight="1">
      <c r="A30" s="45"/>
      <c r="B30" s="46" t="s">
        <v>402</v>
      </c>
      <c r="C30" s="42" t="s">
        <v>237</v>
      </c>
      <c r="D30" s="42" t="s">
        <v>176</v>
      </c>
      <c r="E30" s="47">
        <v>3500000</v>
      </c>
      <c r="F30" s="48">
        <v>3625.67</v>
      </c>
      <c r="G30" s="49">
        <v>0.0252</v>
      </c>
      <c r="H30" s="50">
        <v>0.074149</v>
      </c>
      <c r="I30" s="51"/>
      <c r="J30" s="515"/>
    </row>
    <row r="31" spans="1:10" ht="12.75" customHeight="1">
      <c r="A31" s="45"/>
      <c r="B31" s="46" t="s">
        <v>403</v>
      </c>
      <c r="C31" s="42" t="s">
        <v>238</v>
      </c>
      <c r="D31" s="42" t="s">
        <v>176</v>
      </c>
      <c r="E31" s="47">
        <v>3000000</v>
      </c>
      <c r="F31" s="48">
        <v>3144.55</v>
      </c>
      <c r="G31" s="49">
        <v>0.0219</v>
      </c>
      <c r="H31" s="50">
        <v>0.074253</v>
      </c>
      <c r="I31" s="51"/>
      <c r="J31" s="515"/>
    </row>
    <row r="32" spans="1:10" ht="12.75" customHeight="1">
      <c r="A32" s="45"/>
      <c r="B32" s="46" t="s">
        <v>404</v>
      </c>
      <c r="C32" s="42" t="s">
        <v>239</v>
      </c>
      <c r="D32" s="42" t="s">
        <v>176</v>
      </c>
      <c r="E32" s="47">
        <v>3000000</v>
      </c>
      <c r="F32" s="48">
        <v>3143.54</v>
      </c>
      <c r="G32" s="49">
        <v>0.0219</v>
      </c>
      <c r="H32" s="50">
        <v>0.074253</v>
      </c>
      <c r="I32" s="51"/>
      <c r="J32" s="515"/>
    </row>
    <row r="33" spans="1:10" ht="12.75" customHeight="1">
      <c r="A33" s="45"/>
      <c r="B33" s="46" t="s">
        <v>405</v>
      </c>
      <c r="C33" s="42" t="s">
        <v>240</v>
      </c>
      <c r="D33" s="42" t="s">
        <v>176</v>
      </c>
      <c r="E33" s="47">
        <v>3000000</v>
      </c>
      <c r="F33" s="48">
        <v>2961.71</v>
      </c>
      <c r="G33" s="49">
        <v>0.0206</v>
      </c>
      <c r="H33" s="50">
        <v>0.074304</v>
      </c>
      <c r="I33" s="51"/>
      <c r="J33" s="515"/>
    </row>
    <row r="34" spans="1:10" ht="12.75" customHeight="1">
      <c r="A34" s="45"/>
      <c r="B34" s="46" t="s">
        <v>406</v>
      </c>
      <c r="C34" s="42" t="s">
        <v>241</v>
      </c>
      <c r="D34" s="42" t="s">
        <v>176</v>
      </c>
      <c r="E34" s="47">
        <v>2500000</v>
      </c>
      <c r="F34" s="48">
        <v>2642.4</v>
      </c>
      <c r="G34" s="49">
        <v>0.0184</v>
      </c>
      <c r="H34" s="50">
        <v>0.074119</v>
      </c>
      <c r="I34" s="51"/>
      <c r="J34" s="515"/>
    </row>
    <row r="35" spans="1:10" ht="12.75" customHeight="1">
      <c r="A35" s="45"/>
      <c r="B35" s="46" t="s">
        <v>407</v>
      </c>
      <c r="C35" s="42" t="s">
        <v>242</v>
      </c>
      <c r="D35" s="42" t="s">
        <v>176</v>
      </c>
      <c r="E35" s="47">
        <v>2500000</v>
      </c>
      <c r="F35" s="48">
        <v>2599.66</v>
      </c>
      <c r="G35" s="49">
        <v>0.0181</v>
      </c>
      <c r="H35" s="50">
        <v>0.074253</v>
      </c>
      <c r="I35" s="51"/>
      <c r="J35" s="515"/>
    </row>
    <row r="36" spans="1:10" ht="12.75" customHeight="1">
      <c r="A36" s="45"/>
      <c r="B36" s="46" t="s">
        <v>408</v>
      </c>
      <c r="C36" s="42" t="s">
        <v>243</v>
      </c>
      <c r="D36" s="42" t="s">
        <v>176</v>
      </c>
      <c r="E36" s="47">
        <v>2500000</v>
      </c>
      <c r="F36" s="48">
        <v>2587.64</v>
      </c>
      <c r="G36" s="49">
        <v>0.018</v>
      </c>
      <c r="H36" s="50">
        <v>0.07433200000000001</v>
      </c>
      <c r="I36" s="51"/>
      <c r="J36" s="515"/>
    </row>
    <row r="37" spans="1:10" ht="12.75" customHeight="1">
      <c r="A37" s="45"/>
      <c r="B37" s="46" t="s">
        <v>409</v>
      </c>
      <c r="C37" s="42" t="s">
        <v>244</v>
      </c>
      <c r="D37" s="42" t="s">
        <v>176</v>
      </c>
      <c r="E37" s="47">
        <v>2500000</v>
      </c>
      <c r="F37" s="48">
        <v>2572.3</v>
      </c>
      <c r="G37" s="49">
        <v>0.0179</v>
      </c>
      <c r="H37" s="50">
        <v>0.074119</v>
      </c>
      <c r="I37" s="51"/>
      <c r="J37" s="515"/>
    </row>
    <row r="38" spans="1:10" ht="12.75" customHeight="1">
      <c r="A38" s="45"/>
      <c r="B38" s="46" t="s">
        <v>410</v>
      </c>
      <c r="C38" s="42" t="s">
        <v>245</v>
      </c>
      <c r="D38" s="42" t="s">
        <v>176</v>
      </c>
      <c r="E38" s="47">
        <v>2500000</v>
      </c>
      <c r="F38" s="48">
        <v>2561.83</v>
      </c>
      <c r="G38" s="49">
        <v>0.0178</v>
      </c>
      <c r="H38" s="50">
        <v>0.07474</v>
      </c>
      <c r="I38" s="51"/>
      <c r="J38" s="515"/>
    </row>
    <row r="39" spans="1:10" ht="12.75" customHeight="1">
      <c r="A39" s="45"/>
      <c r="B39" s="46" t="s">
        <v>411</v>
      </c>
      <c r="C39" s="42" t="s">
        <v>246</v>
      </c>
      <c r="D39" s="42" t="s">
        <v>176</v>
      </c>
      <c r="E39" s="47">
        <v>2500000</v>
      </c>
      <c r="F39" s="48">
        <v>2560.78</v>
      </c>
      <c r="G39" s="49">
        <v>0.0178</v>
      </c>
      <c r="H39" s="50">
        <v>0.07423</v>
      </c>
      <c r="I39" s="51"/>
      <c r="J39" s="515"/>
    </row>
    <row r="40" spans="1:10" ht="12.75" customHeight="1">
      <c r="A40" s="45"/>
      <c r="B40" s="46" t="s">
        <v>412</v>
      </c>
      <c r="C40" s="42" t="s">
        <v>247</v>
      </c>
      <c r="D40" s="42" t="s">
        <v>176</v>
      </c>
      <c r="E40" s="47">
        <v>2500000</v>
      </c>
      <c r="F40" s="48">
        <v>2544.71</v>
      </c>
      <c r="G40" s="49">
        <v>0.0177</v>
      </c>
      <c r="H40" s="50">
        <v>0.07468899999999999</v>
      </c>
      <c r="I40" s="51"/>
      <c r="J40" s="515"/>
    </row>
    <row r="41" spans="1:10" ht="12.75" customHeight="1">
      <c r="A41" s="45"/>
      <c r="B41" s="46" t="s">
        <v>604</v>
      </c>
      <c r="C41" s="42" t="s">
        <v>248</v>
      </c>
      <c r="D41" s="42" t="s">
        <v>413</v>
      </c>
      <c r="E41" s="47">
        <v>250</v>
      </c>
      <c r="F41" s="48">
        <v>2515.49</v>
      </c>
      <c r="G41" s="49">
        <v>0.0175</v>
      </c>
      <c r="H41" s="50">
        <v>0.0736</v>
      </c>
      <c r="I41" s="51"/>
      <c r="J41" s="515"/>
    </row>
    <row r="42" spans="1:10" ht="12.75" customHeight="1">
      <c r="A42" s="45"/>
      <c r="B42" s="46" t="s">
        <v>605</v>
      </c>
      <c r="C42" s="42" t="s">
        <v>249</v>
      </c>
      <c r="D42" s="42" t="s">
        <v>413</v>
      </c>
      <c r="E42" s="47">
        <v>250</v>
      </c>
      <c r="F42" s="48">
        <v>2488.02</v>
      </c>
      <c r="G42" s="49">
        <v>0.0173</v>
      </c>
      <c r="H42" s="50">
        <v>0.07345</v>
      </c>
      <c r="I42" s="51"/>
      <c r="J42" s="515"/>
    </row>
    <row r="43" spans="1:10" ht="12.75" customHeight="1">
      <c r="A43" s="45"/>
      <c r="B43" s="46" t="s">
        <v>606</v>
      </c>
      <c r="C43" s="42" t="s">
        <v>250</v>
      </c>
      <c r="D43" s="42" t="s">
        <v>413</v>
      </c>
      <c r="E43" s="47">
        <v>250</v>
      </c>
      <c r="F43" s="48">
        <v>2470.61</v>
      </c>
      <c r="G43" s="49">
        <v>0.0172</v>
      </c>
      <c r="H43" s="50">
        <v>0.0721</v>
      </c>
      <c r="I43" s="51"/>
      <c r="J43" s="515"/>
    </row>
    <row r="44" spans="1:10" ht="12.75" customHeight="1">
      <c r="A44" s="45"/>
      <c r="B44" s="46" t="s">
        <v>607</v>
      </c>
      <c r="C44" s="42" t="s">
        <v>251</v>
      </c>
      <c r="D44" s="42" t="s">
        <v>414</v>
      </c>
      <c r="E44" s="47">
        <v>250</v>
      </c>
      <c r="F44" s="48">
        <v>2463.12</v>
      </c>
      <c r="G44" s="49">
        <v>0.0171</v>
      </c>
      <c r="H44" s="50">
        <v>0.0733</v>
      </c>
      <c r="I44" s="51"/>
      <c r="J44" s="515"/>
    </row>
    <row r="45" spans="1:10" ht="12.75" customHeight="1">
      <c r="A45" s="45"/>
      <c r="B45" s="46" t="s">
        <v>608</v>
      </c>
      <c r="C45" s="42" t="s">
        <v>252</v>
      </c>
      <c r="D45" s="42" t="s">
        <v>414</v>
      </c>
      <c r="E45" s="47">
        <v>250</v>
      </c>
      <c r="F45" s="48">
        <v>2453.23</v>
      </c>
      <c r="G45" s="49">
        <v>0.0171</v>
      </c>
      <c r="H45" s="50">
        <v>0.07325</v>
      </c>
      <c r="I45" s="51"/>
      <c r="J45" s="515"/>
    </row>
    <row r="46" spans="1:10" ht="12.75" customHeight="1">
      <c r="A46" s="45"/>
      <c r="B46" s="46" t="s">
        <v>415</v>
      </c>
      <c r="C46" s="42" t="s">
        <v>253</v>
      </c>
      <c r="D46" s="42" t="s">
        <v>176</v>
      </c>
      <c r="E46" s="47">
        <v>2000000</v>
      </c>
      <c r="F46" s="48">
        <v>2086.7</v>
      </c>
      <c r="G46" s="49">
        <v>0.0145</v>
      </c>
      <c r="H46" s="50">
        <v>0.074222</v>
      </c>
      <c r="I46" s="51"/>
      <c r="J46" s="515"/>
    </row>
    <row r="47" spans="1:10" ht="12.75" customHeight="1">
      <c r="A47" s="45"/>
      <c r="B47" s="46" t="s">
        <v>416</v>
      </c>
      <c r="C47" s="42" t="s">
        <v>254</v>
      </c>
      <c r="D47" s="42" t="s">
        <v>176</v>
      </c>
      <c r="E47" s="47">
        <v>2000000</v>
      </c>
      <c r="F47" s="48">
        <v>2031.94</v>
      </c>
      <c r="G47" s="49">
        <v>0.0141</v>
      </c>
      <c r="H47" s="50">
        <v>0.070397</v>
      </c>
      <c r="I47" s="51"/>
      <c r="J47" s="515"/>
    </row>
    <row r="48" spans="1:10" ht="12.75" customHeight="1">
      <c r="A48" s="45"/>
      <c r="B48" s="46" t="s">
        <v>417</v>
      </c>
      <c r="C48" s="42" t="s">
        <v>255</v>
      </c>
      <c r="D48" s="42" t="s">
        <v>176</v>
      </c>
      <c r="E48" s="47">
        <v>2000000</v>
      </c>
      <c r="F48" s="48">
        <v>2028.05</v>
      </c>
      <c r="G48" s="49">
        <v>0.0141</v>
      </c>
      <c r="H48" s="50">
        <v>0.07423099999999999</v>
      </c>
      <c r="I48" s="51"/>
      <c r="J48" s="515"/>
    </row>
    <row r="49" spans="1:10" ht="12.75" customHeight="1">
      <c r="A49" s="45"/>
      <c r="B49" s="46" t="s">
        <v>418</v>
      </c>
      <c r="C49" s="42" t="s">
        <v>256</v>
      </c>
      <c r="D49" s="42" t="s">
        <v>176</v>
      </c>
      <c r="E49" s="47">
        <v>1500000</v>
      </c>
      <c r="F49" s="48">
        <v>1576.5</v>
      </c>
      <c r="G49" s="49">
        <v>0.011</v>
      </c>
      <c r="H49" s="50">
        <v>0.074222</v>
      </c>
      <c r="I49" s="51"/>
      <c r="J49" s="515"/>
    </row>
    <row r="50" spans="1:10" ht="12.75" customHeight="1">
      <c r="A50" s="45"/>
      <c r="B50" s="46" t="s">
        <v>419</v>
      </c>
      <c r="C50" s="42" t="s">
        <v>257</v>
      </c>
      <c r="D50" s="42" t="s">
        <v>176</v>
      </c>
      <c r="E50" s="47">
        <v>1500000</v>
      </c>
      <c r="F50" s="48">
        <v>1570.49</v>
      </c>
      <c r="G50" s="49">
        <v>0.0109</v>
      </c>
      <c r="H50" s="50">
        <v>0.074445</v>
      </c>
      <c r="I50" s="51"/>
      <c r="J50" s="515"/>
    </row>
    <row r="51" spans="1:10" ht="12.75" customHeight="1">
      <c r="A51" s="45"/>
      <c r="B51" s="46" t="s">
        <v>420</v>
      </c>
      <c r="C51" s="42" t="s">
        <v>258</v>
      </c>
      <c r="D51" s="42" t="s">
        <v>176</v>
      </c>
      <c r="E51" s="47">
        <v>1500000</v>
      </c>
      <c r="F51" s="48">
        <v>1564.4</v>
      </c>
      <c r="G51" s="49">
        <v>0.0109</v>
      </c>
      <c r="H51" s="50">
        <v>0.074223</v>
      </c>
      <c r="I51" s="51"/>
      <c r="J51" s="515"/>
    </row>
    <row r="52" spans="1:10" ht="12.75" customHeight="1">
      <c r="A52" s="45"/>
      <c r="B52" s="46" t="s">
        <v>421</v>
      </c>
      <c r="C52" s="42" t="s">
        <v>259</v>
      </c>
      <c r="D52" s="42" t="s">
        <v>176</v>
      </c>
      <c r="E52" s="47">
        <v>1500000</v>
      </c>
      <c r="F52" s="48">
        <v>1558</v>
      </c>
      <c r="G52" s="49">
        <v>0.0108</v>
      </c>
      <c r="H52" s="50">
        <v>0.07435800000000001</v>
      </c>
      <c r="I52" s="51"/>
      <c r="J52" s="515"/>
    </row>
    <row r="53" spans="1:10" ht="12.75" customHeight="1">
      <c r="A53" s="45"/>
      <c r="B53" s="46" t="s">
        <v>422</v>
      </c>
      <c r="C53" s="42" t="s">
        <v>260</v>
      </c>
      <c r="D53" s="42" t="s">
        <v>176</v>
      </c>
      <c r="E53" s="47">
        <v>1500000</v>
      </c>
      <c r="F53" s="48">
        <v>1555.4</v>
      </c>
      <c r="G53" s="49">
        <v>0.0108</v>
      </c>
      <c r="H53" s="50">
        <v>0.073918</v>
      </c>
      <c r="I53" s="51"/>
      <c r="J53" s="515"/>
    </row>
    <row r="54" spans="1:10" ht="12.75" customHeight="1">
      <c r="A54" s="45"/>
      <c r="B54" s="46" t="s">
        <v>423</v>
      </c>
      <c r="C54" s="42" t="s">
        <v>261</v>
      </c>
      <c r="D54" s="42" t="s">
        <v>176</v>
      </c>
      <c r="E54" s="47">
        <v>1500000</v>
      </c>
      <c r="F54" s="48">
        <v>1552.45</v>
      </c>
      <c r="G54" s="49">
        <v>0.0108</v>
      </c>
      <c r="H54" s="50">
        <v>0.074253</v>
      </c>
      <c r="I54" s="51"/>
      <c r="J54" s="515"/>
    </row>
    <row r="55" spans="1:10" ht="12.75" customHeight="1">
      <c r="A55" s="45"/>
      <c r="B55" s="46" t="s">
        <v>424</v>
      </c>
      <c r="C55" s="42" t="s">
        <v>262</v>
      </c>
      <c r="D55" s="42" t="s">
        <v>176</v>
      </c>
      <c r="E55" s="47">
        <v>1500000</v>
      </c>
      <c r="F55" s="48">
        <v>1480.56</v>
      </c>
      <c r="G55" s="49">
        <v>0.0103</v>
      </c>
      <c r="H55" s="50">
        <v>0.074304</v>
      </c>
      <c r="I55" s="51"/>
      <c r="J55" s="515"/>
    </row>
    <row r="56" spans="1:10" ht="12.75" customHeight="1">
      <c r="A56" s="45"/>
      <c r="B56" s="46" t="s">
        <v>425</v>
      </c>
      <c r="C56" s="42" t="s">
        <v>263</v>
      </c>
      <c r="D56" s="42" t="s">
        <v>176</v>
      </c>
      <c r="E56" s="47">
        <v>1500000</v>
      </c>
      <c r="F56" s="48">
        <v>1470.07</v>
      </c>
      <c r="G56" s="49">
        <v>0.0102</v>
      </c>
      <c r="H56" s="50">
        <v>0.073966</v>
      </c>
      <c r="I56" s="51"/>
      <c r="J56" s="515"/>
    </row>
    <row r="57" spans="1:10" ht="12.75" customHeight="1">
      <c r="A57" s="45"/>
      <c r="B57" s="46" t="s">
        <v>426</v>
      </c>
      <c r="C57" s="42" t="s">
        <v>264</v>
      </c>
      <c r="D57" s="42" t="s">
        <v>176</v>
      </c>
      <c r="E57" s="47">
        <v>1000000</v>
      </c>
      <c r="F57" s="48">
        <v>1060.86</v>
      </c>
      <c r="G57" s="49">
        <v>0.0074</v>
      </c>
      <c r="H57" s="50">
        <v>0.07506499999999999</v>
      </c>
      <c r="I57" s="51"/>
      <c r="J57" s="515"/>
    </row>
    <row r="58" spans="1:10" ht="12.75" customHeight="1">
      <c r="A58" s="45"/>
      <c r="B58" s="46" t="s">
        <v>427</v>
      </c>
      <c r="C58" s="42" t="s">
        <v>265</v>
      </c>
      <c r="D58" s="42" t="s">
        <v>176</v>
      </c>
      <c r="E58" s="47">
        <v>1000000</v>
      </c>
      <c r="F58" s="48">
        <v>1054.44</v>
      </c>
      <c r="G58" s="49">
        <v>0.0073</v>
      </c>
      <c r="H58" s="50">
        <v>0.074119</v>
      </c>
      <c r="I58" s="51"/>
      <c r="J58" s="515"/>
    </row>
    <row r="59" spans="1:10" ht="12.75" customHeight="1">
      <c r="A59" s="45"/>
      <c r="B59" s="46" t="s">
        <v>428</v>
      </c>
      <c r="C59" s="42" t="s">
        <v>266</v>
      </c>
      <c r="D59" s="42" t="s">
        <v>176</v>
      </c>
      <c r="E59" s="47">
        <v>1000000</v>
      </c>
      <c r="F59" s="48">
        <v>1053.2</v>
      </c>
      <c r="G59" s="49">
        <v>0.0073</v>
      </c>
      <c r="H59" s="50">
        <v>0.07427800000000001</v>
      </c>
      <c r="I59" s="51"/>
      <c r="J59" s="515"/>
    </row>
    <row r="60" spans="1:10" ht="12.75" customHeight="1">
      <c r="A60" s="45"/>
      <c r="B60" s="46" t="s">
        <v>429</v>
      </c>
      <c r="C60" s="42" t="s">
        <v>267</v>
      </c>
      <c r="D60" s="42" t="s">
        <v>176</v>
      </c>
      <c r="E60" s="47">
        <v>1000000</v>
      </c>
      <c r="F60" s="48">
        <v>1051.89</v>
      </c>
      <c r="G60" s="49">
        <v>0.0073</v>
      </c>
      <c r="H60" s="50">
        <v>0.074433</v>
      </c>
      <c r="I60" s="51"/>
      <c r="J60" s="515"/>
    </row>
    <row r="61" spans="1:10" ht="12.75" customHeight="1">
      <c r="A61" s="45"/>
      <c r="B61" s="46" t="s">
        <v>430</v>
      </c>
      <c r="C61" s="42" t="s">
        <v>268</v>
      </c>
      <c r="D61" s="42" t="s">
        <v>176</v>
      </c>
      <c r="E61" s="47">
        <v>1000000</v>
      </c>
      <c r="F61" s="48">
        <v>1048.18</v>
      </c>
      <c r="G61" s="49">
        <v>0.0073</v>
      </c>
      <c r="H61" s="50">
        <v>0.07427399999999999</v>
      </c>
      <c r="I61" s="51"/>
      <c r="J61" s="515"/>
    </row>
    <row r="62" spans="1:10" ht="12.75" customHeight="1">
      <c r="A62" s="45"/>
      <c r="B62" s="46" t="s">
        <v>431</v>
      </c>
      <c r="C62" s="42" t="s">
        <v>269</v>
      </c>
      <c r="D62" s="42" t="s">
        <v>176</v>
      </c>
      <c r="E62" s="47">
        <v>1000000</v>
      </c>
      <c r="F62" s="48">
        <v>1047.33</v>
      </c>
      <c r="G62" s="49">
        <v>0.0073</v>
      </c>
      <c r="H62" s="50">
        <v>0.074445</v>
      </c>
      <c r="I62" s="51"/>
      <c r="J62" s="515"/>
    </row>
    <row r="63" spans="1:10" ht="12.75" customHeight="1">
      <c r="A63" s="45"/>
      <c r="B63" s="46" t="s">
        <v>432</v>
      </c>
      <c r="C63" s="42" t="s">
        <v>270</v>
      </c>
      <c r="D63" s="42" t="s">
        <v>176</v>
      </c>
      <c r="E63" s="47">
        <v>1000000</v>
      </c>
      <c r="F63" s="48">
        <v>1046.35</v>
      </c>
      <c r="G63" s="49">
        <v>0.0073</v>
      </c>
      <c r="H63" s="50">
        <v>0.074223</v>
      </c>
      <c r="I63" s="51"/>
      <c r="J63" s="515"/>
    </row>
    <row r="64" spans="1:10" ht="12.75" customHeight="1">
      <c r="A64" s="45"/>
      <c r="B64" s="46" t="s">
        <v>433</v>
      </c>
      <c r="C64" s="42" t="s">
        <v>271</v>
      </c>
      <c r="D64" s="42" t="s">
        <v>176</v>
      </c>
      <c r="E64" s="47">
        <v>1000000</v>
      </c>
      <c r="F64" s="48">
        <v>1037.05</v>
      </c>
      <c r="G64" s="49">
        <v>0.0072</v>
      </c>
      <c r="H64" s="50">
        <v>0.074244</v>
      </c>
      <c r="I64" s="51"/>
      <c r="J64" s="515"/>
    </row>
    <row r="65" spans="1:10" ht="12.75" customHeight="1">
      <c r="A65" s="45"/>
      <c r="B65" s="46" t="s">
        <v>434</v>
      </c>
      <c r="C65" s="42" t="s">
        <v>272</v>
      </c>
      <c r="D65" s="42" t="s">
        <v>176</v>
      </c>
      <c r="E65" s="47">
        <v>1000000</v>
      </c>
      <c r="F65" s="48">
        <v>1036.43</v>
      </c>
      <c r="G65" s="49">
        <v>0.0072</v>
      </c>
      <c r="H65" s="50">
        <v>0.074032</v>
      </c>
      <c r="I65" s="51"/>
      <c r="J65" s="515"/>
    </row>
    <row r="66" spans="1:10" ht="12.75" customHeight="1">
      <c r="A66" s="45"/>
      <c r="B66" s="46" t="s">
        <v>435</v>
      </c>
      <c r="C66" s="42" t="s">
        <v>273</v>
      </c>
      <c r="D66" s="42" t="s">
        <v>176</v>
      </c>
      <c r="E66" s="47">
        <v>1000000</v>
      </c>
      <c r="F66" s="48">
        <v>1032.75</v>
      </c>
      <c r="G66" s="49">
        <v>0.0072</v>
      </c>
      <c r="H66" s="50">
        <v>0.074615</v>
      </c>
      <c r="I66" s="51"/>
      <c r="J66" s="515"/>
    </row>
    <row r="67" spans="1:10" ht="12.75" customHeight="1">
      <c r="A67" s="45"/>
      <c r="B67" s="46" t="s">
        <v>436</v>
      </c>
      <c r="C67" s="42" t="s">
        <v>274</v>
      </c>
      <c r="D67" s="42" t="s">
        <v>176</v>
      </c>
      <c r="E67" s="47">
        <v>1000000</v>
      </c>
      <c r="F67" s="48">
        <v>1028.52</v>
      </c>
      <c r="G67" s="49">
        <v>0.0072</v>
      </c>
      <c r="H67" s="50">
        <v>0.074118</v>
      </c>
      <c r="I67" s="51"/>
      <c r="J67" s="515"/>
    </row>
    <row r="68" spans="1:10" ht="12.75" customHeight="1">
      <c r="A68" s="45"/>
      <c r="B68" s="46" t="s">
        <v>609</v>
      </c>
      <c r="C68" s="42" t="s">
        <v>275</v>
      </c>
      <c r="D68" s="42" t="s">
        <v>413</v>
      </c>
      <c r="E68" s="47">
        <v>80</v>
      </c>
      <c r="F68" s="48">
        <v>1012.87</v>
      </c>
      <c r="G68" s="49">
        <v>0.007</v>
      </c>
      <c r="H68" s="50">
        <v>0.07305</v>
      </c>
      <c r="I68" s="51"/>
      <c r="J68" s="515"/>
    </row>
    <row r="69" spans="1:10" ht="12.75" customHeight="1">
      <c r="A69" s="45"/>
      <c r="B69" s="46" t="s">
        <v>437</v>
      </c>
      <c r="C69" s="42" t="s">
        <v>276</v>
      </c>
      <c r="D69" s="42" t="s">
        <v>176</v>
      </c>
      <c r="E69" s="47">
        <v>1000000</v>
      </c>
      <c r="F69" s="48">
        <v>1007.25</v>
      </c>
      <c r="G69" s="49">
        <v>0.007</v>
      </c>
      <c r="H69" s="50">
        <v>0.074512</v>
      </c>
      <c r="I69" s="51"/>
      <c r="J69" s="515"/>
    </row>
    <row r="70" spans="1:10" ht="12.75" customHeight="1">
      <c r="A70" s="45"/>
      <c r="B70" s="46" t="s">
        <v>438</v>
      </c>
      <c r="C70" s="42" t="s">
        <v>277</v>
      </c>
      <c r="D70" s="42" t="s">
        <v>176</v>
      </c>
      <c r="E70" s="47">
        <v>1000000</v>
      </c>
      <c r="F70" s="48">
        <v>995.23</v>
      </c>
      <c r="G70" s="49">
        <v>0.0069</v>
      </c>
      <c r="H70" s="50">
        <v>0.073877</v>
      </c>
      <c r="I70" s="51"/>
      <c r="J70" s="515"/>
    </row>
    <row r="71" spans="1:10" ht="12.75" customHeight="1">
      <c r="A71" s="45"/>
      <c r="B71" s="46" t="s">
        <v>439</v>
      </c>
      <c r="C71" s="42" t="s">
        <v>278</v>
      </c>
      <c r="D71" s="42" t="s">
        <v>176</v>
      </c>
      <c r="E71" s="47">
        <v>1000000</v>
      </c>
      <c r="F71" s="48">
        <v>981.31</v>
      </c>
      <c r="G71" s="49">
        <v>0.0068</v>
      </c>
      <c r="H71" s="50">
        <v>0.07392800000000001</v>
      </c>
      <c r="I71" s="51"/>
      <c r="J71" s="515"/>
    </row>
    <row r="72" spans="1:10" ht="12.75" customHeight="1">
      <c r="A72" s="45"/>
      <c r="B72" s="46" t="s">
        <v>440</v>
      </c>
      <c r="C72" s="42" t="s">
        <v>279</v>
      </c>
      <c r="D72" s="42" t="s">
        <v>176</v>
      </c>
      <c r="E72" s="47">
        <v>1000000</v>
      </c>
      <c r="F72" s="48">
        <v>965.72</v>
      </c>
      <c r="G72" s="49">
        <v>0.0067</v>
      </c>
      <c r="H72" s="50">
        <v>0.073711</v>
      </c>
      <c r="I72" s="51"/>
      <c r="J72" s="515"/>
    </row>
    <row r="73" spans="1:10" ht="12.75" customHeight="1">
      <c r="A73" s="45"/>
      <c r="B73" s="46" t="s">
        <v>441</v>
      </c>
      <c r="C73" s="42" t="s">
        <v>280</v>
      </c>
      <c r="D73" s="42" t="s">
        <v>176</v>
      </c>
      <c r="E73" s="47">
        <v>500000</v>
      </c>
      <c r="F73" s="48">
        <v>533.15</v>
      </c>
      <c r="G73" s="49">
        <v>0.0037</v>
      </c>
      <c r="H73" s="50">
        <v>0.07433200000000001</v>
      </c>
      <c r="I73" s="51"/>
      <c r="J73" s="515"/>
    </row>
    <row r="74" spans="1:10" ht="12.75" customHeight="1">
      <c r="A74" s="45"/>
      <c r="B74" s="46" t="s">
        <v>442</v>
      </c>
      <c r="C74" s="42" t="s">
        <v>281</v>
      </c>
      <c r="D74" s="42" t="s">
        <v>176</v>
      </c>
      <c r="E74" s="47">
        <v>500000</v>
      </c>
      <c r="F74" s="48">
        <v>531.29</v>
      </c>
      <c r="G74" s="49">
        <v>0.0037</v>
      </c>
      <c r="H74" s="50">
        <v>0.07427399999999999</v>
      </c>
      <c r="I74" s="51"/>
      <c r="J74" s="515"/>
    </row>
    <row r="75" spans="1:10" ht="12.75" customHeight="1">
      <c r="A75" s="45"/>
      <c r="B75" s="46" t="s">
        <v>443</v>
      </c>
      <c r="C75" s="42" t="s">
        <v>282</v>
      </c>
      <c r="D75" s="42" t="s">
        <v>176</v>
      </c>
      <c r="E75" s="47">
        <v>500000</v>
      </c>
      <c r="F75" s="48">
        <v>530.69</v>
      </c>
      <c r="G75" s="49">
        <v>0.0037</v>
      </c>
      <c r="H75" s="50">
        <v>0.074119</v>
      </c>
      <c r="I75" s="51"/>
      <c r="J75" s="515"/>
    </row>
    <row r="76" spans="1:10" ht="12.75" customHeight="1">
      <c r="A76" s="45"/>
      <c r="B76" s="46" t="s">
        <v>444</v>
      </c>
      <c r="C76" s="42" t="s">
        <v>283</v>
      </c>
      <c r="D76" s="42" t="s">
        <v>176</v>
      </c>
      <c r="E76" s="47">
        <v>500000</v>
      </c>
      <c r="F76" s="48">
        <v>529.32</v>
      </c>
      <c r="G76" s="49">
        <v>0.0037</v>
      </c>
      <c r="H76" s="50">
        <v>0.07433200000000001</v>
      </c>
      <c r="I76" s="51"/>
      <c r="J76" s="515"/>
    </row>
    <row r="77" spans="1:10" ht="12.75" customHeight="1">
      <c r="A77" s="45"/>
      <c r="B77" s="46" t="s">
        <v>445</v>
      </c>
      <c r="C77" s="42" t="s">
        <v>284</v>
      </c>
      <c r="D77" s="42" t="s">
        <v>176</v>
      </c>
      <c r="E77" s="47">
        <v>500000</v>
      </c>
      <c r="F77" s="48">
        <v>529.25</v>
      </c>
      <c r="G77" s="49">
        <v>0.0037</v>
      </c>
      <c r="H77" s="50">
        <v>0.074222</v>
      </c>
      <c r="I77" s="51"/>
      <c r="J77" s="515"/>
    </row>
    <row r="78" spans="1:10" ht="12.75" customHeight="1">
      <c r="A78" s="45"/>
      <c r="B78" s="46" t="s">
        <v>446</v>
      </c>
      <c r="C78" s="42" t="s">
        <v>285</v>
      </c>
      <c r="D78" s="42" t="s">
        <v>176</v>
      </c>
      <c r="E78" s="47">
        <v>500000</v>
      </c>
      <c r="F78" s="48">
        <v>528.95</v>
      </c>
      <c r="G78" s="49">
        <v>0.0037</v>
      </c>
      <c r="H78" s="50">
        <v>0.074125</v>
      </c>
      <c r="I78" s="51"/>
      <c r="J78" s="515"/>
    </row>
    <row r="79" spans="1:10" ht="12.75" customHeight="1">
      <c r="A79" s="45"/>
      <c r="B79" s="46" t="s">
        <v>447</v>
      </c>
      <c r="C79" s="42" t="s">
        <v>286</v>
      </c>
      <c r="D79" s="42" t="s">
        <v>176</v>
      </c>
      <c r="E79" s="47">
        <v>500000</v>
      </c>
      <c r="F79" s="48">
        <v>527.78</v>
      </c>
      <c r="G79" s="49">
        <v>0.0037</v>
      </c>
      <c r="H79" s="50">
        <v>0.074119</v>
      </c>
      <c r="I79" s="51"/>
      <c r="J79" s="515"/>
    </row>
    <row r="80" spans="1:10" ht="12.75" customHeight="1">
      <c r="A80" s="45"/>
      <c r="B80" s="46" t="s">
        <v>448</v>
      </c>
      <c r="C80" s="42" t="s">
        <v>287</v>
      </c>
      <c r="D80" s="42" t="s">
        <v>176</v>
      </c>
      <c r="E80" s="47">
        <v>500000</v>
      </c>
      <c r="F80" s="48">
        <v>527.06</v>
      </c>
      <c r="G80" s="49">
        <v>0.0037</v>
      </c>
      <c r="H80" s="50">
        <v>0.07402199999999999</v>
      </c>
      <c r="I80" s="51"/>
      <c r="J80" s="515"/>
    </row>
    <row r="81" spans="1:10" ht="12.75" customHeight="1">
      <c r="A81" s="45"/>
      <c r="B81" s="46" t="s">
        <v>449</v>
      </c>
      <c r="C81" s="42" t="s">
        <v>288</v>
      </c>
      <c r="D81" s="42" t="s">
        <v>176</v>
      </c>
      <c r="E81" s="47">
        <v>500000</v>
      </c>
      <c r="F81" s="48">
        <v>526.23</v>
      </c>
      <c r="G81" s="49">
        <v>0.0037</v>
      </c>
      <c r="H81" s="50">
        <v>0.07427800000000001</v>
      </c>
      <c r="I81" s="51"/>
      <c r="J81" s="515"/>
    </row>
    <row r="82" spans="1:10" ht="12.75" customHeight="1">
      <c r="A82" s="45"/>
      <c r="B82" s="46" t="s">
        <v>450</v>
      </c>
      <c r="C82" s="42" t="s">
        <v>289</v>
      </c>
      <c r="D82" s="42" t="s">
        <v>176</v>
      </c>
      <c r="E82" s="47">
        <v>500000</v>
      </c>
      <c r="F82" s="48">
        <v>525.55</v>
      </c>
      <c r="G82" s="49">
        <v>0.0037</v>
      </c>
      <c r="H82" s="50">
        <v>0.074244</v>
      </c>
      <c r="I82" s="51"/>
      <c r="J82" s="515"/>
    </row>
    <row r="83" spans="1:10" ht="12.75" customHeight="1">
      <c r="A83" s="45"/>
      <c r="B83" s="46" t="s">
        <v>451</v>
      </c>
      <c r="C83" s="42" t="s">
        <v>290</v>
      </c>
      <c r="D83" s="42" t="s">
        <v>176</v>
      </c>
      <c r="E83" s="47">
        <v>500000</v>
      </c>
      <c r="F83" s="48">
        <v>525.38</v>
      </c>
      <c r="G83" s="49">
        <v>0.0037</v>
      </c>
      <c r="H83" s="50">
        <v>0.07427800000000001</v>
      </c>
      <c r="I83" s="51"/>
      <c r="J83" s="515"/>
    </row>
    <row r="84" spans="1:10" ht="12.75" customHeight="1">
      <c r="A84" s="45"/>
      <c r="B84" s="46" t="s">
        <v>452</v>
      </c>
      <c r="C84" s="42" t="s">
        <v>291</v>
      </c>
      <c r="D84" s="42" t="s">
        <v>176</v>
      </c>
      <c r="E84" s="47">
        <v>500000</v>
      </c>
      <c r="F84" s="48">
        <v>523.87</v>
      </c>
      <c r="G84" s="49">
        <v>0.0036</v>
      </c>
      <c r="H84" s="50">
        <v>0.074277</v>
      </c>
      <c r="I84" s="51"/>
      <c r="J84" s="515"/>
    </row>
    <row r="85" spans="1:10" ht="12.75" customHeight="1">
      <c r="A85" s="45"/>
      <c r="B85" s="46" t="s">
        <v>453</v>
      </c>
      <c r="C85" s="42" t="s">
        <v>292</v>
      </c>
      <c r="D85" s="42" t="s">
        <v>176</v>
      </c>
      <c r="E85" s="47">
        <v>500000</v>
      </c>
      <c r="F85" s="48">
        <v>523.36</v>
      </c>
      <c r="G85" s="49">
        <v>0.0036</v>
      </c>
      <c r="H85" s="50">
        <v>0.076323</v>
      </c>
      <c r="I85" s="51"/>
      <c r="J85" s="515"/>
    </row>
    <row r="86" spans="1:10" ht="12.75" customHeight="1">
      <c r="A86" s="45"/>
      <c r="B86" s="46" t="s">
        <v>454</v>
      </c>
      <c r="C86" s="42" t="s">
        <v>293</v>
      </c>
      <c r="D86" s="42" t="s">
        <v>176</v>
      </c>
      <c r="E86" s="47">
        <v>500000</v>
      </c>
      <c r="F86" s="48">
        <v>522.87</v>
      </c>
      <c r="G86" s="49">
        <v>0.0036</v>
      </c>
      <c r="H86" s="50">
        <v>0.07432699999999999</v>
      </c>
      <c r="I86" s="51"/>
      <c r="J86" s="515"/>
    </row>
    <row r="87" spans="1:10" ht="12.75" customHeight="1">
      <c r="A87" s="45"/>
      <c r="B87" s="46" t="s">
        <v>455</v>
      </c>
      <c r="C87" s="42" t="s">
        <v>294</v>
      </c>
      <c r="D87" s="42" t="s">
        <v>176</v>
      </c>
      <c r="E87" s="47">
        <v>500000</v>
      </c>
      <c r="F87" s="48">
        <v>522.87</v>
      </c>
      <c r="G87" s="49">
        <v>0.0036</v>
      </c>
      <c r="H87" s="50">
        <v>0.074168</v>
      </c>
      <c r="I87" s="51"/>
      <c r="J87" s="515"/>
    </row>
    <row r="88" spans="1:10" ht="12.75" customHeight="1">
      <c r="A88" s="45"/>
      <c r="B88" s="46" t="s">
        <v>456</v>
      </c>
      <c r="C88" s="42" t="s">
        <v>295</v>
      </c>
      <c r="D88" s="42" t="s">
        <v>176</v>
      </c>
      <c r="E88" s="47">
        <v>500000</v>
      </c>
      <c r="F88" s="48">
        <v>522.86</v>
      </c>
      <c r="G88" s="49">
        <v>0.0036</v>
      </c>
      <c r="H88" s="50">
        <v>0.07433200000000001</v>
      </c>
      <c r="I88" s="51"/>
      <c r="J88" s="515"/>
    </row>
    <row r="89" spans="1:10" ht="12.75" customHeight="1">
      <c r="A89" s="45"/>
      <c r="B89" s="46" t="s">
        <v>457</v>
      </c>
      <c r="C89" s="42" t="s">
        <v>296</v>
      </c>
      <c r="D89" s="42" t="s">
        <v>176</v>
      </c>
      <c r="E89" s="47">
        <v>500000</v>
      </c>
      <c r="F89" s="48">
        <v>522.49</v>
      </c>
      <c r="G89" s="49">
        <v>0.0036</v>
      </c>
      <c r="H89" s="50">
        <v>0.074607</v>
      </c>
      <c r="I89" s="51"/>
      <c r="J89" s="515"/>
    </row>
    <row r="90" spans="1:10" ht="12.75" customHeight="1">
      <c r="A90" s="45"/>
      <c r="B90" s="46" t="s">
        <v>458</v>
      </c>
      <c r="C90" s="42" t="s">
        <v>297</v>
      </c>
      <c r="D90" s="42" t="s">
        <v>176</v>
      </c>
      <c r="E90" s="47">
        <v>500000</v>
      </c>
      <c r="F90" s="48">
        <v>522.4</v>
      </c>
      <c r="G90" s="49">
        <v>0.0036</v>
      </c>
      <c r="H90" s="50">
        <v>0.07432699999999999</v>
      </c>
      <c r="I90" s="51"/>
      <c r="J90" s="515"/>
    </row>
    <row r="91" spans="1:10" ht="12.75" customHeight="1">
      <c r="A91" s="45"/>
      <c r="B91" s="46" t="s">
        <v>459</v>
      </c>
      <c r="C91" s="42" t="s">
        <v>298</v>
      </c>
      <c r="D91" s="42" t="s">
        <v>176</v>
      </c>
      <c r="E91" s="47">
        <v>500000</v>
      </c>
      <c r="F91" s="48">
        <v>521.79</v>
      </c>
      <c r="G91" s="49">
        <v>0.0036</v>
      </c>
      <c r="H91" s="50">
        <v>0.074168</v>
      </c>
      <c r="I91" s="51"/>
      <c r="J91" s="515"/>
    </row>
    <row r="92" spans="1:10" ht="12.75" customHeight="1">
      <c r="A92" s="45"/>
      <c r="B92" s="46" t="s">
        <v>460</v>
      </c>
      <c r="C92" s="42" t="s">
        <v>299</v>
      </c>
      <c r="D92" s="42" t="s">
        <v>176</v>
      </c>
      <c r="E92" s="47">
        <v>500000</v>
      </c>
      <c r="F92" s="48">
        <v>520.57</v>
      </c>
      <c r="G92" s="49">
        <v>0.0036</v>
      </c>
      <c r="H92" s="50">
        <v>0.074377</v>
      </c>
      <c r="I92" s="51"/>
      <c r="J92" s="515"/>
    </row>
    <row r="93" spans="1:10" ht="12.75" customHeight="1">
      <c r="A93" s="45"/>
      <c r="B93" s="46" t="s">
        <v>461</v>
      </c>
      <c r="C93" s="42" t="s">
        <v>300</v>
      </c>
      <c r="D93" s="42" t="s">
        <v>176</v>
      </c>
      <c r="E93" s="47">
        <v>500000</v>
      </c>
      <c r="F93" s="48">
        <v>520.33</v>
      </c>
      <c r="G93" s="49">
        <v>0.0036</v>
      </c>
      <c r="H93" s="50">
        <v>0.073967</v>
      </c>
      <c r="I93" s="51"/>
      <c r="J93" s="515"/>
    </row>
    <row r="94" spans="1:10" ht="12.75" customHeight="1">
      <c r="A94" s="45"/>
      <c r="B94" s="46" t="s">
        <v>462</v>
      </c>
      <c r="C94" s="42" t="s">
        <v>301</v>
      </c>
      <c r="D94" s="42" t="s">
        <v>176</v>
      </c>
      <c r="E94" s="47">
        <v>500000</v>
      </c>
      <c r="F94" s="48">
        <v>520.03</v>
      </c>
      <c r="G94" s="49">
        <v>0.0036</v>
      </c>
      <c r="H94" s="50">
        <v>0.074537</v>
      </c>
      <c r="I94" s="51"/>
      <c r="J94" s="515"/>
    </row>
    <row r="95" spans="1:10" ht="12.75" customHeight="1">
      <c r="A95" s="45"/>
      <c r="B95" s="46" t="s">
        <v>463</v>
      </c>
      <c r="C95" s="42" t="s">
        <v>302</v>
      </c>
      <c r="D95" s="42" t="s">
        <v>176</v>
      </c>
      <c r="E95" s="47">
        <v>500000</v>
      </c>
      <c r="F95" s="48">
        <v>520</v>
      </c>
      <c r="G95" s="49">
        <v>0.0036</v>
      </c>
      <c r="H95" s="50">
        <v>0.074119</v>
      </c>
      <c r="I95" s="51"/>
      <c r="J95" s="515"/>
    </row>
    <row r="96" spans="1:10" ht="12.75" customHeight="1">
      <c r="A96" s="45"/>
      <c r="B96" s="46" t="s">
        <v>464</v>
      </c>
      <c r="C96" s="42" t="s">
        <v>303</v>
      </c>
      <c r="D96" s="42" t="s">
        <v>176</v>
      </c>
      <c r="E96" s="47">
        <v>500000</v>
      </c>
      <c r="F96" s="48">
        <v>518.4</v>
      </c>
      <c r="G96" s="49">
        <v>0.0036</v>
      </c>
      <c r="H96" s="50">
        <v>0.074201</v>
      </c>
      <c r="I96" s="51"/>
      <c r="J96" s="515"/>
    </row>
    <row r="97" spans="1:10" ht="12.75" customHeight="1">
      <c r="A97" s="45"/>
      <c r="B97" s="46" t="s">
        <v>465</v>
      </c>
      <c r="C97" s="42" t="s">
        <v>304</v>
      </c>
      <c r="D97" s="42" t="s">
        <v>176</v>
      </c>
      <c r="E97" s="47">
        <v>500000</v>
      </c>
      <c r="F97" s="48">
        <v>518.25</v>
      </c>
      <c r="G97" s="49">
        <v>0.0036</v>
      </c>
      <c r="H97" s="50">
        <v>0.074015</v>
      </c>
      <c r="I97" s="51"/>
      <c r="J97" s="515"/>
    </row>
    <row r="98" spans="1:10" ht="12.75" customHeight="1">
      <c r="A98" s="45"/>
      <c r="B98" s="46" t="s">
        <v>466</v>
      </c>
      <c r="C98" s="42" t="s">
        <v>305</v>
      </c>
      <c r="D98" s="42" t="s">
        <v>176</v>
      </c>
      <c r="E98" s="47">
        <v>500000</v>
      </c>
      <c r="F98" s="48">
        <v>516.66</v>
      </c>
      <c r="G98" s="49">
        <v>0.0036</v>
      </c>
      <c r="H98" s="50">
        <v>0.074268</v>
      </c>
      <c r="I98" s="51"/>
      <c r="J98" s="515"/>
    </row>
    <row r="99" spans="1:10" ht="12.75" customHeight="1">
      <c r="A99" s="45"/>
      <c r="B99" s="46" t="s">
        <v>467</v>
      </c>
      <c r="C99" s="42" t="s">
        <v>306</v>
      </c>
      <c r="D99" s="42" t="s">
        <v>176</v>
      </c>
      <c r="E99" s="47">
        <v>500000</v>
      </c>
      <c r="F99" s="48">
        <v>515.89</v>
      </c>
      <c r="G99" s="49">
        <v>0.0036</v>
      </c>
      <c r="H99" s="50">
        <v>0.074255</v>
      </c>
      <c r="I99" s="51"/>
      <c r="J99" s="515"/>
    </row>
    <row r="100" spans="1:10" ht="12.75" customHeight="1">
      <c r="A100" s="45"/>
      <c r="B100" s="46" t="s">
        <v>468</v>
      </c>
      <c r="C100" s="42" t="s">
        <v>307</v>
      </c>
      <c r="D100" s="42" t="s">
        <v>176</v>
      </c>
      <c r="E100" s="47">
        <v>500000</v>
      </c>
      <c r="F100" s="48">
        <v>515.47</v>
      </c>
      <c r="G100" s="49">
        <v>0.0036</v>
      </c>
      <c r="H100" s="50">
        <v>0.074149</v>
      </c>
      <c r="I100" s="51"/>
      <c r="J100" s="515"/>
    </row>
    <row r="101" spans="1:10" ht="12.75" customHeight="1">
      <c r="A101" s="45"/>
      <c r="B101" s="46" t="s">
        <v>469</v>
      </c>
      <c r="C101" s="42" t="s">
        <v>308</v>
      </c>
      <c r="D101" s="42" t="s">
        <v>176</v>
      </c>
      <c r="E101" s="47">
        <v>500000</v>
      </c>
      <c r="F101" s="48">
        <v>515.15</v>
      </c>
      <c r="G101" s="49">
        <v>0.0036</v>
      </c>
      <c r="H101" s="50">
        <v>0.074615</v>
      </c>
      <c r="I101" s="51"/>
      <c r="J101" s="515"/>
    </row>
    <row r="102" spans="1:10" ht="12.75" customHeight="1">
      <c r="A102" s="45"/>
      <c r="B102" s="46" t="s">
        <v>470</v>
      </c>
      <c r="C102" s="42" t="s">
        <v>309</v>
      </c>
      <c r="D102" s="42" t="s">
        <v>176</v>
      </c>
      <c r="E102" s="47">
        <v>500000</v>
      </c>
      <c r="F102" s="48">
        <v>513.96</v>
      </c>
      <c r="G102" s="49">
        <v>0.0036</v>
      </c>
      <c r="H102" s="50">
        <v>0.07417</v>
      </c>
      <c r="I102" s="51"/>
      <c r="J102" s="515"/>
    </row>
    <row r="103" spans="1:10" ht="12.75" customHeight="1">
      <c r="A103" s="45"/>
      <c r="B103" s="46" t="s">
        <v>471</v>
      </c>
      <c r="C103" s="42" t="s">
        <v>310</v>
      </c>
      <c r="D103" s="42" t="s">
        <v>176</v>
      </c>
      <c r="E103" s="47">
        <v>500000</v>
      </c>
      <c r="F103" s="48">
        <v>513.87</v>
      </c>
      <c r="G103" s="49">
        <v>0.0036</v>
      </c>
      <c r="H103" s="50">
        <v>0.074138</v>
      </c>
      <c r="I103" s="51"/>
      <c r="J103" s="515"/>
    </row>
    <row r="104" spans="1:10" ht="12.75" customHeight="1">
      <c r="A104" s="45"/>
      <c r="B104" s="46" t="s">
        <v>472</v>
      </c>
      <c r="C104" s="42" t="s">
        <v>311</v>
      </c>
      <c r="D104" s="42" t="s">
        <v>176</v>
      </c>
      <c r="E104" s="47">
        <v>500000</v>
      </c>
      <c r="F104" s="48">
        <v>512.09</v>
      </c>
      <c r="G104" s="49">
        <v>0.0036</v>
      </c>
      <c r="H104" s="50">
        <v>0.073577</v>
      </c>
      <c r="I104" s="51"/>
      <c r="J104" s="515"/>
    </row>
    <row r="105" spans="1:10" ht="12.75" customHeight="1">
      <c r="A105" s="45"/>
      <c r="B105" s="46" t="s">
        <v>473</v>
      </c>
      <c r="C105" s="42" t="s">
        <v>312</v>
      </c>
      <c r="D105" s="42" t="s">
        <v>176</v>
      </c>
      <c r="E105" s="47">
        <v>500000</v>
      </c>
      <c r="F105" s="48">
        <v>511.7</v>
      </c>
      <c r="G105" s="49">
        <v>0.0036</v>
      </c>
      <c r="H105" s="50">
        <v>0.07474</v>
      </c>
      <c r="I105" s="51"/>
      <c r="J105" s="515"/>
    </row>
    <row r="106" spans="1:10" ht="12.75" customHeight="1">
      <c r="A106" s="45"/>
      <c r="B106" s="46" t="s">
        <v>474</v>
      </c>
      <c r="C106" s="42" t="s">
        <v>313</v>
      </c>
      <c r="D106" s="42" t="s">
        <v>176</v>
      </c>
      <c r="E106" s="47">
        <v>500000</v>
      </c>
      <c r="F106" s="48">
        <v>509.68</v>
      </c>
      <c r="G106" s="49">
        <v>0.0035</v>
      </c>
      <c r="H106" s="50">
        <v>0.07397000000000001</v>
      </c>
      <c r="I106" s="51"/>
      <c r="J106" s="515"/>
    </row>
    <row r="107" spans="1:10" ht="12.75" customHeight="1">
      <c r="A107" s="45"/>
      <c r="B107" s="46" t="s">
        <v>475</v>
      </c>
      <c r="C107" s="42" t="s">
        <v>314</v>
      </c>
      <c r="D107" s="42" t="s">
        <v>176</v>
      </c>
      <c r="E107" s="47">
        <v>500000</v>
      </c>
      <c r="F107" s="48">
        <v>509.36</v>
      </c>
      <c r="G107" s="49">
        <v>0.0035</v>
      </c>
      <c r="H107" s="50">
        <v>0.074776</v>
      </c>
      <c r="I107" s="51"/>
      <c r="J107" s="515"/>
    </row>
    <row r="108" spans="1:10" ht="12.75" customHeight="1">
      <c r="A108" s="45"/>
      <c r="B108" s="46" t="s">
        <v>476</v>
      </c>
      <c r="C108" s="42" t="s">
        <v>315</v>
      </c>
      <c r="D108" s="42" t="s">
        <v>176</v>
      </c>
      <c r="E108" s="47">
        <v>500000</v>
      </c>
      <c r="F108" s="48">
        <v>508.06</v>
      </c>
      <c r="G108" s="49">
        <v>0.0035</v>
      </c>
      <c r="H108" s="50">
        <v>0.07402</v>
      </c>
      <c r="I108" s="51"/>
      <c r="J108" s="515"/>
    </row>
    <row r="109" spans="1:10" ht="12.75" customHeight="1">
      <c r="A109" s="45"/>
      <c r="B109" s="46" t="s">
        <v>477</v>
      </c>
      <c r="C109" s="42" t="s">
        <v>316</v>
      </c>
      <c r="D109" s="42" t="s">
        <v>176</v>
      </c>
      <c r="E109" s="47">
        <v>500000</v>
      </c>
      <c r="F109" s="48">
        <v>505.73</v>
      </c>
      <c r="G109" s="49">
        <v>0.0035</v>
      </c>
      <c r="H109" s="50">
        <v>0.074175</v>
      </c>
      <c r="I109" s="51"/>
      <c r="J109" s="515"/>
    </row>
    <row r="110" spans="1:10" ht="12.75" customHeight="1">
      <c r="A110" s="45"/>
      <c r="B110" s="46" t="s">
        <v>478</v>
      </c>
      <c r="C110" s="42" t="s">
        <v>317</v>
      </c>
      <c r="D110" s="42" t="s">
        <v>176</v>
      </c>
      <c r="E110" s="47">
        <v>500000</v>
      </c>
      <c r="F110" s="48">
        <v>500.95</v>
      </c>
      <c r="G110" s="49">
        <v>0.0035</v>
      </c>
      <c r="H110" s="50">
        <v>0.074118</v>
      </c>
      <c r="I110" s="51"/>
      <c r="J110" s="515"/>
    </row>
    <row r="111" spans="1:10" ht="12.75" customHeight="1">
      <c r="A111" s="45"/>
      <c r="B111" s="46" t="s">
        <v>479</v>
      </c>
      <c r="C111" s="42" t="s">
        <v>318</v>
      </c>
      <c r="D111" s="42" t="s">
        <v>176</v>
      </c>
      <c r="E111" s="47">
        <v>500000</v>
      </c>
      <c r="F111" s="48">
        <v>499.16</v>
      </c>
      <c r="G111" s="49">
        <v>0.0035</v>
      </c>
      <c r="H111" s="50">
        <v>0.07405</v>
      </c>
      <c r="I111" s="51"/>
      <c r="J111" s="515"/>
    </row>
    <row r="112" spans="1:10" ht="12.75" customHeight="1">
      <c r="A112" s="45"/>
      <c r="B112" s="46" t="s">
        <v>480</v>
      </c>
      <c r="C112" s="42" t="s">
        <v>319</v>
      </c>
      <c r="D112" s="42" t="s">
        <v>176</v>
      </c>
      <c r="E112" s="47">
        <v>500000</v>
      </c>
      <c r="F112" s="48">
        <v>496.28</v>
      </c>
      <c r="G112" s="49">
        <v>0.0035</v>
      </c>
      <c r="H112" s="50">
        <v>0.073909</v>
      </c>
      <c r="I112" s="51"/>
      <c r="J112" s="515"/>
    </row>
    <row r="113" spans="1:10" ht="12.75" customHeight="1">
      <c r="A113" s="45"/>
      <c r="B113" s="46" t="s">
        <v>481</v>
      </c>
      <c r="C113" s="42" t="s">
        <v>320</v>
      </c>
      <c r="D113" s="42" t="s">
        <v>176</v>
      </c>
      <c r="E113" s="47">
        <v>500000</v>
      </c>
      <c r="F113" s="48">
        <v>496.28</v>
      </c>
      <c r="G113" s="49">
        <v>0.0035</v>
      </c>
      <c r="H113" s="50">
        <v>0.074135</v>
      </c>
      <c r="I113" s="51"/>
      <c r="J113" s="515"/>
    </row>
    <row r="114" spans="1:10" ht="12.75" customHeight="1">
      <c r="A114" s="45"/>
      <c r="B114" s="46" t="s">
        <v>610</v>
      </c>
      <c r="C114" s="42" t="s">
        <v>321</v>
      </c>
      <c r="D114" s="42" t="s">
        <v>413</v>
      </c>
      <c r="E114" s="47">
        <v>50000</v>
      </c>
      <c r="F114" s="48">
        <v>496.06</v>
      </c>
      <c r="G114" s="49">
        <v>0.0034</v>
      </c>
      <c r="H114" s="50">
        <v>0.078943</v>
      </c>
      <c r="I114" s="51"/>
      <c r="J114" s="515"/>
    </row>
    <row r="115" spans="1:10" ht="12.75" customHeight="1">
      <c r="A115" s="45"/>
      <c r="B115" s="46" t="s">
        <v>482</v>
      </c>
      <c r="C115" s="42" t="s">
        <v>322</v>
      </c>
      <c r="D115" s="42" t="s">
        <v>176</v>
      </c>
      <c r="E115" s="47">
        <v>500000</v>
      </c>
      <c r="F115" s="48">
        <v>495.11</v>
      </c>
      <c r="G115" s="49">
        <v>0.0034</v>
      </c>
      <c r="H115" s="50">
        <v>0.074174</v>
      </c>
      <c r="I115" s="51"/>
      <c r="J115" s="515"/>
    </row>
    <row r="116" spans="1:10" ht="12.75" customHeight="1">
      <c r="A116" s="45"/>
      <c r="B116" s="46" t="s">
        <v>483</v>
      </c>
      <c r="C116" s="42" t="s">
        <v>323</v>
      </c>
      <c r="D116" s="42" t="s">
        <v>176</v>
      </c>
      <c r="E116" s="47">
        <v>500000</v>
      </c>
      <c r="F116" s="48">
        <v>490.82</v>
      </c>
      <c r="G116" s="49">
        <v>0.0034</v>
      </c>
      <c r="H116" s="50">
        <v>0.073966</v>
      </c>
      <c r="I116" s="51"/>
      <c r="J116" s="515"/>
    </row>
    <row r="117" spans="1:10" ht="12.75" customHeight="1">
      <c r="A117" s="45"/>
      <c r="B117" s="46" t="s">
        <v>484</v>
      </c>
      <c r="C117" s="42" t="s">
        <v>324</v>
      </c>
      <c r="D117" s="42" t="s">
        <v>176</v>
      </c>
      <c r="E117" s="47">
        <v>500000</v>
      </c>
      <c r="F117" s="48">
        <v>483.72</v>
      </c>
      <c r="G117" s="49">
        <v>0.0034</v>
      </c>
      <c r="H117" s="50">
        <v>0.074119</v>
      </c>
      <c r="I117" s="51"/>
      <c r="J117" s="515"/>
    </row>
    <row r="118" spans="1:10" ht="12.75" customHeight="1">
      <c r="A118" s="45"/>
      <c r="B118" s="46" t="s">
        <v>485</v>
      </c>
      <c r="C118" s="42" t="s">
        <v>325</v>
      </c>
      <c r="D118" s="42" t="s">
        <v>176</v>
      </c>
      <c r="E118" s="47">
        <v>500000</v>
      </c>
      <c r="F118" s="48">
        <v>475.65</v>
      </c>
      <c r="G118" s="49">
        <v>0.0033</v>
      </c>
      <c r="H118" s="50">
        <v>0.074754</v>
      </c>
      <c r="I118" s="51"/>
      <c r="J118" s="515"/>
    </row>
    <row r="119" spans="1:10" ht="12.75" customHeight="1">
      <c r="A119" s="515"/>
      <c r="B119" s="41" t="s">
        <v>102</v>
      </c>
      <c r="C119" s="42"/>
      <c r="D119" s="42"/>
      <c r="E119" s="42"/>
      <c r="F119" s="52">
        <v>101965.59</v>
      </c>
      <c r="G119" s="53">
        <v>0.7091</v>
      </c>
      <c r="H119" s="54"/>
      <c r="I119" s="55"/>
      <c r="J119" s="515"/>
    </row>
    <row r="120" spans="1:10" ht="12.75" customHeight="1">
      <c r="A120" s="515"/>
      <c r="B120" s="56" t="s">
        <v>177</v>
      </c>
      <c r="C120" s="57"/>
      <c r="D120" s="57"/>
      <c r="E120" s="57"/>
      <c r="F120" s="54" t="s">
        <v>104</v>
      </c>
      <c r="G120" s="54" t="s">
        <v>104</v>
      </c>
      <c r="H120" s="54"/>
      <c r="I120" s="55"/>
      <c r="J120" s="515"/>
    </row>
    <row r="121" spans="1:10" ht="12.75" customHeight="1">
      <c r="A121" s="515"/>
      <c r="B121" s="56" t="s">
        <v>102</v>
      </c>
      <c r="C121" s="57"/>
      <c r="D121" s="57"/>
      <c r="E121" s="57"/>
      <c r="F121" s="54" t="s">
        <v>104</v>
      </c>
      <c r="G121" s="54" t="s">
        <v>104</v>
      </c>
      <c r="H121" s="54"/>
      <c r="I121" s="55"/>
      <c r="J121" s="515"/>
    </row>
    <row r="122" spans="1:10" ht="12.75" customHeight="1">
      <c r="A122" s="515"/>
      <c r="B122" s="56" t="s">
        <v>105</v>
      </c>
      <c r="C122" s="58"/>
      <c r="D122" s="57"/>
      <c r="E122" s="58"/>
      <c r="F122" s="52">
        <v>101965.59</v>
      </c>
      <c r="G122" s="53">
        <v>0.7091</v>
      </c>
      <c r="H122" s="54"/>
      <c r="I122" s="55"/>
      <c r="J122" s="515"/>
    </row>
    <row r="123" spans="1:10" ht="12.75" customHeight="1">
      <c r="A123" s="515"/>
      <c r="B123" s="41" t="s">
        <v>127</v>
      </c>
      <c r="C123" s="42"/>
      <c r="D123" s="42"/>
      <c r="E123" s="42"/>
      <c r="F123" s="42"/>
      <c r="G123" s="42"/>
      <c r="H123" s="126"/>
      <c r="I123" s="51"/>
      <c r="J123" s="515"/>
    </row>
    <row r="124" spans="1:10" ht="12.75" customHeight="1">
      <c r="A124" s="515"/>
      <c r="B124" s="41" t="s">
        <v>128</v>
      </c>
      <c r="C124" s="42"/>
      <c r="D124" s="42"/>
      <c r="E124" s="42"/>
      <c r="F124" s="515"/>
      <c r="G124" s="126"/>
      <c r="H124" s="126"/>
      <c r="I124" s="51"/>
      <c r="J124" s="515"/>
    </row>
    <row r="125" spans="1:10" ht="12.75" customHeight="1">
      <c r="A125" s="45"/>
      <c r="B125" s="46" t="s">
        <v>582</v>
      </c>
      <c r="C125" s="42" t="s">
        <v>131</v>
      </c>
      <c r="D125" s="42" t="s">
        <v>334</v>
      </c>
      <c r="E125" s="47">
        <v>500</v>
      </c>
      <c r="F125" s="48">
        <v>2408.38</v>
      </c>
      <c r="G125" s="49">
        <v>0.0167</v>
      </c>
      <c r="H125" s="50">
        <v>0.07195</v>
      </c>
      <c r="I125" s="51"/>
      <c r="J125" s="515"/>
    </row>
    <row r="126" spans="1:10" ht="12.75" customHeight="1">
      <c r="A126" s="515"/>
      <c r="B126" s="41" t="s">
        <v>102</v>
      </c>
      <c r="C126" s="42"/>
      <c r="D126" s="42"/>
      <c r="E126" s="42"/>
      <c r="F126" s="52">
        <v>2408.38</v>
      </c>
      <c r="G126" s="53">
        <v>0.0167</v>
      </c>
      <c r="H126" s="54"/>
      <c r="I126" s="55"/>
      <c r="J126" s="515"/>
    </row>
    <row r="127" spans="1:10" ht="12.75" customHeight="1">
      <c r="A127" s="515"/>
      <c r="B127" s="41" t="s">
        <v>135</v>
      </c>
      <c r="C127" s="42"/>
      <c r="D127" s="42"/>
      <c r="E127" s="42"/>
      <c r="F127" s="515"/>
      <c r="G127" s="126"/>
      <c r="H127" s="126"/>
      <c r="I127" s="51"/>
      <c r="J127" s="515"/>
    </row>
    <row r="128" spans="1:10" ht="12.75" customHeight="1">
      <c r="A128" s="45"/>
      <c r="B128" s="46" t="s">
        <v>611</v>
      </c>
      <c r="C128" s="42" t="s">
        <v>326</v>
      </c>
      <c r="D128" s="42" t="s">
        <v>334</v>
      </c>
      <c r="E128" s="47">
        <v>500</v>
      </c>
      <c r="F128" s="48">
        <v>2413.21</v>
      </c>
      <c r="G128" s="49">
        <v>0.0168</v>
      </c>
      <c r="H128" s="50">
        <v>0.075017</v>
      </c>
      <c r="I128" s="51"/>
      <c r="J128" s="515"/>
    </row>
    <row r="129" spans="1:10" ht="12.75" customHeight="1">
      <c r="A129" s="515"/>
      <c r="B129" s="41" t="s">
        <v>102</v>
      </c>
      <c r="C129" s="42"/>
      <c r="D129" s="42"/>
      <c r="E129" s="42"/>
      <c r="F129" s="52">
        <v>2413.21</v>
      </c>
      <c r="G129" s="53">
        <v>0.0168</v>
      </c>
      <c r="H129" s="54"/>
      <c r="I129" s="55"/>
      <c r="J129" s="515"/>
    </row>
    <row r="130" spans="1:10" ht="12.75" customHeight="1">
      <c r="A130" s="515"/>
      <c r="B130" s="56" t="s">
        <v>105</v>
      </c>
      <c r="C130" s="58"/>
      <c r="D130" s="57"/>
      <c r="E130" s="58"/>
      <c r="F130" s="52">
        <v>4821.59</v>
      </c>
      <c r="G130" s="53">
        <v>0.0335</v>
      </c>
      <c r="H130" s="54"/>
      <c r="I130" s="55"/>
      <c r="J130" s="515"/>
    </row>
    <row r="131" spans="1:10" ht="12.75" customHeight="1">
      <c r="A131" s="515"/>
      <c r="B131" s="41" t="s">
        <v>137</v>
      </c>
      <c r="C131" s="42"/>
      <c r="D131" s="42"/>
      <c r="E131" s="42"/>
      <c r="F131" s="42"/>
      <c r="G131" s="42"/>
      <c r="H131" s="126"/>
      <c r="I131" s="51"/>
      <c r="J131" s="515"/>
    </row>
    <row r="132" spans="1:10" ht="12.75" customHeight="1">
      <c r="A132" s="515"/>
      <c r="B132" s="41" t="s">
        <v>138</v>
      </c>
      <c r="C132" s="42"/>
      <c r="D132" s="59" t="s">
        <v>139</v>
      </c>
      <c r="E132" s="42"/>
      <c r="F132" s="515"/>
      <c r="G132" s="126"/>
      <c r="H132" s="126"/>
      <c r="I132" s="51"/>
      <c r="J132" s="515"/>
    </row>
    <row r="133" spans="1:10" ht="12.75" customHeight="1">
      <c r="A133" s="45"/>
      <c r="B133" s="46" t="s">
        <v>327</v>
      </c>
      <c r="C133" s="42"/>
      <c r="D133" s="60" t="s">
        <v>141</v>
      </c>
      <c r="E133" s="60"/>
      <c r="F133" s="48">
        <v>150</v>
      </c>
      <c r="G133" s="49">
        <v>0.001</v>
      </c>
      <c r="H133" s="50">
        <v>0.06</v>
      </c>
      <c r="I133" s="51"/>
      <c r="J133" s="515"/>
    </row>
    <row r="134" spans="1:10" ht="12.75" customHeight="1">
      <c r="A134" s="45"/>
      <c r="B134" s="46" t="s">
        <v>328</v>
      </c>
      <c r="C134" s="42"/>
      <c r="D134" s="60" t="s">
        <v>141</v>
      </c>
      <c r="E134" s="60"/>
      <c r="F134" s="48">
        <v>100</v>
      </c>
      <c r="G134" s="49">
        <v>0.0007</v>
      </c>
      <c r="H134" s="50">
        <v>0.05297024527</v>
      </c>
      <c r="I134" s="51"/>
      <c r="J134" s="515"/>
    </row>
    <row r="135" spans="1:10" ht="12.75" customHeight="1">
      <c r="A135" s="45"/>
      <c r="B135" s="46" t="s">
        <v>329</v>
      </c>
      <c r="C135" s="42"/>
      <c r="D135" s="60" t="s">
        <v>141</v>
      </c>
      <c r="E135" s="60"/>
      <c r="F135" s="48">
        <v>100</v>
      </c>
      <c r="G135" s="49">
        <v>0.0007</v>
      </c>
      <c r="H135" s="50">
        <v>0.06</v>
      </c>
      <c r="I135" s="51"/>
      <c r="J135" s="515"/>
    </row>
    <row r="136" spans="1:10" ht="12.75" customHeight="1">
      <c r="A136" s="45"/>
      <c r="B136" s="46" t="s">
        <v>330</v>
      </c>
      <c r="C136" s="42"/>
      <c r="D136" s="60" t="s">
        <v>157</v>
      </c>
      <c r="E136" s="60"/>
      <c r="F136" s="48">
        <v>100</v>
      </c>
      <c r="G136" s="49">
        <v>0.0007</v>
      </c>
      <c r="H136" s="50">
        <v>0.0675</v>
      </c>
      <c r="I136" s="51"/>
      <c r="J136" s="515"/>
    </row>
    <row r="137" spans="1:10" ht="12.75" customHeight="1">
      <c r="A137" s="45"/>
      <c r="B137" s="46" t="s">
        <v>331</v>
      </c>
      <c r="C137" s="42"/>
      <c r="D137" s="60" t="s">
        <v>332</v>
      </c>
      <c r="E137" s="60"/>
      <c r="F137" s="48">
        <v>100</v>
      </c>
      <c r="G137" s="49">
        <v>0.0007</v>
      </c>
      <c r="H137" s="50">
        <v>0.07245876717</v>
      </c>
      <c r="I137" s="51"/>
      <c r="J137" s="515"/>
    </row>
    <row r="138" spans="1:10" ht="12.75" customHeight="1">
      <c r="A138" s="515"/>
      <c r="B138" s="41" t="s">
        <v>102</v>
      </c>
      <c r="C138" s="42"/>
      <c r="D138" s="42"/>
      <c r="E138" s="42"/>
      <c r="F138" s="52">
        <v>550</v>
      </c>
      <c r="G138" s="53">
        <v>0.0038</v>
      </c>
      <c r="H138" s="54"/>
      <c r="I138" s="55"/>
      <c r="J138" s="515"/>
    </row>
    <row r="139" spans="1:10" ht="12.75" customHeight="1">
      <c r="A139" s="515"/>
      <c r="B139" s="56" t="s">
        <v>105</v>
      </c>
      <c r="C139" s="58"/>
      <c r="D139" s="57"/>
      <c r="E139" s="58"/>
      <c r="F139" s="52">
        <v>550</v>
      </c>
      <c r="G139" s="53">
        <v>0.0038</v>
      </c>
      <c r="H139" s="54"/>
      <c r="I139" s="55"/>
      <c r="J139" s="515"/>
    </row>
    <row r="140" spans="1:10" ht="12.75" customHeight="1">
      <c r="A140" s="515"/>
      <c r="B140" s="41" t="s">
        <v>164</v>
      </c>
      <c r="C140" s="42"/>
      <c r="D140" s="42"/>
      <c r="E140" s="42"/>
      <c r="F140" s="42"/>
      <c r="G140" s="42"/>
      <c r="H140" s="126"/>
      <c r="I140" s="51"/>
      <c r="J140" s="515"/>
    </row>
    <row r="141" spans="1:10" ht="12.75" customHeight="1">
      <c r="A141" s="45"/>
      <c r="B141" s="46" t="s">
        <v>165</v>
      </c>
      <c r="C141" s="42"/>
      <c r="D141" s="42"/>
      <c r="E141" s="47"/>
      <c r="F141" s="48">
        <v>1550</v>
      </c>
      <c r="G141" s="49">
        <v>0.0108</v>
      </c>
      <c r="H141" s="50">
        <v>0.061899000604080365</v>
      </c>
      <c r="I141" s="51"/>
      <c r="J141" s="515"/>
    </row>
    <row r="142" spans="1:10" ht="12.75" customHeight="1">
      <c r="A142" s="515"/>
      <c r="B142" s="41" t="s">
        <v>102</v>
      </c>
      <c r="C142" s="42"/>
      <c r="D142" s="42"/>
      <c r="E142" s="42"/>
      <c r="F142" s="52">
        <v>1550</v>
      </c>
      <c r="G142" s="53">
        <v>0.0108</v>
      </c>
      <c r="H142" s="54"/>
      <c r="I142" s="55"/>
      <c r="J142" s="515"/>
    </row>
    <row r="143" spans="1:10" ht="12.75" customHeight="1">
      <c r="A143" s="515"/>
      <c r="B143" s="56" t="s">
        <v>177</v>
      </c>
      <c r="C143" s="57"/>
      <c r="D143" s="57"/>
      <c r="E143" s="57"/>
      <c r="F143" s="54" t="s">
        <v>104</v>
      </c>
      <c r="G143" s="54" t="s">
        <v>104</v>
      </c>
      <c r="H143" s="54"/>
      <c r="I143" s="55"/>
      <c r="J143" s="515"/>
    </row>
    <row r="144" spans="1:10" ht="12.75" customHeight="1">
      <c r="A144" s="515"/>
      <c r="B144" s="56" t="s">
        <v>102</v>
      </c>
      <c r="C144" s="57"/>
      <c r="D144" s="57"/>
      <c r="E144" s="57"/>
      <c r="F144" s="54" t="s">
        <v>104</v>
      </c>
      <c r="G144" s="54" t="s">
        <v>104</v>
      </c>
      <c r="H144" s="54"/>
      <c r="I144" s="55"/>
      <c r="J144" s="515"/>
    </row>
    <row r="145" spans="1:10" ht="12.75" customHeight="1">
      <c r="A145" s="515"/>
      <c r="B145" s="56" t="s">
        <v>105</v>
      </c>
      <c r="C145" s="58"/>
      <c r="D145" s="57"/>
      <c r="E145" s="58"/>
      <c r="F145" s="52">
        <v>1550</v>
      </c>
      <c r="G145" s="53">
        <v>0.0108</v>
      </c>
      <c r="H145" s="54"/>
      <c r="I145" s="55"/>
      <c r="J145" s="515"/>
    </row>
    <row r="146" spans="1:10" ht="12.75" customHeight="1">
      <c r="A146" s="515"/>
      <c r="B146" s="56" t="s">
        <v>166</v>
      </c>
      <c r="C146" s="42"/>
      <c r="D146" s="57"/>
      <c r="E146" s="42"/>
      <c r="F146" s="62">
        <f>18284.68-F26+F156</f>
        <v>5699.320149299999</v>
      </c>
      <c r="G146" s="53">
        <f>12.73%-G26+G156</f>
        <v>0.039728225356247586</v>
      </c>
      <c r="H146" s="54"/>
      <c r="I146" s="55"/>
      <c r="J146" s="515"/>
    </row>
    <row r="147" spans="1:11" ht="12.75" customHeight="1" thickBot="1">
      <c r="A147" s="515"/>
      <c r="B147" s="63" t="s">
        <v>167</v>
      </c>
      <c r="C147" s="64"/>
      <c r="D147" s="64"/>
      <c r="E147" s="64"/>
      <c r="F147" s="65">
        <v>143804.43</v>
      </c>
      <c r="G147" s="66">
        <v>1</v>
      </c>
      <c r="H147" s="67"/>
      <c r="I147" s="68"/>
      <c r="J147" s="518"/>
      <c r="K147" s="518"/>
    </row>
    <row r="148" spans="1:10" ht="12.75" customHeight="1">
      <c r="A148" s="515"/>
      <c r="B148" s="35"/>
      <c r="C148" s="515"/>
      <c r="D148" s="515"/>
      <c r="E148" s="515"/>
      <c r="F148" s="515"/>
      <c r="G148" s="515"/>
      <c r="H148" s="515"/>
      <c r="I148" s="515"/>
      <c r="J148" s="515"/>
    </row>
    <row r="149" spans="1:10" ht="12.75" customHeight="1" thickBot="1">
      <c r="A149" s="515"/>
      <c r="B149" s="558" t="s">
        <v>115</v>
      </c>
      <c r="C149" s="339"/>
      <c r="D149" s="339"/>
      <c r="E149" s="339"/>
      <c r="F149" s="339"/>
      <c r="G149" s="339"/>
      <c r="H149" s="519"/>
      <c r="I149" s="520"/>
      <c r="J149" s="515"/>
    </row>
    <row r="150" spans="1:10" ht="27.75" customHeight="1">
      <c r="A150" s="515"/>
      <c r="B150" s="521" t="s">
        <v>5</v>
      </c>
      <c r="C150" s="522"/>
      <c r="D150" s="522" t="s">
        <v>499</v>
      </c>
      <c r="E150" s="523" t="s">
        <v>8</v>
      </c>
      <c r="F150" s="524" t="s">
        <v>588</v>
      </c>
      <c r="G150" s="523" t="s">
        <v>589</v>
      </c>
      <c r="H150" s="554" t="s">
        <v>590</v>
      </c>
      <c r="I150" s="520"/>
      <c r="J150" s="515"/>
    </row>
    <row r="151" spans="1:10" ht="12.75" customHeight="1">
      <c r="A151" s="515"/>
      <c r="B151" s="333" t="s">
        <v>116</v>
      </c>
      <c r="C151" s="42"/>
      <c r="D151" s="42"/>
      <c r="E151" s="42"/>
      <c r="F151" s="515"/>
      <c r="G151" s="126"/>
      <c r="H151" s="555"/>
      <c r="I151" s="552"/>
      <c r="J151" s="515"/>
    </row>
    <row r="152" spans="1:10" ht="12.75" customHeight="1">
      <c r="A152" s="45"/>
      <c r="B152" s="332" t="s">
        <v>236</v>
      </c>
      <c r="C152" s="42"/>
      <c r="D152" s="167" t="s">
        <v>503</v>
      </c>
      <c r="E152" s="47">
        <v>-94500</v>
      </c>
      <c r="F152" s="48">
        <v>-903.37</v>
      </c>
      <c r="G152" s="49">
        <v>-0.0063</v>
      </c>
      <c r="H152" s="555"/>
      <c r="I152" s="552"/>
      <c r="J152" s="515"/>
    </row>
    <row r="153" spans="1:10" ht="12.75" customHeight="1">
      <c r="A153" s="45"/>
      <c r="B153" s="332" t="s">
        <v>121</v>
      </c>
      <c r="C153" s="42"/>
      <c r="D153" s="167" t="s">
        <v>503</v>
      </c>
      <c r="E153" s="47">
        <v>-149625</v>
      </c>
      <c r="F153" s="48">
        <v>-791.74</v>
      </c>
      <c r="G153" s="49">
        <v>-0.0055</v>
      </c>
      <c r="H153" s="555"/>
      <c r="I153" s="552"/>
      <c r="J153" s="515"/>
    </row>
    <row r="154" spans="1:10" ht="12.75" customHeight="1">
      <c r="A154" s="45"/>
      <c r="B154" s="332" t="s">
        <v>125</v>
      </c>
      <c r="C154" s="42"/>
      <c r="D154" s="167" t="s">
        <v>503</v>
      </c>
      <c r="E154" s="47">
        <v>-9000</v>
      </c>
      <c r="F154" s="48">
        <v>-224.02</v>
      </c>
      <c r="G154" s="49">
        <v>-0.0016</v>
      </c>
      <c r="H154" s="555"/>
      <c r="I154" s="552"/>
      <c r="J154" s="515"/>
    </row>
    <row r="155" spans="1:10" ht="12.75" customHeight="1">
      <c r="A155" s="515"/>
      <c r="B155" s="333" t="s">
        <v>102</v>
      </c>
      <c r="C155" s="42"/>
      <c r="D155" s="42"/>
      <c r="E155" s="42"/>
      <c r="F155" s="52">
        <v>-1919.13</v>
      </c>
      <c r="G155" s="53">
        <v>-0.0134</v>
      </c>
      <c r="H155" s="556"/>
      <c r="I155" s="553"/>
      <c r="J155" s="515"/>
    </row>
    <row r="156" spans="1:10" ht="12.75" customHeight="1" thickBot="1">
      <c r="A156" s="515"/>
      <c r="B156" s="334" t="s">
        <v>105</v>
      </c>
      <c r="C156" s="335"/>
      <c r="D156" s="336"/>
      <c r="E156" s="335"/>
      <c r="F156" s="337">
        <v>-1919.13</v>
      </c>
      <c r="G156" s="338">
        <v>-0.0134</v>
      </c>
      <c r="H156" s="557"/>
      <c r="I156" s="553"/>
      <c r="J156" s="515"/>
    </row>
    <row r="157" spans="1:10" ht="12.75" customHeight="1" thickBot="1">
      <c r="A157" s="515"/>
      <c r="B157" s="33"/>
      <c r="C157" s="515"/>
      <c r="D157" s="515"/>
      <c r="E157" s="515"/>
      <c r="F157" s="515"/>
      <c r="G157" s="515"/>
      <c r="H157" s="515"/>
      <c r="I157" s="515"/>
      <c r="J157" s="518"/>
    </row>
    <row r="158" spans="1:10" ht="12.75" customHeight="1">
      <c r="A158" s="515"/>
      <c r="B158" s="323" t="s">
        <v>170</v>
      </c>
      <c r="C158" s="525"/>
      <c r="D158" s="525"/>
      <c r="E158" s="525"/>
      <c r="F158" s="525"/>
      <c r="G158" s="525"/>
      <c r="H158" s="526"/>
      <c r="I158" s="515"/>
      <c r="J158" s="515"/>
    </row>
    <row r="159" spans="1:10" ht="12.75" customHeight="1" thickBot="1">
      <c r="A159" s="515"/>
      <c r="B159" s="725" t="s">
        <v>171</v>
      </c>
      <c r="C159" s="726"/>
      <c r="D159" s="726"/>
      <c r="E159" s="527"/>
      <c r="F159" s="527"/>
      <c r="G159" s="527"/>
      <c r="H159" s="528"/>
      <c r="I159" s="515"/>
      <c r="J159" s="515"/>
    </row>
    <row r="160" spans="1:10" ht="12.75" customHeight="1" thickBot="1">
      <c r="A160" s="515"/>
      <c r="B160" s="33"/>
      <c r="C160" s="515"/>
      <c r="D160" s="515"/>
      <c r="E160" s="515"/>
      <c r="F160" s="515"/>
      <c r="G160" s="515"/>
      <c r="H160" s="515"/>
      <c r="I160" s="515"/>
      <c r="J160" s="515"/>
    </row>
    <row r="161" spans="1:8" s="79" customFormat="1" ht="16.5" customHeight="1">
      <c r="A161" s="529"/>
      <c r="B161" s="70" t="s">
        <v>336</v>
      </c>
      <c r="C161" s="71"/>
      <c r="D161" s="72"/>
      <c r="E161" s="73"/>
      <c r="F161" s="74"/>
      <c r="G161" s="74"/>
      <c r="H161" s="75"/>
    </row>
    <row r="162" spans="1:8" s="79" customFormat="1" ht="16.5" customHeight="1" thickBot="1">
      <c r="A162" s="529"/>
      <c r="B162" s="78" t="s">
        <v>337</v>
      </c>
      <c r="D162" s="80"/>
      <c r="E162" s="80"/>
      <c r="G162" s="81"/>
      <c r="H162" s="82"/>
    </row>
    <row r="163" spans="1:8" s="79" customFormat="1" ht="21" customHeight="1">
      <c r="A163" s="529"/>
      <c r="B163" s="748" t="s">
        <v>338</v>
      </c>
      <c r="C163" s="750" t="s">
        <v>339</v>
      </c>
      <c r="D163" s="132" t="s">
        <v>340</v>
      </c>
      <c r="E163" s="132" t="s">
        <v>340</v>
      </c>
      <c r="F163" s="133" t="s">
        <v>341</v>
      </c>
      <c r="G163" s="81"/>
      <c r="H163" s="82"/>
    </row>
    <row r="164" spans="1:8" s="79" customFormat="1" ht="16.5" customHeight="1">
      <c r="A164" s="529"/>
      <c r="B164" s="749"/>
      <c r="C164" s="751"/>
      <c r="D164" s="83" t="s">
        <v>342</v>
      </c>
      <c r="E164" s="83" t="s">
        <v>343</v>
      </c>
      <c r="F164" s="134" t="s">
        <v>342</v>
      </c>
      <c r="G164" s="81"/>
      <c r="H164" s="82"/>
    </row>
    <row r="165" spans="1:8" s="79" customFormat="1" ht="16.5" customHeight="1" thickBot="1">
      <c r="A165" s="529"/>
      <c r="B165" s="568" t="s">
        <v>104</v>
      </c>
      <c r="C165" s="135" t="s">
        <v>104</v>
      </c>
      <c r="D165" s="135" t="s">
        <v>104</v>
      </c>
      <c r="E165" s="135" t="s">
        <v>104</v>
      </c>
      <c r="F165" s="136" t="s">
        <v>104</v>
      </c>
      <c r="G165" s="81"/>
      <c r="H165" s="82"/>
    </row>
    <row r="166" spans="1:8" s="79" customFormat="1" ht="16.5" customHeight="1">
      <c r="A166" s="529"/>
      <c r="B166" s="84" t="s">
        <v>344</v>
      </c>
      <c r="C166" s="85"/>
      <c r="D166" s="85"/>
      <c r="E166" s="85"/>
      <c r="F166" s="85"/>
      <c r="G166" s="81"/>
      <c r="H166" s="82"/>
    </row>
    <row r="167" spans="1:8" s="79" customFormat="1" ht="16.5" customHeight="1">
      <c r="A167" s="529"/>
      <c r="B167" s="86"/>
      <c r="G167" s="81"/>
      <c r="H167" s="82"/>
    </row>
    <row r="168" spans="1:8" s="79" customFormat="1" ht="16.5" customHeight="1" thickBot="1">
      <c r="A168" s="529"/>
      <c r="B168" s="86" t="s">
        <v>345</v>
      </c>
      <c r="G168" s="81"/>
      <c r="H168" s="82"/>
    </row>
    <row r="169" spans="1:8" s="79" customFormat="1" ht="16.5" customHeight="1">
      <c r="A169" s="529"/>
      <c r="B169" s="137" t="s">
        <v>346</v>
      </c>
      <c r="C169" s="559" t="s">
        <v>534</v>
      </c>
      <c r="D169" s="560" t="s">
        <v>347</v>
      </c>
      <c r="G169" s="81"/>
      <c r="H169" s="82"/>
    </row>
    <row r="170" spans="1:8" s="79" customFormat="1" ht="16.5" customHeight="1">
      <c r="A170" s="529"/>
      <c r="B170" s="87" t="s">
        <v>348</v>
      </c>
      <c r="C170" s="138"/>
      <c r="D170" s="139"/>
      <c r="G170" s="81"/>
      <c r="H170" s="82"/>
    </row>
    <row r="171" spans="1:8" s="79" customFormat="1" ht="16.5" customHeight="1">
      <c r="A171" s="529"/>
      <c r="B171" s="87" t="s">
        <v>486</v>
      </c>
      <c r="C171" s="139">
        <v>11.6399</v>
      </c>
      <c r="D171" s="139">
        <v>11.7265</v>
      </c>
      <c r="G171" s="81"/>
      <c r="H171" s="82"/>
    </row>
    <row r="172" spans="1:8" s="79" customFormat="1" ht="16.5" customHeight="1">
      <c r="A172" s="529"/>
      <c r="B172" s="87" t="s">
        <v>487</v>
      </c>
      <c r="C172" s="139">
        <v>10.2237</v>
      </c>
      <c r="D172" s="139">
        <v>10.2525</v>
      </c>
      <c r="G172" s="90"/>
      <c r="H172" s="82"/>
    </row>
    <row r="173" spans="1:8" s="79" customFormat="1" ht="16.5" customHeight="1">
      <c r="A173" s="529"/>
      <c r="B173" s="87" t="s">
        <v>353</v>
      </c>
      <c r="C173" s="139"/>
      <c r="D173" s="139"/>
      <c r="G173" s="81"/>
      <c r="H173" s="82"/>
    </row>
    <row r="174" spans="1:8" s="79" customFormat="1" ht="16.5" customHeight="1">
      <c r="A174" s="529"/>
      <c r="B174" s="87" t="s">
        <v>488</v>
      </c>
      <c r="C174" s="139">
        <v>11.573</v>
      </c>
      <c r="D174" s="139">
        <v>11.6559</v>
      </c>
      <c r="G174" s="90"/>
      <c r="H174" s="82"/>
    </row>
    <row r="175" spans="1:8" s="79" customFormat="1" ht="16.5" customHeight="1" thickBot="1">
      <c r="A175" s="529"/>
      <c r="B175" s="140" t="s">
        <v>489</v>
      </c>
      <c r="C175" s="141">
        <v>10.3229</v>
      </c>
      <c r="D175" s="141">
        <v>10.3424</v>
      </c>
      <c r="G175" s="90"/>
      <c r="H175" s="82"/>
    </row>
    <row r="176" spans="1:8" s="79" customFormat="1" ht="34.5" customHeight="1">
      <c r="A176" s="529"/>
      <c r="B176" s="731" t="s">
        <v>375</v>
      </c>
      <c r="C176" s="747"/>
      <c r="D176" s="747"/>
      <c r="E176" s="747"/>
      <c r="F176" s="747"/>
      <c r="G176" s="747"/>
      <c r="H176" s="733"/>
    </row>
    <row r="177" spans="1:8" s="79" customFormat="1" ht="21" customHeight="1">
      <c r="A177" s="529"/>
      <c r="B177" s="328"/>
      <c r="C177" s="329"/>
      <c r="D177" s="329"/>
      <c r="E177" s="329"/>
      <c r="F177" s="329"/>
      <c r="G177" s="329"/>
      <c r="H177" s="330"/>
    </row>
    <row r="178" spans="1:8" s="79" customFormat="1" ht="16.5" customHeight="1">
      <c r="A178" s="529"/>
      <c r="B178" s="86" t="s">
        <v>612</v>
      </c>
      <c r="C178" s="92"/>
      <c r="D178" s="92"/>
      <c r="E178" s="92"/>
      <c r="G178" s="81"/>
      <c r="H178" s="82"/>
    </row>
    <row r="179" spans="1:8" s="79" customFormat="1" ht="16.5" customHeight="1">
      <c r="A179" s="529"/>
      <c r="B179" s="86"/>
      <c r="C179" s="92"/>
      <c r="D179" s="92"/>
      <c r="E179" s="92"/>
      <c r="G179" s="81"/>
      <c r="H179" s="82"/>
    </row>
    <row r="180" spans="1:8" s="79" customFormat="1" ht="24" customHeight="1">
      <c r="A180" s="529"/>
      <c r="B180" s="100" t="s">
        <v>358</v>
      </c>
      <c r="C180" s="94" t="s">
        <v>371</v>
      </c>
      <c r="D180" s="94" t="s">
        <v>360</v>
      </c>
      <c r="E180" s="94" t="s">
        <v>365</v>
      </c>
      <c r="G180" s="81"/>
      <c r="H180" s="82"/>
    </row>
    <row r="181" spans="1:8" s="79" customFormat="1" ht="24" customHeight="1">
      <c r="A181" s="529"/>
      <c r="B181" s="142">
        <v>45075</v>
      </c>
      <c r="C181" s="97" t="s">
        <v>372</v>
      </c>
      <c r="D181" s="98">
        <v>0.047171</v>
      </c>
      <c r="E181" s="98">
        <v>0.047171</v>
      </c>
      <c r="G181" s="81"/>
      <c r="H181" s="82"/>
    </row>
    <row r="182" spans="1:8" s="79" customFormat="1" ht="24" customHeight="1">
      <c r="A182" s="529"/>
      <c r="B182" s="142">
        <v>45075</v>
      </c>
      <c r="C182" s="97" t="s">
        <v>374</v>
      </c>
      <c r="D182" s="98">
        <v>0.05453308</v>
      </c>
      <c r="E182" s="98">
        <v>0.05453308</v>
      </c>
      <c r="G182" s="81"/>
      <c r="H182" s="82"/>
    </row>
    <row r="183" spans="1:8" s="79" customFormat="1" ht="16.5" customHeight="1">
      <c r="A183" s="529"/>
      <c r="B183" s="86" t="s">
        <v>378</v>
      </c>
      <c r="C183" s="92"/>
      <c r="D183" s="516"/>
      <c r="E183" s="92"/>
      <c r="G183" s="81"/>
      <c r="H183" s="82"/>
    </row>
    <row r="184" spans="1:8" s="79" customFormat="1" ht="16.5" customHeight="1">
      <c r="A184" s="529"/>
      <c r="B184" s="86"/>
      <c r="C184" s="92"/>
      <c r="D184" s="516"/>
      <c r="E184" s="92"/>
      <c r="G184" s="81"/>
      <c r="H184" s="82"/>
    </row>
    <row r="185" spans="1:8" s="79" customFormat="1" ht="16.5" customHeight="1">
      <c r="A185" s="529"/>
      <c r="B185" s="86" t="s">
        <v>613</v>
      </c>
      <c r="C185" s="92"/>
      <c r="D185" s="516"/>
      <c r="E185" s="92"/>
      <c r="G185" s="81"/>
      <c r="H185" s="82"/>
    </row>
    <row r="186" spans="1:8" s="79" customFormat="1" ht="16.5" customHeight="1">
      <c r="A186" s="529"/>
      <c r="B186" s="107" t="s">
        <v>380</v>
      </c>
      <c r="C186" s="92"/>
      <c r="D186" s="516"/>
      <c r="E186" s="92"/>
      <c r="G186" s="81"/>
      <c r="H186" s="82"/>
    </row>
    <row r="187" spans="1:8" s="79" customFormat="1" ht="16.5" customHeight="1">
      <c r="A187" s="529"/>
      <c r="B187" s="107"/>
      <c r="C187" s="92"/>
      <c r="D187" s="516"/>
      <c r="E187" s="516"/>
      <c r="G187" s="81"/>
      <c r="H187" s="82"/>
    </row>
    <row r="188" spans="1:8" s="79" customFormat="1" ht="16.5" customHeight="1">
      <c r="A188" s="529"/>
      <c r="B188" s="86" t="s">
        <v>381</v>
      </c>
      <c r="C188" s="92"/>
      <c r="D188" s="516"/>
      <c r="E188" s="516"/>
      <c r="G188" s="81"/>
      <c r="H188" s="82"/>
    </row>
    <row r="189" spans="1:8" s="79" customFormat="1" ht="16.5" customHeight="1">
      <c r="A189" s="529"/>
      <c r="B189" s="86"/>
      <c r="C189" s="92"/>
      <c r="D189" s="516"/>
      <c r="E189" s="516"/>
      <c r="G189" s="81"/>
      <c r="H189" s="82"/>
    </row>
    <row r="190" spans="1:8" s="79" customFormat="1" ht="16.5" customHeight="1">
      <c r="A190" s="529"/>
      <c r="B190" s="86" t="s">
        <v>382</v>
      </c>
      <c r="C190" s="92"/>
      <c r="D190" s="516"/>
      <c r="E190" s="516"/>
      <c r="G190" s="81"/>
      <c r="H190" s="82"/>
    </row>
    <row r="191" spans="1:8" s="79" customFormat="1" ht="16.5" customHeight="1">
      <c r="A191" s="529"/>
      <c r="B191" s="108"/>
      <c r="C191" s="92"/>
      <c r="D191" s="92"/>
      <c r="E191" s="516"/>
      <c r="G191" s="81"/>
      <c r="H191" s="82"/>
    </row>
    <row r="192" spans="1:8" s="79" customFormat="1" ht="16.5" customHeight="1">
      <c r="A192" s="529"/>
      <c r="B192" s="86" t="s">
        <v>490</v>
      </c>
      <c r="C192" s="92"/>
      <c r="D192" s="92"/>
      <c r="E192" s="92"/>
      <c r="G192" s="81"/>
      <c r="H192" s="82"/>
    </row>
    <row r="193" spans="1:8" s="79" customFormat="1" ht="16.5" customHeight="1">
      <c r="A193" s="529"/>
      <c r="B193" s="86"/>
      <c r="C193" s="92"/>
      <c r="D193" s="92"/>
      <c r="E193" s="92"/>
      <c r="G193" s="81"/>
      <c r="H193" s="82"/>
    </row>
    <row r="194" spans="1:8" s="79" customFormat="1" ht="16.5" customHeight="1">
      <c r="A194" s="529"/>
      <c r="B194" s="86" t="s">
        <v>384</v>
      </c>
      <c r="C194" s="92"/>
      <c r="D194" s="92"/>
      <c r="E194" s="92"/>
      <c r="G194" s="81"/>
      <c r="H194" s="82"/>
    </row>
    <row r="195" spans="1:8" s="79" customFormat="1" ht="16.5" customHeight="1">
      <c r="A195" s="529"/>
      <c r="B195" s="86"/>
      <c r="C195" s="92"/>
      <c r="D195" s="92"/>
      <c r="E195" s="92"/>
      <c r="G195" s="81"/>
      <c r="H195" s="82"/>
    </row>
    <row r="196" spans="1:8" s="79" customFormat="1" ht="16.5" customHeight="1" thickBot="1">
      <c r="A196" s="529"/>
      <c r="B196" s="86" t="s">
        <v>385</v>
      </c>
      <c r="C196" s="92"/>
      <c r="D196" s="92"/>
      <c r="E196" s="92"/>
      <c r="G196" s="81"/>
      <c r="H196" s="82"/>
    </row>
    <row r="197" spans="1:8" s="79" customFormat="1" ht="16.5" customHeight="1">
      <c r="A197" s="529"/>
      <c r="B197" s="143" t="s">
        <v>386</v>
      </c>
      <c r="C197" s="144"/>
      <c r="D197" s="144"/>
      <c r="E197" s="144"/>
      <c r="F197" s="145">
        <v>0</v>
      </c>
      <c r="G197" s="340"/>
      <c r="H197" s="82"/>
    </row>
    <row r="198" spans="1:8" s="79" customFormat="1" ht="16.5" customHeight="1">
      <c r="A198" s="529"/>
      <c r="B198" s="146" t="s">
        <v>387</v>
      </c>
      <c r="C198" s="147"/>
      <c r="D198" s="147"/>
      <c r="E198" s="147"/>
      <c r="F198" s="148">
        <f>70.91-9.66</f>
        <v>61.25</v>
      </c>
      <c r="G198" s="149"/>
      <c r="H198" s="82"/>
    </row>
    <row r="199" spans="1:8" s="79" customFormat="1" ht="16.5" customHeight="1">
      <c r="A199" s="529"/>
      <c r="B199" s="146" t="s">
        <v>388</v>
      </c>
      <c r="C199" s="147"/>
      <c r="D199" s="147"/>
      <c r="E199" s="147"/>
      <c r="F199" s="148">
        <f>G130*100</f>
        <v>3.35</v>
      </c>
      <c r="G199" s="149"/>
      <c r="H199" s="82"/>
    </row>
    <row r="200" spans="1:8" s="79" customFormat="1" ht="16.5" customHeight="1">
      <c r="A200" s="529"/>
      <c r="B200" s="146" t="s">
        <v>491</v>
      </c>
      <c r="C200" s="147"/>
      <c r="D200" s="147"/>
      <c r="E200" s="147"/>
      <c r="F200" s="148">
        <f>(G27)*100</f>
        <v>20.30717746437524</v>
      </c>
      <c r="G200" s="149"/>
      <c r="H200" s="82"/>
    </row>
    <row r="201" spans="1:8" s="79" customFormat="1" ht="16.5" customHeight="1">
      <c r="A201" s="529"/>
      <c r="B201" s="146" t="s">
        <v>492</v>
      </c>
      <c r="C201" s="147"/>
      <c r="D201" s="147"/>
      <c r="E201" s="147"/>
      <c r="F201" s="148">
        <v>9.66</v>
      </c>
      <c r="G201" s="150"/>
      <c r="H201" s="82"/>
    </row>
    <row r="202" spans="1:8" s="79" customFormat="1" ht="16.5" customHeight="1" thickBot="1">
      <c r="A202" s="529"/>
      <c r="B202" s="151" t="s">
        <v>389</v>
      </c>
      <c r="C202" s="152"/>
      <c r="D202" s="152"/>
      <c r="E202" s="152"/>
      <c r="F202" s="153">
        <f>(G138+G141+G146)*100</f>
        <v>5.432822535624759</v>
      </c>
      <c r="G202" s="150"/>
      <c r="H202" s="82"/>
    </row>
    <row r="203" spans="1:8" s="79" customFormat="1" ht="16.5" customHeight="1">
      <c r="A203" s="529"/>
      <c r="B203" s="86"/>
      <c r="C203" s="92"/>
      <c r="D203" s="92"/>
      <c r="E203" s="92"/>
      <c r="F203" s="154"/>
      <c r="G203" s="81"/>
      <c r="H203" s="82"/>
    </row>
    <row r="204" spans="1:8" s="79" customFormat="1" ht="16.5" customHeight="1">
      <c r="A204" s="529"/>
      <c r="B204" s="86"/>
      <c r="C204" s="92"/>
      <c r="D204" s="92"/>
      <c r="E204" s="92"/>
      <c r="G204" s="81"/>
      <c r="H204" s="82"/>
    </row>
    <row r="205" spans="1:8" s="79" customFormat="1" ht="16.5" customHeight="1">
      <c r="A205" s="529"/>
      <c r="B205" s="86" t="s">
        <v>390</v>
      </c>
      <c r="C205" s="92"/>
      <c r="D205" s="92"/>
      <c r="E205" s="92"/>
      <c r="G205" s="81"/>
      <c r="H205" s="82"/>
    </row>
    <row r="206" spans="1:8" s="79" customFormat="1" ht="16.5" customHeight="1">
      <c r="A206" s="529"/>
      <c r="B206" s="146" t="s">
        <v>391</v>
      </c>
      <c r="C206" s="155"/>
      <c r="D206" s="155"/>
      <c r="E206" s="155"/>
      <c r="F206" s="156">
        <f>F197+F198</f>
        <v>61.25</v>
      </c>
      <c r="G206" s="157"/>
      <c r="H206" s="82"/>
    </row>
    <row r="207" spans="1:8" s="79" customFormat="1" ht="16.5" customHeight="1">
      <c r="A207" s="529"/>
      <c r="B207" s="146" t="s">
        <v>493</v>
      </c>
      <c r="C207" s="155"/>
      <c r="D207" s="155"/>
      <c r="E207" s="155"/>
      <c r="F207" s="156">
        <f>F201</f>
        <v>9.66</v>
      </c>
      <c r="G207" s="157"/>
      <c r="H207" s="82"/>
    </row>
    <row r="208" spans="1:8" s="79" customFormat="1" ht="16.5" customHeight="1">
      <c r="A208" s="529"/>
      <c r="B208" s="146" t="s">
        <v>494</v>
      </c>
      <c r="C208" s="155"/>
      <c r="D208" s="155"/>
      <c r="E208" s="155"/>
      <c r="F208" s="156">
        <f>F200</f>
        <v>20.30717746437524</v>
      </c>
      <c r="G208" s="158"/>
      <c r="H208" s="82"/>
    </row>
    <row r="209" spans="1:8" s="79" customFormat="1" ht="16.5" customHeight="1">
      <c r="A209" s="529"/>
      <c r="B209" s="146" t="s">
        <v>392</v>
      </c>
      <c r="C209" s="155"/>
      <c r="D209" s="155"/>
      <c r="E209" s="155"/>
      <c r="F209" s="156">
        <f>F199</f>
        <v>3.35</v>
      </c>
      <c r="G209" s="158"/>
      <c r="H209" s="82"/>
    </row>
    <row r="210" spans="1:8" s="79" customFormat="1" ht="16.5" customHeight="1">
      <c r="A210" s="529"/>
      <c r="B210" s="146" t="s">
        <v>389</v>
      </c>
      <c r="C210" s="155"/>
      <c r="D210" s="155"/>
      <c r="E210" s="155"/>
      <c r="F210" s="156">
        <f>F202</f>
        <v>5.432822535624759</v>
      </c>
      <c r="G210" s="157"/>
      <c r="H210" s="561"/>
    </row>
    <row r="211" spans="1:8" s="79" customFormat="1" ht="16.5" customHeight="1">
      <c r="A211" s="529"/>
      <c r="B211" s="86"/>
      <c r="C211" s="118"/>
      <c r="D211" s="118"/>
      <c r="E211" s="118"/>
      <c r="F211" s="119"/>
      <c r="G211" s="81"/>
      <c r="H211" s="82"/>
    </row>
    <row r="212" spans="1:8" s="79" customFormat="1" ht="16.5" customHeight="1">
      <c r="A212" s="529"/>
      <c r="B212" s="86" t="s">
        <v>393</v>
      </c>
      <c r="C212" s="118"/>
      <c r="D212" s="118"/>
      <c r="E212" s="118"/>
      <c r="F212" s="120"/>
      <c r="G212" s="81"/>
      <c r="H212" s="82"/>
    </row>
    <row r="213" spans="1:8" s="79" customFormat="1" ht="16.5" customHeight="1" thickBot="1">
      <c r="A213" s="529"/>
      <c r="B213" s="121"/>
      <c r="C213" s="122"/>
      <c r="D213" s="122"/>
      <c r="E213" s="123"/>
      <c r="F213" s="124"/>
      <c r="G213" s="123"/>
      <c r="H213" s="125"/>
    </row>
    <row r="214" spans="1:8" s="79" customFormat="1" ht="16.5" customHeight="1">
      <c r="A214" s="529"/>
      <c r="B214" s="159" t="s">
        <v>495</v>
      </c>
      <c r="C214" s="160"/>
      <c r="D214" s="160"/>
      <c r="E214" s="160"/>
      <c r="F214" s="161"/>
      <c r="G214" s="162"/>
      <c r="H214" s="75"/>
    </row>
    <row r="215" spans="1:8" s="79" customFormat="1" ht="16.5" customHeight="1">
      <c r="A215" s="529"/>
      <c r="B215" s="86"/>
      <c r="C215" s="118"/>
      <c r="D215" s="118"/>
      <c r="E215" s="118"/>
      <c r="F215" s="120"/>
      <c r="G215" s="81"/>
      <c r="H215" s="82"/>
    </row>
    <row r="216" spans="1:8" s="79" customFormat="1" ht="16.5" customHeight="1">
      <c r="A216" s="529"/>
      <c r="B216" s="163" t="s">
        <v>496</v>
      </c>
      <c r="C216" s="164"/>
      <c r="D216" s="164"/>
      <c r="E216" s="164"/>
      <c r="F216" s="165"/>
      <c r="G216" s="81"/>
      <c r="H216" s="82"/>
    </row>
    <row r="217" spans="1:8" s="79" customFormat="1" ht="42.75" customHeight="1">
      <c r="A217" s="529"/>
      <c r="B217" s="530" t="s">
        <v>497</v>
      </c>
      <c r="C217" s="178" t="s">
        <v>498</v>
      </c>
      <c r="D217" s="178" t="s">
        <v>499</v>
      </c>
      <c r="E217" s="178" t="s">
        <v>500</v>
      </c>
      <c r="F217" s="178" t="s">
        <v>501</v>
      </c>
      <c r="G217" s="178" t="s">
        <v>502</v>
      </c>
      <c r="H217" s="82"/>
    </row>
    <row r="218" spans="1:8" s="79" customFormat="1" ht="16.5" customHeight="1">
      <c r="A218" s="529"/>
      <c r="B218" s="166" t="s">
        <v>24</v>
      </c>
      <c r="C218" s="303">
        <v>45106</v>
      </c>
      <c r="D218" s="167" t="s">
        <v>503</v>
      </c>
      <c r="E218" s="156">
        <v>956.9217911111111</v>
      </c>
      <c r="F218" s="156">
        <v>955.95</v>
      </c>
      <c r="G218" s="752">
        <v>383.7</v>
      </c>
      <c r="H218" s="82"/>
    </row>
    <row r="219" spans="1:8" s="79" customFormat="1" ht="16.5" customHeight="1">
      <c r="A219" s="529"/>
      <c r="B219" s="166" t="s">
        <v>62</v>
      </c>
      <c r="C219" s="303">
        <v>45106</v>
      </c>
      <c r="D219" s="167" t="s">
        <v>503</v>
      </c>
      <c r="E219" s="156">
        <v>2474.3444</v>
      </c>
      <c r="F219" s="156">
        <v>2489.15</v>
      </c>
      <c r="G219" s="753"/>
      <c r="H219" s="82"/>
    </row>
    <row r="220" spans="1:8" s="79" customFormat="1" ht="16.5" customHeight="1">
      <c r="A220" s="529"/>
      <c r="B220" s="166" t="s">
        <v>89</v>
      </c>
      <c r="C220" s="303">
        <v>45106</v>
      </c>
      <c r="D220" s="167" t="s">
        <v>503</v>
      </c>
      <c r="E220" s="156">
        <v>528.5047000167084</v>
      </c>
      <c r="F220" s="156">
        <v>529.15</v>
      </c>
      <c r="G220" s="753"/>
      <c r="H220" s="82"/>
    </row>
    <row r="221" spans="1:8" s="79" customFormat="1" ht="16.5" customHeight="1">
      <c r="A221" s="529"/>
      <c r="B221" s="166" t="s">
        <v>504</v>
      </c>
      <c r="C221" s="88"/>
      <c r="D221" s="88"/>
      <c r="E221" s="168"/>
      <c r="F221" s="168"/>
      <c r="G221" s="169"/>
      <c r="H221" s="82"/>
    </row>
    <row r="222" spans="1:8" s="79" customFormat="1" ht="16.5" customHeight="1">
      <c r="A222" s="529"/>
      <c r="B222" s="107"/>
      <c r="E222" s="170"/>
      <c r="F222" s="170"/>
      <c r="G222" s="171"/>
      <c r="H222" s="82"/>
    </row>
    <row r="223" spans="2:8" s="531" customFormat="1" ht="12">
      <c r="B223" s="172" t="s">
        <v>547</v>
      </c>
      <c r="C223" s="173"/>
      <c r="D223" s="532"/>
      <c r="E223" s="533"/>
      <c r="F223" s="79"/>
      <c r="G223" s="79"/>
      <c r="H223" s="414"/>
    </row>
    <row r="224" spans="2:8" s="531" customFormat="1" ht="12">
      <c r="B224" s="740" t="s">
        <v>505</v>
      </c>
      <c r="C224" s="741"/>
      <c r="D224" s="742"/>
      <c r="E224" s="311">
        <v>0</v>
      </c>
      <c r="F224" s="79"/>
      <c r="G224" s="79"/>
      <c r="H224" s="414"/>
    </row>
    <row r="225" spans="2:8" s="531" customFormat="1" ht="12">
      <c r="B225" s="740" t="s">
        <v>506</v>
      </c>
      <c r="C225" s="741"/>
      <c r="D225" s="742"/>
      <c r="E225" s="311">
        <v>416</v>
      </c>
      <c r="F225" s="171"/>
      <c r="G225" s="171"/>
      <c r="H225" s="414"/>
    </row>
    <row r="226" spans="2:8" s="531" customFormat="1" ht="12">
      <c r="B226" s="740" t="s">
        <v>507</v>
      </c>
      <c r="C226" s="741"/>
      <c r="D226" s="742"/>
      <c r="E226" s="311">
        <v>416</v>
      </c>
      <c r="F226" s="171"/>
      <c r="G226" s="171"/>
      <c r="H226" s="414"/>
    </row>
    <row r="227" spans="2:8" s="531" customFormat="1" ht="12">
      <c r="B227" s="740" t="s">
        <v>508</v>
      </c>
      <c r="C227" s="741"/>
      <c r="D227" s="742"/>
      <c r="E227" s="311">
        <v>346</v>
      </c>
      <c r="F227" s="171"/>
      <c r="G227" s="171"/>
      <c r="H227" s="414"/>
    </row>
    <row r="228" spans="2:8" s="531" customFormat="1" ht="12">
      <c r="B228" s="740" t="s">
        <v>509</v>
      </c>
      <c r="C228" s="741"/>
      <c r="D228" s="742"/>
      <c r="E228" s="311">
        <v>0</v>
      </c>
      <c r="F228" s="171"/>
      <c r="G228" s="171"/>
      <c r="H228" s="414"/>
    </row>
    <row r="229" spans="2:8" s="531" customFormat="1" ht="12">
      <c r="B229" s="740" t="s">
        <v>510</v>
      </c>
      <c r="C229" s="741"/>
      <c r="D229" s="742"/>
      <c r="E229" s="311">
        <v>299836614.59</v>
      </c>
      <c r="F229" s="171"/>
      <c r="G229" s="171"/>
      <c r="H229" s="414"/>
    </row>
    <row r="230" spans="2:10" s="531" customFormat="1" ht="12">
      <c r="B230" s="740" t="s">
        <v>511</v>
      </c>
      <c r="C230" s="741"/>
      <c r="D230" s="742"/>
      <c r="E230" s="311">
        <v>286765805.27</v>
      </c>
      <c r="F230" s="171"/>
      <c r="G230" s="171"/>
      <c r="H230" s="414"/>
      <c r="J230" s="534"/>
    </row>
    <row r="231" spans="2:10" s="531" customFormat="1" ht="12">
      <c r="B231" s="740" t="s">
        <v>512</v>
      </c>
      <c r="C231" s="741"/>
      <c r="D231" s="742"/>
      <c r="E231" s="311">
        <v>246172263.99999997</v>
      </c>
      <c r="F231" s="171"/>
      <c r="G231" s="171"/>
      <c r="H231" s="414"/>
      <c r="J231" s="535"/>
    </row>
    <row r="232" spans="2:10" s="531" customFormat="1" ht="12">
      <c r="B232" s="740" t="s">
        <v>513</v>
      </c>
      <c r="C232" s="741"/>
      <c r="D232" s="742"/>
      <c r="E232" s="311">
        <v>-13070809.32</v>
      </c>
      <c r="F232" s="171"/>
      <c r="G232" s="171"/>
      <c r="H232" s="414"/>
      <c r="J232" s="535"/>
    </row>
    <row r="233" spans="2:8" s="531" customFormat="1" ht="12">
      <c r="B233" s="176" t="s">
        <v>514</v>
      </c>
      <c r="C233" s="177"/>
      <c r="D233" s="177"/>
      <c r="E233" s="170"/>
      <c r="F233" s="171"/>
      <c r="G233" s="171"/>
      <c r="H233" s="414"/>
    </row>
    <row r="234" spans="1:8" s="79" customFormat="1" ht="16.5" customHeight="1">
      <c r="A234" s="529"/>
      <c r="B234" s="107"/>
      <c r="E234" s="170"/>
      <c r="F234" s="170"/>
      <c r="G234" s="171"/>
      <c r="H234" s="82"/>
    </row>
    <row r="235" spans="1:8" s="79" customFormat="1" ht="16.5" customHeight="1">
      <c r="A235" s="529"/>
      <c r="B235" s="172" t="s">
        <v>515</v>
      </c>
      <c r="C235" s="173"/>
      <c r="D235" s="173"/>
      <c r="H235" s="82"/>
    </row>
    <row r="236" spans="1:8" s="79" customFormat="1" ht="16.5" customHeight="1">
      <c r="A236" s="529"/>
      <c r="B236" s="78"/>
      <c r="F236" s="174"/>
      <c r="G236" s="174"/>
      <c r="H236" s="82"/>
    </row>
    <row r="237" spans="1:8" s="79" customFormat="1" ht="16.5" customHeight="1">
      <c r="A237" s="529"/>
      <c r="B237" s="172" t="s">
        <v>516</v>
      </c>
      <c r="C237" s="173"/>
      <c r="D237" s="173"/>
      <c r="F237" s="175"/>
      <c r="H237" s="82"/>
    </row>
    <row r="238" spans="1:8" s="79" customFormat="1" ht="16.5" customHeight="1">
      <c r="A238" s="529"/>
      <c r="B238" s="176"/>
      <c r="C238" s="177"/>
      <c r="D238" s="177"/>
      <c r="E238" s="459"/>
      <c r="F238" s="459"/>
      <c r="H238" s="82"/>
    </row>
    <row r="239" spans="1:8" s="79" customFormat="1" ht="16.5" customHeight="1">
      <c r="A239" s="529"/>
      <c r="B239" s="172" t="s">
        <v>517</v>
      </c>
      <c r="C239" s="562"/>
      <c r="D239" s="562"/>
      <c r="E239" s="459"/>
      <c r="F239" s="563"/>
      <c r="H239" s="82"/>
    </row>
    <row r="240" spans="1:8" s="79" customFormat="1" ht="27.75" customHeight="1" hidden="1">
      <c r="A240" s="529"/>
      <c r="B240" s="530" t="s">
        <v>497</v>
      </c>
      <c r="C240" s="178" t="s">
        <v>518</v>
      </c>
      <c r="D240" s="178" t="s">
        <v>519</v>
      </c>
      <c r="E240" s="179" t="s">
        <v>520</v>
      </c>
      <c r="F240" s="179" t="s">
        <v>521</v>
      </c>
      <c r="H240" s="82"/>
    </row>
    <row r="241" spans="1:8" s="79" customFormat="1" ht="16.5" customHeight="1" hidden="1">
      <c r="A241" s="529"/>
      <c r="B241" s="166"/>
      <c r="C241" s="303"/>
      <c r="D241" s="167"/>
      <c r="E241" s="156"/>
      <c r="F241" s="156"/>
      <c r="H241" s="82"/>
    </row>
    <row r="242" spans="1:8" s="79" customFormat="1" ht="16.5" customHeight="1" hidden="1">
      <c r="A242" s="529"/>
      <c r="B242" s="166"/>
      <c r="C242" s="303"/>
      <c r="D242" s="167"/>
      <c r="E242" s="156"/>
      <c r="F242" s="156"/>
      <c r="H242" s="82"/>
    </row>
    <row r="243" spans="1:8" s="79" customFormat="1" ht="16.5" customHeight="1" hidden="1">
      <c r="A243" s="529"/>
      <c r="B243" s="740" t="s">
        <v>522</v>
      </c>
      <c r="C243" s="741"/>
      <c r="D243" s="741"/>
      <c r="E243" s="741"/>
      <c r="F243" s="742"/>
      <c r="H243" s="82"/>
    </row>
    <row r="244" spans="1:8" s="79" customFormat="1" ht="16.5" customHeight="1">
      <c r="A244" s="529"/>
      <c r="B244" s="172"/>
      <c r="C244" s="562"/>
      <c r="D244" s="562"/>
      <c r="E244" s="459"/>
      <c r="F244" s="563"/>
      <c r="H244" s="82"/>
    </row>
    <row r="245" spans="1:8" s="79" customFormat="1" ht="16.5" customHeight="1">
      <c r="A245" s="529"/>
      <c r="B245" s="172" t="s">
        <v>548</v>
      </c>
      <c r="C245" s="562"/>
      <c r="D245" s="562"/>
      <c r="E245" s="459"/>
      <c r="F245" s="459"/>
      <c r="H245" s="82"/>
    </row>
    <row r="246" spans="1:8" s="79" customFormat="1" ht="16.5" customHeight="1">
      <c r="A246" s="529"/>
      <c r="B246" s="564" t="s">
        <v>523</v>
      </c>
      <c r="C246" s="180"/>
      <c r="D246" s="180"/>
      <c r="E246" s="88">
        <v>95</v>
      </c>
      <c r="F246" s="459"/>
      <c r="H246" s="82"/>
    </row>
    <row r="247" spans="1:8" s="79" customFormat="1" ht="16.5" customHeight="1">
      <c r="A247" s="529"/>
      <c r="B247" s="564" t="s">
        <v>524</v>
      </c>
      <c r="C247" s="180"/>
      <c r="D247" s="180"/>
      <c r="E247" s="181">
        <v>65407500</v>
      </c>
      <c r="F247" s="459"/>
      <c r="H247" s="82"/>
    </row>
    <row r="248" spans="1:8" s="79" customFormat="1" ht="16.5" customHeight="1">
      <c r="A248" s="529"/>
      <c r="B248" s="564" t="s">
        <v>525</v>
      </c>
      <c r="C248" s="180"/>
      <c r="D248" s="180"/>
      <c r="E248" s="181">
        <v>347890.95</v>
      </c>
      <c r="F248" s="459"/>
      <c r="H248" s="82"/>
    </row>
    <row r="249" spans="1:8" s="79" customFormat="1" ht="16.5" customHeight="1">
      <c r="A249" s="529"/>
      <c r="B249" s="78"/>
      <c r="C249" s="459"/>
      <c r="D249" s="459"/>
      <c r="E249" s="459"/>
      <c r="F249" s="459"/>
      <c r="H249" s="82"/>
    </row>
    <row r="250" spans="1:8" s="79" customFormat="1" ht="16.5" customHeight="1">
      <c r="A250" s="529"/>
      <c r="B250" s="78"/>
      <c r="C250" s="459"/>
      <c r="D250" s="459"/>
      <c r="E250" s="459"/>
      <c r="F250" s="459"/>
      <c r="H250" s="82"/>
    </row>
    <row r="251" spans="1:8" s="79" customFormat="1" ht="16.5" customHeight="1" thickBot="1">
      <c r="A251" s="529"/>
      <c r="B251" s="182" t="s">
        <v>526</v>
      </c>
      <c r="C251" s="183"/>
      <c r="D251" s="183"/>
      <c r="E251" s="183"/>
      <c r="F251" s="183"/>
      <c r="G251" s="183"/>
      <c r="H251" s="125"/>
    </row>
    <row r="252" s="79" customFormat="1" ht="16.5" customHeight="1">
      <c r="A252" s="529"/>
    </row>
    <row r="254" spans="2:10" ht="12">
      <c r="B254" s="735" t="s">
        <v>666</v>
      </c>
      <c r="C254" s="735"/>
      <c r="D254" s="735"/>
      <c r="E254" s="735"/>
      <c r="F254" s="735"/>
      <c r="G254" s="735"/>
      <c r="H254" s="735"/>
      <c r="I254" s="735"/>
      <c r="J254" s="507"/>
    </row>
    <row r="255" spans="2:10" ht="12">
      <c r="B255" s="736" t="s">
        <v>615</v>
      </c>
      <c r="C255" s="737" t="s">
        <v>616</v>
      </c>
      <c r="D255" s="737"/>
      <c r="E255" s="408" t="s">
        <v>617</v>
      </c>
      <c r="F255" s="408" t="s">
        <v>618</v>
      </c>
      <c r="G255" s="737" t="s">
        <v>619</v>
      </c>
      <c r="H255" s="737"/>
      <c r="I255" s="737"/>
      <c r="J255" s="737"/>
    </row>
    <row r="256" spans="2:10" ht="48">
      <c r="B256" s="736"/>
      <c r="C256" s="408" t="s">
        <v>353</v>
      </c>
      <c r="D256" s="408" t="s">
        <v>348</v>
      </c>
      <c r="E256" s="408" t="s">
        <v>667</v>
      </c>
      <c r="F256" s="408" t="s">
        <v>668</v>
      </c>
      <c r="G256" s="408" t="s">
        <v>353</v>
      </c>
      <c r="H256" s="408" t="s">
        <v>348</v>
      </c>
      <c r="I256" s="408" t="s">
        <v>667</v>
      </c>
      <c r="J256" s="408" t="s">
        <v>668</v>
      </c>
    </row>
    <row r="257" spans="2:10" ht="12">
      <c r="B257" s="485" t="s">
        <v>669</v>
      </c>
      <c r="C257" s="481">
        <v>0.07906240080347415</v>
      </c>
      <c r="D257" s="481">
        <v>0.08230318690455785</v>
      </c>
      <c r="E257" s="481">
        <v>0.05591699902544511</v>
      </c>
      <c r="F257" s="481">
        <v>0.027284626476507867</v>
      </c>
      <c r="G257" s="536">
        <v>11655.900000000001</v>
      </c>
      <c r="H257" s="536">
        <v>11726.5</v>
      </c>
      <c r="I257" s="536">
        <v>11157.920397948425</v>
      </c>
      <c r="J257" s="536">
        <v>10557.029266192274</v>
      </c>
    </row>
    <row r="258" spans="2:10" ht="12">
      <c r="B258" s="485" t="s">
        <v>623</v>
      </c>
      <c r="C258" s="481">
        <v>0.09441987549646491</v>
      </c>
      <c r="D258" s="481">
        <v>0.09767855471309561</v>
      </c>
      <c r="E258" s="481">
        <v>0.09515524070781334</v>
      </c>
      <c r="F258" s="481">
        <v>0.10039832890866895</v>
      </c>
      <c r="G258" s="536">
        <v>10944.19875496465</v>
      </c>
      <c r="H258" s="536">
        <v>10976.785547130956</v>
      </c>
      <c r="I258" s="536">
        <v>10951.552407078134</v>
      </c>
      <c r="J258" s="536">
        <v>11003.98328908669</v>
      </c>
    </row>
    <row r="259" spans="2:10" ht="12">
      <c r="B259" s="537"/>
      <c r="C259" s="240"/>
      <c r="D259" s="538"/>
      <c r="E259" s="240"/>
      <c r="F259" s="240"/>
      <c r="G259" s="240"/>
      <c r="H259" s="240"/>
      <c r="I259" s="240"/>
      <c r="J259" s="240"/>
    </row>
    <row r="260" spans="2:10" ht="12">
      <c r="B260" s="240"/>
      <c r="C260" s="240"/>
      <c r="D260" s="240"/>
      <c r="E260" s="240"/>
      <c r="F260" s="240"/>
      <c r="G260" s="240"/>
      <c r="H260" s="240"/>
      <c r="I260" s="240"/>
      <c r="J260" s="240"/>
    </row>
    <row r="261" spans="2:10" ht="12">
      <c r="B261" s="735" t="s">
        <v>670</v>
      </c>
      <c r="C261" s="735"/>
      <c r="D261" s="735"/>
      <c r="E261" s="735"/>
      <c r="F261" s="735"/>
      <c r="G261" s="240"/>
      <c r="H261" s="240"/>
      <c r="I261" s="240"/>
      <c r="J261" s="240"/>
    </row>
    <row r="262" spans="2:10" ht="36">
      <c r="B262" s="492"/>
      <c r="C262" s="493" t="s">
        <v>669</v>
      </c>
      <c r="D262" s="493" t="s">
        <v>623</v>
      </c>
      <c r="E262" s="493" t="s">
        <v>671</v>
      </c>
      <c r="F262" s="493" t="s">
        <v>672</v>
      </c>
      <c r="G262" s="240"/>
      <c r="H262" s="240"/>
      <c r="I262" s="240"/>
      <c r="J262" s="240"/>
    </row>
    <row r="263" spans="2:10" ht="12">
      <c r="B263" s="477" t="s">
        <v>628</v>
      </c>
      <c r="C263" s="494">
        <v>250000</v>
      </c>
      <c r="D263" s="494">
        <v>120000</v>
      </c>
      <c r="E263" s="486" t="s">
        <v>649</v>
      </c>
      <c r="F263" s="486" t="s">
        <v>649</v>
      </c>
      <c r="G263" s="240"/>
      <c r="H263" s="240"/>
      <c r="I263" s="240"/>
      <c r="J263" s="240"/>
    </row>
    <row r="264" spans="2:10" ht="12">
      <c r="B264" s="477" t="s">
        <v>629</v>
      </c>
      <c r="C264" s="494">
        <v>272888.339384531</v>
      </c>
      <c r="D264" s="494">
        <v>126344.206958885</v>
      </c>
      <c r="E264" s="486" t="s">
        <v>649</v>
      </c>
      <c r="F264" s="486" t="s">
        <v>649</v>
      </c>
      <c r="G264" s="240"/>
      <c r="H264" s="240"/>
      <c r="I264" s="240"/>
      <c r="J264" s="240"/>
    </row>
    <row r="265" spans="2:10" ht="12">
      <c r="B265" s="477" t="s">
        <v>630</v>
      </c>
      <c r="C265" s="486">
        <v>0.0836917428928297</v>
      </c>
      <c r="D265" s="486">
        <v>0.0999635313641677</v>
      </c>
      <c r="E265" s="486" t="s">
        <v>649</v>
      </c>
      <c r="F265" s="486" t="s">
        <v>649</v>
      </c>
      <c r="G265" s="240"/>
      <c r="H265" s="240"/>
      <c r="I265" s="240"/>
      <c r="J265" s="240"/>
    </row>
    <row r="266" spans="2:10" ht="12">
      <c r="B266" s="477" t="s">
        <v>673</v>
      </c>
      <c r="C266" s="486">
        <v>0.0651910012418534</v>
      </c>
      <c r="D266" s="486">
        <v>0.102336073156073</v>
      </c>
      <c r="E266" s="486" t="s">
        <v>649</v>
      </c>
      <c r="F266" s="486" t="s">
        <v>649</v>
      </c>
      <c r="G266" s="240"/>
      <c r="H266" s="240"/>
      <c r="I266" s="240"/>
      <c r="J266" s="240"/>
    </row>
    <row r="267" spans="2:10" ht="12">
      <c r="B267" s="477" t="s">
        <v>674</v>
      </c>
      <c r="C267" s="486">
        <v>0.0573628951968314</v>
      </c>
      <c r="D267" s="486">
        <v>0.114077030641372</v>
      </c>
      <c r="E267" s="486" t="s">
        <v>649</v>
      </c>
      <c r="F267" s="486" t="s">
        <v>649</v>
      </c>
      <c r="G267" s="240"/>
      <c r="H267" s="240"/>
      <c r="I267" s="240"/>
      <c r="J267" s="240"/>
    </row>
    <row r="268" spans="2:10" ht="12">
      <c r="B268" s="240"/>
      <c r="C268" s="240"/>
      <c r="D268" s="240"/>
      <c r="E268" s="240"/>
      <c r="F268" s="240"/>
      <c r="G268" s="240"/>
      <c r="H268" s="240"/>
      <c r="I268" s="240"/>
      <c r="J268" s="240"/>
    </row>
    <row r="269" spans="2:10" ht="12">
      <c r="B269" s="735" t="s">
        <v>675</v>
      </c>
      <c r="C269" s="735"/>
      <c r="D269" s="735"/>
      <c r="E269" s="735"/>
      <c r="F269" s="735"/>
      <c r="G269" s="240"/>
      <c r="H269" s="240"/>
      <c r="I269" s="240"/>
      <c r="J269" s="240"/>
    </row>
    <row r="270" spans="2:10" ht="36">
      <c r="B270" s="492"/>
      <c r="C270" s="493" t="s">
        <v>669</v>
      </c>
      <c r="D270" s="493" t="s">
        <v>623</v>
      </c>
      <c r="E270" s="493" t="s">
        <v>671</v>
      </c>
      <c r="F270" s="493" t="s">
        <v>672</v>
      </c>
      <c r="G270" s="240"/>
      <c r="H270" s="240"/>
      <c r="I270" s="240"/>
      <c r="J270" s="240"/>
    </row>
    <row r="271" spans="2:10" ht="12">
      <c r="B271" s="477" t="s">
        <v>628</v>
      </c>
      <c r="C271" s="494">
        <v>250000</v>
      </c>
      <c r="D271" s="494">
        <v>120000</v>
      </c>
      <c r="E271" s="486" t="s">
        <v>649</v>
      </c>
      <c r="F271" s="486" t="s">
        <v>649</v>
      </c>
      <c r="G271" s="240"/>
      <c r="H271" s="240"/>
      <c r="I271" s="240"/>
      <c r="J271" s="240"/>
    </row>
    <row r="272" spans="2:10" ht="12">
      <c r="B272" s="477" t="s">
        <v>629</v>
      </c>
      <c r="C272" s="494">
        <v>273785.624072362</v>
      </c>
      <c r="D272" s="494">
        <v>126548.01986767</v>
      </c>
      <c r="E272" s="486" t="s">
        <v>649</v>
      </c>
      <c r="F272" s="486" t="s">
        <v>649</v>
      </c>
      <c r="G272" s="240"/>
      <c r="H272" s="240"/>
      <c r="I272" s="240"/>
      <c r="J272" s="240"/>
    </row>
    <row r="273" spans="2:10" ht="12">
      <c r="B273" s="477" t="s">
        <v>630</v>
      </c>
      <c r="C273" s="486">
        <v>0.0869166130339624</v>
      </c>
      <c r="D273" s="486">
        <v>0.103222689736405</v>
      </c>
      <c r="E273" s="486" t="s">
        <v>649</v>
      </c>
      <c r="F273" s="486" t="s">
        <v>649</v>
      </c>
      <c r="G273" s="240"/>
      <c r="H273" s="240"/>
      <c r="I273" s="240"/>
      <c r="J273" s="240"/>
    </row>
    <row r="274" spans="2:10" ht="12">
      <c r="B274" s="477" t="s">
        <v>673</v>
      </c>
      <c r="C274" s="486">
        <v>0.0651910012418534</v>
      </c>
      <c r="D274" s="486">
        <v>0.102336073156073</v>
      </c>
      <c r="E274" s="486" t="s">
        <v>649</v>
      </c>
      <c r="F274" s="486" t="s">
        <v>649</v>
      </c>
      <c r="G274" s="240"/>
      <c r="H274" s="240"/>
      <c r="I274" s="240"/>
      <c r="J274" s="240"/>
    </row>
    <row r="275" spans="2:10" ht="12">
      <c r="B275" s="477" t="s">
        <v>674</v>
      </c>
      <c r="C275" s="486">
        <v>0.0573628951968314</v>
      </c>
      <c r="D275" s="486">
        <v>0.114077030641372</v>
      </c>
      <c r="E275" s="486" t="s">
        <v>649</v>
      </c>
      <c r="F275" s="486" t="s">
        <v>649</v>
      </c>
      <c r="G275" s="240"/>
      <c r="H275" s="240"/>
      <c r="I275" s="240"/>
      <c r="J275" s="240"/>
    </row>
    <row r="276" spans="2:10" ht="12">
      <c r="B276" s="240"/>
      <c r="C276" s="240"/>
      <c r="D276" s="240"/>
      <c r="E276" s="240"/>
      <c r="F276" s="240"/>
      <c r="G276" s="240"/>
      <c r="H276" s="240"/>
      <c r="I276" s="240"/>
      <c r="J276" s="240"/>
    </row>
    <row r="277" spans="2:10" ht="12">
      <c r="B277" s="240"/>
      <c r="C277" s="240"/>
      <c r="D277" s="240"/>
      <c r="E277" s="240"/>
      <c r="F277" s="240"/>
      <c r="G277" s="240"/>
      <c r="H277" s="240"/>
      <c r="I277" s="240"/>
      <c r="J277" s="240"/>
    </row>
    <row r="278" spans="2:10" ht="12">
      <c r="B278" s="408" t="s">
        <v>645</v>
      </c>
      <c r="C278" s="240"/>
      <c r="D278" s="240"/>
      <c r="E278" s="240"/>
      <c r="F278" s="240"/>
      <c r="G278" s="240"/>
      <c r="H278" s="240"/>
      <c r="I278" s="240"/>
      <c r="J278" s="240"/>
    </row>
    <row r="279" spans="2:10" ht="12">
      <c r="B279" s="477" t="s">
        <v>676</v>
      </c>
      <c r="C279" s="489"/>
      <c r="D279" s="240"/>
      <c r="E279" s="240"/>
      <c r="F279" s="240"/>
      <c r="G279" s="240"/>
      <c r="H279" s="240"/>
      <c r="I279" s="240"/>
      <c r="J279" s="240"/>
    </row>
    <row r="280" spans="2:10" ht="12">
      <c r="B280" s="477" t="s">
        <v>677</v>
      </c>
      <c r="C280" s="489"/>
      <c r="D280" s="240"/>
      <c r="E280" s="240"/>
      <c r="F280" s="240"/>
      <c r="G280" s="240"/>
      <c r="H280" s="240"/>
      <c r="I280" s="240"/>
      <c r="J280" s="240"/>
    </row>
    <row r="281" spans="2:10" ht="12">
      <c r="B281" s="465"/>
      <c r="C281" s="465"/>
      <c r="D281" s="465"/>
      <c r="E281" s="465"/>
      <c r="F281" s="465"/>
      <c r="G281" s="465"/>
      <c r="H281" s="465"/>
      <c r="I281" s="465"/>
      <c r="J281" s="465"/>
    </row>
    <row r="282" spans="2:10" ht="12">
      <c r="B282" s="465"/>
      <c r="C282" s="465"/>
      <c r="D282" s="465"/>
      <c r="E282" s="465"/>
      <c r="F282" s="465"/>
      <c r="G282" s="465"/>
      <c r="H282" s="465"/>
      <c r="I282" s="465"/>
      <c r="J282" s="465"/>
    </row>
    <row r="283" spans="2:10" ht="12">
      <c r="B283" s="408" t="s">
        <v>643</v>
      </c>
      <c r="C283" s="492"/>
      <c r="D283" s="465"/>
      <c r="E283" s="465"/>
      <c r="F283" s="465"/>
      <c r="G283" s="465"/>
      <c r="H283" s="465"/>
      <c r="I283" s="465"/>
      <c r="J283" s="465"/>
    </row>
    <row r="284" spans="2:10" ht="12">
      <c r="B284" s="507" t="s">
        <v>663</v>
      </c>
      <c r="C284" s="539">
        <v>1566.0295039298292</v>
      </c>
      <c r="D284" s="465"/>
      <c r="E284" s="465"/>
      <c r="F284" s="465"/>
      <c r="G284" s="465"/>
      <c r="H284" s="465"/>
      <c r="I284" s="465"/>
      <c r="J284" s="465"/>
    </row>
    <row r="285" spans="2:10" ht="12">
      <c r="B285" s="507" t="s">
        <v>664</v>
      </c>
      <c r="C285" s="514">
        <v>3.389346376731177</v>
      </c>
      <c r="D285" s="465"/>
      <c r="E285" s="465"/>
      <c r="F285" s="465"/>
      <c r="G285" s="465"/>
      <c r="H285" s="465"/>
      <c r="I285" s="465"/>
      <c r="J285" s="465"/>
    </row>
    <row r="286" spans="2:10" ht="12">
      <c r="B286" s="507" t="s">
        <v>644</v>
      </c>
      <c r="C286" s="514">
        <v>3.51793943408575</v>
      </c>
      <c r="D286" s="465"/>
      <c r="E286" s="465"/>
      <c r="F286" s="465"/>
      <c r="G286" s="465"/>
      <c r="H286" s="465"/>
      <c r="I286" s="465"/>
      <c r="J286" s="465"/>
    </row>
    <row r="287" spans="2:10" ht="12">
      <c r="B287" s="507" t="s">
        <v>665</v>
      </c>
      <c r="C287" s="540">
        <v>0.07321346618209969</v>
      </c>
      <c r="D287" s="465"/>
      <c r="E287" s="465"/>
      <c r="F287" s="465"/>
      <c r="G287" s="465"/>
      <c r="H287" s="465"/>
      <c r="I287" s="465"/>
      <c r="J287" s="465"/>
    </row>
    <row r="288" spans="2:10" ht="12">
      <c r="B288" s="465"/>
      <c r="C288" s="465"/>
      <c r="D288" s="465"/>
      <c r="E288" s="465"/>
      <c r="F288" s="465"/>
      <c r="G288" s="465"/>
      <c r="H288" s="465"/>
      <c r="I288" s="465"/>
      <c r="J288" s="465"/>
    </row>
    <row r="289" ht="12.75" thickBot="1"/>
    <row r="290" spans="2:6" ht="12">
      <c r="B290" s="541"/>
      <c r="C290" s="542"/>
      <c r="D290" s="543"/>
      <c r="E290" s="743" t="s">
        <v>678</v>
      </c>
      <c r="F290" s="744"/>
    </row>
    <row r="291" spans="2:6" ht="12">
      <c r="B291" s="373" t="s">
        <v>679</v>
      </c>
      <c r="C291" s="544"/>
      <c r="D291" s="544"/>
      <c r="E291" s="381"/>
      <c r="F291" s="501"/>
    </row>
    <row r="292" spans="2:6" ht="12">
      <c r="B292" s="374" t="s">
        <v>680</v>
      </c>
      <c r="C292" s="544"/>
      <c r="D292" s="544"/>
      <c r="E292" s="381"/>
      <c r="F292" s="501"/>
    </row>
    <row r="293" spans="2:6" ht="12">
      <c r="B293" s="375" t="s">
        <v>681</v>
      </c>
      <c r="C293" s="544"/>
      <c r="D293" s="544"/>
      <c r="E293" s="381"/>
      <c r="F293" s="501"/>
    </row>
    <row r="294" spans="2:6" ht="12">
      <c r="B294" s="375" t="s">
        <v>682</v>
      </c>
      <c r="C294" s="544"/>
      <c r="D294" s="544"/>
      <c r="E294" s="381"/>
      <c r="F294" s="501"/>
    </row>
    <row r="295" spans="2:6" ht="12">
      <c r="B295" s="375"/>
      <c r="C295" s="544"/>
      <c r="D295" s="544"/>
      <c r="E295" s="381"/>
      <c r="F295" s="501"/>
    </row>
    <row r="296" spans="2:6" ht="12">
      <c r="B296" s="545"/>
      <c r="C296" s="544"/>
      <c r="D296" s="544"/>
      <c r="E296" s="381"/>
      <c r="F296" s="501"/>
    </row>
    <row r="297" spans="2:6" ht="12">
      <c r="B297" s="545"/>
      <c r="C297" s="544"/>
      <c r="D297" s="544"/>
      <c r="E297" s="381"/>
      <c r="F297" s="501"/>
    </row>
    <row r="298" spans="2:6" ht="12">
      <c r="B298" s="545"/>
      <c r="C298" s="544"/>
      <c r="D298" s="544"/>
      <c r="E298" s="381"/>
      <c r="F298" s="501"/>
    </row>
    <row r="299" spans="2:6" ht="12">
      <c r="B299" s="374" t="s">
        <v>683</v>
      </c>
      <c r="C299" s="544"/>
      <c r="D299" s="544"/>
      <c r="E299" s="381"/>
      <c r="F299" s="501"/>
    </row>
    <row r="300" spans="2:6" ht="12.75" thickBot="1">
      <c r="B300" s="546"/>
      <c r="C300" s="547"/>
      <c r="D300" s="547"/>
      <c r="E300" s="387"/>
      <c r="F300" s="502"/>
    </row>
    <row r="301" ht="12.75" thickBot="1"/>
    <row r="302" ht="12">
      <c r="B302" s="548" t="s">
        <v>684</v>
      </c>
    </row>
    <row r="303" ht="12">
      <c r="B303" s="549" t="s">
        <v>685</v>
      </c>
    </row>
    <row r="304" ht="12">
      <c r="B304" s="550"/>
    </row>
    <row r="305" ht="12">
      <c r="B305" s="550"/>
    </row>
    <row r="306" ht="12">
      <c r="B306" s="550"/>
    </row>
    <row r="307" ht="12">
      <c r="B307" s="550"/>
    </row>
    <row r="308" ht="12">
      <c r="B308" s="550"/>
    </row>
    <row r="309" ht="12">
      <c r="B309" s="550"/>
    </row>
    <row r="310" ht="12">
      <c r="B310" s="550"/>
    </row>
    <row r="311" ht="12">
      <c r="B311" s="550"/>
    </row>
    <row r="312" ht="12">
      <c r="B312" s="550"/>
    </row>
    <row r="313" ht="12">
      <c r="B313" s="550"/>
    </row>
    <row r="314" ht="12.75" thickBot="1">
      <c r="B314" s="551"/>
    </row>
  </sheetData>
  <sheetProtection/>
  <mergeCells count="23">
    <mergeCell ref="B225:D225"/>
    <mergeCell ref="B226:D226"/>
    <mergeCell ref="B227:D227"/>
    <mergeCell ref="B228:D228"/>
    <mergeCell ref="B229:D229"/>
    <mergeCell ref="B230:D230"/>
    <mergeCell ref="B1:E1"/>
    <mergeCell ref="B176:H176"/>
    <mergeCell ref="B255:B256"/>
    <mergeCell ref="C255:D255"/>
    <mergeCell ref="B159:D159"/>
    <mergeCell ref="B163:B164"/>
    <mergeCell ref="C163:C164"/>
    <mergeCell ref="G218:G220"/>
    <mergeCell ref="B243:F243"/>
    <mergeCell ref="B224:D224"/>
    <mergeCell ref="B231:D231"/>
    <mergeCell ref="B232:D232"/>
    <mergeCell ref="E290:F290"/>
    <mergeCell ref="B254:I254"/>
    <mergeCell ref="G255:J255"/>
    <mergeCell ref="B261:F261"/>
    <mergeCell ref="B269:F269"/>
  </mergeCells>
  <hyperlinks>
    <hyperlink ref="I2" location="'Scheme Dash Board'!A1" display="Back to Scheme DashBoard"/>
  </hyperlinks>
  <printOptions/>
  <pageMargins left="0" right="0" top="0" bottom="0" header="0" footer="0"/>
  <pageSetup horizontalDpi="600" verticalDpi="600" orientation="landscape" r:id="rId2"/>
  <headerFooter>
    <oddFooter>&amp;C&amp;1#&amp;"Calibri"&amp;10&amp;K000000 For internal use only</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2023-06-05T10:26:40Z</dcterms:created>
  <dcterms:modified xsi:type="dcterms:W3CDTF">2023-06-13T12:13:33Z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b.comClassification">
    <vt:lpwstr>For internal use only</vt:lpwstr>
  </property>
</Properties>
</file>