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66925"/>
  <xr:revisionPtr revIDLastSave="0" documentId="13_ncr:1_{2C467582-016D-439A-A821-7C26541171C0}"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2" r:id="rId2"/>
    <sheet name="PPLF" sheetId="5" r:id="rId3"/>
    <sheet name="PPTSF" sheetId="4" r:id="rId4"/>
    <sheet name="PPCHF" sheetId="6" r:id="rId5"/>
  </sheets>
  <definedNames>
    <definedName name="JR_PAGE_ANCHOR_0_1">'Scheme Dash Board'!#REF!</definedName>
    <definedName name="JR_PAGE_ANCHOR_0_2" localSheetId="4">#REF!</definedName>
    <definedName name="JR_PAGE_ANCHOR_0_2" localSheetId="2">#REF!</definedName>
    <definedName name="JR_PAGE_ANCHOR_0_2">PPFCF!$A$1</definedName>
    <definedName name="JR_PAGE_ANCHOR_0_3" localSheetId="2">PPLF!$A$1</definedName>
    <definedName name="JR_PAGE_ANCHOR_0_3">#REF!</definedName>
    <definedName name="JR_PAGE_ANCHOR_0_4" localSheetId="4">#REF!</definedName>
    <definedName name="JR_PAGE_ANCHOR_0_4" localSheetId="2">#REF!</definedName>
    <definedName name="JR_PAGE_ANCHOR_0_4">PPTSF!$A$1</definedName>
    <definedName name="JR_PAGE_ANCHOR_0_5" localSheetId="4">#REF!</definedName>
    <definedName name="JR_PAGE_ANCHOR_0_5" localSheetId="2">#REF!</definedName>
    <definedName name="JR_PAGE_ANCHOR_0_5">#REF!</definedName>
    <definedName name="JR_PAGE_ANCHOR_0_6" localSheetId="4">PPCHF!$A$1</definedName>
    <definedName name="JR_PAGE_ANCHOR_0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4" i="2" l="1"/>
  <c r="G124" i="2"/>
  <c r="G123" i="2"/>
  <c r="F144" i="6"/>
  <c r="G144" i="6"/>
  <c r="F208" i="6" l="1"/>
  <c r="F200" i="6"/>
  <c r="F210" i="6" s="1"/>
  <c r="F199" i="6"/>
  <c r="F207" i="6" s="1"/>
  <c r="G27" i="6"/>
  <c r="F203" i="6" s="1"/>
  <c r="F211" i="6" s="1"/>
  <c r="F27" i="6"/>
  <c r="F129" i="5"/>
  <c r="F134" i="5" s="1"/>
  <c r="F128" i="5"/>
  <c r="F133" i="5" s="1"/>
  <c r="F127" i="5"/>
  <c r="F126" i="5"/>
  <c r="F132" i="5" l="1"/>
  <c r="G28" i="6"/>
  <c r="F28" i="6"/>
  <c r="F201" i="6" l="1"/>
  <c r="F209" i="6" s="1"/>
  <c r="G97" i="2"/>
  <c r="F97" i="2"/>
  <c r="F123" i="2"/>
  <c r="F102" i="2" l="1"/>
  <c r="G102" i="2"/>
</calcChain>
</file>

<file path=xl/sharedStrings.xml><?xml version="1.0" encoding="utf-8"?>
<sst xmlns="http://schemas.openxmlformats.org/spreadsheetml/2006/main" count="1896" uniqueCount="982">
  <si>
    <t>Scheme Name</t>
  </si>
  <si>
    <t>Parag Parikh Flexi Cap Fund</t>
  </si>
  <si>
    <t>Parag Parikh Tax Saver Fund</t>
  </si>
  <si>
    <t>Parag Parikh Conservative Hybrid Fund</t>
  </si>
  <si>
    <t xml:space="preserve">
  </t>
  </si>
  <si>
    <t>Monthly Portfolio Statement as on July 31, 2023</t>
  </si>
  <si>
    <t>Name of the Instrument</t>
  </si>
  <si>
    <t>ISIN</t>
  </si>
  <si>
    <t>Industry</t>
  </si>
  <si>
    <t>Quantity</t>
  </si>
  <si>
    <t>Market/Fair Value
 (Rs. in Lakhs)</t>
  </si>
  <si>
    <t>% to Net
 Assets</t>
  </si>
  <si>
    <t>YTM~</t>
  </si>
  <si>
    <t>YTC^</t>
  </si>
  <si>
    <t>null</t>
  </si>
  <si>
    <t>Equity &amp; Equity related</t>
  </si>
  <si>
    <t>(a) Listed / awaiting listing on Stock Exchanges</t>
  </si>
  <si>
    <t>HDFB03</t>
  </si>
  <si>
    <t>HDFC Bank Limited</t>
  </si>
  <si>
    <t>INE040A01034</t>
  </si>
  <si>
    <t>Banks</t>
  </si>
  <si>
    <t>ITCL02</t>
  </si>
  <si>
    <t>ITC Limited</t>
  </si>
  <si>
    <t>INE154A01025</t>
  </si>
  <si>
    <t>Diversified FMCG</t>
  </si>
  <si>
    <t>BAJA01</t>
  </si>
  <si>
    <t>Bajaj Holdings &amp; Investment Limited</t>
  </si>
  <si>
    <t>INE118A01012</t>
  </si>
  <si>
    <t>Finance</t>
  </si>
  <si>
    <t>IBCL05</t>
  </si>
  <si>
    <t>ICICI Bank Limited</t>
  </si>
  <si>
    <t>INE090A01021</t>
  </si>
  <si>
    <t>UTIB02</t>
  </si>
  <si>
    <t>Axis Bank Limited</t>
  </si>
  <si>
    <t>INE238A01034</t>
  </si>
  <si>
    <t>PGCI01</t>
  </si>
  <si>
    <t>Power Grid Corporation of India Limited</t>
  </si>
  <si>
    <t>INE752E01010</t>
  </si>
  <si>
    <t>Power</t>
  </si>
  <si>
    <t>HCLT02</t>
  </si>
  <si>
    <t>HCL Technologies Limited</t>
  </si>
  <si>
    <t>INE860A01027</t>
  </si>
  <si>
    <t>IT - Software</t>
  </si>
  <si>
    <t>COAL01</t>
  </si>
  <si>
    <t>Coal India Limited</t>
  </si>
  <si>
    <t>INE522F01014</t>
  </si>
  <si>
    <t>Consumable Fuels</t>
  </si>
  <si>
    <t>MAUD01</t>
  </si>
  <si>
    <t>Maruti Suzuki India Limited</t>
  </si>
  <si>
    <t>INE585B01010</t>
  </si>
  <si>
    <t>Automobiles</t>
  </si>
  <si>
    <t>MOFS03</t>
  </si>
  <si>
    <t>Motilal Oswal Financial Services Limited</t>
  </si>
  <si>
    <t>INE338I01027</t>
  </si>
  <si>
    <t>Capital Markets</t>
  </si>
  <si>
    <t>INFS02</t>
  </si>
  <si>
    <t>Infosys Limited</t>
  </si>
  <si>
    <t>INE009A01021</t>
  </si>
  <si>
    <t>NMDC01</t>
  </si>
  <si>
    <t>NMDC Limited</t>
  </si>
  <si>
    <t>INE584A01023</t>
  </si>
  <si>
    <t>Minerals &amp; Mining</t>
  </si>
  <si>
    <t>CDSL01</t>
  </si>
  <si>
    <t>Central Depository Services (India) Limited</t>
  </si>
  <si>
    <t>INE736A01011</t>
  </si>
  <si>
    <t>IEEL02</t>
  </si>
  <si>
    <t>Indian Energy Exchange Limited</t>
  </si>
  <si>
    <t>INE022Q01020</t>
  </si>
  <si>
    <t>CHEL02</t>
  </si>
  <si>
    <t>Zydus Lifesciences Limited</t>
  </si>
  <si>
    <t>INE010B01027</t>
  </si>
  <si>
    <t>Pharmaceuticals &amp; Biotechnology</t>
  </si>
  <si>
    <t>CIPL03</t>
  </si>
  <si>
    <t>Cipla Limited</t>
  </si>
  <si>
    <t>INE059A01026</t>
  </si>
  <si>
    <t>MCEX01</t>
  </si>
  <si>
    <t>Multi Commodity Exchange of India Limited</t>
  </si>
  <si>
    <t>INE745G01035</t>
  </si>
  <si>
    <t>DRRL02</t>
  </si>
  <si>
    <t>Dr. Reddy's Laboratories Limited</t>
  </si>
  <si>
    <t>INE089A01023</t>
  </si>
  <si>
    <t>BAFL02</t>
  </si>
  <si>
    <t>Bajaj Finance Limited</t>
  </si>
  <si>
    <t>INE296A01024</t>
  </si>
  <si>
    <t>BALI02</t>
  </si>
  <si>
    <t>Balkrishna Industries Limited</t>
  </si>
  <si>
    <t>INE787D01026</t>
  </si>
  <si>
    <t>Auto Components</t>
  </si>
  <si>
    <t>IPCA03</t>
  </si>
  <si>
    <t>IPCA Laboratories Limited</t>
  </si>
  <si>
    <t>INE571A01038</t>
  </si>
  <si>
    <t>UTIA01</t>
  </si>
  <si>
    <t>UTI Asset Management Company Limited</t>
  </si>
  <si>
    <t>INE094J01016</t>
  </si>
  <si>
    <t>ICRA01</t>
  </si>
  <si>
    <t>ICRA Limited</t>
  </si>
  <si>
    <t>INE725G01011</t>
  </si>
  <si>
    <t>IFEL01</t>
  </si>
  <si>
    <t>Oracle Financial Services Software Limited</t>
  </si>
  <si>
    <t>INE881D01027</t>
  </si>
  <si>
    <t>IIBL01</t>
  </si>
  <si>
    <t>IndusInd Bank Limited</t>
  </si>
  <si>
    <t>INE095A01012</t>
  </si>
  <si>
    <t>NMST01</t>
  </si>
  <si>
    <t>NMDC Steel Limited</t>
  </si>
  <si>
    <t>INE0NNS01018</t>
  </si>
  <si>
    <t>Ferrous Metals</t>
  </si>
  <si>
    <t>HLEL02</t>
  </si>
  <si>
    <t>Hindustan Unilever Limited</t>
  </si>
  <si>
    <t>INE030A01027</t>
  </si>
  <si>
    <t>ASHL02</t>
  </si>
  <si>
    <t>Ashok Leyland Limited</t>
  </si>
  <si>
    <t>INE208A01029</t>
  </si>
  <si>
    <t>Agricultural, Commercial &amp; Construction Vehicles</t>
  </si>
  <si>
    <t>TEMA02</t>
  </si>
  <si>
    <t>Tech Mahindra Limited</t>
  </si>
  <si>
    <t>INE669C01036</t>
  </si>
  <si>
    <t>MASC01</t>
  </si>
  <si>
    <t>Maharashtra Scooters Limited</t>
  </si>
  <si>
    <t>INE288A01013</t>
  </si>
  <si>
    <t>TELC03</t>
  </si>
  <si>
    <t>Tata Motors Limited</t>
  </si>
  <si>
    <t>INE155A01022</t>
  </si>
  <si>
    <t>BKBA02</t>
  </si>
  <si>
    <t>Bank of Baroda</t>
  </si>
  <si>
    <t>INE028A01039</t>
  </si>
  <si>
    <t>TCSL01</t>
  </si>
  <si>
    <t>Tata Consultancy Services Limited</t>
  </si>
  <si>
    <t>INE467B01029</t>
  </si>
  <si>
    <t>HDLI01</t>
  </si>
  <si>
    <t>HDFC Life Insurance Company Limited</t>
  </si>
  <si>
    <t>INE795G01014</t>
  </si>
  <si>
    <t>Insurance</t>
  </si>
  <si>
    <t>CANB01</t>
  </si>
  <si>
    <t>Canara Bank</t>
  </si>
  <si>
    <t>INE476A01014</t>
  </si>
  <si>
    <t>$0.00%</t>
  </si>
  <si>
    <t>Sub Total</t>
  </si>
  <si>
    <t>(b) Unlisted</t>
  </si>
  <si>
    <t>NIL</t>
  </si>
  <si>
    <t>Total</t>
  </si>
  <si>
    <t>Equity &amp; Equity related Foreign Investments</t>
  </si>
  <si>
    <t>29798540USD</t>
  </si>
  <si>
    <t>Alphabet Inc A</t>
  </si>
  <si>
    <t>US02079K3059</t>
  </si>
  <si>
    <t>951692USD</t>
  </si>
  <si>
    <t>Microsoft Corp</t>
  </si>
  <si>
    <t>US5949181045</t>
  </si>
  <si>
    <t>14971609USD</t>
  </si>
  <si>
    <t>Meta Platforms Registered Shares A</t>
  </si>
  <si>
    <t>US30303M1027</t>
  </si>
  <si>
    <t>645156USD</t>
  </si>
  <si>
    <t>Amazon Com Inc</t>
  </si>
  <si>
    <t>US0231351067</t>
  </si>
  <si>
    <t>Index / Stock Futures</t>
  </si>
  <si>
    <t>CANBAUG23</t>
  </si>
  <si>
    <t>Canara Bank August 2023 Future</t>
  </si>
  <si>
    <t>HDLIAUG23</t>
  </si>
  <si>
    <t>HDFC Life Insurance Company Limited August 2023 Future</t>
  </si>
  <si>
    <t>TCSLAUG23</t>
  </si>
  <si>
    <t>Tata Consultancy Services Limited August 2023 Future</t>
  </si>
  <si>
    <t>BKBAAUG23</t>
  </si>
  <si>
    <t>Bank of Baroda August 2023 Future</t>
  </si>
  <si>
    <t>TELCAUG23</t>
  </si>
  <si>
    <t>Tata Motors Limited August 2023 Future</t>
  </si>
  <si>
    <t>TEMAAUG23</t>
  </si>
  <si>
    <t>Tech Mahindra Limited August 2023 Future</t>
  </si>
  <si>
    <t>ASHLAUG23</t>
  </si>
  <si>
    <t>Ashok Leyland Limited August 2023 Future</t>
  </si>
  <si>
    <t>HLELAUG23</t>
  </si>
  <si>
    <t>Hindustan Unilever Limited August 2023 Future</t>
  </si>
  <si>
    <t>IIBLAUG23</t>
  </si>
  <si>
    <t>IndusInd Bank Limited August 2023 Future</t>
  </si>
  <si>
    <t>BAFLAUG23</t>
  </si>
  <si>
    <t>Bajaj Finance Limited August 2023 Future</t>
  </si>
  <si>
    <t>Money Market Instruments</t>
  </si>
  <si>
    <t>Certificate of Deposit</t>
  </si>
  <si>
    <t>BKBA362</t>
  </si>
  <si>
    <t>INE028A16CZ4</t>
  </si>
  <si>
    <t>NBAR698</t>
  </si>
  <si>
    <t>INE261F16686</t>
  </si>
  <si>
    <t>SBAI223</t>
  </si>
  <si>
    <t>INE062A16499</t>
  </si>
  <si>
    <t>UTIB1285</t>
  </si>
  <si>
    <t>INE238AD6413</t>
  </si>
  <si>
    <t>KMBK830</t>
  </si>
  <si>
    <t>INE237A167T4</t>
  </si>
  <si>
    <t>IBCL1152</t>
  </si>
  <si>
    <t>INE090A169Z3</t>
  </si>
  <si>
    <t>Commercial Paper</t>
  </si>
  <si>
    <t>HDFB848</t>
  </si>
  <si>
    <t>INE040A14284</t>
  </si>
  <si>
    <t>Treasury Bill</t>
  </si>
  <si>
    <t>TBIL2232</t>
  </si>
  <si>
    <t>364 Days Tbill (MD 06/06/2024)</t>
  </si>
  <si>
    <t>IN002023Z117</t>
  </si>
  <si>
    <t>Sovereign</t>
  </si>
  <si>
    <t>Others</t>
  </si>
  <si>
    <t>Margin Fixed Deposit</t>
  </si>
  <si>
    <t xml:space="preserve">Duration (in Days) </t>
  </si>
  <si>
    <t>FDUT1000</t>
  </si>
  <si>
    <t>5% Axis Bank Limited (14/02/2024)</t>
  </si>
  <si>
    <t>365</t>
  </si>
  <si>
    <t>FDUT991</t>
  </si>
  <si>
    <t>4.60% Axis Bank Limited (01/11/2023)</t>
  </si>
  <si>
    <t>FDUT994</t>
  </si>
  <si>
    <t>4.60% Axis Bank Limited (03/11/2023)</t>
  </si>
  <si>
    <t>FDUT1001</t>
  </si>
  <si>
    <t>5% Axis Bank Limited (15/02/2024)</t>
  </si>
  <si>
    <t>FDUT1002</t>
  </si>
  <si>
    <t>5% Axis Bank Limited (16/02/2024)</t>
  </si>
  <si>
    <t>FDUT992</t>
  </si>
  <si>
    <t>4.60% Axis Bank Limited (02/11/2023)</t>
  </si>
  <si>
    <t>FDUT997</t>
  </si>
  <si>
    <t>4.60% Axis Bank Limited (05/12/2023)</t>
  </si>
  <si>
    <t>FDUT995</t>
  </si>
  <si>
    <t>4.60% Axis Bank Limited (01/12/2023)</t>
  </si>
  <si>
    <t>FDUT989</t>
  </si>
  <si>
    <t>3.65% Axis Bank Limited (29/08/2023)</t>
  </si>
  <si>
    <t>FDUT1009</t>
  </si>
  <si>
    <t>5% Axis Bank Limited (22/07/2024)</t>
  </si>
  <si>
    <t>368</t>
  </si>
  <si>
    <t>FDUT1008</t>
  </si>
  <si>
    <t>5% Axis Bank Limited (08/07/2024)</t>
  </si>
  <si>
    <t>FDUT999</t>
  </si>
  <si>
    <t>4.75% Axis Bank Limited (05/02/2024)</t>
  </si>
  <si>
    <t>369</t>
  </si>
  <si>
    <t>FDUT1005</t>
  </si>
  <si>
    <t>5% Axis Bank Limited (07/06/2024)</t>
  </si>
  <si>
    <t>366</t>
  </si>
  <si>
    <t>FDUT1007</t>
  </si>
  <si>
    <t>5% Axis Bank Limited (05/07/2024)</t>
  </si>
  <si>
    <t>FDUT1004</t>
  </si>
  <si>
    <t>5% Axis Bank Limited (31/05/2024)</t>
  </si>
  <si>
    <t>FDUT1006</t>
  </si>
  <si>
    <t>5% Axis Bank Limited (14/06/2024)</t>
  </si>
  <si>
    <t>FDUT990</t>
  </si>
  <si>
    <t>4.60% Axis Bank Limited (30/10/2023)</t>
  </si>
  <si>
    <t>367</t>
  </si>
  <si>
    <t>FDUT988</t>
  </si>
  <si>
    <t>3.65% Axis Bank Limited (23/08/2023)</t>
  </si>
  <si>
    <t>FDUT996</t>
  </si>
  <si>
    <t>4.60% Axis Bank Limited (04/12/2023)</t>
  </si>
  <si>
    <t>FDHD2025</t>
  </si>
  <si>
    <t>5.7% HDFC Bank Limited (19/10/2023)</t>
  </si>
  <si>
    <t>Reverse Repo / TREPS</t>
  </si>
  <si>
    <t>TRP_010823</t>
  </si>
  <si>
    <t>Clearing Corporation of India Ltd</t>
  </si>
  <si>
    <t>Net Receivables / (Payables)</t>
  </si>
  <si>
    <t>GRAND TOTAL</t>
  </si>
  <si>
    <t xml:space="preserve"> </t>
  </si>
  <si>
    <t xml:space="preserve">$  Less Than 0.01% of Net Asset Value </t>
  </si>
  <si>
    <t>~ YTM as on July 31, 2023</t>
  </si>
  <si>
    <t>^ Pursuant to AMFI circular no. 135/BP/91/2020-21, Yield to Call (YTC) for AT-1 bonds and Tier-2 bonds as on July 31, 2023.</t>
  </si>
  <si>
    <t>WIPR02</t>
  </si>
  <si>
    <t>Wipro Limited</t>
  </si>
  <si>
    <t>INE075A01022</t>
  </si>
  <si>
    <t>CMSI01</t>
  </si>
  <si>
    <t>CMS Info System Limited</t>
  </si>
  <si>
    <t>INE925R01014</t>
  </si>
  <si>
    <t>Commercial Services &amp; Supplies</t>
  </si>
  <si>
    <t>VSTI01</t>
  </si>
  <si>
    <t>VST Industries Limited</t>
  </si>
  <si>
    <t>INE710A01016</t>
  </si>
  <si>
    <t>Cigarettes &amp; Tobacco Products</t>
  </si>
  <si>
    <t>CPIL02</t>
  </si>
  <si>
    <t>CCL Products (India) Limited</t>
  </si>
  <si>
    <t>INE421D01022</t>
  </si>
  <si>
    <t>Agricultural Food &amp; other Products</t>
  </si>
  <si>
    <t>UTIB1288</t>
  </si>
  <si>
    <t>INE238AD6454</t>
  </si>
  <si>
    <t>Currency Futures</t>
  </si>
  <si>
    <t>BSE_FUTCUR_USDINR_29/08/2023</t>
  </si>
  <si>
    <t>NSE_FUTCUR_USDINR_29/08/2023</t>
  </si>
  <si>
    <t>NSE_FUTCUR_USDINR_26/09/2023</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</si>
  <si>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</si>
  <si>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</si>
  <si>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</si>
  <si>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</si>
  <si>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</si>
  <si>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</si>
  <si>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</si>
  <si>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</si>
  <si>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</si>
  <si>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</si>
  <si>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</si>
  <si>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</si>
  <si>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</si>
  <si>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</si>
  <si>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</si>
  <si>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</si>
  <si>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Jun 30, 2023(Rs.)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</si>
  <si>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</si>
  <si>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</si>
  <si>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</si>
  <si>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</si>
  <si>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</si>
  <si>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</si>
  <si>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</si>
  <si>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</si>
  <si>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</si>
  <si>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</si>
  <si>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</si>
  <si>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</si>
  <si>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Short</t>
  </si>
  <si>
    <t>b. Currency Future</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</si>
  <si>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</si>
  <si>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</si>
  <si>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</si>
  <si>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</si>
  <si>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</si>
  <si>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</si>
  <si>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</si>
  <si>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</si>
  <si>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</si>
  <si>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</si>
  <si>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</si>
  <si>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</si>
  <si>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</si>
  <si>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</si>
  <si>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Nil</t>
  </si>
  <si>
    <t>Total exposure through options as a % of net assets : Nil</t>
  </si>
  <si>
    <t>Total Number of contracts entered into</t>
  </si>
  <si>
    <t>Gross Notional Value of contracts entered into Rs.</t>
  </si>
  <si>
    <t>Net Profit/Loss value on all contracts (treat premium paid as loss) Rs.</t>
  </si>
  <si>
    <t>12.  Deviation from the valuation prices given by valuation agencies: NIL</t>
  </si>
  <si>
    <t>Jul 31, 2023(Rs.)</t>
  </si>
  <si>
    <t>4.   Total Dividend (Net) declared during the period ended   Jul 31, 2023  - Nil</t>
  </si>
  <si>
    <t>5.   Total Bonus declared during the period ended   Jul 31, 2023  - Nil</t>
  </si>
  <si>
    <t>12.  Repo transactions in corporate debt securities during the period ending   Jul 31, 2023  is Nil.</t>
  </si>
  <si>
    <t>6.    Total outstanding exposure in derivative instruments as on   Jul 31, 2023  - Nil</t>
  </si>
  <si>
    <t>7.    Total investment in Foreign Securities / ADRs / GDRs as on   Jul 31, 2023  - Nil</t>
  </si>
  <si>
    <t>11.  Repo transactions in corporate debt securities during the period ending   Jul 31, 2023  - Nil</t>
  </si>
  <si>
    <t>B. Other than Hedging Positions through Futures as on  31-Jul-2023: Nil</t>
  </si>
  <si>
    <t>C. Hedging Position through Put Option as on  31-Jul-2023: Nil</t>
  </si>
  <si>
    <t>D. Other than Hedging Positions through Options as on  31-Jul-2023: NIL</t>
  </si>
  <si>
    <t>E. Hedging Positions through swaps as on 31-Jul-2023: Nil</t>
  </si>
  <si>
    <t>For the period  01-Jul-2023 to 31-Jul-2023,  the following details specified for hedging transactions through options which have already been exercised/expired :</t>
  </si>
  <si>
    <t>9.    Total Brokerage paid for Buying/ Selling of Investment for Jul 2023 is Rs. 1,37,09,569.04</t>
  </si>
  <si>
    <t>8.    Total Commission paid in the month of  Jul  2023 : Rs. 8,73,84,921.14</t>
  </si>
  <si>
    <t>8.    Total Commission paid in the month of Jul  2023 : 56,59,123.59</t>
  </si>
  <si>
    <t>9.    Total Brokerage paid for Buying/ Selling of Investment for Jul  2023 is Rs. 2,91,769.19</t>
  </si>
  <si>
    <t>7.    Total investment in Foreign Securities / ADRs / GDRs as on   Jul 31, 2023 : Rs. 71,08,34,04,161.08</t>
  </si>
  <si>
    <t>Currency Derivatives-29-Aug-2023</t>
  </si>
  <si>
    <t>Currency Derivatives-26-Sep-2023</t>
  </si>
  <si>
    <t>Total %age of existing assets hedged through futures: 13.99%</t>
  </si>
  <si>
    <t>Industry / Rating</t>
  </si>
  <si>
    <t>KMBK794</t>
  </si>
  <si>
    <t>INE237A169P8</t>
  </si>
  <si>
    <t>CRISIL A1+</t>
  </si>
  <si>
    <t>UTIB1256</t>
  </si>
  <si>
    <t>INE238AD6025</t>
  </si>
  <si>
    <t>IBCL1137</t>
  </si>
  <si>
    <t>INE090A161Y3</t>
  </si>
  <si>
    <t>ICRA A1+</t>
  </si>
  <si>
    <t>SBAI215</t>
  </si>
  <si>
    <t>INE062A16465</t>
  </si>
  <si>
    <t>CARE A1+</t>
  </si>
  <si>
    <t>BKBA371</t>
  </si>
  <si>
    <t>INE028A16DA5</t>
  </si>
  <si>
    <t>HDFB850</t>
  </si>
  <si>
    <t>INE040A14060</t>
  </si>
  <si>
    <t>NBAR721</t>
  </si>
  <si>
    <t>INE261F14KA1</t>
  </si>
  <si>
    <t>TBIL2198</t>
  </si>
  <si>
    <t>91 Days Tbill (MD 03/08/2023)</t>
  </si>
  <si>
    <t>IN002023X054</t>
  </si>
  <si>
    <t>TBIL2200</t>
  </si>
  <si>
    <t>91 Days Tbill (MD 10/08/2023)</t>
  </si>
  <si>
    <t>IN002023X062</t>
  </si>
  <si>
    <t>TBIL2165</t>
  </si>
  <si>
    <t>182 Days Tbill (MD 17/08/2023)</t>
  </si>
  <si>
    <t>IN002022Y476</t>
  </si>
  <si>
    <t>TBIL2226</t>
  </si>
  <si>
    <t>91 Days Tbill (MD 12/10/2023)</t>
  </si>
  <si>
    <t>IN002023X153</t>
  </si>
  <si>
    <t>TBIL2228</t>
  </si>
  <si>
    <t>91 Days Tbill (MD 19/10/2023)</t>
  </si>
  <si>
    <t>IN002023X161</t>
  </si>
  <si>
    <t>TBIL2230</t>
  </si>
  <si>
    <t>91 Days Tbill (MD 26/10/2023)</t>
  </si>
  <si>
    <t>IN002023X179</t>
  </si>
  <si>
    <t>TBIL2222</t>
  </si>
  <si>
    <t>91 Days Tbill (MD 05/10/2023)</t>
  </si>
  <si>
    <t>IN002023X146</t>
  </si>
  <si>
    <t>TBIL2210</t>
  </si>
  <si>
    <t>91 Days Tbill (MD 31/08/2023)</t>
  </si>
  <si>
    <t>IN002023X096</t>
  </si>
  <si>
    <t>TBIL2214</t>
  </si>
  <si>
    <t>91 Days Tbill (MD 07/09/2023)</t>
  </si>
  <si>
    <t>IN002023X104</t>
  </si>
  <si>
    <t>TBIL2179</t>
  </si>
  <si>
    <t>182 Days Tbill (MD 14/09/2023)</t>
  </si>
  <si>
    <t>IN002022Y518</t>
  </si>
  <si>
    <t>TBIL2181</t>
  </si>
  <si>
    <t>182 Days Tbill (MD 22/09/2023)</t>
  </si>
  <si>
    <t>IN002022Y526</t>
  </si>
  <si>
    <t>TBIL2186</t>
  </si>
  <si>
    <t>182 Days Tbill (MD 05/10/2023)</t>
  </si>
  <si>
    <t>IN002023Y011</t>
  </si>
  <si>
    <t>TBIL2183</t>
  </si>
  <si>
    <t>182 Days Tbill (MD 29/09/2023)</t>
  </si>
  <si>
    <t>IN002022Y534</t>
  </si>
  <si>
    <t>TBIL2104</t>
  </si>
  <si>
    <t>364 Days Tbill (MD 28/09/2023)</t>
  </si>
  <si>
    <t>IN002022Z267</t>
  </si>
  <si>
    <t>TBIL2110</t>
  </si>
  <si>
    <t>364 Days Tbill (MD 12/10/2023)</t>
  </si>
  <si>
    <t>IN002022Z283</t>
  </si>
  <si>
    <t>FDHD2029</t>
  </si>
  <si>
    <t>6.5% HDFC Bank Limited (19/12/2023)</t>
  </si>
  <si>
    <t>FDHD2022M</t>
  </si>
  <si>
    <t>6.05% HDFC Bank Limited (04/10/2023)</t>
  </si>
  <si>
    <t>FDHD2023</t>
  </si>
  <si>
    <t>5.5% HDFC Bank Limited (09/10/2023)</t>
  </si>
  <si>
    <t>FDHD2044</t>
  </si>
  <si>
    <t>7.25% HDFC Bank Limited (18/07/2024)</t>
  </si>
  <si>
    <t>FDHD2037</t>
  </si>
  <si>
    <t>6.6% HDFC Bank Limited (22/04/2024)</t>
  </si>
  <si>
    <t>FDHD2024</t>
  </si>
  <si>
    <t>5.5% HDFC Bank Limited (10/10/2023)</t>
  </si>
  <si>
    <t>FDHD2030</t>
  </si>
  <si>
    <t>6.6% HDFC Bank Limited (08/02/2024)</t>
  </si>
  <si>
    <t>2.   Plan wise per unit Net Asset Value are as follows:</t>
  </si>
  <si>
    <t>Options</t>
  </si>
  <si>
    <t>July 31, 2023(Rs.)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</si>
  <si>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</si>
  <si>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</si>
  <si>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</si>
  <si>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</si>
  <si>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</si>
  <si>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</si>
  <si>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</si>
  <si>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</si>
  <si>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July 31, 2023:</t>
  </si>
  <si>
    <t>Record Date</t>
  </si>
  <si>
    <t>Daily IDCW* (Direct)</t>
  </si>
  <si>
    <t>Dividend Per Unit
(Huf &amp; Individuals)</t>
  </si>
  <si>
    <t>Dividend Per Unit
(Others)</t>
  </si>
  <si>
    <t>July-23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</si>
  <si>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</si>
  <si>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</si>
  <si>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</si>
  <si>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</si>
  <si>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</si>
  <si>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</si>
  <si>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</si>
  <si>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</si>
  <si>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</si>
  <si>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</si>
  <si>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</si>
  <si>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</si>
  <si>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</si>
  <si>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</si>
  <si>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</si>
  <si>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July 31, 2023- Nil</t>
  </si>
  <si>
    <t>5.    Total outstanding exposure in derivative instruments as on     July 31, 2023- Nil</t>
  </si>
  <si>
    <t>6.    Total investment in Foreign Securities / ADRs / GDRs as on     July 31, 2023- Nil</t>
  </si>
  <si>
    <t>7.    Details of transactions of "Credit Default Swap" for the month ended     July 31, 2023- Nil</t>
  </si>
  <si>
    <t>8.   Average Portfolio Maturity is 43 days.</t>
  </si>
  <si>
    <t>9.  Repo transactions in corporate debt securities during the period ending     July 31,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</si>
  <si>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</si>
  <si>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</si>
  <si>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</si>
  <si>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</si>
  <si>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</si>
  <si>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</si>
  <si>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</si>
  <si>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</si>
  <si>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IRLY01</t>
  </si>
  <si>
    <t>Indian Railway Finance Corporation Limited</t>
  </si>
  <si>
    <t>INE053F01010</t>
  </si>
  <si>
    <t>BALN01</t>
  </si>
  <si>
    <t>Bajaj Auto Limited</t>
  </si>
  <si>
    <t>INE917I01010</t>
  </si>
  <si>
    <t>PLNG01</t>
  </si>
  <si>
    <t>Petronet LNG Limited</t>
  </si>
  <si>
    <t>INE347G01014</t>
  </si>
  <si>
    <t>Gas</t>
  </si>
  <si>
    <t>(c) ReITs</t>
  </si>
  <si>
    <t>Brookfield India Real Estate Trust</t>
  </si>
  <si>
    <t>INE0FDU25010</t>
  </si>
  <si>
    <t>Realty</t>
  </si>
  <si>
    <t>Embassy Office Parks REIT</t>
  </si>
  <si>
    <t>INE041025011</t>
  </si>
  <si>
    <t>Mindspace Business Parks REIT</t>
  </si>
  <si>
    <t>INE0CCU25019</t>
  </si>
  <si>
    <t>IBCLAUG23</t>
  </si>
  <si>
    <t>ICICI Bank Limited August 2023 Future</t>
  </si>
  <si>
    <t>Debt Instruments</t>
  </si>
  <si>
    <t>(a) Listed / awaiting listing on Stock Exchange</t>
  </si>
  <si>
    <t>GOI2183</t>
  </si>
  <si>
    <t>8.08% Tamilnadu SDL (MD 26/12/2028)</t>
  </si>
  <si>
    <t>IN3120180200</t>
  </si>
  <si>
    <t>GOI2446</t>
  </si>
  <si>
    <t>7.83% Maharashtra SDL (MD 08/04/2030)</t>
  </si>
  <si>
    <t>IN2220200017</t>
  </si>
  <si>
    <t>GOI4820</t>
  </si>
  <si>
    <t>7.7% Maharashtra SDL (MD 19/10/2030)</t>
  </si>
  <si>
    <t>IN2220220130</t>
  </si>
  <si>
    <t>GOI2153</t>
  </si>
  <si>
    <t>8.37% Tamil Nadu SDL (MD 05/12/2028)</t>
  </si>
  <si>
    <t>IN3120180176</t>
  </si>
  <si>
    <t>GOI2159</t>
  </si>
  <si>
    <t>8.36% Tamil Nadu SDL (MD 12/12/2028)</t>
  </si>
  <si>
    <t>IN3120180184</t>
  </si>
  <si>
    <t>GOI4826</t>
  </si>
  <si>
    <t>7.78% Maharashtra SDL (MD 27/10/2030)</t>
  </si>
  <si>
    <t>IN2220220148</t>
  </si>
  <si>
    <t>GOI4808</t>
  </si>
  <si>
    <t>7.76% Maharashtra SDL (MD 04/10/2030)</t>
  </si>
  <si>
    <t>IN2220220122</t>
  </si>
  <si>
    <t>GOI4986</t>
  </si>
  <si>
    <t>7.68% Gujarat SDL (MD 15/02/2030)</t>
  </si>
  <si>
    <t>IN1520220238</t>
  </si>
  <si>
    <t>GOI2139</t>
  </si>
  <si>
    <t>8.57% Gujarat SDL (MD 06/11/2028)</t>
  </si>
  <si>
    <t>IN1520180184</t>
  </si>
  <si>
    <t>GOI2161</t>
  </si>
  <si>
    <t>8.18% Tamilnadu SDL (MD 19/12/2028)</t>
  </si>
  <si>
    <t>IN3120180192</t>
  </si>
  <si>
    <t>GOI4096</t>
  </si>
  <si>
    <t>8.16% Rajasthan SDL (MD 09/05/2028)</t>
  </si>
  <si>
    <t>IN2920180030</t>
  </si>
  <si>
    <t>GOI2039</t>
  </si>
  <si>
    <t>8% Kerala SDL (MD 11/04/2028)</t>
  </si>
  <si>
    <t>IN2020180013</t>
  </si>
  <si>
    <t>GOI4479</t>
  </si>
  <si>
    <t>7.86% Maharashtra SDL (MD 08/06/2030)</t>
  </si>
  <si>
    <t>IN2220220080</t>
  </si>
  <si>
    <t>GOI3221</t>
  </si>
  <si>
    <t>7.92% Uttar Pradesh SDL (MD 24/01/2028)</t>
  </si>
  <si>
    <t>IN3320170175</t>
  </si>
  <si>
    <t>GOI5100</t>
  </si>
  <si>
    <t>7.7% Andhra Pradesh SDL (MD 23/03/2030)</t>
  </si>
  <si>
    <t>IN1020220738</t>
  </si>
  <si>
    <t>GOI4993</t>
  </si>
  <si>
    <t>7.7% Andhra Pradesh SDL (MD 22/02/2030)</t>
  </si>
  <si>
    <t>IN1020220662</t>
  </si>
  <si>
    <t>NHBA299</t>
  </si>
  <si>
    <t>INE557F08FG1</t>
  </si>
  <si>
    <t>CRISIL AAA</t>
  </si>
  <si>
    <t>GOI2172</t>
  </si>
  <si>
    <t>8.34% Punjab SDL (MD 30/05/2028)</t>
  </si>
  <si>
    <t>IN2820180049</t>
  </si>
  <si>
    <t>GOI4640</t>
  </si>
  <si>
    <t>7.63% Haryana SDL (MD 01/06/2028)</t>
  </si>
  <si>
    <t>IN1620220070</t>
  </si>
  <si>
    <t>GOI4485</t>
  </si>
  <si>
    <t>7.38% GOI (MD 20/06/2027)</t>
  </si>
  <si>
    <t>IN0020220037</t>
  </si>
  <si>
    <t>GOI3375</t>
  </si>
  <si>
    <t>8.43% Punjab SDL (MD 05/12/2028)</t>
  </si>
  <si>
    <t>IN2820180114</t>
  </si>
  <si>
    <t>GOI2164</t>
  </si>
  <si>
    <t>8.42% Madhya Pradesh SDL (MD 08/08/2028)</t>
  </si>
  <si>
    <t>IN2120180053</t>
  </si>
  <si>
    <t>GOI2058</t>
  </si>
  <si>
    <t>8.33% Kerala SDL (MD 30/05/2028)</t>
  </si>
  <si>
    <t>IN2020180039</t>
  </si>
  <si>
    <t>GOI1993</t>
  </si>
  <si>
    <t>8.29% West Bengal SDL (MD 21/02/2028)</t>
  </si>
  <si>
    <t>IN3420170182</t>
  </si>
  <si>
    <t>GOI2167</t>
  </si>
  <si>
    <t>8.08% Maharashtra SDL (MD 26/12/2028)</t>
  </si>
  <si>
    <t>IN2220180052</t>
  </si>
  <si>
    <t>GOI2089</t>
  </si>
  <si>
    <t>8.15% Tamil Nadu SDL (MD 09/05/2028)</t>
  </si>
  <si>
    <t>IN3120180036</t>
  </si>
  <si>
    <t>GOI3648</t>
  </si>
  <si>
    <t>6.98% Telangana SDL (MD 22/04/2028)</t>
  </si>
  <si>
    <t>IN4520200044</t>
  </si>
  <si>
    <t>GOI3519</t>
  </si>
  <si>
    <t>6.79% West Bangal SDL (MD 30/06/2028)</t>
  </si>
  <si>
    <t>IN3420210046</t>
  </si>
  <si>
    <t>GOI2101</t>
  </si>
  <si>
    <t>8.48% Kerala SDL (MD 08/08/2030)</t>
  </si>
  <si>
    <t>IN2020180070</t>
  </si>
  <si>
    <t>GOI2147</t>
  </si>
  <si>
    <t>8.5% Gujarat SDL (MD 28/11/2028)</t>
  </si>
  <si>
    <t>IN1520180200</t>
  </si>
  <si>
    <t>GOI2206</t>
  </si>
  <si>
    <t>8.45% Uttar Pradesh SDL (MD 27/02/2029)</t>
  </si>
  <si>
    <t>IN3320180166</t>
  </si>
  <si>
    <t>GOI2228</t>
  </si>
  <si>
    <t>8.43% Goa SDL (MD 13/03/2029)</t>
  </si>
  <si>
    <t>IN1420180151</t>
  </si>
  <si>
    <t>GOI2076</t>
  </si>
  <si>
    <t>8.45% Uttar Pradesh SDL (MD 27/06/2028)</t>
  </si>
  <si>
    <t>IN3320180034</t>
  </si>
  <si>
    <t>GOI2197</t>
  </si>
  <si>
    <t>8.37% Madhya Pradesh SDL (MD 05/12/2028)</t>
  </si>
  <si>
    <t>IN2120180095</t>
  </si>
  <si>
    <t>GOI2066</t>
  </si>
  <si>
    <t>8.41% Kerala SDL (MD 06/06/2028)</t>
  </si>
  <si>
    <t>IN2020180047</t>
  </si>
  <si>
    <t>GOI4101</t>
  </si>
  <si>
    <t>8.2% Uttarakhand SDL (MD 09/05/2028)</t>
  </si>
  <si>
    <t>IN3620180023</t>
  </si>
  <si>
    <t>GOI2171</t>
  </si>
  <si>
    <t>8.08% Karnataka SDL (MD 26/12/2028)</t>
  </si>
  <si>
    <t>IN1920180115</t>
  </si>
  <si>
    <t>GOI2025</t>
  </si>
  <si>
    <t>8.15% Chhattisgarh SDL (MD 27/03/2028)</t>
  </si>
  <si>
    <t>IN3520170090</t>
  </si>
  <si>
    <t>GOI2035</t>
  </si>
  <si>
    <t>7.99% Punjab SDL (MD 11/04/2028)</t>
  </si>
  <si>
    <t>IN2820180015</t>
  </si>
  <si>
    <t>GOI4444</t>
  </si>
  <si>
    <t>7.63% Maharashtra SDL (MD 11/05/2030)</t>
  </si>
  <si>
    <t>IN2220220049</t>
  </si>
  <si>
    <t>GOI2452</t>
  </si>
  <si>
    <t>7.6% Maharashtra SDL (MD 15/04/2030)</t>
  </si>
  <si>
    <t>IN2220200025</t>
  </si>
  <si>
    <t>GOI4103</t>
  </si>
  <si>
    <t>7.5% Telangana SDL (MD 15/04/2028)</t>
  </si>
  <si>
    <t>IN4520200010</t>
  </si>
  <si>
    <t>GOI5125</t>
  </si>
  <si>
    <t>7.41% Andhra Pradesh SDL (MD 26/04/2030)</t>
  </si>
  <si>
    <t>IN1020230042</t>
  </si>
  <si>
    <t>GOI2339</t>
  </si>
  <si>
    <t>7.15% Karnataka SDL (MD 09/10/2028)</t>
  </si>
  <si>
    <t>IN1920190056</t>
  </si>
  <si>
    <t>GOI2490</t>
  </si>
  <si>
    <t>6.99% Telangana SDL (MD 10/06/2028)</t>
  </si>
  <si>
    <t>IN4520200093</t>
  </si>
  <si>
    <t>GOI3532</t>
  </si>
  <si>
    <t>6.82% Bihar SDL (MD 14/07/2028)</t>
  </si>
  <si>
    <t>IN1320210041</t>
  </si>
  <si>
    <t>GOI2119</t>
  </si>
  <si>
    <t>8.84 % Rajasthan SDL 12/09/2028</t>
  </si>
  <si>
    <t>IN2920180196</t>
  </si>
  <si>
    <t>GOI2128</t>
  </si>
  <si>
    <t>8.73% Uttar Pradesh SDL (MD 10/10/2028)</t>
  </si>
  <si>
    <t>IN3320180042</t>
  </si>
  <si>
    <t>GOI2121</t>
  </si>
  <si>
    <t>8.7% Gujarat SDL (MD 19/09/2028)</t>
  </si>
  <si>
    <t>IN1520180119</t>
  </si>
  <si>
    <t>GOI2124</t>
  </si>
  <si>
    <t>8.65% Rajasthan SDL (MD 03/10/2028)</t>
  </si>
  <si>
    <t>IN2920180212</t>
  </si>
  <si>
    <t>GOI3409</t>
  </si>
  <si>
    <t>8.61% Punjab SDL (MD 14/11/2028)</t>
  </si>
  <si>
    <t>IN2820180106</t>
  </si>
  <si>
    <t>GOI2115</t>
  </si>
  <si>
    <t>8.63% Rajasthan SDL (MD 03/09/2028)</t>
  </si>
  <si>
    <t>IN2920180188</t>
  </si>
  <si>
    <t>GOI2143</t>
  </si>
  <si>
    <t>8.53% Gujarat SDL (MD 20/11/2028)</t>
  </si>
  <si>
    <t>IN1520180192</t>
  </si>
  <si>
    <t>GOI4102</t>
  </si>
  <si>
    <t>8.49% Uttarakhand SDL (MD 21/08/2028)</t>
  </si>
  <si>
    <t>IN3620180106</t>
  </si>
  <si>
    <t>GOI2221</t>
  </si>
  <si>
    <t>8.43% Uttar Pradesh SDL (MD 06/03/2029)</t>
  </si>
  <si>
    <t>IN3320180174</t>
  </si>
  <si>
    <t>GOI2217</t>
  </si>
  <si>
    <t>8.39% Uttar Pradesh SDL (MD 13/03/2029)</t>
  </si>
  <si>
    <t>IN3320180182</t>
  </si>
  <si>
    <t>GOI1989</t>
  </si>
  <si>
    <t>8.5% Andhra Pradesh SDL (MD 28/03/2029)</t>
  </si>
  <si>
    <t>IN1020140134</t>
  </si>
  <si>
    <t>GOI4643</t>
  </si>
  <si>
    <t>8.44% West Bengal SDL (MD 27/06/2028)</t>
  </si>
  <si>
    <t>IN3420180017</t>
  </si>
  <si>
    <t>GOI4641</t>
  </si>
  <si>
    <t>8.4% Rajasthan SDL (MD 20/06/2028)</t>
  </si>
  <si>
    <t>IN2920180097</t>
  </si>
  <si>
    <t>GOI4642</t>
  </si>
  <si>
    <t>8.4% Andhra Pradesh SDL (MD 20/06/2028)</t>
  </si>
  <si>
    <t>IN1020180130</t>
  </si>
  <si>
    <t>GOI2055</t>
  </si>
  <si>
    <t>8.39% Andhra Pradesh SDL (MD 23/05/2028)</t>
  </si>
  <si>
    <t>IN1020180080</t>
  </si>
  <si>
    <t>GOI2205</t>
  </si>
  <si>
    <t>8.28% Gujarat SDL (MD 20/02/2029)</t>
  </si>
  <si>
    <t>IN1520180291</t>
  </si>
  <si>
    <t>GOI3190</t>
  </si>
  <si>
    <t>8.31% Jharkhand SDL (MD 13/02/2029)</t>
  </si>
  <si>
    <t>IN3720180063</t>
  </si>
  <si>
    <t>GOI4097</t>
  </si>
  <si>
    <t>8.25% Tamilnadu SDL (MD 02/01/2029)</t>
  </si>
  <si>
    <t>IN3120180218</t>
  </si>
  <si>
    <t>GOI4094</t>
  </si>
  <si>
    <t>8.29% Haryana SDL (MD 14/03/2028)</t>
  </si>
  <si>
    <t>IN1620170150</t>
  </si>
  <si>
    <t>GOI2163</t>
  </si>
  <si>
    <t>8.17% Gujarat SDL (MD 19/12/2028)</t>
  </si>
  <si>
    <t>IN1520180226</t>
  </si>
  <si>
    <t>GOI3344</t>
  </si>
  <si>
    <t>8.2% Jammu and Kashmir SDL (MD 30/01/2029)</t>
  </si>
  <si>
    <t>IN1820180108</t>
  </si>
  <si>
    <t>GOI3259</t>
  </si>
  <si>
    <t>8.21% West Bengal SDL (MD 23/01/2029)</t>
  </si>
  <si>
    <t>IN3420180124</t>
  </si>
  <si>
    <t>GOI2168</t>
  </si>
  <si>
    <t>8.08% Gujarat SDL (MD 26/12/2028)</t>
  </si>
  <si>
    <t>IN1520180234</t>
  </si>
  <si>
    <t>GOI3932</t>
  </si>
  <si>
    <t>8.19% Odisha SDL (MD 09/05/2028)</t>
  </si>
  <si>
    <t>IN2720180032</t>
  </si>
  <si>
    <t>GOI2032</t>
  </si>
  <si>
    <t>8.13% Rajasthan SDL (MD 27/03/2028)</t>
  </si>
  <si>
    <t>IN2920170205</t>
  </si>
  <si>
    <t>GOI2027</t>
  </si>
  <si>
    <t>8.11% Chattisgarh SDL (MD 31/01/2028)</t>
  </si>
  <si>
    <t>IN3520170041</t>
  </si>
  <si>
    <t>GOI3329</t>
  </si>
  <si>
    <t>8.09% West Bengal SDL (MD 27/03/2028)</t>
  </si>
  <si>
    <t>IN3420170216</t>
  </si>
  <si>
    <t>GOI2041</t>
  </si>
  <si>
    <t>8.05% Tamilnadu SDL (MD 18/04/2028)</t>
  </si>
  <si>
    <t>IN3120180010</t>
  </si>
  <si>
    <t>GOI2259</t>
  </si>
  <si>
    <t>7.98% Uttar Pradesh SDL (MD 11/04/2028)</t>
  </si>
  <si>
    <t>IN3320180018</t>
  </si>
  <si>
    <t>GOI4092</t>
  </si>
  <si>
    <t>7.97% Assam SDL (MD 18/04/2028)</t>
  </si>
  <si>
    <t>IN1220180021</t>
  </si>
  <si>
    <t>GOI3220</t>
  </si>
  <si>
    <t>7.86% Haryana SDL (MD 27/12/2027)</t>
  </si>
  <si>
    <t>IN1620170101</t>
  </si>
  <si>
    <t>GOI3768</t>
  </si>
  <si>
    <t>7.77% Andhra Pradesh SDL (MD 10/01/2028)</t>
  </si>
  <si>
    <t>IN1020170131</t>
  </si>
  <si>
    <t>GOI4443</t>
  </si>
  <si>
    <t>7.61% Maharashtra SDL (MD 11/05/2029)</t>
  </si>
  <si>
    <t>IN2220220031</t>
  </si>
  <si>
    <t>GOI4964</t>
  </si>
  <si>
    <t>7.54% Andhra Pradesh SDL (MD 11/01/2029)</t>
  </si>
  <si>
    <t>IN1020220613</t>
  </si>
  <si>
    <t>GOI4099</t>
  </si>
  <si>
    <t>7.32% West Bengal SDL (MD 26/06/2029)</t>
  </si>
  <si>
    <t>IN3420190016</t>
  </si>
  <si>
    <t>GOI2438</t>
  </si>
  <si>
    <t>7.24% Haryana SDL (MD 18/03/2029)</t>
  </si>
  <si>
    <t>IN1620190190</t>
  </si>
  <si>
    <t>IGIF29</t>
  </si>
  <si>
    <t>INE219X07215</t>
  </si>
  <si>
    <t>GOI4095</t>
  </si>
  <si>
    <t>7.13% Kerala SDL (MD 10/07/2029)</t>
  </si>
  <si>
    <t>IN2020190103</t>
  </si>
  <si>
    <t>GOI2458</t>
  </si>
  <si>
    <t>7.11% Tamilnadu SDL (MD 31/07/2029)</t>
  </si>
  <si>
    <t>IN3120190068</t>
  </si>
  <si>
    <t>GOI4093</t>
  </si>
  <si>
    <t>7.09% Goa SDL (MD 28/08/2029)</t>
  </si>
  <si>
    <t>IN1420190085</t>
  </si>
  <si>
    <t>GOI4100</t>
  </si>
  <si>
    <t>6.83% West Bengal SDL (MD 07/07/2028)</t>
  </si>
  <si>
    <t>IN3420210053</t>
  </si>
  <si>
    <t>GOI3649</t>
  </si>
  <si>
    <t>6.53% Chattisgarh SDL (MD 15/09/2028)</t>
  </si>
  <si>
    <t>IN3520210037</t>
  </si>
  <si>
    <t>GOI3955</t>
  </si>
  <si>
    <t>6.46% Rajasthan SDL (MD 12/08/2030)</t>
  </si>
  <si>
    <t>IN2920200317</t>
  </si>
  <si>
    <t>(b) Privately placed / Unlisted</t>
  </si>
  <si>
    <t>HDFB836</t>
  </si>
  <si>
    <t>INE040A14128</t>
  </si>
  <si>
    <t>FDHD2038</t>
  </si>
  <si>
    <t>6% HDFC Bank Limited (28/05/2024)</t>
  </si>
  <si>
    <t>FDHD2039</t>
  </si>
  <si>
    <t>6% HDFC Bank Limited (29/05/2024)</t>
  </si>
  <si>
    <t>FDHD2040</t>
  </si>
  <si>
    <t>6.6% HDFC Bank Limited (01/06/2024)</t>
  </si>
  <si>
    <t>FDUT1003</t>
  </si>
  <si>
    <t>6.75% Axis Bank Limited (30/05/2024)</t>
  </si>
  <si>
    <t>FDUT998</t>
  </si>
  <si>
    <t>7.1% Axis Bank Limited (14/02/2024)</t>
  </si>
  <si>
    <t>392</t>
  </si>
  <si>
    <t>Parag Parikh Conservative Hybrid Fund - Direct Plan - Growth</t>
  </si>
  <si>
    <t>Parag Parikh Conservative Hybrid Fund - Regular Plan - Growth</t>
  </si>
  <si>
    <t>8.   Average Portfolio Maturity is 1443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</si>
  <si>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</si>
  <si>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</si>
  <si>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</si>
  <si>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</si>
  <si>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</si>
  <si>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31-July-2023:</t>
  </si>
  <si>
    <t>Total exposure through futures as a % of net assets : 1.61%</t>
  </si>
  <si>
    <t>B. Other than Hedging Positions through Futures as on     31-July-2023 : Nil</t>
  </si>
  <si>
    <t>C. Hedging Position through Put Option as on     31-July-2023 : Nil</t>
  </si>
  <si>
    <t>D. Other than Hedging Positions through Options as on     31-July-2023 :- NIL</t>
  </si>
  <si>
    <t>E. Hedging Positions through swaps as on     31-July-2023: Nil</t>
  </si>
  <si>
    <t xml:space="preserve">For the period  01-Jul-2023 to 31-Jul-2023, the following details specified for hedging transactions through futures which have been squared off/expired : </t>
  </si>
  <si>
    <t>For the period 01-July-2023 to 31-July- 2023, the following details specified for non-hedging transactions through options which have already been exercised/expired :</t>
  </si>
  <si>
    <t>Note: In addition to this, 17.84% of our Portfolio is in Foreign Securities (USD) and 0.0003 is in Foreign Currency (USD). 12.19% of total Foreign Portfolio (USD) is hedged through Currency Derivatives to avoid currency risk.</t>
  </si>
  <si>
    <t>IND A1+</t>
  </si>
  <si>
    <t>3.   Total Dividend (Net) declared during the period ended     July 31, 2023 :-</t>
  </si>
  <si>
    <t xml:space="preserve">For the period  01-July-2023 to 31-July- 2023, the following details specified for hedging transactions through futures which have been squared off/expired : </t>
  </si>
  <si>
    <t>PPFCF</t>
  </si>
  <si>
    <t>PPLF</t>
  </si>
  <si>
    <t>PPTSF</t>
  </si>
  <si>
    <t>PPCHF</t>
  </si>
  <si>
    <t>Parag Parikh Flexi Cap Fund (An open-ended dynamic equity scheme investing across large cap, mid-cap, small-cap stocks)</t>
  </si>
  <si>
    <t>Arbitrage</t>
  </si>
  <si>
    <t>Internet and Technology #</t>
  </si>
  <si>
    <t>Consumer Services #</t>
  </si>
  <si>
    <t>Market value 
(Rs. in Lakhs)</t>
  </si>
  <si>
    <t>% to AUM</t>
  </si>
  <si>
    <t>Notes &amp; Symbols</t>
  </si>
  <si>
    <t>DERIVATIVES</t>
  </si>
  <si>
    <t xml:space="preserve">Bank of Baroda (30/11/2023) </t>
  </si>
  <si>
    <t xml:space="preserve">National Bank For Agriculture and Rural Development (23/01/2024) </t>
  </si>
  <si>
    <t xml:space="preserve">State Bank of India (17/05/2024) </t>
  </si>
  <si>
    <t xml:space="preserve">Axis Bank Limited (17/05/2024) </t>
  </si>
  <si>
    <t xml:space="preserve">Kotak Mahindra Bank Limited (22/05/2024) </t>
  </si>
  <si>
    <t xml:space="preserve">ICICI Bank Limited (13/06/2024) </t>
  </si>
  <si>
    <t xml:space="preserve">HDFC Bank Limited (22/04/2024) </t>
  </si>
  <si>
    <t>10.  Portfolio Turnover Ratio (Including Equity Arbitrage):   42.35</t>
  </si>
  <si>
    <t>11.  Portfolio Turnover Ratio (Excluding Equity Arbitrage): 5.03</t>
  </si>
  <si>
    <t>10.  Portfolio Turnover Ratio :  3.46</t>
  </si>
  <si>
    <t>Parag Parikh Liquid Fund (An Open Ended Liquid Scheme. A Relatively Low Interest Rate Risk and Relatively low Credit Risk)</t>
  </si>
  <si>
    <t xml:space="preserve">Kotak Mahindra Bank Limited (17/08/2023) </t>
  </si>
  <si>
    <t xml:space="preserve">Axis Bank Limited (07/09/2023) </t>
  </si>
  <si>
    <t xml:space="preserve">ICICI Bank Limited (11/09/2023) </t>
  </si>
  <si>
    <t xml:space="preserve">State Bank of India (12/09/2023) </t>
  </si>
  <si>
    <t xml:space="preserve">Bank of Baroda (12/09/2023) </t>
  </si>
  <si>
    <t>HDFC Bank Limited (30/08/2023)</t>
  </si>
  <si>
    <t xml:space="preserve">National Bank For Agriculture and Rural Development (04/09/2023) </t>
  </si>
  <si>
    <t>Parag Parikh Tax Saver Fund (An open ended equity linked saving scheme with a statutory lock in of 3 years and tax benefit)</t>
  </si>
  <si>
    <t xml:space="preserve">Axis Bank Limited (19/06/2024) </t>
  </si>
  <si>
    <t>Parag Parikh Conservative Hybrid Fund (An open-ended hybrid scheme investing predominantly in debt instruments)</t>
  </si>
  <si>
    <t xml:space="preserve">7.7% India Grid Trust InvIT Fund (06/05/2028) </t>
  </si>
  <si>
    <t xml:space="preserve">7.05% National Housing Bank (18/12/2024) </t>
  </si>
  <si>
    <t xml:space="preserve">HDFC Bank Limited (23/11/2023) </t>
  </si>
  <si>
    <t>Parag Parikh Conservative Hybrid Fund - Direct Plan - Monthly IDCW*</t>
  </si>
  <si>
    <t>Parag Parikh Conservative Hybrid Fund - Regular Plan - Monthly IDCW*</t>
  </si>
  <si>
    <t>5.    Total outstanding exposure in derivative instruments as on    July 31, 2023: Rs (23,92,97,550)</t>
  </si>
  <si>
    <t>Lumpsum Investment Performance (Compounded annual returns)</t>
  </si>
  <si>
    <t>Date</t>
  </si>
  <si>
    <t>Scheme</t>
  </si>
  <si>
    <t>Benchmark</t>
  </si>
  <si>
    <t>Index</t>
  </si>
  <si>
    <t>Value of Investment of Rs. 10,000/-</t>
  </si>
  <si>
    <t>Nifty 500 (TRI)</t>
  </si>
  <si>
    <t xml:space="preserve">Nifty 50 (TRI) </t>
  </si>
  <si>
    <t>Since Inception (24 May, 2013)</t>
  </si>
  <si>
    <t>July 29, 2022 to July 31, 2023 (Last 1 year)</t>
  </si>
  <si>
    <t>July 31, 2020 to July 31, 2023 (Last 3 year)</t>
  </si>
  <si>
    <t>July 31, 2018 to July 31, 2023 (Last 5 year)</t>
  </si>
  <si>
    <t>July 31, 2013 to July 31, 2023 (Last 10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</si>
  <si>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</si>
  <si>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</si>
  <si>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</si>
  <si>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</si>
  <si>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</si>
  <si>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</si>
  <si>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</si>
  <si>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</si>
  <si>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</si>
  <si>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</si>
  <si>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</si>
  <si>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</si>
  <si>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</si>
  <si>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</si>
  <si>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</si>
  <si>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</si>
  <si>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</si>
  <si>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July 31, 2023</t>
  </si>
  <si>
    <t>Macaulay Duration (years)</t>
  </si>
  <si>
    <t>Net Asset Value (NAV) as on July 31, 2023</t>
  </si>
  <si>
    <t>Regular Plan : 57.3226</t>
  </si>
  <si>
    <t>Direct Plan : 61.6034</t>
  </si>
  <si>
    <t>Since Inception (24 July, 2019)</t>
  </si>
  <si>
    <t>NA</t>
  </si>
  <si>
    <t>SIP Investment Performance - Parag Parikh Tax Saver Fund - Regular Plan - Growth</t>
  </si>
  <si>
    <t>SIP Investment Performance - Parag Parikh Tax Saver Fund - Direct Plan - Growth</t>
  </si>
  <si>
    <t>Regular Plan : 22.1833</t>
  </si>
  <si>
    <t>Direct Plan : 23.3331</t>
  </si>
  <si>
    <t>Since Inception (11 May, 2018)</t>
  </si>
  <si>
    <t>July 24, 2023 to July 31, 2023 (Last 7 Days)</t>
  </si>
  <si>
    <t>July 16, 2023 to July 31, 2023 (Last 15 days)</t>
  </si>
  <si>
    <t>June 30, 2023 to July 31, 2023 (Last 1 Month)</t>
  </si>
  <si>
    <t>July 31, 2022 to July 31, 2023 (Last 1 year)</t>
  </si>
  <si>
    <t>Regular Plan : 1276.0736</t>
  </si>
  <si>
    <t>Direct Plan : 1282.8657</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</si>
  <si>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</si>
  <si>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</si>
  <si>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</si>
  <si>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</si>
  <si>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</si>
  <si>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</si>
  <si>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</si>
  <si>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</si>
  <si>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</si>
  <si>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</si>
  <si>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</si>
  <si>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Regular Plan : 11.8297</t>
  </si>
  <si>
    <t>Direct Plan : 11.9072</t>
  </si>
  <si>
    <t>CRISIL Liquid Debt A-I Index</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</si>
  <si>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</si>
  <si>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</si>
  <si>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</si>
  <si>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</si>
  <si>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</si>
  <si>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</si>
  <si>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NIFTY 500 TRI</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</si>
  <si>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</si>
  <si>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</si>
  <si>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</si>
  <si>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</si>
  <si>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</si>
  <si>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</si>
  <si>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</si>
  <si>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</si>
  <si>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</si>
  <si>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</si>
  <si>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6.    Total outstanding exposure in derivative instruments as on   Jul 31, 2023 : Rs. (55,76,17,07,447.5)</t>
  </si>
  <si>
    <t xml:space="preserve">  Riskometer</t>
  </si>
  <si>
    <t>A. Hedging Positions through Futures as on  July 31, 2023</t>
  </si>
  <si>
    <t>CRISIL 1 year T-bill Index</t>
  </si>
  <si>
    <t>National Bank For Agriculture and Rural Development (23/01/2024)</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</si>
  <si>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</si>
  <si>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</si>
  <si>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</si>
  <si>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</si>
  <si>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</si>
  <si>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</si>
  <si>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</si>
  <si>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</si>
  <si>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</si>
  <si>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</si>
  <si>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</si>
  <si>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</si>
  <si>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</si>
  <si>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</si>
  <si>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</si>
  <si>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</si>
  <si>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</si>
  <si>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</si>
  <si>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</si>
  <si>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</si>
  <si>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</si>
  <si>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</si>
  <si>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</si>
  <si>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</si>
  <si>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</si>
  <si>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</si>
  <si>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</si>
  <si>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</si>
  <si>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</si>
  <si>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</si>
  <si>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</si>
  <si>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</si>
  <si>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</si>
  <si>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</si>
  <si>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</si>
  <si>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</si>
  <si>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</si>
  <si>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</si>
  <si>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</si>
  <si>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</si>
  <si>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</si>
  <si>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 xml:space="preserve">  Last 15 Days</t>
  </si>
  <si>
    <t>Last 5 Years</t>
  </si>
  <si>
    <t xml:space="preserve">  Last 1 Month</t>
  </si>
  <si>
    <t>Last 10 Years</t>
  </si>
  <si>
    <t>Last 3 year</t>
  </si>
  <si>
    <t>Growth</t>
  </si>
  <si>
    <t>Expense Ratio</t>
  </si>
  <si>
    <t>*Including additional expenses and GST on management fees</t>
  </si>
  <si>
    <t>Last 5 year</t>
  </si>
  <si>
    <t xml:space="preserve">Monthly Income Distribution cum Capital Withdrawal (IDCW) option </t>
  </si>
  <si>
    <t>TER at Scheme level</t>
  </si>
  <si>
    <t xml:space="preserve"> 0.33%*</t>
  </si>
  <si>
    <t xml:space="preserve">Daily Reinvestment of Income Distribution cum Capital Withdrawal option </t>
  </si>
  <si>
    <t xml:space="preserve"> 0.63%*</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</si>
  <si>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</si>
  <si>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</si>
  <si>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</si>
  <si>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</si>
  <si>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Scheme Dashboard as on July 31, 2023</t>
  </si>
  <si>
    <t>Net Asset Value (NAV) as on 31/07/2023</t>
  </si>
  <si>
    <t>0.68%*</t>
  </si>
  <si>
    <t>1.48%*</t>
  </si>
  <si>
    <t>1.87%*</t>
  </si>
  <si>
    <t>0.77%*</t>
  </si>
  <si>
    <t>0.16%*</t>
  </si>
  <si>
    <t>0.26%*</t>
  </si>
  <si>
    <t>Back to Scheme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</si>
</sst>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_);_(* \(#,##0.00\);_(* &quot;-&quot;??_);_(@_)"/>
    <numFmt numFmtId="165" formatCode="#,##0.00;\(#,##0.00\)"/>
    <numFmt numFmtId="166" formatCode="#,##0.00%;\(#,##0.00\)%"/>
    <numFmt numFmtId="167" formatCode="#,##0.00%"/>
    <numFmt numFmtId="168" formatCode="_-* #,##0.00_-;\-* #,##0.00_-;_-* &quot;-&quot;??_-;_-@_-"/>
    <numFmt numFmtId="169" formatCode="_(* #,##0_);_(* \(#,##0\);_(* &quot;-&quot;??_);_(@_)"/>
    <numFmt numFmtId="170" formatCode="dd/mm/yyyy;@"/>
    <numFmt numFmtId="171" formatCode="0.0000"/>
    <numFmt numFmtId="172" formatCode="#,##0.0000"/>
    <numFmt numFmtId="173" formatCode="[$-409]mmmm/yy;@"/>
    <numFmt numFmtId="174" formatCode="_(* #,##0.0000_);_(* \(#,##0.0000\);_(* &quot;-&quot;??_);_(@_)"/>
    <numFmt numFmtId="175" formatCode="0.0000%"/>
    <numFmt numFmtId="176" formatCode="_(* #,##0_);_(* \(#,##0\);_(* &quot;-&quot;_);_(* @_)"/>
    <numFmt numFmtId="177" formatCode="_(* #,##0.00_);_(* \(#,##0.00\);_(* &quot;-&quot;_);_(* @_)"/>
    <numFmt numFmtId="178" formatCode="_(* #,##0.00000_);_(* \(#,##0.00000\);_(* &quot;-&quot;??_);_(@_)"/>
    <numFmt numFmtId="179" formatCode="[$-409]d/mmm/yy;@"/>
    <numFmt numFmtId="180" formatCode="0.00000000"/>
    <numFmt numFmtId="181" formatCode="#,##0.0000000_);\(#,##0.0000000\)"/>
    <numFmt numFmtId="182" formatCode="#,##0.000"/>
    <numFmt numFmtId="183" formatCode="_(* #,##0_);_(* \(#,##0\);_(* \-??_);_(@_)"/>
    <numFmt numFmtId="184" formatCode="[$-409]mmmm\ d\,\ yyyy;@"/>
  </numFmts>
  <fonts count="32">
    <font>
      <sz val="11"/>
      <color theme="1"/>
      <name val="Calibri"/>
      <family val="2"/>
      <scheme val="minor"/>
    </font>
    <font>
      <sz val="11"/>
      <color theme="1"/>
      <name val="Calibri"/>
      <family val="2"/>
      <scheme val="minor"/>
    </font>
    <font>
      <sz val="10"/>
      <name val="Arial"/>
      <family val="2"/>
    </font>
    <font>
      <sz val="10"/>
      <color theme="1"/>
      <name val="Calibri"/>
      <family val="2"/>
    </font>
    <font>
      <b/>
      <sz val="10"/>
      <color rgb="FF000000"/>
      <name val="Calibri"/>
      <family val="2"/>
    </font>
    <font>
      <sz val="10"/>
      <color rgb="FF000000"/>
      <name val="Calibri"/>
      <family val="2"/>
    </font>
    <font>
      <sz val="10"/>
      <color rgb="FFFFFFFF"/>
      <name val="Calibri"/>
      <family val="2"/>
    </font>
    <font>
      <b/>
      <sz val="10"/>
      <color theme="1"/>
      <name val="Calibri"/>
      <family val="2"/>
    </font>
    <font>
      <sz val="10"/>
      <name val="Calibri"/>
      <family val="2"/>
    </font>
    <font>
      <sz val="10"/>
      <color theme="0"/>
      <name val="Calibri"/>
      <family val="2"/>
    </font>
    <font>
      <b/>
      <sz val="10"/>
      <name val="Calibri"/>
      <family val="2"/>
    </font>
    <font>
      <b/>
      <sz val="9"/>
      <name val="Calibri"/>
      <family val="2"/>
    </font>
    <font>
      <b/>
      <sz val="10"/>
      <color rgb="FF333333"/>
      <name val="Calibri"/>
      <family val="2"/>
    </font>
    <font>
      <sz val="10"/>
      <color rgb="FF333333"/>
      <name val="Calibri"/>
      <family val="2"/>
    </font>
    <font>
      <sz val="10"/>
      <color rgb="FFFF0000"/>
      <name val="Calibri"/>
      <family val="2"/>
    </font>
    <font>
      <sz val="10"/>
      <color indexed="8"/>
      <name val="Calibri"/>
      <family val="2"/>
    </font>
    <font>
      <b/>
      <sz val="10"/>
      <color indexed="8"/>
      <name val="Calibri"/>
      <family val="2"/>
    </font>
    <font>
      <b/>
      <sz val="10"/>
      <color indexed="63"/>
      <name val="Calibri"/>
      <family val="2"/>
    </font>
    <font>
      <sz val="9"/>
      <name val="Calibri"/>
      <family val="2"/>
    </font>
    <font>
      <u/>
      <sz val="11"/>
      <color theme="10"/>
      <name val="Calibri"/>
      <family val="2"/>
      <scheme val="minor"/>
    </font>
    <font>
      <b/>
      <sz val="10"/>
      <name val="Arial"/>
      <family val="2"/>
    </font>
    <font>
      <sz val="10"/>
      <color theme="1"/>
      <name val="Arial"/>
      <family val="2"/>
    </font>
    <font>
      <b/>
      <sz val="10"/>
      <color indexed="8"/>
      <name val="Arial"/>
      <family val="2"/>
    </font>
    <font>
      <vertAlign val="superscript"/>
      <sz val="10"/>
      <name val="Arial"/>
      <family val="2"/>
    </font>
    <font>
      <sz val="10"/>
      <color indexed="8"/>
      <name val="Arial"/>
      <family val="2"/>
    </font>
    <font>
      <b/>
      <sz val="10"/>
      <color theme="1"/>
      <name val="Arial"/>
      <family val="2"/>
    </font>
    <font>
      <u/>
      <sz val="10"/>
      <color theme="10"/>
      <name val="Arial"/>
      <family val="2"/>
    </font>
    <font>
      <sz val="10"/>
      <color theme="0"/>
      <name val="Arial"/>
      <family val="2"/>
    </font>
    <font>
      <sz val="10"/>
      <name val="Arail"/>
    </font>
    <font>
      <sz val="10"/>
      <color theme="1"/>
      <name val="Arai"/>
    </font>
    <font>
      <sz val="11"/>
      <color theme="1"/>
      <name val="Arial"/>
      <family val="2"/>
    </font>
    <font>
      <b/>
      <sz val="9"/>
      <color rgb="FF000000"/>
      <name val="Arial"/>
      <family val="2"/>
    </font>
  </fonts>
  <fills count="41">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9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theme="0" tint="-0.14993743705557422"/>
      </top>
      <bottom style="thin">
        <color theme="0" tint="-0.14993743705557422"/>
      </bottom>
      <diagonal/>
    </border>
    <border>
      <left style="medium">
        <color auto="1"/>
      </left>
      <right style="thin">
        <color rgb="FF000000"/>
      </right>
      <top/>
      <bottom/>
      <diagonal/>
    </border>
    <border>
      <left style="medium">
        <color indexed="64"/>
      </left>
      <right/>
      <top style="thin">
        <color theme="0" tint="-0.14993743705557422"/>
      </top>
      <bottom style="thin">
        <color theme="0" tint="-0.14993743705557422"/>
      </bottom>
      <diagonal/>
    </border>
    <border>
      <left style="thin">
        <color indexed="64"/>
      </left>
      <right style="thin">
        <color rgb="FF000000"/>
      </right>
      <top/>
      <bottom/>
      <diagonal/>
    </border>
    <border>
      <left style="thin">
        <color rgb="FF000000"/>
      </left>
      <right/>
      <top/>
      <bottom/>
      <diagonal/>
    </border>
    <border>
      <left style="thin">
        <color indexed="64"/>
      </left>
      <right style="medium">
        <color rgb="FF000000"/>
      </right>
      <top/>
      <bottom/>
      <diagonal/>
    </border>
    <border>
      <left style="medium">
        <color rgb="FF000000"/>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thin">
        <color indexed="64"/>
      </left>
      <right/>
      <top style="medium">
        <color indexed="64"/>
      </top>
      <bottom style="thin">
        <color indexed="64"/>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19">
    <xf numFmtId="0" fontId="0" fillId="0" borderId="0"/>
    <xf numFmtId="0" fontId="1" fillId="40" borderId="6"/>
    <xf numFmtId="168" fontId="1" fillId="40" borderId="6" applyFont="0" applyFill="0" applyBorder="0" applyAlignment="0" applyProtection="0"/>
    <xf numFmtId="164" fontId="2" fillId="40" borderId="6" applyFont="0" applyFill="0" applyBorder="0" applyAlignment="0" applyProtection="0"/>
    <xf numFmtId="0" fontId="1" fillId="40" borderId="6"/>
    <xf numFmtId="0" fontId="2" fillId="40" borderId="6"/>
    <xf numFmtId="9" fontId="1" fillId="40" borderId="6" applyFont="0" applyFill="0" applyBorder="0" applyAlignment="0" applyProtection="0"/>
    <xf numFmtId="164" fontId="1" fillId="40" borderId="6"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40" borderId="6"/>
    <xf numFmtId="0" fontId="1" fillId="40" borderId="6"/>
    <xf numFmtId="0" fontId="1" fillId="40" borderId="6"/>
    <xf numFmtId="0" fontId="1" fillId="40" borderId="6"/>
    <xf numFmtId="0" fontId="1" fillId="40" borderId="6"/>
    <xf numFmtId="0" fontId="1" fillId="40" borderId="6"/>
    <xf numFmtId="0" fontId="1" fillId="40" borderId="6"/>
    <xf numFmtId="0" fontId="1" fillId="40" borderId="6"/>
    <xf numFmtId="0" fontId="19" fillId="0" borderId="0" applyNumberFormat="0" applyFill="0" applyBorder="0" applyAlignment="0" applyProtection="0"/>
  </cellStyleXfs>
  <cellXfs count="743">
    <xf numFmtId="0" fontId="0" fillId="0" borderId="0" xfId="0"/>
    <xf numFmtId="0" fontId="3" fillId="3" borderId="0" xfId="0" applyFont="1" applyFill="1" applyAlignment="1" applyProtection="1">
      <alignment wrapText="1"/>
      <protection locked="0"/>
    </xf>
    <xf numFmtId="0" fontId="3" fillId="0" borderId="0" xfId="0" applyFont="1"/>
    <xf numFmtId="0" fontId="5" fillId="5" borderId="2"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7" borderId="3"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9"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6" fillId="11" borderId="6" xfId="0" applyFont="1" applyFill="1" applyBorder="1" applyAlignment="1">
      <alignment horizontal="justify" vertical="top" wrapText="1"/>
    </xf>
    <xf numFmtId="0" fontId="4" fillId="12" borderId="7" xfId="0" applyFont="1" applyFill="1" applyBorder="1" applyAlignment="1">
      <alignment horizontal="left" vertical="top" wrapText="1"/>
    </xf>
    <xf numFmtId="0" fontId="5" fillId="13" borderId="8" xfId="0" applyFont="1" applyFill="1" applyBorder="1" applyAlignment="1">
      <alignment horizontal="left" vertical="top" wrapText="1"/>
    </xf>
    <xf numFmtId="0" fontId="5" fillId="14" borderId="9" xfId="0" applyFont="1" applyFill="1" applyBorder="1" applyAlignment="1">
      <alignment horizontal="right" vertical="top" wrapText="1"/>
    </xf>
    <xf numFmtId="0" fontId="5" fillId="15" borderId="10" xfId="0" applyFont="1" applyFill="1" applyBorder="1" applyAlignment="1">
      <alignment horizontal="right" vertical="top" wrapText="1"/>
    </xf>
    <xf numFmtId="0" fontId="6" fillId="16" borderId="6" xfId="0" applyFont="1" applyFill="1" applyBorder="1" applyAlignment="1">
      <alignment horizontal="left" vertical="top" wrapText="1"/>
    </xf>
    <xf numFmtId="0" fontId="5" fillId="17" borderId="7" xfId="0" applyFont="1" applyFill="1" applyBorder="1" applyAlignment="1">
      <alignment horizontal="left" vertical="top" wrapText="1"/>
    </xf>
    <xf numFmtId="3" fontId="5" fillId="18" borderId="8" xfId="0" applyNumberFormat="1" applyFont="1" applyFill="1" applyBorder="1" applyAlignment="1">
      <alignment horizontal="right" vertical="top" wrapText="1"/>
    </xf>
    <xf numFmtId="165" fontId="5" fillId="19" borderId="9" xfId="0" applyNumberFormat="1" applyFont="1" applyFill="1" applyBorder="1" applyAlignment="1">
      <alignment horizontal="right" vertical="top" wrapText="1"/>
    </xf>
    <xf numFmtId="166" fontId="5" fillId="20" borderId="8" xfId="0" applyNumberFormat="1" applyFont="1" applyFill="1" applyBorder="1" applyAlignment="1">
      <alignment horizontal="right" vertical="top" wrapText="1"/>
    </xf>
    <xf numFmtId="0" fontId="5" fillId="21" borderId="9" xfId="0" applyFont="1" applyFill="1" applyBorder="1" applyAlignment="1">
      <alignment horizontal="right" vertical="top" wrapText="1"/>
    </xf>
    <xf numFmtId="0" fontId="5" fillId="22" borderId="10" xfId="0" applyFont="1" applyFill="1" applyBorder="1" applyAlignment="1">
      <alignment horizontal="right" vertical="top" wrapText="1"/>
    </xf>
    <xf numFmtId="3" fontId="5" fillId="18" borderId="6" xfId="0" applyNumberFormat="1" applyFont="1" applyFill="1" applyBorder="1" applyAlignment="1">
      <alignment horizontal="right" vertical="top" wrapText="1"/>
    </xf>
    <xf numFmtId="165" fontId="5" fillId="19" borderId="61" xfId="0" applyNumberFormat="1" applyFont="1" applyFill="1" applyBorder="1" applyAlignment="1">
      <alignment horizontal="right" vertical="top" wrapText="1"/>
    </xf>
    <xf numFmtId="0" fontId="5" fillId="13" borderId="6" xfId="0" applyFont="1" applyFill="1" applyBorder="1" applyAlignment="1">
      <alignment horizontal="left" vertical="top" wrapText="1"/>
    </xf>
    <xf numFmtId="0" fontId="5" fillId="13" borderId="40" xfId="0" applyFont="1" applyFill="1" applyBorder="1" applyAlignment="1">
      <alignment horizontal="left" vertical="top" wrapText="1"/>
    </xf>
    <xf numFmtId="3" fontId="5" fillId="18" borderId="40" xfId="0" applyNumberFormat="1" applyFont="1" applyFill="1" applyBorder="1" applyAlignment="1">
      <alignment horizontal="right" vertical="top" wrapText="1"/>
    </xf>
    <xf numFmtId="165" fontId="5" fillId="19" borderId="40" xfId="0" applyNumberFormat="1" applyFont="1" applyFill="1" applyBorder="1" applyAlignment="1">
      <alignment horizontal="right" vertical="top" wrapText="1"/>
    </xf>
    <xf numFmtId="166" fontId="5" fillId="20" borderId="61" xfId="0" applyNumberFormat="1" applyFont="1" applyFill="1" applyBorder="1" applyAlignment="1">
      <alignment horizontal="right" vertical="top" wrapText="1"/>
    </xf>
    <xf numFmtId="0" fontId="5" fillId="21" borderId="62" xfId="0" applyFont="1" applyFill="1" applyBorder="1" applyAlignment="1">
      <alignment horizontal="right" vertical="top" wrapText="1"/>
    </xf>
    <xf numFmtId="0" fontId="5" fillId="22" borderId="63" xfId="0" applyFont="1" applyFill="1" applyBorder="1" applyAlignment="1">
      <alignment horizontal="right" vertical="top" wrapText="1"/>
    </xf>
    <xf numFmtId="0" fontId="5" fillId="17" borderId="23" xfId="0" applyFont="1" applyFill="1" applyBorder="1" applyAlignment="1">
      <alignment horizontal="left" vertical="top" wrapText="1"/>
    </xf>
    <xf numFmtId="166" fontId="5" fillId="20" borderId="40" xfId="0" applyNumberFormat="1" applyFont="1" applyFill="1" applyBorder="1" applyAlignment="1">
      <alignment horizontal="right" vertical="top" wrapText="1"/>
    </xf>
    <xf numFmtId="0" fontId="5" fillId="21" borderId="40" xfId="0" applyFont="1" applyFill="1" applyBorder="1" applyAlignment="1">
      <alignment horizontal="right" vertical="top" wrapText="1"/>
    </xf>
    <xf numFmtId="0" fontId="7" fillId="0" borderId="60" xfId="0" applyFont="1" applyBorder="1"/>
    <xf numFmtId="0" fontId="5" fillId="17" borderId="59" xfId="0" applyFont="1" applyFill="1" applyBorder="1" applyAlignment="1">
      <alignment horizontal="left" vertical="top" wrapText="1"/>
    </xf>
    <xf numFmtId="165" fontId="4" fillId="23" borderId="11" xfId="0" applyNumberFormat="1" applyFont="1" applyFill="1" applyBorder="1" applyAlignment="1">
      <alignment horizontal="right" vertical="top" wrapText="1"/>
    </xf>
    <xf numFmtId="166" fontId="4" fillId="24" borderId="1" xfId="0" applyNumberFormat="1" applyFont="1" applyFill="1" applyBorder="1" applyAlignment="1">
      <alignment horizontal="right" vertical="top" wrapText="1"/>
    </xf>
    <xf numFmtId="0" fontId="4" fillId="25" borderId="1" xfId="0" applyFont="1" applyFill="1" applyBorder="1" applyAlignment="1">
      <alignment horizontal="right" vertical="top" wrapText="1"/>
    </xf>
    <xf numFmtId="0" fontId="4" fillId="26" borderId="12" xfId="0" applyFont="1" applyFill="1" applyBorder="1" applyAlignment="1">
      <alignment horizontal="right" vertical="top" wrapText="1"/>
    </xf>
    <xf numFmtId="0" fontId="4" fillId="27" borderId="13"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8" borderId="14" xfId="0" applyFont="1" applyFill="1" applyBorder="1" applyAlignment="1">
      <alignment horizontal="left" vertical="top" wrapText="1"/>
    </xf>
    <xf numFmtId="0" fontId="5" fillId="0" borderId="8" xfId="0" applyFont="1" applyBorder="1" applyAlignment="1">
      <alignment horizontal="left" vertical="top" wrapText="1"/>
    </xf>
    <xf numFmtId="167" fontId="5" fillId="29" borderId="9" xfId="0" applyNumberFormat="1" applyFont="1" applyFill="1" applyBorder="1" applyAlignment="1">
      <alignment horizontal="right" vertical="top" wrapText="1"/>
    </xf>
    <xf numFmtId="0" fontId="4" fillId="30" borderId="9" xfId="0" applyFont="1" applyFill="1" applyBorder="1" applyAlignment="1">
      <alignment horizontal="left" vertical="top" wrapText="1"/>
    </xf>
    <xf numFmtId="0" fontId="5" fillId="31" borderId="9" xfId="0" applyFont="1" applyFill="1" applyBorder="1" applyAlignment="1">
      <alignment horizontal="left" vertical="top" wrapText="1"/>
    </xf>
    <xf numFmtId="0" fontId="5" fillId="32" borderId="9" xfId="0" applyFont="1" applyFill="1" applyBorder="1" applyAlignment="1">
      <alignment horizontal="left" vertical="top" wrapText="1"/>
    </xf>
    <xf numFmtId="165" fontId="4" fillId="33" borderId="1" xfId="0" applyNumberFormat="1" applyFont="1" applyFill="1" applyBorder="1" applyAlignment="1">
      <alignment horizontal="right" vertical="top" wrapText="1"/>
    </xf>
    <xf numFmtId="0" fontId="4" fillId="34" borderId="15" xfId="0" applyFont="1" applyFill="1" applyBorder="1" applyAlignment="1">
      <alignment horizontal="left" vertical="top" wrapText="1"/>
    </xf>
    <xf numFmtId="0" fontId="5" fillId="35" borderId="16" xfId="0" applyFont="1" applyFill="1" applyBorder="1" applyAlignment="1">
      <alignment horizontal="left" vertical="top" wrapText="1"/>
    </xf>
    <xf numFmtId="165" fontId="4" fillId="36" borderId="17" xfId="0" applyNumberFormat="1" applyFont="1" applyFill="1" applyBorder="1" applyAlignment="1">
      <alignment horizontal="right" vertical="top" wrapText="1"/>
    </xf>
    <xf numFmtId="167" fontId="4" fillId="37" borderId="17" xfId="0" applyNumberFormat="1" applyFont="1" applyFill="1" applyBorder="1" applyAlignment="1">
      <alignment horizontal="right" vertical="top" wrapText="1"/>
    </xf>
    <xf numFmtId="0" fontId="4" fillId="38" borderId="18" xfId="0" applyFont="1" applyFill="1" applyBorder="1" applyAlignment="1">
      <alignment horizontal="right" vertical="top" wrapText="1"/>
    </xf>
    <xf numFmtId="0" fontId="4" fillId="39" borderId="19" xfId="0" applyFont="1" applyFill="1" applyBorder="1" applyAlignment="1">
      <alignment horizontal="right" vertical="top" wrapText="1"/>
    </xf>
    <xf numFmtId="0" fontId="7" fillId="0" borderId="0" xfId="0" applyFont="1"/>
    <xf numFmtId="0" fontId="3" fillId="3" borderId="6" xfId="0" applyFont="1" applyFill="1" applyBorder="1" applyAlignment="1" applyProtection="1">
      <alignment wrapText="1"/>
      <protection locked="0"/>
    </xf>
    <xf numFmtId="0" fontId="7" fillId="0" borderId="64" xfId="0" applyFont="1" applyBorder="1" applyAlignment="1">
      <alignment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66" xfId="0" applyFont="1" applyBorder="1" applyAlignment="1">
      <alignment vertical="center" wrapText="1"/>
    </xf>
    <xf numFmtId="0" fontId="7" fillId="0" borderId="67" xfId="0" applyFont="1" applyBorder="1" applyAlignment="1">
      <alignment vertical="center"/>
    </xf>
    <xf numFmtId="0" fontId="5" fillId="15" borderId="6" xfId="0" applyFont="1" applyFill="1" applyBorder="1" applyAlignment="1">
      <alignment horizontal="right" vertical="top" wrapText="1"/>
    </xf>
    <xf numFmtId="0" fontId="5" fillId="14" borderId="10" xfId="0" applyFont="1" applyFill="1" applyBorder="1" applyAlignment="1">
      <alignment horizontal="right" vertical="top" wrapText="1"/>
    </xf>
    <xf numFmtId="0" fontId="8" fillId="40" borderId="29" xfId="5" applyFont="1" applyBorder="1" applyAlignment="1">
      <alignment vertical="top"/>
    </xf>
    <xf numFmtId="166" fontId="5" fillId="20" borderId="9" xfId="0" applyNumberFormat="1" applyFont="1" applyFill="1" applyBorder="1" applyAlignment="1">
      <alignment horizontal="right" vertical="top" wrapText="1"/>
    </xf>
    <xf numFmtId="0" fontId="5" fillId="21" borderId="10" xfId="0" applyFont="1" applyFill="1" applyBorder="1" applyAlignment="1">
      <alignment horizontal="right" vertical="top" wrapText="1"/>
    </xf>
    <xf numFmtId="0" fontId="5" fillId="22" borderId="6" xfId="0" applyFont="1" applyFill="1" applyBorder="1" applyAlignment="1">
      <alignment horizontal="right" vertical="top" wrapText="1"/>
    </xf>
    <xf numFmtId="0" fontId="5" fillId="21" borderId="8" xfId="0" applyFont="1" applyFill="1" applyBorder="1" applyAlignment="1">
      <alignment horizontal="right" vertical="top" wrapText="1"/>
    </xf>
    <xf numFmtId="0" fontId="4" fillId="25" borderId="12" xfId="0" applyFont="1" applyFill="1" applyBorder="1" applyAlignment="1">
      <alignment horizontal="right" vertical="top" wrapText="1"/>
    </xf>
    <xf numFmtId="0" fontId="4" fillId="26" borderId="6" xfId="0" applyFont="1" applyFill="1" applyBorder="1" applyAlignment="1">
      <alignment horizontal="right" vertical="top" wrapText="1"/>
    </xf>
    <xf numFmtId="0" fontId="9" fillId="40" borderId="6" xfId="0" applyFont="1" applyFill="1" applyBorder="1" applyAlignment="1" applyProtection="1">
      <alignment wrapText="1"/>
      <protection locked="0"/>
    </xf>
    <xf numFmtId="0" fontId="10" fillId="40" borderId="7" xfId="1" applyFont="1" applyBorder="1" applyAlignment="1">
      <alignment horizontal="left" vertical="top" wrapText="1"/>
    </xf>
    <xf numFmtId="0" fontId="8" fillId="40" borderId="8" xfId="0" applyFont="1" applyFill="1" applyBorder="1" applyAlignment="1">
      <alignment horizontal="left" vertical="top" wrapText="1"/>
    </xf>
    <xf numFmtId="165" fontId="10" fillId="40" borderId="11" xfId="0" applyNumberFormat="1" applyFont="1" applyFill="1" applyBorder="1" applyAlignment="1">
      <alignment horizontal="right" vertical="top" wrapText="1"/>
    </xf>
    <xf numFmtId="166" fontId="10" fillId="40" borderId="1" xfId="0" applyNumberFormat="1" applyFont="1" applyFill="1" applyBorder="1" applyAlignment="1">
      <alignment horizontal="right" vertical="top" wrapText="1"/>
    </xf>
    <xf numFmtId="0" fontId="10" fillId="40" borderId="12" xfId="0" applyFont="1" applyFill="1" applyBorder="1" applyAlignment="1">
      <alignment horizontal="right" vertical="top" wrapText="1"/>
    </xf>
    <xf numFmtId="0" fontId="10" fillId="40" borderId="6" xfId="0" applyFont="1" applyFill="1" applyBorder="1" applyAlignment="1">
      <alignment horizontal="right" vertical="top" wrapText="1"/>
    </xf>
    <xf numFmtId="0" fontId="8" fillId="40" borderId="6" xfId="0" applyFont="1" applyFill="1" applyBorder="1" applyAlignment="1" applyProtection="1">
      <alignment wrapText="1"/>
      <protection locked="0"/>
    </xf>
    <xf numFmtId="0" fontId="8" fillId="0" borderId="0" xfId="0" applyFont="1"/>
    <xf numFmtId="0" fontId="8" fillId="40" borderId="7" xfId="1" applyFont="1" applyBorder="1" applyAlignment="1">
      <alignment horizontal="left" vertical="top" wrapText="1"/>
    </xf>
    <xf numFmtId="3" fontId="8" fillId="40" borderId="8" xfId="0" applyNumberFormat="1" applyFont="1" applyFill="1" applyBorder="1" applyAlignment="1">
      <alignment horizontal="right" vertical="top" wrapText="1"/>
    </xf>
    <xf numFmtId="165" fontId="8" fillId="40" borderId="9" xfId="0" applyNumberFormat="1" applyFont="1" applyFill="1" applyBorder="1" applyAlignment="1">
      <alignment horizontal="right" vertical="top" wrapText="1"/>
    </xf>
    <xf numFmtId="166" fontId="8" fillId="40" borderId="8" xfId="0" applyNumberFormat="1" applyFont="1" applyFill="1" applyBorder="1" applyAlignment="1">
      <alignment horizontal="right" vertical="top" wrapText="1"/>
    </xf>
    <xf numFmtId="0" fontId="8" fillId="40" borderId="7" xfId="0" applyFont="1" applyFill="1" applyBorder="1" applyAlignment="1">
      <alignment horizontal="left" vertical="top" wrapText="1"/>
    </xf>
    <xf numFmtId="165" fontId="8" fillId="40" borderId="6" xfId="0" applyNumberFormat="1" applyFont="1" applyFill="1" applyBorder="1" applyAlignment="1">
      <alignment horizontal="right" vertical="top" wrapText="1"/>
    </xf>
    <xf numFmtId="0" fontId="10" fillId="40" borderId="7" xfId="0" applyFont="1" applyFill="1" applyBorder="1" applyAlignment="1">
      <alignment horizontal="left" vertical="top" wrapText="1"/>
    </xf>
    <xf numFmtId="0" fontId="5" fillId="5" borderId="6" xfId="0" applyFont="1" applyFill="1" applyBorder="1" applyAlignment="1">
      <alignment horizontal="left" vertical="top" wrapText="1"/>
    </xf>
    <xf numFmtId="0" fontId="4" fillId="4" borderId="20" xfId="0" applyFont="1" applyFill="1" applyBorder="1" applyAlignment="1">
      <alignment horizontal="left" vertical="top" wrapText="1"/>
    </xf>
    <xf numFmtId="0" fontId="3" fillId="3" borderId="21" xfId="0" applyFont="1" applyFill="1" applyBorder="1" applyAlignment="1" applyProtection="1">
      <alignment wrapText="1"/>
      <protection locked="0"/>
    </xf>
    <xf numFmtId="0" fontId="3" fillId="3" borderId="22" xfId="0" applyFont="1" applyFill="1" applyBorder="1" applyAlignment="1" applyProtection="1">
      <alignment wrapText="1"/>
      <protection locked="0"/>
    </xf>
    <xf numFmtId="0" fontId="4" fillId="4" borderId="23" xfId="0" applyFont="1" applyFill="1" applyBorder="1" applyAlignment="1">
      <alignment horizontal="left" vertical="top" wrapText="1"/>
    </xf>
    <xf numFmtId="0" fontId="3" fillId="3" borderId="24" xfId="0" applyFont="1" applyFill="1" applyBorder="1" applyAlignment="1" applyProtection="1">
      <alignment wrapText="1"/>
      <protection locked="0"/>
    </xf>
    <xf numFmtId="0" fontId="3" fillId="3" borderId="26" xfId="0" applyFont="1" applyFill="1" applyBorder="1" applyAlignment="1" applyProtection="1">
      <alignment wrapText="1"/>
      <protection locked="0"/>
    </xf>
    <xf numFmtId="0" fontId="3" fillId="3" borderId="27" xfId="0" applyFont="1" applyFill="1" applyBorder="1" applyAlignment="1" applyProtection="1">
      <alignment wrapText="1"/>
      <protection locked="0"/>
    </xf>
    <xf numFmtId="0" fontId="4" fillId="4" borderId="2" xfId="0" applyFont="1" applyFill="1" applyBorder="1" applyAlignment="1">
      <alignment horizontal="left" vertical="top" wrapText="1"/>
    </xf>
    <xf numFmtId="0" fontId="3" fillId="40" borderId="6" xfId="0" applyFont="1" applyFill="1" applyBorder="1" applyAlignment="1" applyProtection="1">
      <alignment wrapText="1"/>
      <protection locked="0"/>
    </xf>
    <xf numFmtId="0" fontId="4" fillId="40" borderId="6" xfId="0" applyFont="1" applyFill="1" applyBorder="1" applyAlignment="1">
      <alignment horizontal="left" vertical="top" wrapText="1"/>
    </xf>
    <xf numFmtId="0" fontId="9" fillId="40" borderId="6" xfId="1" applyFont="1"/>
    <xf numFmtId="0" fontId="10" fillId="40" borderId="20" xfId="0" applyFont="1" applyFill="1" applyBorder="1"/>
    <xf numFmtId="0" fontId="8" fillId="40" borderId="21" xfId="0" applyFont="1" applyFill="1" applyBorder="1"/>
    <xf numFmtId="169" fontId="8" fillId="40" borderId="21" xfId="2" applyNumberFormat="1" applyFont="1" applyFill="1" applyBorder="1"/>
    <xf numFmtId="168" fontId="8" fillId="40" borderId="21" xfId="2" applyFont="1" applyFill="1" applyBorder="1"/>
    <xf numFmtId="168" fontId="8" fillId="40" borderId="22" xfId="2" applyFont="1" applyFill="1" applyBorder="1"/>
    <xf numFmtId="0" fontId="8" fillId="40" borderId="6" xfId="1" applyFont="1"/>
    <xf numFmtId="170" fontId="8" fillId="40" borderId="24" xfId="0" applyNumberFormat="1" applyFont="1" applyFill="1" applyBorder="1"/>
    <xf numFmtId="0" fontId="8" fillId="40" borderId="23" xfId="0" applyFont="1" applyFill="1" applyBorder="1"/>
    <xf numFmtId="0" fontId="8" fillId="40" borderId="0" xfId="0" applyFont="1" applyFill="1"/>
    <xf numFmtId="168" fontId="8" fillId="40" borderId="6" xfId="2" applyFont="1" applyFill="1" applyBorder="1"/>
    <xf numFmtId="168" fontId="8" fillId="40" borderId="24" xfId="2" applyFont="1" applyFill="1" applyBorder="1"/>
    <xf numFmtId="0" fontId="8" fillId="40" borderId="25" xfId="0" applyFont="1" applyFill="1" applyBorder="1"/>
    <xf numFmtId="0" fontId="8" fillId="40" borderId="26" xfId="0" applyFont="1" applyFill="1" applyBorder="1"/>
    <xf numFmtId="169" fontId="8" fillId="40" borderId="26" xfId="2" applyNumberFormat="1" applyFont="1" applyFill="1" applyBorder="1"/>
    <xf numFmtId="168" fontId="8" fillId="40" borderId="26" xfId="2" applyFont="1" applyFill="1" applyBorder="1"/>
    <xf numFmtId="168" fontId="8" fillId="40" borderId="27" xfId="2" applyFont="1" applyFill="1" applyBorder="1"/>
    <xf numFmtId="169" fontId="8" fillId="40" borderId="6" xfId="2" applyNumberFormat="1" applyFont="1" applyFill="1" applyBorder="1"/>
    <xf numFmtId="164" fontId="8" fillId="40" borderId="6" xfId="3" applyFont="1" applyFill="1" applyBorder="1" applyAlignment="1">
      <alignment horizontal="right"/>
    </xf>
    <xf numFmtId="0" fontId="8" fillId="40" borderId="29" xfId="0" applyFont="1" applyFill="1" applyBorder="1" applyAlignment="1">
      <alignment vertical="center" wrapText="1"/>
    </xf>
    <xf numFmtId="0" fontId="8" fillId="40" borderId="28" xfId="0" applyFont="1" applyFill="1" applyBorder="1" applyAlignment="1">
      <alignment horizontal="center" vertical="center"/>
    </xf>
    <xf numFmtId="0" fontId="8" fillId="40" borderId="29" xfId="0" applyFont="1" applyFill="1" applyBorder="1" applyAlignment="1">
      <alignment horizontal="center" vertical="center"/>
    </xf>
    <xf numFmtId="0" fontId="8" fillId="40" borderId="23" xfId="0" applyFont="1" applyFill="1" applyBorder="1" applyAlignment="1">
      <alignment horizontal="left" vertical="top"/>
    </xf>
    <xf numFmtId="0" fontId="8" fillId="40" borderId="0" xfId="0" applyFont="1" applyFill="1" applyAlignment="1">
      <alignment vertical="center"/>
    </xf>
    <xf numFmtId="0" fontId="8" fillId="40" borderId="23" xfId="0" applyFont="1" applyFill="1" applyBorder="1" applyAlignment="1">
      <alignment vertical="top"/>
    </xf>
    <xf numFmtId="0" fontId="8" fillId="40" borderId="28" xfId="0" applyFont="1" applyFill="1" applyBorder="1" applyAlignment="1">
      <alignment horizontal="left" indent="5"/>
    </xf>
    <xf numFmtId="0" fontId="8" fillId="40" borderId="29" xfId="4" applyFont="1" applyBorder="1" applyAlignment="1">
      <alignment horizontal="center"/>
    </xf>
    <xf numFmtId="0" fontId="8" fillId="40" borderId="6" xfId="4" applyFont="1"/>
    <xf numFmtId="171" fontId="8" fillId="40" borderId="29" xfId="0" applyNumberFormat="1" applyFont="1" applyFill="1" applyBorder="1"/>
    <xf numFmtId="0" fontId="8" fillId="40" borderId="0" xfId="0" applyFont="1" applyFill="1" applyAlignment="1">
      <alignment vertical="top"/>
    </xf>
    <xf numFmtId="169" fontId="8" fillId="40" borderId="24" xfId="2" applyNumberFormat="1" applyFont="1" applyFill="1" applyBorder="1"/>
    <xf numFmtId="4" fontId="8" fillId="40" borderId="6" xfId="2" applyNumberFormat="1" applyFont="1" applyFill="1" applyBorder="1" applyAlignment="1">
      <alignment vertical="top"/>
    </xf>
    <xf numFmtId="4" fontId="8" fillId="40" borderId="0" xfId="0" applyNumberFormat="1" applyFont="1" applyFill="1" applyAlignment="1">
      <alignment horizontal="right"/>
    </xf>
    <xf numFmtId="4" fontId="8" fillId="40" borderId="6" xfId="1" applyNumberFormat="1" applyFont="1"/>
    <xf numFmtId="0" fontId="8" fillId="40" borderId="23" xfId="5" applyFont="1" applyBorder="1" applyAlignment="1">
      <alignment vertical="top"/>
    </xf>
    <xf numFmtId="4" fontId="8" fillId="40" borderId="0" xfId="0" applyNumberFormat="1" applyFont="1" applyFill="1" applyAlignment="1">
      <alignment vertical="top"/>
    </xf>
    <xf numFmtId="1" fontId="8" fillId="40" borderId="0" xfId="0" applyNumberFormat="1" applyFont="1" applyFill="1" applyAlignment="1">
      <alignment horizontal="right"/>
    </xf>
    <xf numFmtId="0" fontId="8" fillId="40" borderId="23" xfId="0" applyFont="1" applyFill="1" applyBorder="1" applyAlignment="1">
      <alignment horizontal="left" vertical="top" indent="3"/>
    </xf>
    <xf numFmtId="168" fontId="8" fillId="40" borderId="23" xfId="2" applyFont="1" applyFill="1" applyBorder="1" applyAlignment="1">
      <alignment vertical="top"/>
    </xf>
    <xf numFmtId="4" fontId="8" fillId="40" borderId="0" xfId="0" applyNumberFormat="1" applyFont="1" applyFill="1"/>
    <xf numFmtId="168" fontId="8" fillId="40" borderId="6" xfId="2" applyFont="1" applyFill="1"/>
    <xf numFmtId="2" fontId="8" fillId="40" borderId="0" xfId="0" applyNumberFormat="1" applyFont="1" applyFill="1" applyAlignment="1">
      <alignment vertical="top"/>
    </xf>
    <xf numFmtId="2" fontId="8" fillId="40" borderId="23" xfId="0" applyNumberFormat="1" applyFont="1" applyFill="1" applyBorder="1" applyAlignment="1">
      <alignment vertical="top"/>
    </xf>
    <xf numFmtId="0" fontId="8" fillId="40" borderId="6" xfId="5" applyFont="1" applyAlignment="1">
      <alignment vertical="top"/>
    </xf>
    <xf numFmtId="172" fontId="10" fillId="40" borderId="6" xfId="5" applyNumberFormat="1" applyFont="1"/>
    <xf numFmtId="0" fontId="8" fillId="40" borderId="20" xfId="0" applyFont="1" applyFill="1" applyBorder="1" applyAlignment="1">
      <alignment vertical="top"/>
    </xf>
    <xf numFmtId="0" fontId="8" fillId="40" borderId="21" xfId="5" applyFont="1" applyBorder="1" applyAlignment="1">
      <alignment vertical="top"/>
    </xf>
    <xf numFmtId="0" fontId="8" fillId="0" borderId="21" xfId="0" applyFont="1" applyBorder="1"/>
    <xf numFmtId="0" fontId="8" fillId="40" borderId="81" xfId="0" applyFont="1" applyFill="1" applyBorder="1" applyAlignment="1">
      <alignment vertical="top"/>
    </xf>
    <xf numFmtId="0" fontId="8" fillId="0" borderId="6" xfId="0" applyFont="1" applyBorder="1"/>
    <xf numFmtId="0" fontId="11" fillId="0" borderId="81" xfId="5" applyFont="1" applyFill="1" applyBorder="1" applyAlignment="1">
      <alignment vertical="top"/>
    </xf>
    <xf numFmtId="0" fontId="10" fillId="40" borderId="28" xfId="0" applyFont="1" applyFill="1" applyBorder="1" applyAlignment="1">
      <alignment vertical="top" wrapText="1"/>
    </xf>
    <xf numFmtId="0" fontId="10" fillId="40" borderId="29" xfId="0" applyFont="1" applyFill="1" applyBorder="1" applyAlignment="1">
      <alignment vertical="top" wrapText="1"/>
    </xf>
    <xf numFmtId="0" fontId="10" fillId="40" borderId="30" xfId="0" applyFont="1" applyFill="1" applyBorder="1" applyAlignment="1">
      <alignment vertical="top" wrapText="1"/>
    </xf>
    <xf numFmtId="0" fontId="10" fillId="40" borderId="28" xfId="0" applyFont="1" applyFill="1" applyBorder="1"/>
    <xf numFmtId="173" fontId="8" fillId="40" borderId="29" xfId="0" applyNumberFormat="1" applyFont="1" applyFill="1" applyBorder="1"/>
    <xf numFmtId="0" fontId="8" fillId="40" borderId="29" xfId="0" applyFont="1" applyFill="1" applyBorder="1" applyAlignment="1">
      <alignment horizontal="center"/>
    </xf>
    <xf numFmtId="168" fontId="8" fillId="40" borderId="29" xfId="2" applyFont="1" applyFill="1" applyBorder="1"/>
    <xf numFmtId="168" fontId="8" fillId="40" borderId="30" xfId="2" applyFont="1" applyFill="1" applyBorder="1"/>
    <xf numFmtId="0" fontId="8" fillId="40" borderId="28" xfId="0" applyFont="1" applyFill="1" applyBorder="1"/>
    <xf numFmtId="173" fontId="8" fillId="40" borderId="29" xfId="4" applyNumberFormat="1" applyFont="1" applyBorder="1"/>
    <xf numFmtId="174" fontId="8" fillId="40" borderId="29" xfId="2" applyNumberFormat="1" applyFont="1" applyFill="1" applyBorder="1"/>
    <xf numFmtId="175" fontId="8" fillId="40" borderId="6" xfId="6" applyNumberFormat="1" applyFont="1" applyFill="1" applyBorder="1"/>
    <xf numFmtId="10" fontId="8" fillId="40" borderId="6" xfId="6" applyNumberFormat="1" applyFont="1" applyFill="1" applyBorder="1"/>
    <xf numFmtId="0" fontId="10" fillId="40" borderId="37" xfId="0" applyFont="1" applyFill="1" applyBorder="1"/>
    <xf numFmtId="0" fontId="10" fillId="40" borderId="6" xfId="0" applyFont="1" applyFill="1" applyBorder="1"/>
    <xf numFmtId="0" fontId="8" fillId="40" borderId="6" xfId="0" applyFont="1" applyFill="1" applyBorder="1"/>
    <xf numFmtId="0" fontId="10" fillId="40" borderId="23" xfId="0" applyFont="1" applyFill="1" applyBorder="1"/>
    <xf numFmtId="169" fontId="8" fillId="40" borderId="29" xfId="2" applyNumberFormat="1" applyFont="1" applyFill="1" applyBorder="1"/>
    <xf numFmtId="169" fontId="8" fillId="40" borderId="6" xfId="3" applyNumberFormat="1" applyFont="1" applyFill="1" applyBorder="1"/>
    <xf numFmtId="169" fontId="8" fillId="40" borderId="6" xfId="1" applyNumberFormat="1" applyFont="1"/>
    <xf numFmtId="4" fontId="8" fillId="40" borderId="6" xfId="3" applyNumberFormat="1" applyFont="1" applyFill="1" applyBorder="1"/>
    <xf numFmtId="168" fontId="8" fillId="40" borderId="6" xfId="1" applyNumberFormat="1" applyFont="1"/>
    <xf numFmtId="164" fontId="8" fillId="40" borderId="6" xfId="3" applyFont="1" applyFill="1" applyBorder="1"/>
    <xf numFmtId="0" fontId="8" fillId="40" borderId="23" xfId="3" applyNumberFormat="1" applyFont="1" applyFill="1" applyBorder="1" applyAlignment="1">
      <alignment horizontal="left"/>
    </xf>
    <xf numFmtId="0" fontId="8" fillId="40" borderId="6" xfId="3" applyNumberFormat="1" applyFont="1" applyFill="1" applyBorder="1" applyAlignment="1">
      <alignment horizontal="left"/>
    </xf>
    <xf numFmtId="176" fontId="8" fillId="40" borderId="6" xfId="3" applyNumberFormat="1" applyFont="1" applyFill="1" applyBorder="1"/>
    <xf numFmtId="4" fontId="8" fillId="40" borderId="6" xfId="0" applyNumberFormat="1" applyFont="1" applyFill="1" applyBorder="1"/>
    <xf numFmtId="177" fontId="8" fillId="40" borderId="6" xfId="0" applyNumberFormat="1" applyFont="1" applyFill="1" applyBorder="1"/>
    <xf numFmtId="0" fontId="8" fillId="40" borderId="29" xfId="0" applyFont="1" applyFill="1" applyBorder="1"/>
    <xf numFmtId="164" fontId="8" fillId="40" borderId="6" xfId="0" applyNumberFormat="1" applyFont="1" applyFill="1" applyBorder="1"/>
    <xf numFmtId="169" fontId="8" fillId="40" borderId="6" xfId="0" applyNumberFormat="1" applyFont="1" applyFill="1" applyBorder="1"/>
    <xf numFmtId="0" fontId="10" fillId="40" borderId="25" xfId="0" applyFont="1" applyFill="1" applyBorder="1"/>
    <xf numFmtId="0" fontId="9" fillId="40" borderId="0" xfId="0" applyFont="1" applyFill="1"/>
    <xf numFmtId="0" fontId="8" fillId="0" borderId="29" xfId="0" applyFont="1" applyBorder="1" applyAlignment="1">
      <alignment wrapText="1"/>
    </xf>
    <xf numFmtId="0" fontId="10" fillId="0" borderId="29" xfId="0" applyFont="1" applyBorder="1" applyAlignment="1">
      <alignment wrapText="1"/>
    </xf>
    <xf numFmtId="10" fontId="8" fillId="0" borderId="29" xfId="9" applyNumberFormat="1" applyFont="1" applyFill="1" applyBorder="1" applyAlignment="1" applyProtection="1">
      <alignment vertical="top"/>
      <protection locked="0"/>
    </xf>
    <xf numFmtId="1" fontId="8" fillId="0" borderId="29" xfId="0" applyNumberFormat="1" applyFont="1" applyBorder="1" applyAlignment="1" applyProtection="1">
      <alignment vertical="top"/>
      <protection locked="0"/>
    </xf>
    <xf numFmtId="0" fontId="3" fillId="0" borderId="29" xfId="0" applyFont="1" applyBorder="1" applyAlignment="1">
      <alignment wrapText="1"/>
    </xf>
    <xf numFmtId="0" fontId="8" fillId="0" borderId="0" xfId="0" applyFont="1" applyAlignment="1">
      <alignment wrapText="1"/>
    </xf>
    <xf numFmtId="10" fontId="8" fillId="0" borderId="0" xfId="0" applyNumberFormat="1" applyFont="1" applyAlignment="1">
      <alignment wrapText="1"/>
    </xf>
    <xf numFmtId="1" fontId="8" fillId="0" borderId="0" xfId="0" applyNumberFormat="1" applyFont="1" applyAlignment="1">
      <alignment wrapText="1"/>
    </xf>
    <xf numFmtId="0" fontId="10" fillId="0" borderId="29" xfId="0" applyFont="1" applyBorder="1"/>
    <xf numFmtId="0" fontId="7" fillId="0" borderId="29" xfId="0" applyFont="1" applyBorder="1" applyAlignment="1">
      <alignment wrapText="1"/>
    </xf>
    <xf numFmtId="0" fontId="3" fillId="0" borderId="29" xfId="0" applyFont="1" applyBorder="1"/>
    <xf numFmtId="169" fontId="8" fillId="0" borderId="29" xfId="8" applyNumberFormat="1" applyFont="1" applyFill="1" applyBorder="1" applyAlignment="1">
      <alignment horizontal="right" vertical="center" wrapText="1"/>
    </xf>
    <xf numFmtId="10" fontId="8" fillId="0" borderId="29" xfId="0" applyNumberFormat="1" applyFont="1" applyBorder="1" applyAlignment="1">
      <alignment horizontal="right" vertical="center" wrapText="1"/>
    </xf>
    <xf numFmtId="10" fontId="8" fillId="0" borderId="69" xfId="0" applyNumberFormat="1" applyFont="1" applyBorder="1" applyAlignment="1">
      <alignment horizontal="right" vertical="center" wrapText="1"/>
    </xf>
    <xf numFmtId="0" fontId="8" fillId="0" borderId="29" xfId="0" applyFont="1" applyBorder="1"/>
    <xf numFmtId="10" fontId="3" fillId="0" borderId="29" xfId="0" applyNumberFormat="1" applyFont="1" applyBorder="1" applyAlignment="1">
      <alignment horizontal="right" vertical="center"/>
    </xf>
    <xf numFmtId="10" fontId="8" fillId="0" borderId="0" xfId="0" applyNumberFormat="1" applyFont="1" applyAlignment="1">
      <alignment horizontal="right" vertical="center"/>
    </xf>
    <xf numFmtId="4" fontId="3" fillId="0" borderId="29" xfId="0" applyNumberFormat="1" applyFont="1" applyBorder="1" applyAlignment="1">
      <alignment horizontal="right" vertical="center"/>
    </xf>
    <xf numFmtId="4" fontId="8" fillId="0" borderId="0" xfId="0" applyNumberFormat="1" applyFont="1" applyAlignment="1">
      <alignment horizontal="right" vertical="center"/>
    </xf>
    <xf numFmtId="10" fontId="8" fillId="0" borderId="29" xfId="9" applyNumberFormat="1" applyFont="1" applyFill="1" applyBorder="1" applyAlignment="1">
      <alignment horizontal="right" vertical="center"/>
    </xf>
    <xf numFmtId="182" fontId="3" fillId="0" borderId="29" xfId="0" applyNumberFormat="1" applyFont="1" applyBorder="1" applyAlignment="1">
      <alignment horizontal="right" vertical="center"/>
    </xf>
    <xf numFmtId="182" fontId="8" fillId="0" borderId="0" xfId="0" applyNumberFormat="1" applyFont="1" applyAlignment="1">
      <alignment horizontal="right" vertical="center"/>
    </xf>
    <xf numFmtId="10" fontId="8" fillId="0" borderId="29" xfId="0" applyNumberFormat="1" applyFont="1" applyBorder="1" applyAlignment="1">
      <alignment horizontal="right" vertical="center"/>
    </xf>
    <xf numFmtId="171" fontId="8" fillId="0" borderId="29" xfId="0" applyNumberFormat="1" applyFont="1" applyBorder="1"/>
    <xf numFmtId="0" fontId="9" fillId="0" borderId="0" xfId="0" applyFont="1"/>
    <xf numFmtId="0" fontId="3" fillId="0" borderId="20" xfId="10" applyFont="1" applyFill="1" applyBorder="1"/>
    <xf numFmtId="0" fontId="3" fillId="0" borderId="21" xfId="10" applyFont="1" applyFill="1" applyBorder="1"/>
    <xf numFmtId="0" fontId="7" fillId="0" borderId="23" xfId="10" applyFont="1" applyFill="1" applyBorder="1"/>
    <xf numFmtId="0" fontId="3" fillId="0" borderId="6" xfId="10" applyFont="1" applyFill="1"/>
    <xf numFmtId="169" fontId="3" fillId="0" borderId="6" xfId="2" applyNumberFormat="1" applyFont="1" applyFill="1" applyBorder="1"/>
    <xf numFmtId="168" fontId="3" fillId="0" borderId="24" xfId="2" applyFont="1" applyFill="1" applyBorder="1"/>
    <xf numFmtId="0" fontId="3" fillId="0" borderId="23" xfId="10" applyFont="1" applyFill="1" applyBorder="1"/>
    <xf numFmtId="0" fontId="12" fillId="0" borderId="23" xfId="10" applyFont="1" applyFill="1" applyBorder="1"/>
    <xf numFmtId="0" fontId="3" fillId="0" borderId="25" xfId="10" applyFont="1" applyFill="1" applyBorder="1"/>
    <xf numFmtId="0" fontId="3" fillId="0" borderId="26" xfId="10" applyFont="1" applyFill="1" applyBorder="1"/>
    <xf numFmtId="169" fontId="3" fillId="0" borderId="26" xfId="2" applyNumberFormat="1" applyFont="1" applyFill="1" applyBorder="1"/>
    <xf numFmtId="168" fontId="3" fillId="0" borderId="27" xfId="2" applyFont="1" applyFill="1" applyBorder="1"/>
    <xf numFmtId="0" fontId="7" fillId="0" borderId="70" xfId="11" applyFont="1" applyFill="1" applyBorder="1" applyAlignment="1">
      <alignment horizontal="center"/>
    </xf>
    <xf numFmtId="0" fontId="7" fillId="0" borderId="71" xfId="11" applyFont="1" applyFill="1" applyBorder="1" applyAlignment="1">
      <alignment horizontal="center"/>
    </xf>
    <xf numFmtId="0" fontId="3" fillId="0" borderId="71" xfId="11" applyFont="1" applyFill="1" applyBorder="1"/>
    <xf numFmtId="0" fontId="3" fillId="0" borderId="72" xfId="11" applyFont="1" applyFill="1" applyBorder="1"/>
    <xf numFmtId="0" fontId="3" fillId="40" borderId="6" xfId="4" applyFont="1" applyAlignment="1" applyProtection="1">
      <alignment wrapText="1"/>
      <protection locked="0"/>
    </xf>
    <xf numFmtId="0" fontId="4" fillId="0" borderId="6" xfId="4" applyFont="1" applyFill="1" applyAlignment="1">
      <alignment horizontal="left" vertical="top" wrapText="1"/>
    </xf>
    <xf numFmtId="0" fontId="3" fillId="40" borderId="6" xfId="4" applyFont="1"/>
    <xf numFmtId="0" fontId="5" fillId="40" borderId="6" xfId="4" applyFont="1" applyAlignment="1">
      <alignment horizontal="left" vertical="top" wrapText="1"/>
    </xf>
    <xf numFmtId="0" fontId="4" fillId="40" borderId="6" xfId="4" applyFont="1" applyAlignment="1">
      <alignment horizontal="left" vertical="top" wrapText="1"/>
    </xf>
    <xf numFmtId="0" fontId="4" fillId="40" borderId="3" xfId="4" applyFont="1" applyBorder="1" applyAlignment="1">
      <alignment horizontal="left" vertical="center" wrapText="1"/>
    </xf>
    <xf numFmtId="0" fontId="4" fillId="40" borderId="4" xfId="4" applyFont="1" applyBorder="1" applyAlignment="1">
      <alignment horizontal="left" vertical="center" wrapText="1"/>
    </xf>
    <xf numFmtId="0" fontId="4" fillId="40" borderId="4" xfId="4" applyFont="1" applyBorder="1" applyAlignment="1">
      <alignment horizontal="center" vertical="center" wrapText="1"/>
    </xf>
    <xf numFmtId="0" fontId="4" fillId="40" borderId="5" xfId="4" applyFont="1" applyBorder="1" applyAlignment="1">
      <alignment horizontal="center" vertical="center" wrapText="1"/>
    </xf>
    <xf numFmtId="0" fontId="6" fillId="40" borderId="6" xfId="4" applyFont="1" applyAlignment="1">
      <alignment horizontal="justify" vertical="top" wrapText="1"/>
    </xf>
    <xf numFmtId="0" fontId="4" fillId="40" borderId="7" xfId="4" applyFont="1" applyBorder="1" applyAlignment="1">
      <alignment horizontal="left" vertical="top" wrapText="1"/>
    </xf>
    <xf numFmtId="0" fontId="5" fillId="40" borderId="8" xfId="4" applyFont="1" applyBorder="1" applyAlignment="1">
      <alignment horizontal="left" vertical="top" wrapText="1"/>
    </xf>
    <xf numFmtId="0" fontId="5" fillId="40" borderId="9" xfId="4" applyFont="1" applyBorder="1" applyAlignment="1">
      <alignment horizontal="right" vertical="top" wrapText="1"/>
    </xf>
    <xf numFmtId="0" fontId="5" fillId="40" borderId="10" xfId="4" applyFont="1" applyBorder="1" applyAlignment="1">
      <alignment horizontal="right" vertical="top" wrapText="1"/>
    </xf>
    <xf numFmtId="0" fontId="6" fillId="40" borderId="6" xfId="4" applyFont="1" applyAlignment="1">
      <alignment horizontal="left" vertical="top" wrapText="1"/>
    </xf>
    <xf numFmtId="0" fontId="5" fillId="40" borderId="7" xfId="4" applyFont="1" applyBorder="1" applyAlignment="1">
      <alignment horizontal="left" vertical="top" wrapText="1"/>
    </xf>
    <xf numFmtId="3" fontId="5" fillId="40" borderId="8" xfId="4" applyNumberFormat="1" applyFont="1" applyBorder="1" applyAlignment="1">
      <alignment horizontal="right" vertical="top" wrapText="1"/>
    </xf>
    <xf numFmtId="165" fontId="5" fillId="40" borderId="9" xfId="4" applyNumberFormat="1" applyFont="1" applyBorder="1" applyAlignment="1">
      <alignment horizontal="right" vertical="top" wrapText="1"/>
    </xf>
    <xf numFmtId="166" fontId="5" fillId="40" borderId="8" xfId="4" applyNumberFormat="1" applyFont="1" applyBorder="1" applyAlignment="1">
      <alignment horizontal="right" vertical="top" wrapText="1"/>
    </xf>
    <xf numFmtId="167" fontId="5" fillId="40" borderId="9" xfId="4" applyNumberFormat="1" applyFont="1" applyBorder="1" applyAlignment="1">
      <alignment horizontal="right" vertical="top" wrapText="1"/>
    </xf>
    <xf numFmtId="165" fontId="4" fillId="40" borderId="11" xfId="4" applyNumberFormat="1" applyFont="1" applyBorder="1" applyAlignment="1">
      <alignment horizontal="right" vertical="top" wrapText="1"/>
    </xf>
    <xf numFmtId="166" fontId="4" fillId="40" borderId="1" xfId="4" applyNumberFormat="1" applyFont="1" applyBorder="1" applyAlignment="1">
      <alignment horizontal="right" vertical="top" wrapText="1"/>
    </xf>
    <xf numFmtId="0" fontId="4" fillId="40" borderId="1" xfId="4" applyFont="1" applyBorder="1" applyAlignment="1">
      <alignment horizontal="right" vertical="top" wrapText="1"/>
    </xf>
    <xf numFmtId="0" fontId="4" fillId="40" borderId="12" xfId="4" applyFont="1" applyBorder="1" applyAlignment="1">
      <alignment horizontal="right" vertical="top" wrapText="1"/>
    </xf>
    <xf numFmtId="0" fontId="4" fillId="40" borderId="13" xfId="4" applyFont="1" applyBorder="1" applyAlignment="1">
      <alignment horizontal="left" vertical="top" wrapText="1"/>
    </xf>
    <xf numFmtId="0" fontId="5" fillId="40" borderId="14" xfId="4" applyFont="1" applyBorder="1" applyAlignment="1">
      <alignment horizontal="left" vertical="top" wrapText="1"/>
    </xf>
    <xf numFmtId="0" fontId="5" fillId="40" borderId="1" xfId="4" applyFont="1" applyBorder="1" applyAlignment="1">
      <alignment horizontal="left" vertical="top" wrapText="1"/>
    </xf>
    <xf numFmtId="0" fontId="4" fillId="40" borderId="9" xfId="4" applyFont="1" applyBorder="1" applyAlignment="1">
      <alignment horizontal="left" vertical="top" wrapText="1"/>
    </xf>
    <xf numFmtId="0" fontId="5" fillId="40" borderId="9" xfId="4" applyFont="1" applyBorder="1" applyAlignment="1">
      <alignment horizontal="left" vertical="top" wrapText="1"/>
    </xf>
    <xf numFmtId="165" fontId="4" fillId="40" borderId="1" xfId="4" applyNumberFormat="1" applyFont="1" applyBorder="1" applyAlignment="1">
      <alignment horizontal="right" vertical="top" wrapText="1"/>
    </xf>
    <xf numFmtId="0" fontId="4" fillId="40" borderId="15" xfId="4" applyFont="1" applyBorder="1" applyAlignment="1">
      <alignment horizontal="left" vertical="top" wrapText="1"/>
    </xf>
    <xf numFmtId="0" fontId="5" fillId="40" borderId="16" xfId="4" applyFont="1" applyBorder="1" applyAlignment="1">
      <alignment horizontal="left" vertical="top" wrapText="1"/>
    </xf>
    <xf numFmtId="165" fontId="4" fillId="40" borderId="17" xfId="4" applyNumberFormat="1" applyFont="1" applyBorder="1" applyAlignment="1">
      <alignment horizontal="right" vertical="top" wrapText="1"/>
    </xf>
    <xf numFmtId="167" fontId="4" fillId="40" borderId="17" xfId="4" applyNumberFormat="1" applyFont="1" applyBorder="1" applyAlignment="1">
      <alignment horizontal="right" vertical="top" wrapText="1"/>
    </xf>
    <xf numFmtId="0" fontId="4" fillId="40" borderId="18" xfId="4" applyFont="1" applyBorder="1" applyAlignment="1">
      <alignment horizontal="right" vertical="top" wrapText="1"/>
    </xf>
    <xf numFmtId="0" fontId="4" fillId="40" borderId="19" xfId="4" applyFont="1" applyBorder="1" applyAlignment="1">
      <alignment horizontal="right" vertical="top" wrapText="1"/>
    </xf>
    <xf numFmtId="0" fontId="4" fillId="40" borderId="20" xfId="4" applyFont="1" applyBorder="1" applyAlignment="1">
      <alignment horizontal="left" vertical="top" wrapText="1"/>
    </xf>
    <xf numFmtId="0" fontId="3" fillId="40" borderId="21" xfId="4" applyFont="1" applyBorder="1" applyAlignment="1" applyProtection="1">
      <alignment wrapText="1"/>
      <protection locked="0"/>
    </xf>
    <xf numFmtId="0" fontId="3" fillId="40" borderId="22" xfId="4" applyFont="1" applyBorder="1" applyAlignment="1" applyProtection="1">
      <alignment wrapText="1"/>
      <protection locked="0"/>
    </xf>
    <xf numFmtId="0" fontId="3" fillId="40" borderId="26" xfId="4" applyFont="1" applyBorder="1" applyAlignment="1" applyProtection="1">
      <alignment wrapText="1"/>
      <protection locked="0"/>
    </xf>
    <xf numFmtId="0" fontId="3" fillId="40" borderId="27" xfId="4" applyFont="1" applyBorder="1" applyAlignment="1" applyProtection="1">
      <alignment wrapText="1"/>
      <protection locked="0"/>
    </xf>
    <xf numFmtId="0" fontId="9" fillId="40" borderId="6" xfId="4" applyFont="1"/>
    <xf numFmtId="0" fontId="10" fillId="40" borderId="20" xfId="4" applyFont="1" applyBorder="1"/>
    <xf numFmtId="0" fontId="10" fillId="40" borderId="21" xfId="4" applyFont="1" applyBorder="1"/>
    <xf numFmtId="169" fontId="10" fillId="40" borderId="21" xfId="3" applyNumberFormat="1" applyFont="1" applyFill="1" applyBorder="1"/>
    <xf numFmtId="168" fontId="10" fillId="40" borderId="21" xfId="2" applyFont="1" applyFill="1" applyBorder="1" applyAlignment="1">
      <alignment horizontal="right"/>
    </xf>
    <xf numFmtId="170" fontId="8" fillId="40" borderId="22" xfId="4" applyNumberFormat="1" applyFont="1" applyBorder="1"/>
    <xf numFmtId="171" fontId="8" fillId="40" borderId="6" xfId="4" applyNumberFormat="1" applyFont="1"/>
    <xf numFmtId="0" fontId="8" fillId="40" borderId="23" xfId="4" applyFont="1" applyBorder="1"/>
    <xf numFmtId="170" fontId="8" fillId="40" borderId="24" xfId="4" applyNumberFormat="1" applyFont="1" applyBorder="1"/>
    <xf numFmtId="0" fontId="8" fillId="40" borderId="29" xfId="4" applyFont="1" applyBorder="1" applyAlignment="1">
      <alignment horizontal="center" vertical="center"/>
    </xf>
    <xf numFmtId="0" fontId="8" fillId="40" borderId="29" xfId="4" applyFont="1" applyBorder="1" applyAlignment="1">
      <alignment horizontal="center" vertical="center" wrapText="1"/>
    </xf>
    <xf numFmtId="0" fontId="8" fillId="40" borderId="28" xfId="4" applyFont="1" applyBorder="1" applyAlignment="1">
      <alignment horizontal="center" vertical="center"/>
    </xf>
    <xf numFmtId="0" fontId="8" fillId="40" borderId="23" xfId="4" applyFont="1" applyBorder="1" applyAlignment="1">
      <alignment horizontal="left" vertical="top"/>
    </xf>
    <xf numFmtId="0" fontId="8" fillId="40" borderId="6" xfId="4" applyFont="1" applyAlignment="1">
      <alignment vertical="center"/>
    </xf>
    <xf numFmtId="0" fontId="8" fillId="40" borderId="23" xfId="4" applyFont="1" applyBorder="1" applyAlignment="1">
      <alignment vertical="top"/>
    </xf>
    <xf numFmtId="0" fontId="8" fillId="40" borderId="28" xfId="4" applyFont="1" applyBorder="1"/>
    <xf numFmtId="0" fontId="8" fillId="40" borderId="29" xfId="4" applyFont="1" applyBorder="1"/>
    <xf numFmtId="171" fontId="8" fillId="40" borderId="29" xfId="4" applyNumberFormat="1" applyFont="1" applyBorder="1"/>
    <xf numFmtId="174" fontId="8" fillId="40" borderId="6" xfId="2" applyNumberFormat="1" applyFont="1" applyFill="1" applyBorder="1"/>
    <xf numFmtId="178" fontId="8" fillId="40" borderId="6" xfId="2" applyNumberFormat="1" applyFont="1" applyFill="1" applyBorder="1"/>
    <xf numFmtId="0" fontId="8" fillId="40" borderId="6" xfId="4" applyFont="1" applyAlignment="1">
      <alignment vertical="top"/>
    </xf>
    <xf numFmtId="0" fontId="8" fillId="40" borderId="28" xfId="4" applyFont="1" applyBorder="1" applyAlignment="1">
      <alignment horizontal="center" vertical="top"/>
    </xf>
    <xf numFmtId="0" fontId="8" fillId="40" borderId="29" xfId="4" applyFont="1" applyBorder="1" applyAlignment="1">
      <alignment horizontal="center" vertical="top" wrapText="1"/>
    </xf>
    <xf numFmtId="0" fontId="8" fillId="40" borderId="6" xfId="4" applyFont="1" applyAlignment="1">
      <alignment horizontal="center"/>
    </xf>
    <xf numFmtId="170" fontId="8" fillId="40" borderId="24" xfId="4" applyNumberFormat="1" applyFont="1" applyBorder="1" applyAlignment="1">
      <alignment horizontal="center"/>
    </xf>
    <xf numFmtId="179" fontId="8" fillId="40" borderId="28" xfId="4" quotePrefix="1" applyNumberFormat="1" applyFont="1" applyBorder="1" applyAlignment="1">
      <alignment horizontal="center" vertical="top"/>
    </xf>
    <xf numFmtId="0" fontId="8" fillId="40" borderId="29" xfId="4" applyFont="1" applyBorder="1" applyAlignment="1">
      <alignment vertical="top" wrapText="1"/>
    </xf>
    <xf numFmtId="180" fontId="8" fillId="40" borderId="29" xfId="4" applyNumberFormat="1" applyFont="1" applyBorder="1"/>
    <xf numFmtId="15" fontId="8" fillId="40" borderId="81" xfId="4" applyNumberFormat="1" applyFont="1" applyBorder="1" applyAlignment="1">
      <alignment horizontal="center" vertical="top"/>
    </xf>
    <xf numFmtId="15" fontId="8" fillId="40" borderId="28" xfId="4" applyNumberFormat="1" applyFont="1" applyBorder="1" applyAlignment="1">
      <alignment horizontal="center" vertical="top"/>
    </xf>
    <xf numFmtId="168" fontId="8" fillId="40" borderId="6" xfId="2" applyFont="1" applyFill="1" applyBorder="1" applyAlignment="1">
      <alignment horizontal="center"/>
    </xf>
    <xf numFmtId="179" fontId="8" fillId="40" borderId="81" xfId="4" quotePrefix="1" applyNumberFormat="1" applyFont="1" applyBorder="1" applyAlignment="1">
      <alignment horizontal="center" vertical="top"/>
    </xf>
    <xf numFmtId="179" fontId="8" fillId="40" borderId="28" xfId="4" applyNumberFormat="1" applyFont="1" applyBorder="1" applyAlignment="1">
      <alignment horizontal="center" vertical="top"/>
    </xf>
    <xf numFmtId="179" fontId="8" fillId="40" borderId="81" xfId="4" applyNumberFormat="1" applyFont="1" applyBorder="1" applyAlignment="1">
      <alignment horizontal="center" vertical="top"/>
    </xf>
    <xf numFmtId="0" fontId="8" fillId="40" borderId="6" xfId="4" applyFont="1" applyAlignment="1">
      <alignment vertical="top" wrapText="1"/>
    </xf>
    <xf numFmtId="179" fontId="8" fillId="40" borderId="37" xfId="4" applyNumberFormat="1" applyFont="1" applyBorder="1" applyAlignment="1">
      <alignment horizontal="center" vertical="top"/>
    </xf>
    <xf numFmtId="0" fontId="8" fillId="40" borderId="41" xfId="4" applyFont="1" applyBorder="1" applyAlignment="1">
      <alignment vertical="top" wrapText="1"/>
    </xf>
    <xf numFmtId="180" fontId="8" fillId="40" borderId="41" xfId="4" applyNumberFormat="1" applyFont="1" applyBorder="1"/>
    <xf numFmtId="0" fontId="8" fillId="40" borderId="81" xfId="4" applyFont="1" applyBorder="1" applyAlignment="1">
      <alignment vertical="top"/>
    </xf>
    <xf numFmtId="0" fontId="8" fillId="40" borderId="23" xfId="4" applyFont="1" applyBorder="1" applyAlignment="1">
      <alignment horizontal="left" vertical="top" indent="3"/>
    </xf>
    <xf numFmtId="0" fontId="8" fillId="40" borderId="34" xfId="4" applyFont="1" applyBorder="1" applyAlignment="1">
      <alignment vertical="top"/>
    </xf>
    <xf numFmtId="0" fontId="8" fillId="40" borderId="35" xfId="4" applyFont="1" applyBorder="1" applyAlignment="1">
      <alignment vertical="top"/>
    </xf>
    <xf numFmtId="4" fontId="8" fillId="40" borderId="29" xfId="6" applyNumberFormat="1" applyFont="1" applyFill="1" applyBorder="1"/>
    <xf numFmtId="164" fontId="8" fillId="40" borderId="29" xfId="7" applyFont="1" applyFill="1" applyBorder="1"/>
    <xf numFmtId="164" fontId="8" fillId="40" borderId="29" xfId="6" applyNumberFormat="1" applyFont="1" applyFill="1" applyBorder="1"/>
    <xf numFmtId="0" fontId="8" fillId="40" borderId="42" xfId="4" applyFont="1" applyBorder="1" applyAlignment="1">
      <alignment vertical="top"/>
    </xf>
    <xf numFmtId="0" fontId="8" fillId="40" borderId="43" xfId="4" applyFont="1" applyBorder="1" applyAlignment="1">
      <alignment vertical="top"/>
    </xf>
    <xf numFmtId="0" fontId="8" fillId="40" borderId="44" xfId="5" applyFont="1" applyBorder="1"/>
    <xf numFmtId="0" fontId="8" fillId="40" borderId="45" xfId="5" applyFont="1" applyBorder="1"/>
    <xf numFmtId="0" fontId="8" fillId="40" borderId="6" xfId="5" applyFont="1"/>
    <xf numFmtId="170" fontId="8" fillId="40" borderId="6" xfId="4" applyNumberFormat="1" applyFont="1"/>
    <xf numFmtId="0" fontId="8" fillId="40" borderId="25" xfId="5" applyFont="1" applyBorder="1"/>
    <xf numFmtId="0" fontId="8" fillId="40" borderId="26" xfId="5" applyFont="1" applyBorder="1"/>
    <xf numFmtId="4" fontId="8" fillId="40" borderId="26" xfId="5" applyNumberFormat="1" applyFont="1" applyBorder="1"/>
    <xf numFmtId="0" fontId="10" fillId="40" borderId="26" xfId="5" applyFont="1" applyBorder="1"/>
    <xf numFmtId="170" fontId="8" fillId="40" borderId="27" xfId="4" applyNumberFormat="1" applyFont="1" applyBorder="1"/>
    <xf numFmtId="0" fontId="14" fillId="0" borderId="0" xfId="0" applyFont="1"/>
    <xf numFmtId="10" fontId="8" fillId="0" borderId="0" xfId="9" applyNumberFormat="1" applyFont="1" applyFill="1"/>
    <xf numFmtId="2" fontId="8" fillId="0" borderId="29" xfId="0" applyNumberFormat="1" applyFont="1" applyBorder="1"/>
    <xf numFmtId="2" fontId="8" fillId="0" borderId="0" xfId="0" applyNumberFormat="1" applyFont="1"/>
    <xf numFmtId="10" fontId="8" fillId="0" borderId="29" xfId="9" applyNumberFormat="1" applyFont="1" applyFill="1" applyBorder="1"/>
    <xf numFmtId="0" fontId="15" fillId="0" borderId="73" xfId="12" applyFont="1" applyFill="1" applyBorder="1"/>
    <xf numFmtId="0" fontId="15" fillId="0" borderId="74" xfId="12" applyFont="1" applyFill="1" applyBorder="1"/>
    <xf numFmtId="0" fontId="3" fillId="0" borderId="6" xfId="4" applyFont="1" applyFill="1"/>
    <xf numFmtId="0" fontId="16" fillId="0" borderId="76" xfId="12" applyFont="1" applyFill="1" applyBorder="1"/>
    <xf numFmtId="0" fontId="15" fillId="0" borderId="6" xfId="12" applyFont="1" applyFill="1"/>
    <xf numFmtId="183" fontId="15" fillId="0" borderId="6" xfId="3" applyNumberFormat="1" applyFont="1" applyFill="1" applyBorder="1" applyAlignment="1" applyProtection="1"/>
    <xf numFmtId="164" fontId="15" fillId="0" borderId="77" xfId="3" applyFont="1" applyFill="1" applyBorder="1" applyAlignment="1" applyProtection="1"/>
    <xf numFmtId="0" fontId="17" fillId="0" borderId="76" xfId="12" applyFont="1" applyFill="1" applyBorder="1"/>
    <xf numFmtId="0" fontId="15" fillId="0" borderId="76" xfId="12" applyFont="1" applyFill="1" applyBorder="1" applyAlignment="1">
      <alignment horizontal="left" vertical="top" indent="1"/>
    </xf>
    <xf numFmtId="0" fontId="3" fillId="0" borderId="6" xfId="12" applyFont="1" applyFill="1"/>
    <xf numFmtId="0" fontId="15" fillId="0" borderId="76" xfId="12" applyFont="1" applyFill="1" applyBorder="1"/>
    <xf numFmtId="0" fontId="15" fillId="0" borderId="78" xfId="12" applyFont="1" applyFill="1" applyBorder="1"/>
    <xf numFmtId="0" fontId="15" fillId="0" borderId="79" xfId="12" applyFont="1" applyFill="1" applyBorder="1"/>
    <xf numFmtId="183" fontId="15" fillId="0" borderId="79" xfId="3" applyNumberFormat="1" applyFont="1" applyFill="1" applyBorder="1" applyAlignment="1" applyProtection="1"/>
    <xf numFmtId="164" fontId="15" fillId="0" borderId="80" xfId="3" applyFont="1" applyFill="1" applyBorder="1" applyAlignment="1" applyProtection="1"/>
    <xf numFmtId="0" fontId="7" fillId="0" borderId="70" xfId="13" applyFont="1" applyFill="1" applyBorder="1" applyAlignment="1">
      <alignment horizontal="center"/>
    </xf>
    <xf numFmtId="0" fontId="7" fillId="0" borderId="71" xfId="13" applyFont="1" applyFill="1" applyBorder="1" applyAlignment="1">
      <alignment horizontal="center"/>
    </xf>
    <xf numFmtId="0" fontId="3" fillId="0" borderId="71" xfId="13" applyFont="1" applyFill="1" applyBorder="1"/>
    <xf numFmtId="0" fontId="3" fillId="0" borderId="72" xfId="13" applyFont="1" applyFill="1" applyBorder="1"/>
    <xf numFmtId="0" fontId="10" fillId="40" borderId="29" xfId="0" applyFont="1" applyFill="1" applyBorder="1" applyAlignment="1">
      <alignment horizontal="center" vertical="center" wrapText="1"/>
    </xf>
    <xf numFmtId="0" fontId="10" fillId="40" borderId="29" xfId="0" applyFont="1" applyFill="1" applyBorder="1" applyAlignment="1">
      <alignment vertical="center" wrapText="1"/>
    </xf>
    <xf numFmtId="0" fontId="10" fillId="40" borderId="29" xfId="0" applyFont="1" applyFill="1" applyBorder="1" applyAlignment="1">
      <alignment wrapText="1"/>
    </xf>
    <xf numFmtId="170" fontId="8" fillId="40" borderId="22" xfId="0" applyNumberFormat="1" applyFont="1" applyFill="1" applyBorder="1"/>
    <xf numFmtId="172" fontId="8" fillId="40" borderId="29" xfId="0" applyNumberFormat="1" applyFont="1" applyFill="1" applyBorder="1"/>
    <xf numFmtId="170" fontId="8" fillId="40" borderId="27" xfId="0" applyNumberFormat="1" applyFont="1" applyFill="1" applyBorder="1"/>
    <xf numFmtId="0" fontId="10" fillId="0" borderId="29" xfId="0" applyFont="1" applyBorder="1" applyAlignment="1">
      <alignment horizontal="center" vertical="center" wrapText="1"/>
    </xf>
    <xf numFmtId="10" fontId="8" fillId="0" borderId="0" xfId="0" applyNumberFormat="1" applyFont="1" applyAlignment="1">
      <alignment horizontal="right" vertical="center" wrapText="1"/>
    </xf>
    <xf numFmtId="0" fontId="3" fillId="0" borderId="20" xfId="14" applyFont="1" applyFill="1" applyBorder="1"/>
    <xf numFmtId="0" fontId="3" fillId="0" borderId="21" xfId="14" applyFont="1" applyFill="1" applyBorder="1"/>
    <xf numFmtId="169" fontId="7" fillId="0" borderId="21" xfId="2" applyNumberFormat="1" applyFont="1" applyFill="1" applyBorder="1" applyAlignment="1">
      <alignment horizontal="center" vertical="top"/>
    </xf>
    <xf numFmtId="168" fontId="3" fillId="0" borderId="22" xfId="2" applyFont="1" applyFill="1" applyBorder="1"/>
    <xf numFmtId="0" fontId="7" fillId="0" borderId="81" xfId="14" applyFont="1" applyFill="1" applyBorder="1"/>
    <xf numFmtId="0" fontId="3" fillId="0" borderId="6" xfId="14" applyFont="1" applyFill="1"/>
    <xf numFmtId="0" fontId="12" fillId="0" borderId="81" xfId="14" applyFont="1" applyFill="1" applyBorder="1"/>
    <xf numFmtId="0" fontId="5" fillId="0" borderId="81" xfId="14" applyFont="1" applyFill="1" applyBorder="1" applyAlignment="1">
      <alignment horizontal="left" vertical="center" indent="1"/>
    </xf>
    <xf numFmtId="0" fontId="3" fillId="0" borderId="81" xfId="14" applyFont="1" applyFill="1" applyBorder="1"/>
    <xf numFmtId="0" fontId="12" fillId="0" borderId="25" xfId="14" applyFont="1" applyFill="1" applyBorder="1"/>
    <xf numFmtId="0" fontId="3" fillId="0" borderId="26" xfId="14" applyFont="1" applyFill="1" applyBorder="1"/>
    <xf numFmtId="0" fontId="7" fillId="0" borderId="70" xfId="15" applyFont="1" applyFill="1" applyBorder="1" applyAlignment="1">
      <alignment horizontal="center"/>
    </xf>
    <xf numFmtId="0" fontId="7" fillId="0" borderId="71" xfId="15" applyFont="1" applyFill="1" applyBorder="1" applyAlignment="1">
      <alignment horizontal="center"/>
    </xf>
    <xf numFmtId="0" fontId="3" fillId="0" borderId="71" xfId="15" applyFont="1" applyFill="1" applyBorder="1"/>
    <xf numFmtId="0" fontId="3" fillId="0" borderId="72" xfId="15" applyFont="1" applyFill="1" applyBorder="1"/>
    <xf numFmtId="0" fontId="5" fillId="0" borderId="7" xfId="0" applyFont="1" applyBorder="1" applyAlignment="1">
      <alignment horizontal="left" vertical="top" wrapText="1"/>
    </xf>
    <xf numFmtId="0" fontId="3" fillId="0" borderId="6" xfId="4" applyFont="1" applyFill="1" applyAlignment="1" applyProtection="1">
      <alignment wrapText="1"/>
      <protection locked="0"/>
    </xf>
    <xf numFmtId="0" fontId="5" fillId="0" borderId="6" xfId="4" applyFont="1" applyFill="1" applyAlignment="1">
      <alignment horizontal="left" vertical="top" wrapText="1"/>
    </xf>
    <xf numFmtId="0" fontId="4" fillId="0" borderId="3" xfId="4" applyFont="1" applyFill="1" applyBorder="1" applyAlignment="1">
      <alignment horizontal="left" vertical="center" wrapText="1"/>
    </xf>
    <xf numFmtId="0" fontId="4" fillId="0" borderId="4" xfId="4" applyFont="1" applyFill="1" applyBorder="1" applyAlignment="1">
      <alignment horizontal="left" vertical="center" wrapText="1"/>
    </xf>
    <xf numFmtId="0" fontId="4" fillId="0" borderId="4"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6" fillId="0" borderId="6" xfId="4" applyFont="1" applyFill="1" applyAlignment="1">
      <alignment horizontal="justify" vertical="top" wrapText="1"/>
    </xf>
    <xf numFmtId="0" fontId="4" fillId="0" borderId="7" xfId="4" applyFont="1" applyFill="1" applyBorder="1" applyAlignment="1">
      <alignment horizontal="left" vertical="top" wrapText="1"/>
    </xf>
    <xf numFmtId="0" fontId="5" fillId="0" borderId="8" xfId="4" applyFont="1" applyFill="1" applyBorder="1" applyAlignment="1">
      <alignment horizontal="left" vertical="top" wrapText="1"/>
    </xf>
    <xf numFmtId="0" fontId="5" fillId="0" borderId="9" xfId="4" applyFont="1" applyFill="1" applyBorder="1" applyAlignment="1">
      <alignment horizontal="right" vertical="top" wrapText="1"/>
    </xf>
    <xf numFmtId="0" fontId="5" fillId="0" borderId="10" xfId="4" applyFont="1" applyFill="1" applyBorder="1" applyAlignment="1">
      <alignment horizontal="right" vertical="top" wrapText="1"/>
    </xf>
    <xf numFmtId="0" fontId="6" fillId="0" borderId="6" xfId="4" applyFont="1" applyFill="1" applyAlignment="1">
      <alignment horizontal="left" vertical="top" wrapText="1"/>
    </xf>
    <xf numFmtId="0" fontId="5" fillId="0" borderId="7" xfId="4" applyFont="1" applyFill="1" applyBorder="1" applyAlignment="1">
      <alignment horizontal="left" vertical="top" wrapText="1"/>
    </xf>
    <xf numFmtId="3" fontId="5" fillId="0" borderId="8" xfId="4" applyNumberFormat="1" applyFont="1" applyFill="1" applyBorder="1" applyAlignment="1">
      <alignment horizontal="right" vertical="top" wrapText="1"/>
    </xf>
    <xf numFmtId="165" fontId="5" fillId="0" borderId="9" xfId="4" applyNumberFormat="1" applyFont="1" applyFill="1" applyBorder="1" applyAlignment="1">
      <alignment horizontal="right" vertical="top" wrapText="1"/>
    </xf>
    <xf numFmtId="166" fontId="5" fillId="0" borderId="8" xfId="4" applyNumberFormat="1" applyFont="1" applyFill="1" applyBorder="1" applyAlignment="1">
      <alignment horizontal="right" vertical="top" wrapText="1"/>
    </xf>
    <xf numFmtId="0" fontId="7" fillId="0" borderId="58" xfId="0" applyFont="1" applyBorder="1"/>
    <xf numFmtId="165" fontId="4" fillId="0" borderId="11" xfId="4" applyNumberFormat="1" applyFont="1" applyFill="1" applyBorder="1" applyAlignment="1">
      <alignment horizontal="right" vertical="top" wrapText="1"/>
    </xf>
    <xf numFmtId="166" fontId="4" fillId="0" borderId="1" xfId="4" applyNumberFormat="1" applyFont="1" applyFill="1" applyBorder="1" applyAlignment="1">
      <alignment horizontal="right" vertical="top" wrapText="1"/>
    </xf>
    <xf numFmtId="0" fontId="4" fillId="0" borderId="1" xfId="4" applyFont="1" applyFill="1" applyBorder="1" applyAlignment="1">
      <alignment horizontal="right" vertical="top" wrapText="1"/>
    </xf>
    <xf numFmtId="0" fontId="4" fillId="0" borderId="12" xfId="4" applyFont="1" applyFill="1" applyBorder="1" applyAlignment="1">
      <alignment horizontal="right" vertical="top" wrapText="1"/>
    </xf>
    <xf numFmtId="0" fontId="4" fillId="0" borderId="13" xfId="4" applyFont="1" applyFill="1" applyBorder="1" applyAlignment="1">
      <alignment horizontal="left" vertical="top" wrapText="1"/>
    </xf>
    <xf numFmtId="0" fontId="5" fillId="0" borderId="1" xfId="4" applyFont="1" applyFill="1" applyBorder="1" applyAlignment="1">
      <alignment horizontal="left" vertical="top" wrapText="1"/>
    </xf>
    <xf numFmtId="0" fontId="10" fillId="0" borderId="13" xfId="4" applyFont="1" applyFill="1" applyBorder="1" applyAlignment="1">
      <alignment horizontal="left" vertical="top" wrapText="1"/>
    </xf>
    <xf numFmtId="0" fontId="8" fillId="0" borderId="14" xfId="4" applyFont="1" applyFill="1" applyBorder="1" applyAlignment="1">
      <alignment horizontal="left" vertical="top" wrapText="1"/>
    </xf>
    <xf numFmtId="0" fontId="8" fillId="0" borderId="1" xfId="4" applyFont="1" applyFill="1" applyBorder="1" applyAlignment="1">
      <alignment horizontal="left" vertical="top" wrapText="1"/>
    </xf>
    <xf numFmtId="0" fontId="5" fillId="0" borderId="14" xfId="4" applyFont="1" applyFill="1" applyBorder="1" applyAlignment="1">
      <alignment horizontal="left" vertical="top" wrapText="1"/>
    </xf>
    <xf numFmtId="0" fontId="4" fillId="0" borderId="11" xfId="4" applyFont="1" applyFill="1" applyBorder="1" applyAlignment="1">
      <alignment horizontal="right" vertical="top" wrapText="1"/>
    </xf>
    <xf numFmtId="0" fontId="8" fillId="0" borderId="13" xfId="4" applyFont="1" applyFill="1" applyBorder="1" applyAlignment="1">
      <alignment horizontal="left" vertical="top" wrapText="1"/>
    </xf>
    <xf numFmtId="167" fontId="5" fillId="0" borderId="9" xfId="4" applyNumberFormat="1" applyFont="1" applyFill="1" applyBorder="1" applyAlignment="1">
      <alignment horizontal="right" vertical="top" wrapText="1"/>
    </xf>
    <xf numFmtId="0" fontId="4" fillId="0" borderId="9" xfId="4" applyFont="1" applyFill="1" applyBorder="1" applyAlignment="1">
      <alignment horizontal="left" vertical="top" wrapText="1"/>
    </xf>
    <xf numFmtId="0" fontId="5" fillId="0" borderId="9" xfId="4" applyFont="1" applyFill="1" applyBorder="1" applyAlignment="1">
      <alignment horizontal="left" vertical="top" wrapText="1"/>
    </xf>
    <xf numFmtId="165" fontId="4" fillId="0" borderId="1" xfId="4" applyNumberFormat="1" applyFont="1" applyFill="1" applyBorder="1" applyAlignment="1">
      <alignment horizontal="right" vertical="top" wrapText="1"/>
    </xf>
    <xf numFmtId="0" fontId="4" fillId="0" borderId="15" xfId="4" applyFont="1" applyFill="1" applyBorder="1" applyAlignment="1">
      <alignment horizontal="left" vertical="top" wrapText="1"/>
    </xf>
    <xf numFmtId="0" fontId="5" fillId="0" borderId="16" xfId="4" applyFont="1" applyFill="1" applyBorder="1" applyAlignment="1">
      <alignment horizontal="left" vertical="top" wrapText="1"/>
    </xf>
    <xf numFmtId="165" fontId="4" fillId="0" borderId="17" xfId="4" applyNumberFormat="1" applyFont="1" applyFill="1" applyBorder="1" applyAlignment="1">
      <alignment horizontal="right" vertical="top" wrapText="1"/>
    </xf>
    <xf numFmtId="167" fontId="4" fillId="0" borderId="17" xfId="4" applyNumberFormat="1" applyFont="1" applyFill="1" applyBorder="1" applyAlignment="1">
      <alignment horizontal="right" vertical="top" wrapText="1"/>
    </xf>
    <xf numFmtId="0" fontId="4" fillId="0" borderId="18" xfId="4" applyFont="1" applyFill="1" applyBorder="1" applyAlignment="1">
      <alignment horizontal="right" vertical="top" wrapText="1"/>
    </xf>
    <xf numFmtId="0" fontId="4" fillId="0" borderId="19" xfId="4" applyFont="1" applyFill="1" applyBorder="1" applyAlignment="1">
      <alignment horizontal="right" vertical="top" wrapText="1"/>
    </xf>
    <xf numFmtId="165" fontId="4" fillId="0" borderId="6" xfId="4" applyNumberFormat="1" applyFont="1" applyFill="1" applyAlignment="1">
      <alignment horizontal="right" vertical="top" wrapText="1"/>
    </xf>
    <xf numFmtId="167" fontId="4" fillId="0" borderId="6" xfId="4" applyNumberFormat="1" applyFont="1" applyFill="1" applyAlignment="1">
      <alignment horizontal="right" vertical="top" wrapText="1"/>
    </xf>
    <xf numFmtId="0" fontId="4" fillId="0" borderId="6" xfId="4" applyFont="1" applyFill="1" applyAlignment="1">
      <alignment horizontal="right" vertical="top" wrapText="1"/>
    </xf>
    <xf numFmtId="0" fontId="7" fillId="0" borderId="55" xfId="0" applyFont="1" applyBorder="1" applyAlignment="1">
      <alignment vertical="center"/>
    </xf>
    <xf numFmtId="0" fontId="7" fillId="0" borderId="48" xfId="0" applyFont="1" applyBorder="1" applyAlignment="1">
      <alignment vertical="center"/>
    </xf>
    <xf numFmtId="168" fontId="7" fillId="0" borderId="48" xfId="2" applyFont="1" applyFill="1" applyBorder="1" applyAlignment="1">
      <alignment vertical="center"/>
    </xf>
    <xf numFmtId="168" fontId="7" fillId="0" borderId="68" xfId="2" applyFont="1" applyFill="1" applyBorder="1" applyAlignment="1">
      <alignment vertical="center" wrapText="1"/>
    </xf>
    <xf numFmtId="0" fontId="7" fillId="0" borderId="49" xfId="0" applyFont="1" applyBorder="1" applyAlignment="1">
      <alignment vertical="center"/>
    </xf>
    <xf numFmtId="0" fontId="5" fillId="0" borderId="6" xfId="4" applyFont="1" applyFill="1" applyAlignment="1">
      <alignment horizontal="right" vertical="top" wrapText="1"/>
    </xf>
    <xf numFmtId="0" fontId="4" fillId="0" borderId="82" xfId="4" applyFont="1" applyFill="1" applyBorder="1" applyAlignment="1">
      <alignment horizontal="left" vertical="top" wrapText="1"/>
    </xf>
    <xf numFmtId="0" fontId="5" fillId="0" borderId="83" xfId="4" applyFont="1" applyFill="1" applyBorder="1" applyAlignment="1">
      <alignment horizontal="right" vertical="top" wrapText="1"/>
    </xf>
    <xf numFmtId="0" fontId="5" fillId="0" borderId="82" xfId="4" applyFont="1" applyFill="1" applyBorder="1" applyAlignment="1">
      <alignment horizontal="left" vertical="top" wrapText="1"/>
    </xf>
    <xf numFmtId="0" fontId="8" fillId="0" borderId="29" xfId="5" applyFont="1" applyFill="1" applyBorder="1" applyAlignment="1">
      <alignment vertical="top"/>
    </xf>
    <xf numFmtId="0" fontId="4" fillId="0" borderId="84" xfId="4" applyFont="1" applyFill="1" applyBorder="1" applyAlignment="1">
      <alignment horizontal="right" vertical="top" wrapText="1"/>
    </xf>
    <xf numFmtId="0" fontId="4" fillId="0" borderId="85" xfId="4" applyFont="1" applyFill="1" applyBorder="1" applyAlignment="1">
      <alignment horizontal="left" vertical="top" wrapText="1"/>
    </xf>
    <xf numFmtId="0" fontId="5" fillId="0" borderId="86" xfId="4" applyFont="1" applyFill="1" applyBorder="1" applyAlignment="1">
      <alignment horizontal="left" vertical="top" wrapText="1"/>
    </xf>
    <xf numFmtId="0" fontId="5" fillId="0" borderId="87" xfId="4" applyFont="1" applyFill="1" applyBorder="1" applyAlignment="1">
      <alignment horizontal="left" vertical="top" wrapText="1"/>
    </xf>
    <xf numFmtId="165" fontId="4" fillId="0" borderId="88" xfId="4" applyNumberFormat="1" applyFont="1" applyFill="1" applyBorder="1" applyAlignment="1">
      <alignment horizontal="right" vertical="top" wrapText="1"/>
    </xf>
    <xf numFmtId="166" fontId="4" fillId="0" borderId="87" xfId="4" applyNumberFormat="1" applyFont="1" applyFill="1" applyBorder="1" applyAlignment="1">
      <alignment horizontal="right" vertical="top" wrapText="1"/>
    </xf>
    <xf numFmtId="0" fontId="4" fillId="0" borderId="89" xfId="4" applyFont="1" applyFill="1" applyBorder="1" applyAlignment="1">
      <alignment horizontal="right" vertical="top" wrapText="1"/>
    </xf>
    <xf numFmtId="181" fontId="3" fillId="0" borderId="6" xfId="4" applyNumberFormat="1" applyFont="1" applyFill="1" applyAlignment="1" applyProtection="1">
      <alignment wrapText="1"/>
      <protection locked="0"/>
    </xf>
    <xf numFmtId="0" fontId="4" fillId="0" borderId="20" xfId="4" applyFont="1" applyFill="1" applyBorder="1" applyAlignment="1">
      <alignment horizontal="left" vertical="top" wrapText="1"/>
    </xf>
    <xf numFmtId="0" fontId="3" fillId="0" borderId="21" xfId="4" applyFont="1" applyFill="1" applyBorder="1" applyAlignment="1" applyProtection="1">
      <alignment wrapText="1"/>
      <protection locked="0"/>
    </xf>
    <xf numFmtId="181" fontId="3" fillId="0" borderId="21" xfId="4" applyNumberFormat="1" applyFont="1" applyFill="1" applyBorder="1" applyAlignment="1" applyProtection="1">
      <alignment wrapText="1"/>
      <protection locked="0"/>
    </xf>
    <xf numFmtId="0" fontId="3" fillId="0" borderId="22" xfId="4" applyFont="1" applyFill="1" applyBorder="1" applyAlignment="1" applyProtection="1">
      <alignment wrapText="1"/>
      <protection locked="0"/>
    </xf>
    <xf numFmtId="0" fontId="3" fillId="0" borderId="26" xfId="4" applyFont="1" applyFill="1" applyBorder="1" applyAlignment="1" applyProtection="1">
      <alignment wrapText="1"/>
      <protection locked="0"/>
    </xf>
    <xf numFmtId="0" fontId="3" fillId="0" borderId="27" xfId="4" applyFont="1" applyFill="1" applyBorder="1" applyAlignment="1" applyProtection="1">
      <alignment wrapText="1"/>
      <protection locked="0"/>
    </xf>
    <xf numFmtId="0" fontId="9" fillId="0" borderId="6" xfId="4" applyFont="1" applyFill="1"/>
    <xf numFmtId="0" fontId="10" fillId="0" borderId="20" xfId="4" applyFont="1" applyFill="1" applyBorder="1"/>
    <xf numFmtId="0" fontId="10" fillId="0" borderId="21" xfId="4" applyFont="1" applyFill="1" applyBorder="1"/>
    <xf numFmtId="169" fontId="10" fillId="0" borderId="21" xfId="3" applyNumberFormat="1" applyFont="1" applyFill="1" applyBorder="1"/>
    <xf numFmtId="169" fontId="8" fillId="0" borderId="21" xfId="2" applyNumberFormat="1" applyFont="1" applyFill="1" applyBorder="1"/>
    <xf numFmtId="168" fontId="10" fillId="0" borderId="21" xfId="2" applyFont="1" applyFill="1" applyBorder="1" applyAlignment="1">
      <alignment horizontal="right"/>
    </xf>
    <xf numFmtId="170" fontId="8" fillId="0" borderId="22" xfId="4" applyNumberFormat="1" applyFont="1" applyFill="1" applyBorder="1"/>
    <xf numFmtId="0" fontId="8" fillId="0" borderId="6" xfId="4" applyFont="1" applyFill="1"/>
    <xf numFmtId="0" fontId="8" fillId="0" borderId="23" xfId="4" applyFont="1" applyFill="1" applyBorder="1"/>
    <xf numFmtId="164" fontId="8" fillId="0" borderId="6" xfId="3" applyFont="1" applyFill="1" applyBorder="1" applyAlignment="1">
      <alignment horizontal="right"/>
    </xf>
    <xf numFmtId="168" fontId="8" fillId="0" borderId="6" xfId="2" applyFont="1" applyFill="1" applyBorder="1"/>
    <xf numFmtId="170" fontId="8" fillId="0" borderId="24" xfId="4" applyNumberFormat="1" applyFont="1" applyFill="1" applyBorder="1"/>
    <xf numFmtId="0" fontId="8" fillId="0" borderId="48" xfId="4" applyFont="1" applyFill="1" applyBorder="1" applyAlignment="1">
      <alignment horizontal="center" vertical="center" wrapText="1"/>
    </xf>
    <xf numFmtId="0" fontId="8" fillId="0" borderId="49" xfId="4" applyFont="1" applyFill="1" applyBorder="1" applyAlignment="1">
      <alignment horizontal="center" vertical="center" wrapText="1"/>
    </xf>
    <xf numFmtId="0" fontId="8" fillId="0" borderId="29" xfId="4" applyFont="1" applyFill="1" applyBorder="1" applyAlignment="1">
      <alignment horizontal="center" vertical="center" wrapText="1"/>
    </xf>
    <xf numFmtId="0" fontId="8" fillId="0" borderId="30" xfId="4" applyFont="1" applyFill="1" applyBorder="1" applyAlignment="1">
      <alignment horizontal="center" vertical="center" wrapText="1"/>
    </xf>
    <xf numFmtId="0" fontId="8" fillId="0" borderId="52" xfId="4" applyFont="1" applyFill="1" applyBorder="1" applyAlignment="1">
      <alignment horizontal="center" vertical="center"/>
    </xf>
    <xf numFmtId="0" fontId="8" fillId="0" borderId="53" xfId="4" applyFont="1" applyFill="1" applyBorder="1" applyAlignment="1">
      <alignment horizontal="center" vertical="center"/>
    </xf>
    <xf numFmtId="0" fontId="8" fillId="0" borderId="54" xfId="4" applyFont="1" applyFill="1" applyBorder="1" applyAlignment="1">
      <alignment horizontal="center" vertical="center"/>
    </xf>
    <xf numFmtId="0" fontId="8" fillId="0" borderId="23" xfId="4" applyFont="1" applyFill="1" applyBorder="1" applyAlignment="1">
      <alignment horizontal="left" vertical="top"/>
    </xf>
    <xf numFmtId="0" fontId="8" fillId="0" borderId="6" xfId="4" applyFont="1" applyFill="1" applyAlignment="1">
      <alignment vertical="center"/>
    </xf>
    <xf numFmtId="0" fontId="8" fillId="0" borderId="23" xfId="4" applyFont="1" applyFill="1" applyBorder="1" applyAlignment="1">
      <alignment vertical="top"/>
    </xf>
    <xf numFmtId="0" fontId="8" fillId="0" borderId="55" xfId="4" applyFont="1" applyFill="1" applyBorder="1"/>
    <xf numFmtId="0" fontId="8" fillId="0" borderId="48" xfId="4" applyFont="1" applyFill="1" applyBorder="1"/>
    <xf numFmtId="0" fontId="8" fillId="0" borderId="49" xfId="4" applyFont="1" applyFill="1" applyBorder="1"/>
    <xf numFmtId="0" fontId="8" fillId="0" borderId="28" xfId="4" applyFont="1" applyFill="1" applyBorder="1"/>
    <xf numFmtId="0" fontId="8" fillId="0" borderId="30" xfId="4" applyFont="1" applyFill="1" applyBorder="1"/>
    <xf numFmtId="171" fontId="8" fillId="0" borderId="30" xfId="4" applyNumberFormat="1" applyFont="1" applyFill="1" applyBorder="1"/>
    <xf numFmtId="174" fontId="8" fillId="0" borderId="6" xfId="2" applyNumberFormat="1" applyFont="1" applyFill="1" applyBorder="1"/>
    <xf numFmtId="0" fontId="8" fillId="0" borderId="52" xfId="4" applyFont="1" applyFill="1" applyBorder="1"/>
    <xf numFmtId="171" fontId="8" fillId="0" borderId="54" xfId="4" applyNumberFormat="1" applyFont="1" applyFill="1" applyBorder="1"/>
    <xf numFmtId="15" fontId="18" fillId="0" borderId="81" xfId="4" applyNumberFormat="1" applyFont="1" applyFill="1" applyBorder="1" applyAlignment="1">
      <alignment horizontal="left" vertical="top" wrapText="1"/>
    </xf>
    <xf numFmtId="15" fontId="18" fillId="0" borderId="6" xfId="4" applyNumberFormat="1" applyFont="1" applyFill="1" applyAlignment="1">
      <alignment horizontal="left" vertical="top" wrapText="1"/>
    </xf>
    <xf numFmtId="15" fontId="18" fillId="0" borderId="24" xfId="4" applyNumberFormat="1" applyFont="1" applyFill="1" applyBorder="1" applyAlignment="1">
      <alignment horizontal="left" vertical="top" wrapText="1"/>
    </xf>
    <xf numFmtId="0" fontId="8" fillId="0" borderId="6" xfId="4" applyFont="1" applyFill="1" applyAlignment="1">
      <alignment vertical="top"/>
    </xf>
    <xf numFmtId="15" fontId="8" fillId="0" borderId="28" xfId="4" applyNumberFormat="1" applyFont="1" applyFill="1" applyBorder="1" applyAlignment="1">
      <alignment horizontal="center" vertical="top"/>
    </xf>
    <xf numFmtId="0" fontId="8" fillId="0" borderId="29" xfId="4" applyFont="1" applyFill="1" applyBorder="1" applyAlignment="1">
      <alignment horizontal="center" vertical="top" wrapText="1"/>
    </xf>
    <xf numFmtId="179" fontId="8" fillId="0" borderId="28" xfId="4" applyNumberFormat="1" applyFont="1" applyFill="1" applyBorder="1" applyAlignment="1">
      <alignment horizontal="center" vertical="top"/>
    </xf>
    <xf numFmtId="0" fontId="8" fillId="0" borderId="29" xfId="4" applyFont="1" applyFill="1" applyBorder="1" applyAlignment="1">
      <alignment vertical="top" wrapText="1"/>
    </xf>
    <xf numFmtId="180" fontId="8" fillId="0" borderId="29" xfId="4" applyNumberFormat="1" applyFont="1" applyFill="1" applyBorder="1"/>
    <xf numFmtId="0" fontId="8" fillId="0" borderId="23" xfId="5" applyFont="1" applyFill="1" applyBorder="1" applyAlignment="1">
      <alignment vertical="top"/>
    </xf>
    <xf numFmtId="0" fontId="8" fillId="0" borderId="23" xfId="4" applyFont="1" applyFill="1" applyBorder="1" applyAlignment="1">
      <alignment horizontal="left" vertical="top" indent="3"/>
    </xf>
    <xf numFmtId="0" fontId="8" fillId="0" borderId="55" xfId="4" applyFont="1" applyFill="1" applyBorder="1" applyAlignment="1">
      <alignment vertical="top"/>
    </xf>
    <xf numFmtId="0" fontId="8" fillId="0" borderId="48" xfId="4" applyFont="1" applyFill="1" applyBorder="1" applyAlignment="1">
      <alignment vertical="top"/>
    </xf>
    <xf numFmtId="168" fontId="8" fillId="0" borderId="49" xfId="2" applyFont="1" applyFill="1" applyBorder="1"/>
    <xf numFmtId="0" fontId="8" fillId="0" borderId="28" xfId="4" applyFont="1" applyFill="1" applyBorder="1" applyAlignment="1">
      <alignment vertical="top"/>
    </xf>
    <xf numFmtId="0" fontId="8" fillId="0" borderId="29" xfId="4" applyFont="1" applyFill="1" applyBorder="1" applyAlignment="1">
      <alignment vertical="top"/>
    </xf>
    <xf numFmtId="168" fontId="8" fillId="0" borderId="30" xfId="2" applyFont="1" applyFill="1" applyBorder="1"/>
    <xf numFmtId="2" fontId="8" fillId="0" borderId="6" xfId="2" applyNumberFormat="1" applyFont="1" applyFill="1" applyBorder="1"/>
    <xf numFmtId="2" fontId="8" fillId="0" borderId="6" xfId="6" applyNumberFormat="1" applyFont="1" applyFill="1" applyBorder="1"/>
    <xf numFmtId="0" fontId="8" fillId="0" borderId="52" xfId="4" applyFont="1" applyFill="1" applyBorder="1" applyAlignment="1">
      <alignment vertical="top"/>
    </xf>
    <xf numFmtId="0" fontId="8" fillId="0" borderId="53" xfId="4" applyFont="1" applyFill="1" applyBorder="1" applyAlignment="1">
      <alignment vertical="top"/>
    </xf>
    <xf numFmtId="168" fontId="8" fillId="0" borderId="54" xfId="2" applyFont="1" applyFill="1" applyBorder="1"/>
    <xf numFmtId="0" fontId="8" fillId="0" borderId="20" xfId="4" applyFont="1" applyFill="1" applyBorder="1" applyAlignment="1">
      <alignment vertical="top"/>
    </xf>
    <xf numFmtId="164" fontId="8" fillId="0" borderId="6" xfId="6" applyNumberFormat="1" applyFont="1" applyFill="1" applyBorder="1"/>
    <xf numFmtId="0" fontId="8" fillId="0" borderId="81" xfId="4" applyFont="1" applyFill="1" applyBorder="1" applyAlignment="1">
      <alignment vertical="top"/>
    </xf>
    <xf numFmtId="0" fontId="8" fillId="0" borderId="29" xfId="5" applyFont="1" applyFill="1" applyBorder="1"/>
    <xf numFmtId="168" fontId="8" fillId="0" borderId="29" xfId="2" applyFont="1" applyFill="1" applyBorder="1"/>
    <xf numFmtId="10" fontId="8" fillId="0" borderId="6" xfId="2" applyNumberFormat="1" applyFont="1" applyFill="1" applyBorder="1"/>
    <xf numFmtId="166" fontId="8" fillId="0" borderId="6" xfId="2" applyNumberFormat="1" applyFont="1" applyFill="1" applyBorder="1"/>
    <xf numFmtId="164" fontId="3" fillId="0" borderId="24" xfId="4" applyNumberFormat="1" applyFont="1" applyFill="1" applyBorder="1"/>
    <xf numFmtId="0" fontId="8" fillId="0" borderId="6" xfId="5" applyFont="1" applyFill="1"/>
    <xf numFmtId="170" fontId="8" fillId="0" borderId="6" xfId="4" applyNumberFormat="1" applyFont="1" applyFill="1"/>
    <xf numFmtId="10" fontId="8" fillId="0" borderId="6" xfId="6" applyNumberFormat="1" applyFont="1" applyFill="1" applyBorder="1"/>
    <xf numFmtId="0" fontId="8" fillId="0" borderId="25" xfId="5" applyFont="1" applyFill="1" applyBorder="1"/>
    <xf numFmtId="0" fontId="8" fillId="0" borderId="26" xfId="5" applyFont="1" applyFill="1" applyBorder="1"/>
    <xf numFmtId="4" fontId="8" fillId="0" borderId="26" xfId="5" applyNumberFormat="1" applyFont="1" applyFill="1" applyBorder="1"/>
    <xf numFmtId="0" fontId="10" fillId="0" borderId="26" xfId="5" applyFont="1" applyFill="1" applyBorder="1"/>
    <xf numFmtId="170" fontId="8" fillId="0" borderId="27" xfId="4" applyNumberFormat="1" applyFont="1" applyFill="1" applyBorder="1"/>
    <xf numFmtId="0" fontId="8" fillId="0" borderId="21" xfId="5" applyFont="1" applyFill="1" applyBorder="1"/>
    <xf numFmtId="10" fontId="8" fillId="0" borderId="21" xfId="6" applyNumberFormat="1" applyFont="1" applyFill="1" applyBorder="1"/>
    <xf numFmtId="168" fontId="8" fillId="0" borderId="21" xfId="2" applyFont="1" applyFill="1" applyBorder="1"/>
    <xf numFmtId="0" fontId="10" fillId="0" borderId="23" xfId="5" applyFont="1" applyFill="1" applyBorder="1" applyAlignment="1">
      <alignment vertical="top"/>
    </xf>
    <xf numFmtId="0" fontId="8" fillId="0" borderId="6" xfId="5" applyFont="1" applyFill="1" applyAlignment="1">
      <alignment vertical="top"/>
    </xf>
    <xf numFmtId="172" fontId="10" fillId="0" borderId="6" xfId="5" applyNumberFormat="1" applyFont="1" applyFill="1"/>
    <xf numFmtId="0" fontId="10" fillId="0" borderId="28" xfId="4" applyFont="1" applyFill="1" applyBorder="1" applyAlignment="1">
      <alignment vertical="top" wrapText="1"/>
    </xf>
    <xf numFmtId="0" fontId="10" fillId="0" borderId="29" xfId="4" applyFont="1" applyFill="1" applyBorder="1" applyAlignment="1">
      <alignment vertical="top" wrapText="1"/>
    </xf>
    <xf numFmtId="0" fontId="8" fillId="0" borderId="28" xfId="5" applyFont="1" applyFill="1" applyBorder="1" applyAlignment="1">
      <alignment vertical="top"/>
    </xf>
    <xf numFmtId="173" fontId="8" fillId="0" borderId="29" xfId="4" applyNumberFormat="1" applyFont="1" applyFill="1" applyBorder="1"/>
    <xf numFmtId="0" fontId="8" fillId="0" borderId="29" xfId="4" applyFont="1" applyFill="1" applyBorder="1"/>
    <xf numFmtId="176" fontId="8" fillId="0" borderId="29" xfId="3" applyNumberFormat="1" applyFont="1" applyFill="1" applyBorder="1"/>
    <xf numFmtId="169" fontId="8" fillId="0" borderId="29" xfId="3" applyNumberFormat="1" applyFont="1" applyFill="1" applyBorder="1"/>
    <xf numFmtId="176" fontId="8" fillId="0" borderId="6" xfId="3" applyNumberFormat="1" applyFont="1" applyFill="1" applyBorder="1"/>
    <xf numFmtId="169" fontId="8" fillId="0" borderId="6" xfId="3" applyNumberFormat="1" applyFont="1" applyFill="1" applyBorder="1"/>
    <xf numFmtId="0" fontId="3" fillId="0" borderId="6" xfId="1" applyFont="1" applyFill="1"/>
    <xf numFmtId="0" fontId="10" fillId="0" borderId="23" xfId="4" applyFont="1" applyFill="1" applyBorder="1"/>
    <xf numFmtId="0" fontId="10" fillId="0" borderId="6" xfId="4" applyFont="1" applyFill="1"/>
    <xf numFmtId="0" fontId="7" fillId="0" borderId="6" xfId="4" applyFont="1" applyFill="1"/>
    <xf numFmtId="164" fontId="8" fillId="0" borderId="29" xfId="8" applyFont="1" applyFill="1" applyBorder="1"/>
    <xf numFmtId="169" fontId="8" fillId="0" borderId="29" xfId="2" applyNumberFormat="1" applyFont="1" applyFill="1" applyBorder="1"/>
    <xf numFmtId="164" fontId="3" fillId="0" borderId="29" xfId="8" applyFont="1" applyFill="1" applyBorder="1"/>
    <xf numFmtId="169" fontId="3" fillId="0" borderId="6" xfId="1" applyNumberFormat="1" applyFont="1" applyFill="1"/>
    <xf numFmtId="4" fontId="8" fillId="0" borderId="6" xfId="3" applyNumberFormat="1" applyFont="1" applyFill="1" applyBorder="1"/>
    <xf numFmtId="168" fontId="3" fillId="0" borderId="6" xfId="1" applyNumberFormat="1" applyFont="1" applyFill="1"/>
    <xf numFmtId="164" fontId="8" fillId="0" borderId="6" xfId="3" applyFont="1" applyFill="1" applyBorder="1"/>
    <xf numFmtId="0" fontId="8" fillId="0" borderId="23" xfId="3" applyNumberFormat="1" applyFont="1" applyFill="1" applyBorder="1" applyAlignment="1">
      <alignment horizontal="left"/>
    </xf>
    <xf numFmtId="0" fontId="8" fillId="0" borderId="6" xfId="3" applyNumberFormat="1" applyFont="1" applyFill="1" applyBorder="1" applyAlignment="1">
      <alignment horizontal="left"/>
    </xf>
    <xf numFmtId="4" fontId="8" fillId="0" borderId="6" xfId="4" applyNumberFormat="1" applyFont="1" applyFill="1"/>
    <xf numFmtId="177" fontId="8" fillId="0" borderId="6" xfId="4" applyNumberFormat="1" applyFont="1" applyFill="1"/>
    <xf numFmtId="0" fontId="8" fillId="0" borderId="81" xfId="3" applyNumberFormat="1" applyFont="1" applyFill="1" applyBorder="1" applyAlignment="1">
      <alignment horizontal="left"/>
    </xf>
    <xf numFmtId="0" fontId="10" fillId="0" borderId="81" xfId="4" applyFont="1" applyFill="1" applyBorder="1"/>
    <xf numFmtId="0" fontId="8" fillId="0" borderId="81" xfId="4" applyFont="1" applyFill="1" applyBorder="1" applyAlignment="1">
      <alignment horizontal="left"/>
    </xf>
    <xf numFmtId="0" fontId="8" fillId="0" borderId="6" xfId="4" applyFont="1" applyFill="1" applyAlignment="1">
      <alignment horizontal="left"/>
    </xf>
    <xf numFmtId="0" fontId="10" fillId="0" borderId="28" xfId="4" applyFont="1" applyFill="1" applyBorder="1"/>
    <xf numFmtId="0" fontId="10" fillId="0" borderId="29" xfId="4" applyFont="1" applyFill="1" applyBorder="1"/>
    <xf numFmtId="3" fontId="8" fillId="0" borderId="29" xfId="4" applyNumberFormat="1" applyFont="1" applyFill="1" applyBorder="1"/>
    <xf numFmtId="0" fontId="8" fillId="0" borderId="81" xfId="4" applyFont="1" applyFill="1" applyBorder="1"/>
    <xf numFmtId="0" fontId="10" fillId="0" borderId="25" xfId="4" applyFont="1" applyFill="1" applyBorder="1"/>
    <xf numFmtId="0" fontId="8" fillId="0" borderId="26" xfId="4" applyFont="1" applyFill="1" applyBorder="1"/>
    <xf numFmtId="0" fontId="10" fillId="0" borderId="29" xfId="0" applyFont="1" applyBorder="1" applyAlignment="1">
      <alignment vertical="center" wrapText="1"/>
    </xf>
    <xf numFmtId="1" fontId="3" fillId="0" borderId="29" xfId="0" applyNumberFormat="1" applyFont="1" applyBorder="1" applyAlignment="1" applyProtection="1">
      <alignment vertical="top"/>
      <protection locked="0"/>
    </xf>
    <xf numFmtId="10" fontId="3" fillId="0" borderId="29" xfId="9" applyNumberFormat="1" applyFont="1" applyFill="1" applyBorder="1"/>
    <xf numFmtId="0" fontId="3" fillId="0" borderId="20" xfId="16" applyFont="1" applyFill="1" applyBorder="1"/>
    <xf numFmtId="0" fontId="3" fillId="0" borderId="21" xfId="16" applyFont="1" applyFill="1" applyBorder="1"/>
    <xf numFmtId="0" fontId="7" fillId="0" borderId="21" xfId="16" applyFont="1" applyFill="1" applyBorder="1"/>
    <xf numFmtId="0" fontId="7" fillId="0" borderId="81" xfId="16" applyFont="1" applyFill="1" applyBorder="1"/>
    <xf numFmtId="0" fontId="3" fillId="0" borderId="6" xfId="16" applyFont="1" applyFill="1"/>
    <xf numFmtId="0" fontId="12" fillId="0" borderId="81" xfId="16" applyFont="1" applyFill="1" applyBorder="1"/>
    <xf numFmtId="0" fontId="5" fillId="0" borderId="81" xfId="16" applyFont="1" applyFill="1" applyBorder="1" applyAlignment="1">
      <alignment horizontal="left" vertical="center" indent="1"/>
    </xf>
    <xf numFmtId="0" fontId="3" fillId="0" borderId="81" xfId="16" applyFont="1" applyFill="1" applyBorder="1"/>
    <xf numFmtId="0" fontId="3" fillId="0" borderId="25" xfId="16" applyFont="1" applyFill="1" applyBorder="1"/>
    <xf numFmtId="0" fontId="3" fillId="0" borderId="26" xfId="16" applyFont="1" applyFill="1" applyBorder="1"/>
    <xf numFmtId="0" fontId="7" fillId="0" borderId="70" xfId="17" applyFont="1" applyFill="1" applyBorder="1" applyAlignment="1">
      <alignment horizontal="center"/>
    </xf>
    <xf numFmtId="0" fontId="7" fillId="0" borderId="71" xfId="17" applyFont="1" applyFill="1" applyBorder="1" applyAlignment="1">
      <alignment horizontal="center"/>
    </xf>
    <xf numFmtId="0" fontId="3" fillId="0" borderId="71" xfId="17" applyFont="1" applyFill="1" applyBorder="1"/>
    <xf numFmtId="0" fontId="3" fillId="0" borderId="72" xfId="17" applyFont="1" applyFill="1" applyBorder="1"/>
    <xf numFmtId="169" fontId="7" fillId="0" borderId="21" xfId="2" applyNumberFormat="1" applyFont="1" applyFill="1" applyBorder="1" applyAlignment="1">
      <alignment horizontal="center"/>
    </xf>
    <xf numFmtId="169" fontId="7" fillId="0" borderId="22" xfId="2" applyNumberFormat="1" applyFont="1" applyFill="1" applyBorder="1" applyAlignment="1">
      <alignment horizontal="center"/>
    </xf>
    <xf numFmtId="0" fontId="13" fillId="0" borderId="23" xfId="10" applyFont="1" applyFill="1" applyBorder="1" applyAlignment="1">
      <alignment horizontal="left" vertical="top" wrapText="1"/>
    </xf>
    <xf numFmtId="0" fontId="13" fillId="0" borderId="6" xfId="10" applyFont="1" applyFill="1" applyAlignment="1">
      <alignment horizontal="left" vertical="top" wrapText="1"/>
    </xf>
    <xf numFmtId="0" fontId="8" fillId="0" borderId="29" xfId="0" applyFont="1" applyBorder="1" applyAlignment="1">
      <alignment wrapText="1"/>
    </xf>
    <xf numFmtId="0" fontId="10" fillId="0" borderId="29" xfId="0" applyFont="1" applyBorder="1" applyAlignment="1">
      <alignment wrapText="1"/>
    </xf>
    <xf numFmtId="0" fontId="10" fillId="0" borderId="29" xfId="0" applyFont="1" applyBorder="1" applyAlignment="1">
      <alignment horizontal="center" wrapText="1"/>
    </xf>
    <xf numFmtId="0" fontId="10" fillId="0" borderId="38" xfId="0" applyFont="1" applyBorder="1" applyAlignment="1">
      <alignment horizontal="center" wrapText="1"/>
    </xf>
    <xf numFmtId="0" fontId="10" fillId="0" borderId="35" xfId="0" applyFont="1" applyBorder="1" applyAlignment="1">
      <alignment horizontal="center" wrapText="1"/>
    </xf>
    <xf numFmtId="0" fontId="10" fillId="0" borderId="39" xfId="0" applyFont="1" applyBorder="1" applyAlignment="1">
      <alignment horizontal="center" wrapText="1"/>
    </xf>
    <xf numFmtId="0" fontId="4" fillId="0" borderId="6" xfId="0" applyFont="1" applyBorder="1" applyAlignment="1">
      <alignment horizontal="left" vertical="top" wrapText="1"/>
    </xf>
    <xf numFmtId="0" fontId="4" fillId="4" borderId="25" xfId="0" applyFont="1" applyFill="1" applyBorder="1" applyAlignment="1">
      <alignment horizontal="left" vertical="top" wrapText="1"/>
    </xf>
    <xf numFmtId="0" fontId="4" fillId="4" borderId="26" xfId="0" applyFont="1" applyFill="1" applyBorder="1" applyAlignment="1">
      <alignment horizontal="left" vertical="top" wrapText="1"/>
    </xf>
    <xf numFmtId="0" fontId="8" fillId="40" borderId="23" xfId="0" applyFont="1" applyFill="1" applyBorder="1" applyAlignment="1">
      <alignment horizontal="left" wrapText="1"/>
    </xf>
    <xf numFmtId="0" fontId="8" fillId="40" borderId="0" xfId="0" applyFont="1" applyFill="1" applyAlignment="1">
      <alignment horizontal="left" wrapText="1"/>
    </xf>
    <xf numFmtId="0" fontId="8" fillId="40" borderId="28" xfId="0" applyFont="1" applyFill="1" applyBorder="1" applyAlignment="1">
      <alignment vertical="center"/>
    </xf>
    <xf numFmtId="0" fontId="8" fillId="40" borderId="29" xfId="0" applyFont="1" applyFill="1" applyBorder="1" applyAlignment="1">
      <alignment vertical="center"/>
    </xf>
    <xf numFmtId="0" fontId="8" fillId="40" borderId="38" xfId="0" applyFont="1" applyFill="1" applyBorder="1" applyAlignment="1">
      <alignment horizontal="left"/>
    </xf>
    <xf numFmtId="0" fontId="8" fillId="40" borderId="35" xfId="0" applyFont="1" applyFill="1" applyBorder="1" applyAlignment="1">
      <alignment horizontal="left"/>
    </xf>
    <xf numFmtId="0" fontId="8" fillId="40" borderId="39" xfId="0" applyFont="1" applyFill="1" applyBorder="1" applyAlignment="1">
      <alignment horizontal="left"/>
    </xf>
    <xf numFmtId="168" fontId="8" fillId="40" borderId="31" xfId="2" applyFont="1" applyFill="1" applyBorder="1" applyAlignment="1">
      <alignment horizontal="center" vertical="center"/>
    </xf>
    <xf numFmtId="168" fontId="8" fillId="40" borderId="32" xfId="2" applyFont="1" applyFill="1" applyBorder="1" applyAlignment="1">
      <alignment horizontal="center" vertical="center"/>
    </xf>
    <xf numFmtId="168" fontId="8" fillId="40" borderId="33" xfId="2" applyFont="1" applyFill="1" applyBorder="1" applyAlignment="1">
      <alignment horizontal="center" vertical="center"/>
    </xf>
    <xf numFmtId="0" fontId="8" fillId="40" borderId="34" xfId="0" applyFont="1" applyFill="1" applyBorder="1" applyAlignment="1">
      <alignment horizontal="left"/>
    </xf>
    <xf numFmtId="0" fontId="8" fillId="40" borderId="36" xfId="0" applyFont="1" applyFill="1" applyBorder="1" applyAlignment="1">
      <alignment horizontal="left"/>
    </xf>
    <xf numFmtId="0" fontId="3" fillId="40" borderId="34" xfId="0" applyFont="1" applyFill="1" applyBorder="1" applyAlignment="1">
      <alignment horizontal="left" wrapText="1"/>
    </xf>
    <xf numFmtId="0" fontId="3" fillId="40" borderId="35" xfId="0" applyFont="1" applyFill="1" applyBorder="1" applyAlignment="1">
      <alignment horizontal="left" wrapText="1"/>
    </xf>
    <xf numFmtId="0" fontId="3" fillId="40" borderId="36" xfId="0" applyFont="1" applyFill="1" applyBorder="1" applyAlignment="1">
      <alignment horizontal="left" wrapText="1"/>
    </xf>
    <xf numFmtId="0" fontId="8" fillId="40" borderId="38" xfId="0" applyFont="1" applyFill="1" applyBorder="1" applyAlignment="1">
      <alignment horizontal="center" vertical="top" wrapText="1"/>
    </xf>
    <xf numFmtId="0" fontId="8" fillId="40" borderId="35" xfId="0" applyFont="1" applyFill="1" applyBorder="1" applyAlignment="1">
      <alignment horizontal="center" vertical="top" wrapText="1"/>
    </xf>
    <xf numFmtId="0" fontId="8" fillId="40" borderId="39" xfId="0" applyFont="1" applyFill="1" applyBorder="1" applyAlignment="1">
      <alignment horizontal="center" vertical="top" wrapText="1"/>
    </xf>
    <xf numFmtId="183" fontId="16" fillId="0" borderId="74" xfId="3" applyNumberFormat="1" applyFont="1" applyFill="1" applyBorder="1" applyAlignment="1" applyProtection="1">
      <alignment horizontal="center"/>
    </xf>
    <xf numFmtId="183" fontId="16" fillId="0" borderId="75" xfId="3" applyNumberFormat="1" applyFont="1" applyFill="1" applyBorder="1" applyAlignment="1" applyProtection="1">
      <alignment horizontal="center"/>
    </xf>
    <xf numFmtId="0" fontId="4" fillId="40" borderId="25" xfId="4" applyFont="1" applyBorder="1" applyAlignment="1">
      <alignment horizontal="left" vertical="top" wrapText="1"/>
    </xf>
    <xf numFmtId="0" fontId="4" fillId="40" borderId="26" xfId="4" applyFont="1" applyBorder="1" applyAlignment="1">
      <alignment horizontal="left" vertical="top" wrapText="1"/>
    </xf>
    <xf numFmtId="0" fontId="8" fillId="40" borderId="28" xfId="4" applyFont="1" applyBorder="1" applyAlignment="1">
      <alignment vertical="center"/>
    </xf>
    <xf numFmtId="0" fontId="8" fillId="40" borderId="29" xfId="4" applyFont="1" applyBorder="1" applyAlignment="1">
      <alignment horizontal="center" vertical="center"/>
    </xf>
    <xf numFmtId="0" fontId="4" fillId="0" borderId="6" xfId="4" applyFont="1" applyFill="1" applyAlignment="1">
      <alignment horizontal="left" vertical="top" wrapText="1"/>
    </xf>
    <xf numFmtId="0" fontId="10" fillId="0" borderId="6" xfId="4" applyFont="1" applyFill="1" applyAlignment="1">
      <alignment horizontal="left" vertical="top" wrapText="1"/>
    </xf>
    <xf numFmtId="15" fontId="8" fillId="40" borderId="81" xfId="4" applyNumberFormat="1" applyFont="1" applyBorder="1" applyAlignment="1">
      <alignment horizontal="left" vertical="top" wrapText="1"/>
    </xf>
    <xf numFmtId="15" fontId="8" fillId="40" borderId="6" xfId="4" applyNumberFormat="1" applyFont="1" applyAlignment="1">
      <alignment horizontal="left" vertical="top" wrapText="1"/>
    </xf>
    <xf numFmtId="15" fontId="8" fillId="40" borderId="24" xfId="4" applyNumberFormat="1" applyFont="1" applyBorder="1" applyAlignment="1">
      <alignment horizontal="left" vertical="top" wrapText="1"/>
    </xf>
    <xf numFmtId="0" fontId="10" fillId="0" borderId="6" xfId="0" applyFont="1" applyBorder="1" applyAlignment="1">
      <alignment horizontal="left" vertical="top" wrapText="1"/>
    </xf>
    <xf numFmtId="0" fontId="7" fillId="0" borderId="21" xfId="16" applyFont="1" applyFill="1" applyBorder="1" applyAlignment="1">
      <alignment horizontal="center"/>
    </xf>
    <xf numFmtId="0" fontId="7" fillId="0" borderId="22" xfId="16" applyFont="1" applyFill="1" applyBorder="1" applyAlignment="1">
      <alignment horizontal="center"/>
    </xf>
    <xf numFmtId="0" fontId="4" fillId="40" borderId="6" xfId="1" applyFont="1" applyAlignment="1">
      <alignment horizontal="left" vertical="top" wrapText="1"/>
    </xf>
    <xf numFmtId="0" fontId="10" fillId="40" borderId="6" xfId="1" applyFont="1" applyAlignment="1">
      <alignment horizontal="left" vertical="top" wrapText="1"/>
    </xf>
    <xf numFmtId="0" fontId="4" fillId="0" borderId="25" xfId="4" applyFont="1" applyFill="1" applyBorder="1" applyAlignment="1">
      <alignment horizontal="left" vertical="top" wrapText="1"/>
    </xf>
    <xf numFmtId="0" fontId="4" fillId="0" borderId="26" xfId="4" applyFont="1" applyFill="1" applyBorder="1" applyAlignment="1">
      <alignment horizontal="left" vertical="top" wrapText="1"/>
    </xf>
    <xf numFmtId="0" fontId="8" fillId="0" borderId="46" xfId="4" applyFont="1" applyFill="1" applyBorder="1" applyAlignment="1">
      <alignment vertical="center"/>
    </xf>
    <xf numFmtId="0" fontId="8" fillId="0" borderId="50" xfId="4" applyFont="1" applyFill="1" applyBorder="1" applyAlignment="1">
      <alignment vertical="center"/>
    </xf>
    <xf numFmtId="0" fontId="8" fillId="0" borderId="47" xfId="4" applyFont="1" applyFill="1" applyBorder="1" applyAlignment="1">
      <alignment horizontal="center" vertical="center"/>
    </xf>
    <xf numFmtId="0" fontId="8" fillId="0" borderId="51" xfId="4" applyFont="1" applyFill="1" applyBorder="1" applyAlignment="1">
      <alignment horizontal="center" vertical="center"/>
    </xf>
    <xf numFmtId="168" fontId="8" fillId="0" borderId="56" xfId="2" applyFont="1" applyFill="1" applyBorder="1" applyAlignment="1">
      <alignment horizontal="center" vertical="center"/>
    </xf>
    <xf numFmtId="168" fontId="8" fillId="0" borderId="57" xfId="2" applyFont="1" applyFill="1" applyBorder="1" applyAlignment="1">
      <alignment horizontal="center" vertical="center"/>
    </xf>
    <xf numFmtId="168" fontId="8" fillId="0" borderId="51" xfId="2" applyFont="1" applyFill="1" applyBorder="1" applyAlignment="1">
      <alignment horizontal="center" vertical="center"/>
    </xf>
    <xf numFmtId="0" fontId="8" fillId="0" borderId="34" xfId="4" applyFont="1" applyFill="1" applyBorder="1" applyAlignment="1">
      <alignment horizontal="left"/>
    </xf>
    <xf numFmtId="0" fontId="8" fillId="0" borderId="35" xfId="4" applyFont="1" applyFill="1" applyBorder="1" applyAlignment="1">
      <alignment horizontal="left"/>
    </xf>
    <xf numFmtId="0" fontId="8" fillId="0" borderId="39" xfId="4" applyFont="1" applyFill="1" applyBorder="1" applyAlignment="1">
      <alignment horizontal="left"/>
    </xf>
    <xf numFmtId="15" fontId="18" fillId="0" borderId="81" xfId="4" applyNumberFormat="1" applyFont="1" applyFill="1" applyBorder="1" applyAlignment="1">
      <alignment horizontal="left" vertical="top" wrapText="1"/>
    </xf>
    <xf numFmtId="15" fontId="18" fillId="0" borderId="6" xfId="4" applyNumberFormat="1" applyFont="1" applyFill="1" applyAlignment="1">
      <alignment horizontal="left" vertical="top" wrapText="1"/>
    </xf>
    <xf numFmtId="15" fontId="18" fillId="0" borderId="24" xfId="4" applyNumberFormat="1" applyFont="1" applyFill="1" applyBorder="1" applyAlignment="1">
      <alignment horizontal="left" vertical="top" wrapText="1"/>
    </xf>
    <xf numFmtId="0" fontId="20" fillId="40" borderId="55" xfId="5" applyFont="1" applyBorder="1" applyAlignment="1">
      <alignment horizontal="center" vertical="center" wrapText="1"/>
    </xf>
    <xf numFmtId="0" fontId="20" fillId="40" borderId="48" xfId="5" applyFont="1" applyBorder="1" applyAlignment="1">
      <alignment horizontal="center" vertical="center" wrapText="1"/>
    </xf>
    <xf numFmtId="0" fontId="20" fillId="40" borderId="49" xfId="5" applyFont="1" applyBorder="1" applyAlignment="1">
      <alignment horizontal="center" vertical="center" wrapText="1"/>
    </xf>
    <xf numFmtId="0" fontId="21" fillId="0" borderId="0" xfId="0" applyFont="1"/>
    <xf numFmtId="0" fontId="20" fillId="40" borderId="28" xfId="5" applyFont="1" applyBorder="1" applyAlignment="1">
      <alignment horizontal="center" vertical="center" wrapText="1"/>
    </xf>
    <xf numFmtId="0" fontId="20" fillId="40" borderId="29" xfId="5" applyFont="1" applyBorder="1" applyAlignment="1">
      <alignment horizontal="center" vertical="center" wrapText="1"/>
    </xf>
    <xf numFmtId="0" fontId="20" fillId="40" borderId="30" xfId="5" applyFont="1" applyBorder="1" applyAlignment="1">
      <alignment horizontal="center" vertical="center" wrapText="1"/>
    </xf>
    <xf numFmtId="0" fontId="24" fillId="40" borderId="52" xfId="1" applyFont="1" applyBorder="1" applyAlignment="1">
      <alignment horizontal="center" vertical="center" wrapText="1"/>
    </xf>
    <xf numFmtId="0" fontId="24" fillId="40" borderId="53" xfId="1" applyFont="1" applyBorder="1" applyAlignment="1">
      <alignment horizontal="center" vertical="center" wrapText="1"/>
    </xf>
    <xf numFmtId="0" fontId="24" fillId="40" borderId="54" xfId="1" applyFont="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center"/>
    </xf>
    <xf numFmtId="0" fontId="25" fillId="0" borderId="90" xfId="0" applyFont="1" applyBorder="1" applyAlignment="1">
      <alignment horizontal="center"/>
    </xf>
    <xf numFmtId="0" fontId="25" fillId="0" borderId="91" xfId="0" applyFont="1" applyBorder="1" applyAlignment="1">
      <alignment horizontal="center"/>
    </xf>
    <xf numFmtId="0" fontId="25" fillId="0" borderId="92" xfId="0" applyFont="1" applyBorder="1" applyAlignment="1">
      <alignment horizontal="center"/>
    </xf>
    <xf numFmtId="0" fontId="25" fillId="0" borderId="55"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 fillId="0" borderId="28" xfId="0" applyFont="1" applyBorder="1" applyAlignment="1">
      <alignment horizontal="left" vertical="top"/>
    </xf>
    <xf numFmtId="0" fontId="2" fillId="0" borderId="38"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4" fillId="0" borderId="38" xfId="0" applyFont="1" applyBorder="1" applyAlignment="1">
      <alignment horizontal="left" vertical="top" wrapText="1"/>
    </xf>
    <xf numFmtId="0" fontId="24" fillId="0" borderId="35" xfId="0" applyFont="1" applyBorder="1" applyAlignment="1">
      <alignment horizontal="left" vertical="top" wrapText="1"/>
    </xf>
    <xf numFmtId="0" fontId="24" fillId="0" borderId="36" xfId="0" applyFont="1" applyBorder="1" applyAlignment="1">
      <alignment horizontal="left" vertical="top" wrapText="1"/>
    </xf>
    <xf numFmtId="0" fontId="21" fillId="0" borderId="29" xfId="0" applyFont="1" applyBorder="1" applyAlignment="1">
      <alignment horizontal="left" vertical="top" wrapText="1"/>
    </xf>
    <xf numFmtId="0" fontId="21" fillId="0" borderId="30" xfId="0" applyFont="1" applyBorder="1" applyAlignment="1">
      <alignment horizontal="left" vertical="top" wrapText="1"/>
    </xf>
    <xf numFmtId="0" fontId="21" fillId="0" borderId="38"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 fillId="0" borderId="28" xfId="0" applyFont="1" applyBorder="1" applyAlignment="1">
      <alignment horizontal="left" vertical="top" wrapText="1"/>
    </xf>
    <xf numFmtId="184" fontId="2" fillId="0" borderId="38" xfId="0" applyNumberFormat="1" applyFont="1" applyBorder="1" applyAlignment="1">
      <alignment horizontal="left" wrapText="1"/>
    </xf>
    <xf numFmtId="184" fontId="2" fillId="0" borderId="35" xfId="0" applyNumberFormat="1" applyFont="1" applyBorder="1" applyAlignment="1">
      <alignment horizontal="left" wrapText="1"/>
    </xf>
    <xf numFmtId="184" fontId="2" fillId="0" borderId="36" xfId="0" applyNumberFormat="1" applyFont="1" applyBorder="1" applyAlignment="1">
      <alignment horizontal="left" wrapText="1"/>
    </xf>
    <xf numFmtId="184" fontId="2" fillId="0" borderId="29" xfId="0" applyNumberFormat="1" applyFont="1" applyBorder="1" applyAlignment="1">
      <alignment horizontal="left" wrapText="1"/>
    </xf>
    <xf numFmtId="184" fontId="2" fillId="0" borderId="30" xfId="0" applyNumberFormat="1" applyFont="1" applyBorder="1" applyAlignment="1">
      <alignment horizontal="left" wrapText="1"/>
    </xf>
    <xf numFmtId="4" fontId="2" fillId="0" borderId="29" xfId="0" applyNumberFormat="1" applyFont="1" applyBorder="1" applyAlignment="1">
      <alignment horizontal="left" wrapText="1"/>
    </xf>
    <xf numFmtId="4" fontId="2" fillId="0" borderId="30" xfId="0" applyNumberFormat="1" applyFont="1" applyBorder="1" applyAlignment="1">
      <alignment horizontal="left" wrapText="1"/>
    </xf>
    <xf numFmtId="4" fontId="2" fillId="0" borderId="38" xfId="0" applyNumberFormat="1" applyFont="1" applyBorder="1" applyAlignment="1">
      <alignment horizontal="left" vertical="top" wrapText="1"/>
    </xf>
    <xf numFmtId="4" fontId="2" fillId="0" borderId="35" xfId="0" applyNumberFormat="1" applyFont="1" applyBorder="1" applyAlignment="1">
      <alignment horizontal="left" vertical="top" wrapText="1"/>
    </xf>
    <xf numFmtId="4" fontId="2" fillId="0" borderId="36" xfId="0" applyNumberFormat="1" applyFont="1" applyBorder="1" applyAlignment="1">
      <alignment horizontal="left" vertical="top" wrapText="1"/>
    </xf>
    <xf numFmtId="4" fontId="26" fillId="40" borderId="38" xfId="18" applyNumberFormat="1" applyFont="1" applyFill="1" applyBorder="1" applyAlignment="1" applyProtection="1">
      <alignment horizontal="left" vertical="top" wrapText="1"/>
    </xf>
    <xf numFmtId="4" fontId="26" fillId="40" borderId="35" xfId="18" applyNumberFormat="1" applyFont="1" applyFill="1" applyBorder="1" applyAlignment="1" applyProtection="1">
      <alignment horizontal="left" vertical="top" wrapText="1"/>
    </xf>
    <xf numFmtId="4" fontId="26" fillId="40" borderId="36" xfId="18" applyNumberFormat="1" applyFont="1" applyFill="1" applyBorder="1" applyAlignment="1" applyProtection="1">
      <alignment horizontal="left" vertical="top" wrapText="1"/>
    </xf>
    <xf numFmtId="4" fontId="26" fillId="40" borderId="29" xfId="18" applyNumberFormat="1" applyFont="1" applyFill="1" applyBorder="1" applyAlignment="1" applyProtection="1">
      <alignment horizontal="left" vertical="top" wrapText="1"/>
    </xf>
    <xf numFmtId="4" fontId="26" fillId="40" borderId="30" xfId="18" applyNumberFormat="1" applyFont="1" applyFill="1" applyBorder="1" applyAlignment="1" applyProtection="1">
      <alignment horizontal="left" vertical="top" wrapText="1"/>
    </xf>
    <xf numFmtId="0" fontId="27" fillId="0" borderId="28" xfId="0" applyFont="1" applyBorder="1"/>
    <xf numFmtId="0" fontId="27" fillId="0" borderId="29" xfId="0" applyFont="1" applyBorder="1" applyAlignment="1">
      <alignment wrapText="1"/>
    </xf>
    <xf numFmtId="0" fontId="21" fillId="0" borderId="29" xfId="0" applyFont="1" applyBorder="1"/>
    <xf numFmtId="0" fontId="21" fillId="0" borderId="30" xfId="0" applyFont="1" applyBorder="1"/>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0" xfId="0" applyFont="1" applyBorder="1" applyAlignment="1">
      <alignment horizontal="center" vertical="top" wrapText="1"/>
    </xf>
    <xf numFmtId="0" fontId="25" fillId="40" borderId="29" xfId="0" applyFont="1" applyFill="1" applyBorder="1" applyAlignment="1">
      <alignment horizontal="center" vertical="top" wrapText="1"/>
    </xf>
    <xf numFmtId="0" fontId="21" fillId="0" borderId="28" xfId="0" applyFont="1" applyBorder="1" applyAlignment="1">
      <alignment horizontal="center" vertical="top" wrapText="1"/>
    </xf>
    <xf numFmtId="10" fontId="2" fillId="40" borderId="29" xfId="6" applyNumberFormat="1" applyFont="1" applyFill="1" applyBorder="1" applyAlignment="1" applyProtection="1">
      <alignment horizontal="center" vertical="top"/>
      <protection locked="0"/>
    </xf>
    <xf numFmtId="10" fontId="28" fillId="40" borderId="29" xfId="6" applyNumberFormat="1" applyFont="1" applyFill="1" applyBorder="1" applyAlignment="1" applyProtection="1">
      <alignment horizontal="center" vertical="top"/>
      <protection locked="0"/>
    </xf>
    <xf numFmtId="0" fontId="21" fillId="0" borderId="28" xfId="0" applyFont="1" applyBorder="1" applyAlignment="1">
      <alignment horizontal="center" vertical="top"/>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5" fillId="0" borderId="34" xfId="0" applyFont="1" applyBorder="1" applyAlignment="1">
      <alignment horizontal="center" vertical="top" wrapText="1"/>
    </xf>
    <xf numFmtId="0" fontId="25" fillId="0" borderId="6" xfId="0" applyFont="1" applyBorder="1" applyAlignment="1">
      <alignment horizontal="center" vertical="top" wrapText="1"/>
    </xf>
    <xf numFmtId="0" fontId="25" fillId="0" borderId="35" xfId="0" applyFont="1" applyBorder="1" applyAlignment="1">
      <alignment horizontal="center" vertical="top" wrapText="1"/>
    </xf>
    <xf numFmtId="0" fontId="25" fillId="0" borderId="36" xfId="0" applyFont="1" applyBorder="1" applyAlignment="1">
      <alignment horizontal="center" vertical="top" wrapText="1"/>
    </xf>
    <xf numFmtId="0" fontId="21" fillId="0" borderId="29" xfId="0" applyFont="1" applyBorder="1" applyAlignment="1">
      <alignment horizontal="center"/>
    </xf>
    <xf numFmtId="0" fontId="21" fillId="0" borderId="30" xfId="0" applyFont="1" applyBorder="1" applyAlignment="1">
      <alignment horizontal="center"/>
    </xf>
    <xf numFmtId="0" fontId="29" fillId="0" borderId="29" xfId="0" applyFont="1" applyBorder="1" applyAlignment="1">
      <alignment horizontal="center"/>
    </xf>
    <xf numFmtId="0" fontId="2" fillId="0" borderId="34" xfId="0" applyFont="1" applyBorder="1" applyAlignment="1">
      <alignment horizontal="left" vertical="top" wrapText="1"/>
    </xf>
    <xf numFmtId="0" fontId="2" fillId="0" borderId="30" xfId="0" applyFont="1" applyBorder="1" applyAlignment="1">
      <alignment horizontal="left" vertical="top" wrapText="1"/>
    </xf>
    <xf numFmtId="184" fontId="21" fillId="0" borderId="29" xfId="0" applyNumberFormat="1" applyFont="1" applyBorder="1" applyAlignment="1">
      <alignment horizontal="center" wrapText="1"/>
    </xf>
    <xf numFmtId="0" fontId="21" fillId="0" borderId="28" xfId="0" applyFont="1" applyBorder="1" applyAlignment="1">
      <alignment horizontal="center"/>
    </xf>
    <xf numFmtId="0" fontId="21" fillId="0" borderId="29" xfId="0" quotePrefix="1" applyFont="1" applyBorder="1" applyAlignment="1">
      <alignment horizontal="center"/>
    </xf>
    <xf numFmtId="0" fontId="25" fillId="0" borderId="34" xfId="0" applyFont="1" applyBorder="1" applyAlignment="1">
      <alignment horizontal="center"/>
    </xf>
    <xf numFmtId="0" fontId="25" fillId="0" borderId="39" xfId="0" applyFont="1" applyBorder="1" applyAlignment="1">
      <alignment horizontal="center"/>
    </xf>
    <xf numFmtId="0" fontId="25" fillId="0" borderId="93"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94" xfId="0" applyFont="1" applyBorder="1" applyAlignment="1">
      <alignment horizontal="center" vertical="center" wrapText="1"/>
    </xf>
    <xf numFmtId="0" fontId="21" fillId="0" borderId="28" xfId="0" applyFont="1" applyBorder="1"/>
    <xf numFmtId="10" fontId="21" fillId="0" borderId="29" xfId="0" applyNumberFormat="1" applyFont="1" applyBorder="1" applyAlignment="1">
      <alignment horizontal="center" wrapText="1"/>
    </xf>
    <xf numFmtId="0" fontId="25" fillId="0" borderId="40" xfId="0" applyFont="1" applyBorder="1" applyAlignment="1">
      <alignment horizontal="center" vertical="center" wrapText="1"/>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34" xfId="0" applyFont="1" applyBorder="1" applyAlignment="1">
      <alignment horizontal="center"/>
    </xf>
    <xf numFmtId="0" fontId="25" fillId="0" borderId="39" xfId="0" applyFont="1" applyBorder="1" applyAlignment="1">
      <alignment horizontal="center"/>
    </xf>
    <xf numFmtId="0" fontId="21" fillId="0" borderId="52" xfId="0" applyFont="1" applyBorder="1" applyAlignment="1">
      <alignment horizontal="left" vertical="top" wrapText="1"/>
    </xf>
    <xf numFmtId="10" fontId="2" fillId="40" borderId="53" xfId="6" applyNumberFormat="1" applyFont="1" applyFill="1" applyBorder="1" applyAlignment="1" applyProtection="1">
      <alignment horizontal="center" vertical="top"/>
      <protection locked="0"/>
    </xf>
    <xf numFmtId="0" fontId="25" fillId="0" borderId="9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1" fillId="0" borderId="28" xfId="0" applyFont="1" applyBorder="1" applyAlignment="1">
      <alignment vertical="top"/>
    </xf>
    <xf numFmtId="10" fontId="21" fillId="0" borderId="0" xfId="0" applyNumberFormat="1" applyFont="1" applyAlignment="1">
      <alignment horizontal="center" vertical="center"/>
    </xf>
    <xf numFmtId="171" fontId="21" fillId="0" borderId="29" xfId="0" applyNumberFormat="1" applyFont="1" applyBorder="1" applyAlignment="1">
      <alignment horizontal="center"/>
    </xf>
    <xf numFmtId="0" fontId="21" fillId="0" borderId="0" xfId="0" applyFont="1" applyAlignment="1">
      <alignment wrapText="1"/>
    </xf>
    <xf numFmtId="0" fontId="2" fillId="0" borderId="28" xfId="0" applyFont="1" applyBorder="1" applyAlignment="1">
      <alignment horizontal="center" vertical="top"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0" fontId="20" fillId="0" borderId="39" xfId="0" applyFont="1" applyBorder="1" applyAlignment="1">
      <alignment horizontal="center"/>
    </xf>
    <xf numFmtId="0" fontId="20" fillId="0" borderId="93"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94" xfId="0" applyFont="1" applyBorder="1" applyAlignment="1">
      <alignment horizontal="center" vertical="center" wrapText="1"/>
    </xf>
    <xf numFmtId="0" fontId="2" fillId="0" borderId="28" xfId="0" applyFont="1" applyBorder="1"/>
    <xf numFmtId="10" fontId="2" fillId="0" borderId="29" xfId="0" applyNumberFormat="1" applyFont="1" applyBorder="1" applyAlignment="1">
      <alignment horizontal="center" wrapText="1"/>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20" fillId="0" borderId="24" xfId="0" applyFont="1" applyBorder="1" applyAlignment="1">
      <alignment horizontal="center" vertical="center" wrapText="1"/>
    </xf>
    <xf numFmtId="0" fontId="2" fillId="0" borderId="52" xfId="0" applyFont="1" applyBorder="1" applyAlignment="1">
      <alignment horizontal="left" vertical="top" wrapText="1"/>
    </xf>
    <xf numFmtId="0" fontId="20" fillId="0" borderId="9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171" fontId="21" fillId="0" borderId="29" xfId="0" quotePrefix="1" applyNumberFormat="1" applyFont="1" applyBorder="1" applyAlignment="1">
      <alignment horizontal="center"/>
    </xf>
    <xf numFmtId="0" fontId="30" fillId="0" borderId="0" xfId="0" applyFont="1" applyAlignment="1" applyProtection="1">
      <alignment wrapText="1"/>
      <protection locked="0"/>
    </xf>
    <xf numFmtId="0" fontId="31" fillId="0" borderId="0" xfId="0" applyFont="1" applyAlignment="1">
      <alignment horizontal="center" vertical="top" wrapText="1"/>
    </xf>
    <xf numFmtId="170" fontId="19" fillId="0" borderId="0" xfId="18" quotePrefix="1" applyNumberFormat="1" applyAlignment="1" applyProtection="1"/>
    <xf numFmtId="0" fontId="1" fillId="40" borderId="6" xfId="1" applyAlignment="1" applyProtection="1">
      <alignment wrapText="1"/>
      <protection locked="0"/>
    </xf>
    <xf numFmtId="0" fontId="1" fillId="40" borderId="6" xfId="1"/>
    <xf numFmtId="0" fontId="30" fillId="0" borderId="0" xfId="0" applyFont="1"/>
  </cellXfs>
  <cellStyles count="19">
    <cellStyle name="Comma" xfId="8" builtinId="3"/>
    <cellStyle name="Comma 2" xfId="3" xr:uid="{4701EBEE-37D5-4482-967E-47847EF7FD3B}"/>
    <cellStyle name="Comma 3" xfId="2" xr:uid="{59CCD036-8A7E-4D5B-99CC-B97C82B0A0FA}"/>
    <cellStyle name="Comma 4" xfId="7" xr:uid="{C40E5A05-917B-4CA5-8806-864372ED29A3}"/>
    <cellStyle name="Hyperlink" xfId="18" builtinId="8"/>
    <cellStyle name="Normal" xfId="0" builtinId="0"/>
    <cellStyle name="Normal 10" xfId="15" xr:uid="{C4B0E68D-1F97-4DD4-AB27-158F2A8338C1}"/>
    <cellStyle name="Normal 11" xfId="16" xr:uid="{0CD3854F-08AE-4A7C-8C3A-A3BA4B16E5CB}"/>
    <cellStyle name="Normal 12" xfId="17" xr:uid="{3AB2DFB3-016D-40B5-8FF9-4C88E40A2199}"/>
    <cellStyle name="Normal 2" xfId="4" xr:uid="{892963E3-F67B-4E65-8DBA-B4DE3B33B756}"/>
    <cellStyle name="Normal 2 2" xfId="5" xr:uid="{BE50F525-DE55-4485-A99F-D8A068398A68}"/>
    <cellStyle name="Normal 3" xfId="1" xr:uid="{C2A26295-75D6-4B36-B8AD-8B564368A137}"/>
    <cellStyle name="Normal 5" xfId="10" xr:uid="{DEB55D3B-2667-4BBE-B1E5-13BB7555D3AA}"/>
    <cellStyle name="Normal 6" xfId="11" xr:uid="{7115EB49-EE5C-4E5C-9FC8-DB608E9ACA33}"/>
    <cellStyle name="Normal 7" xfId="12" xr:uid="{F93F343E-61DA-493E-A2F2-6F63ADE5EF99}"/>
    <cellStyle name="Normal 8" xfId="13" xr:uid="{53CC6CE6-386F-49B1-B09A-4C9F76D48426}"/>
    <cellStyle name="Normal 9" xfId="14" xr:uid="{2D9C2C14-FC8B-42C3-8BA5-83072AE9F9C9}"/>
    <cellStyle name="Percent" xfId="9" builtinId="5"/>
    <cellStyle name="Percent 2" xfId="6" xr:uid="{46FCE8BB-D800-45CF-84FA-9FC7AA9A0F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273</xdr:row>
      <xdr:rowOff>152399</xdr:rowOff>
    </xdr:from>
    <xdr:to>
      <xdr:col>5</xdr:col>
      <xdr:colOff>1171575</xdr:colOff>
      <xdr:row>282</xdr:row>
      <xdr:rowOff>104775</xdr:rowOff>
    </xdr:to>
    <xdr:pic>
      <xdr:nvPicPr>
        <xdr:cNvPr id="2" name="Picture 2" descr="riskometer">
          <a:extLst>
            <a:ext uri="{FF2B5EF4-FFF2-40B4-BE49-F238E27FC236}">
              <a16:creationId xmlns:a16="http://schemas.microsoft.com/office/drawing/2014/main" id="{55A457DB-D177-46F1-B3A8-74127748F9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45872399"/>
          <a:ext cx="2190750" cy="1409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285</xdr:row>
      <xdr:rowOff>161924</xdr:rowOff>
    </xdr:from>
    <xdr:to>
      <xdr:col>1</xdr:col>
      <xdr:colOff>3238500</xdr:colOff>
      <xdr:row>295</xdr:row>
      <xdr:rowOff>114299</xdr:rowOff>
    </xdr:to>
    <xdr:pic>
      <xdr:nvPicPr>
        <xdr:cNvPr id="3" name="Picture 2" descr="riskometer">
          <a:extLst>
            <a:ext uri="{FF2B5EF4-FFF2-40B4-BE49-F238E27FC236}">
              <a16:creationId xmlns:a16="http://schemas.microsoft.com/office/drawing/2014/main" id="{FD72F12F-BBFC-491B-A37B-BFB915FE31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47996474"/>
          <a:ext cx="315277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114300</xdr:colOff>
      <xdr:row>163</xdr:row>
      <xdr:rowOff>95250</xdr:rowOff>
    </xdr:from>
    <xdr:to>
      <xdr:col>5</xdr:col>
      <xdr:colOff>1428750</xdr:colOff>
      <xdr:row>172</xdr:row>
      <xdr:rowOff>0</xdr:rowOff>
    </xdr:to>
    <xdr:pic>
      <xdr:nvPicPr>
        <xdr:cNvPr id="2" name="image4.png">
          <a:extLst>
            <a:ext uri="{FF2B5EF4-FFF2-40B4-BE49-F238E27FC236}">
              <a16:creationId xmlns:a16="http://schemas.microsoft.com/office/drawing/2014/main" id="{BA28F331-F58E-45EF-AD56-07AFB4DC6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6950" y="36014025"/>
          <a:ext cx="24288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176</xdr:row>
      <xdr:rowOff>19050</xdr:rowOff>
    </xdr:from>
    <xdr:to>
      <xdr:col>1</xdr:col>
      <xdr:colOff>3571876</xdr:colOff>
      <xdr:row>186</xdr:row>
      <xdr:rowOff>38100</xdr:rowOff>
    </xdr:to>
    <xdr:pic>
      <xdr:nvPicPr>
        <xdr:cNvPr id="3" name="Picture 2" descr="riskometer">
          <a:extLst>
            <a:ext uri="{FF2B5EF4-FFF2-40B4-BE49-F238E27FC236}">
              <a16:creationId xmlns:a16="http://schemas.microsoft.com/office/drawing/2014/main" id="{F71305E9-3A25-4A13-96BA-E3237863D7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36623625"/>
          <a:ext cx="3438526"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723900</xdr:colOff>
      <xdr:row>139</xdr:row>
      <xdr:rowOff>152399</xdr:rowOff>
    </xdr:from>
    <xdr:to>
      <xdr:col>5</xdr:col>
      <xdr:colOff>1143000</xdr:colOff>
      <xdr:row>148</xdr:row>
      <xdr:rowOff>19050</xdr:rowOff>
    </xdr:to>
    <xdr:pic>
      <xdr:nvPicPr>
        <xdr:cNvPr id="2" name="Picture 1" descr="riskometer">
          <a:extLst>
            <a:ext uri="{FF2B5EF4-FFF2-40B4-BE49-F238E27FC236}">
              <a16:creationId xmlns:a16="http://schemas.microsoft.com/office/drawing/2014/main" id="{51C45973-79C9-4F55-A135-A93238221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26812874"/>
          <a:ext cx="2771775" cy="132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152</xdr:row>
      <xdr:rowOff>9524</xdr:rowOff>
    </xdr:from>
    <xdr:to>
      <xdr:col>1</xdr:col>
      <xdr:colOff>3228975</xdr:colOff>
      <xdr:row>162</xdr:row>
      <xdr:rowOff>104775</xdr:rowOff>
    </xdr:to>
    <xdr:pic>
      <xdr:nvPicPr>
        <xdr:cNvPr id="3" name="Picture 2" descr="riskometer">
          <a:extLst>
            <a:ext uri="{FF2B5EF4-FFF2-40B4-BE49-F238E27FC236}">
              <a16:creationId xmlns:a16="http://schemas.microsoft.com/office/drawing/2014/main" id="{FDA7A602-D6B9-4D31-91DE-F27B1CB828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26374724"/>
          <a:ext cx="3200400" cy="1714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35842</xdr:colOff>
      <xdr:row>287</xdr:row>
      <xdr:rowOff>47625</xdr:rowOff>
    </xdr:from>
    <xdr:to>
      <xdr:col>5</xdr:col>
      <xdr:colOff>1302181</xdr:colOff>
      <xdr:row>296</xdr:row>
      <xdr:rowOff>85725</xdr:rowOff>
    </xdr:to>
    <xdr:pic>
      <xdr:nvPicPr>
        <xdr:cNvPr id="2" name="Picture 1">
          <a:extLst>
            <a:ext uri="{FF2B5EF4-FFF2-40B4-BE49-F238E27FC236}">
              <a16:creationId xmlns:a16="http://schemas.microsoft.com/office/drawing/2014/main" id="{9C2CFD6B-76E6-4965-8165-46C75C11F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2867" y="52673250"/>
          <a:ext cx="2809389"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300</xdr:row>
      <xdr:rowOff>66674</xdr:rowOff>
    </xdr:from>
    <xdr:to>
      <xdr:col>1</xdr:col>
      <xdr:colOff>3638550</xdr:colOff>
      <xdr:row>310</xdr:row>
      <xdr:rowOff>123825</xdr:rowOff>
    </xdr:to>
    <xdr:pic>
      <xdr:nvPicPr>
        <xdr:cNvPr id="3" name="Picture 9" descr="riskometer">
          <a:extLst>
            <a:ext uri="{FF2B5EF4-FFF2-40B4-BE49-F238E27FC236}">
              <a16:creationId xmlns:a16="http://schemas.microsoft.com/office/drawing/2014/main" id="{5B595CAA-C3A6-48E7-B99E-9F7E14256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54816374"/>
          <a:ext cx="3609975" cy="167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4"/>
  <sheetViews>
    <sheetView tabSelected="1" topLeftCell="G1" workbookViewId="0">
      <selection activeCell="G2" sqref="G2"/>
    </sheetView>
  </sheetViews>
  <sheetFormatPr defaultColWidth="9.28515625" defaultRowHeight="12.75"/>
  <cols>
    <col min="1" max="1" width="36.28515625" style="624" customWidth="1"/>
    <col min="2" max="2" width="28.7109375" style="718" customWidth="1"/>
    <col min="3" max="3" width="26.140625" style="624" customWidth="1"/>
    <col min="4" max="5" width="21.42578125" style="624" customWidth="1"/>
    <col min="6" max="6" width="6.42578125" style="624" customWidth="1"/>
    <col min="7" max="7" width="43.7109375" style="624" bestFit="1" customWidth="1"/>
    <col min="8" max="8" width="27" style="624" customWidth="1"/>
    <col min="9" max="9" width="25.140625" style="624" customWidth="1"/>
    <col min="10" max="11" width="21.28515625" style="624" customWidth="1"/>
    <col min="12" max="12" width="4.7109375" style="624" customWidth="1"/>
    <col min="13" max="13" width="43.42578125" style="624" customWidth="1"/>
    <col min="14" max="14" width="19.140625" style="624" customWidth="1"/>
    <col min="15" max="15" width="22" style="624" customWidth="1"/>
    <col min="16" max="17" width="21.5703125" style="624" customWidth="1"/>
    <col min="18" max="18" width="9.28515625" style="624"/>
    <col min="19" max="19" width="37.85546875" style="624" customWidth="1"/>
    <col min="20" max="20" width="23.7109375" style="624" customWidth="1"/>
    <col min="21" max="21" width="24.28515625" style="624" customWidth="1"/>
    <col min="22" max="22" width="23.28515625" style="624" customWidth="1"/>
    <col min="23" max="23" width="22.7109375" style="624" customWidth="1"/>
    <col min="24" max="256" width="9.28515625" style="624"/>
    <col min="257" max="257" width="36.28515625" style="624" customWidth="1"/>
    <col min="258" max="258" width="28.7109375" style="624" customWidth="1"/>
    <col min="259" max="259" width="26.140625" style="624" customWidth="1"/>
    <col min="260" max="261" width="21.42578125" style="624" customWidth="1"/>
    <col min="262" max="262" width="6.42578125" style="624" customWidth="1"/>
    <col min="263" max="263" width="43.7109375" style="624" bestFit="1" customWidth="1"/>
    <col min="264" max="264" width="27" style="624" customWidth="1"/>
    <col min="265" max="265" width="25.140625" style="624" customWidth="1"/>
    <col min="266" max="267" width="21.28515625" style="624" customWidth="1"/>
    <col min="268" max="268" width="4.7109375" style="624" customWidth="1"/>
    <col min="269" max="269" width="43.42578125" style="624" customWidth="1"/>
    <col min="270" max="270" width="19.140625" style="624" customWidth="1"/>
    <col min="271" max="271" width="22" style="624" customWidth="1"/>
    <col min="272" max="273" width="21.5703125" style="624" customWidth="1"/>
    <col min="274" max="274" width="9.28515625" style="624"/>
    <col min="275" max="275" width="37.85546875" style="624" customWidth="1"/>
    <col min="276" max="276" width="23.7109375" style="624" customWidth="1"/>
    <col min="277" max="277" width="24.28515625" style="624" customWidth="1"/>
    <col min="278" max="278" width="23.28515625" style="624" customWidth="1"/>
    <col min="279" max="279" width="22.7109375" style="624" customWidth="1"/>
    <col min="280" max="512" width="9.28515625" style="624"/>
    <col min="513" max="513" width="36.28515625" style="624" customWidth="1"/>
    <col min="514" max="514" width="28.7109375" style="624" customWidth="1"/>
    <col min="515" max="515" width="26.140625" style="624" customWidth="1"/>
    <col min="516" max="517" width="21.42578125" style="624" customWidth="1"/>
    <col min="518" max="518" width="6.42578125" style="624" customWidth="1"/>
    <col min="519" max="519" width="43.7109375" style="624" bestFit="1" customWidth="1"/>
    <col min="520" max="520" width="27" style="624" customWidth="1"/>
    <col min="521" max="521" width="25.140625" style="624" customWidth="1"/>
    <col min="522" max="523" width="21.28515625" style="624" customWidth="1"/>
    <col min="524" max="524" width="4.7109375" style="624" customWidth="1"/>
    <col min="525" max="525" width="43.42578125" style="624" customWidth="1"/>
    <col min="526" max="526" width="19.140625" style="624" customWidth="1"/>
    <col min="527" max="527" width="22" style="624" customWidth="1"/>
    <col min="528" max="529" width="21.5703125" style="624" customWidth="1"/>
    <col min="530" max="530" width="9.28515625" style="624"/>
    <col min="531" max="531" width="37.85546875" style="624" customWidth="1"/>
    <col min="532" max="532" width="23.7109375" style="624" customWidth="1"/>
    <col min="533" max="533" width="24.28515625" style="624" customWidth="1"/>
    <col min="534" max="534" width="23.28515625" style="624" customWidth="1"/>
    <col min="535" max="535" width="22.7109375" style="624" customWidth="1"/>
    <col min="536" max="768" width="9.28515625" style="624"/>
    <col min="769" max="769" width="36.28515625" style="624" customWidth="1"/>
    <col min="770" max="770" width="28.7109375" style="624" customWidth="1"/>
    <col min="771" max="771" width="26.140625" style="624" customWidth="1"/>
    <col min="772" max="773" width="21.42578125" style="624" customWidth="1"/>
    <col min="774" max="774" width="6.42578125" style="624" customWidth="1"/>
    <col min="775" max="775" width="43.7109375" style="624" bestFit="1" customWidth="1"/>
    <col min="776" max="776" width="27" style="624" customWidth="1"/>
    <col min="777" max="777" width="25.140625" style="624" customWidth="1"/>
    <col min="778" max="779" width="21.28515625" style="624" customWidth="1"/>
    <col min="780" max="780" width="4.7109375" style="624" customWidth="1"/>
    <col min="781" max="781" width="43.42578125" style="624" customWidth="1"/>
    <col min="782" max="782" width="19.140625" style="624" customWidth="1"/>
    <col min="783" max="783" width="22" style="624" customWidth="1"/>
    <col min="784" max="785" width="21.5703125" style="624" customWidth="1"/>
    <col min="786" max="786" width="9.28515625" style="624"/>
    <col min="787" max="787" width="37.85546875" style="624" customWidth="1"/>
    <col min="788" max="788" width="23.7109375" style="624" customWidth="1"/>
    <col min="789" max="789" width="24.28515625" style="624" customWidth="1"/>
    <col min="790" max="790" width="23.28515625" style="624" customWidth="1"/>
    <col min="791" max="791" width="22.7109375" style="624" customWidth="1"/>
    <col min="792" max="1024" width="9.28515625" style="624"/>
    <col min="1025" max="1025" width="36.28515625" style="624" customWidth="1"/>
    <col min="1026" max="1026" width="28.7109375" style="624" customWidth="1"/>
    <col min="1027" max="1027" width="26.140625" style="624" customWidth="1"/>
    <col min="1028" max="1029" width="21.42578125" style="624" customWidth="1"/>
    <col min="1030" max="1030" width="6.42578125" style="624" customWidth="1"/>
    <col min="1031" max="1031" width="43.7109375" style="624" bestFit="1" customWidth="1"/>
    <col min="1032" max="1032" width="27" style="624" customWidth="1"/>
    <col min="1033" max="1033" width="25.140625" style="624" customWidth="1"/>
    <col min="1034" max="1035" width="21.28515625" style="624" customWidth="1"/>
    <col min="1036" max="1036" width="4.7109375" style="624" customWidth="1"/>
    <col min="1037" max="1037" width="43.42578125" style="624" customWidth="1"/>
    <col min="1038" max="1038" width="19.140625" style="624" customWidth="1"/>
    <col min="1039" max="1039" width="22" style="624" customWidth="1"/>
    <col min="1040" max="1041" width="21.5703125" style="624" customWidth="1"/>
    <col min="1042" max="1042" width="9.28515625" style="624"/>
    <col min="1043" max="1043" width="37.85546875" style="624" customWidth="1"/>
    <col min="1044" max="1044" width="23.7109375" style="624" customWidth="1"/>
    <col min="1045" max="1045" width="24.28515625" style="624" customWidth="1"/>
    <col min="1046" max="1046" width="23.28515625" style="624" customWidth="1"/>
    <col min="1047" max="1047" width="22.7109375" style="624" customWidth="1"/>
    <col min="1048" max="1280" width="9.28515625" style="624"/>
    <col min="1281" max="1281" width="36.28515625" style="624" customWidth="1"/>
    <col min="1282" max="1282" width="28.7109375" style="624" customWidth="1"/>
    <col min="1283" max="1283" width="26.140625" style="624" customWidth="1"/>
    <col min="1284" max="1285" width="21.42578125" style="624" customWidth="1"/>
    <col min="1286" max="1286" width="6.42578125" style="624" customWidth="1"/>
    <col min="1287" max="1287" width="43.7109375" style="624" bestFit="1" customWidth="1"/>
    <col min="1288" max="1288" width="27" style="624" customWidth="1"/>
    <col min="1289" max="1289" width="25.140625" style="624" customWidth="1"/>
    <col min="1290" max="1291" width="21.28515625" style="624" customWidth="1"/>
    <col min="1292" max="1292" width="4.7109375" style="624" customWidth="1"/>
    <col min="1293" max="1293" width="43.42578125" style="624" customWidth="1"/>
    <col min="1294" max="1294" width="19.140625" style="624" customWidth="1"/>
    <col min="1295" max="1295" width="22" style="624" customWidth="1"/>
    <col min="1296" max="1297" width="21.5703125" style="624" customWidth="1"/>
    <col min="1298" max="1298" width="9.28515625" style="624"/>
    <col min="1299" max="1299" width="37.85546875" style="624" customWidth="1"/>
    <col min="1300" max="1300" width="23.7109375" style="624" customWidth="1"/>
    <col min="1301" max="1301" width="24.28515625" style="624" customWidth="1"/>
    <col min="1302" max="1302" width="23.28515625" style="624" customWidth="1"/>
    <col min="1303" max="1303" width="22.7109375" style="624" customWidth="1"/>
    <col min="1304" max="1536" width="9.28515625" style="624"/>
    <col min="1537" max="1537" width="36.28515625" style="624" customWidth="1"/>
    <col min="1538" max="1538" width="28.7109375" style="624" customWidth="1"/>
    <col min="1539" max="1539" width="26.140625" style="624" customWidth="1"/>
    <col min="1540" max="1541" width="21.42578125" style="624" customWidth="1"/>
    <col min="1542" max="1542" width="6.42578125" style="624" customWidth="1"/>
    <col min="1543" max="1543" width="43.7109375" style="624" bestFit="1" customWidth="1"/>
    <col min="1544" max="1544" width="27" style="624" customWidth="1"/>
    <col min="1545" max="1545" width="25.140625" style="624" customWidth="1"/>
    <col min="1546" max="1547" width="21.28515625" style="624" customWidth="1"/>
    <col min="1548" max="1548" width="4.7109375" style="624" customWidth="1"/>
    <col min="1549" max="1549" width="43.42578125" style="624" customWidth="1"/>
    <col min="1550" max="1550" width="19.140625" style="624" customWidth="1"/>
    <col min="1551" max="1551" width="22" style="624" customWidth="1"/>
    <col min="1552" max="1553" width="21.5703125" style="624" customWidth="1"/>
    <col min="1554" max="1554" width="9.28515625" style="624"/>
    <col min="1555" max="1555" width="37.85546875" style="624" customWidth="1"/>
    <col min="1556" max="1556" width="23.7109375" style="624" customWidth="1"/>
    <col min="1557" max="1557" width="24.28515625" style="624" customWidth="1"/>
    <col min="1558" max="1558" width="23.28515625" style="624" customWidth="1"/>
    <col min="1559" max="1559" width="22.7109375" style="624" customWidth="1"/>
    <col min="1560" max="1792" width="9.28515625" style="624"/>
    <col min="1793" max="1793" width="36.28515625" style="624" customWidth="1"/>
    <col min="1794" max="1794" width="28.7109375" style="624" customWidth="1"/>
    <col min="1795" max="1795" width="26.140625" style="624" customWidth="1"/>
    <col min="1796" max="1797" width="21.42578125" style="624" customWidth="1"/>
    <col min="1798" max="1798" width="6.42578125" style="624" customWidth="1"/>
    <col min="1799" max="1799" width="43.7109375" style="624" bestFit="1" customWidth="1"/>
    <col min="1800" max="1800" width="27" style="624" customWidth="1"/>
    <col min="1801" max="1801" width="25.140625" style="624" customWidth="1"/>
    <col min="1802" max="1803" width="21.28515625" style="624" customWidth="1"/>
    <col min="1804" max="1804" width="4.7109375" style="624" customWidth="1"/>
    <col min="1805" max="1805" width="43.42578125" style="624" customWidth="1"/>
    <col min="1806" max="1806" width="19.140625" style="624" customWidth="1"/>
    <col min="1807" max="1807" width="22" style="624" customWidth="1"/>
    <col min="1808" max="1809" width="21.5703125" style="624" customWidth="1"/>
    <col min="1810" max="1810" width="9.28515625" style="624"/>
    <col min="1811" max="1811" width="37.85546875" style="624" customWidth="1"/>
    <col min="1812" max="1812" width="23.7109375" style="624" customWidth="1"/>
    <col min="1813" max="1813" width="24.28515625" style="624" customWidth="1"/>
    <col min="1814" max="1814" width="23.28515625" style="624" customWidth="1"/>
    <col min="1815" max="1815" width="22.7109375" style="624" customWidth="1"/>
    <col min="1816" max="2048" width="9.28515625" style="624"/>
    <col min="2049" max="2049" width="36.28515625" style="624" customWidth="1"/>
    <col min="2050" max="2050" width="28.7109375" style="624" customWidth="1"/>
    <col min="2051" max="2051" width="26.140625" style="624" customWidth="1"/>
    <col min="2052" max="2053" width="21.42578125" style="624" customWidth="1"/>
    <col min="2054" max="2054" width="6.42578125" style="624" customWidth="1"/>
    <col min="2055" max="2055" width="43.7109375" style="624" bestFit="1" customWidth="1"/>
    <col min="2056" max="2056" width="27" style="624" customWidth="1"/>
    <col min="2057" max="2057" width="25.140625" style="624" customWidth="1"/>
    <col min="2058" max="2059" width="21.28515625" style="624" customWidth="1"/>
    <col min="2060" max="2060" width="4.7109375" style="624" customWidth="1"/>
    <col min="2061" max="2061" width="43.42578125" style="624" customWidth="1"/>
    <col min="2062" max="2062" width="19.140625" style="624" customWidth="1"/>
    <col min="2063" max="2063" width="22" style="624" customWidth="1"/>
    <col min="2064" max="2065" width="21.5703125" style="624" customWidth="1"/>
    <col min="2066" max="2066" width="9.28515625" style="624"/>
    <col min="2067" max="2067" width="37.85546875" style="624" customWidth="1"/>
    <col min="2068" max="2068" width="23.7109375" style="624" customWidth="1"/>
    <col min="2069" max="2069" width="24.28515625" style="624" customWidth="1"/>
    <col min="2070" max="2070" width="23.28515625" style="624" customWidth="1"/>
    <col min="2071" max="2071" width="22.7109375" style="624" customWidth="1"/>
    <col min="2072" max="2304" width="9.28515625" style="624"/>
    <col min="2305" max="2305" width="36.28515625" style="624" customWidth="1"/>
    <col min="2306" max="2306" width="28.7109375" style="624" customWidth="1"/>
    <col min="2307" max="2307" width="26.140625" style="624" customWidth="1"/>
    <col min="2308" max="2309" width="21.42578125" style="624" customWidth="1"/>
    <col min="2310" max="2310" width="6.42578125" style="624" customWidth="1"/>
    <col min="2311" max="2311" width="43.7109375" style="624" bestFit="1" customWidth="1"/>
    <col min="2312" max="2312" width="27" style="624" customWidth="1"/>
    <col min="2313" max="2313" width="25.140625" style="624" customWidth="1"/>
    <col min="2314" max="2315" width="21.28515625" style="624" customWidth="1"/>
    <col min="2316" max="2316" width="4.7109375" style="624" customWidth="1"/>
    <col min="2317" max="2317" width="43.42578125" style="624" customWidth="1"/>
    <col min="2318" max="2318" width="19.140625" style="624" customWidth="1"/>
    <col min="2319" max="2319" width="22" style="624" customWidth="1"/>
    <col min="2320" max="2321" width="21.5703125" style="624" customWidth="1"/>
    <col min="2322" max="2322" width="9.28515625" style="624"/>
    <col min="2323" max="2323" width="37.85546875" style="624" customWidth="1"/>
    <col min="2324" max="2324" width="23.7109375" style="624" customWidth="1"/>
    <col min="2325" max="2325" width="24.28515625" style="624" customWidth="1"/>
    <col min="2326" max="2326" width="23.28515625" style="624" customWidth="1"/>
    <col min="2327" max="2327" width="22.7109375" style="624" customWidth="1"/>
    <col min="2328" max="2560" width="9.28515625" style="624"/>
    <col min="2561" max="2561" width="36.28515625" style="624" customWidth="1"/>
    <col min="2562" max="2562" width="28.7109375" style="624" customWidth="1"/>
    <col min="2563" max="2563" width="26.140625" style="624" customWidth="1"/>
    <col min="2564" max="2565" width="21.42578125" style="624" customWidth="1"/>
    <col min="2566" max="2566" width="6.42578125" style="624" customWidth="1"/>
    <col min="2567" max="2567" width="43.7109375" style="624" bestFit="1" customWidth="1"/>
    <col min="2568" max="2568" width="27" style="624" customWidth="1"/>
    <col min="2569" max="2569" width="25.140625" style="624" customWidth="1"/>
    <col min="2570" max="2571" width="21.28515625" style="624" customWidth="1"/>
    <col min="2572" max="2572" width="4.7109375" style="624" customWidth="1"/>
    <col min="2573" max="2573" width="43.42578125" style="624" customWidth="1"/>
    <col min="2574" max="2574" width="19.140625" style="624" customWidth="1"/>
    <col min="2575" max="2575" width="22" style="624" customWidth="1"/>
    <col min="2576" max="2577" width="21.5703125" style="624" customWidth="1"/>
    <col min="2578" max="2578" width="9.28515625" style="624"/>
    <col min="2579" max="2579" width="37.85546875" style="624" customWidth="1"/>
    <col min="2580" max="2580" width="23.7109375" style="624" customWidth="1"/>
    <col min="2581" max="2581" width="24.28515625" style="624" customWidth="1"/>
    <col min="2582" max="2582" width="23.28515625" style="624" customWidth="1"/>
    <col min="2583" max="2583" width="22.7109375" style="624" customWidth="1"/>
    <col min="2584" max="2816" width="9.28515625" style="624"/>
    <col min="2817" max="2817" width="36.28515625" style="624" customWidth="1"/>
    <col min="2818" max="2818" width="28.7109375" style="624" customWidth="1"/>
    <col min="2819" max="2819" width="26.140625" style="624" customWidth="1"/>
    <col min="2820" max="2821" width="21.42578125" style="624" customWidth="1"/>
    <col min="2822" max="2822" width="6.42578125" style="624" customWidth="1"/>
    <col min="2823" max="2823" width="43.7109375" style="624" bestFit="1" customWidth="1"/>
    <col min="2824" max="2824" width="27" style="624" customWidth="1"/>
    <col min="2825" max="2825" width="25.140625" style="624" customWidth="1"/>
    <col min="2826" max="2827" width="21.28515625" style="624" customWidth="1"/>
    <col min="2828" max="2828" width="4.7109375" style="624" customWidth="1"/>
    <col min="2829" max="2829" width="43.42578125" style="624" customWidth="1"/>
    <col min="2830" max="2830" width="19.140625" style="624" customWidth="1"/>
    <col min="2831" max="2831" width="22" style="624" customWidth="1"/>
    <col min="2832" max="2833" width="21.5703125" style="624" customWidth="1"/>
    <col min="2834" max="2834" width="9.28515625" style="624"/>
    <col min="2835" max="2835" width="37.85546875" style="624" customWidth="1"/>
    <col min="2836" max="2836" width="23.7109375" style="624" customWidth="1"/>
    <col min="2837" max="2837" width="24.28515625" style="624" customWidth="1"/>
    <col min="2838" max="2838" width="23.28515625" style="624" customWidth="1"/>
    <col min="2839" max="2839" width="22.7109375" style="624" customWidth="1"/>
    <col min="2840" max="3072" width="9.28515625" style="624"/>
    <col min="3073" max="3073" width="36.28515625" style="624" customWidth="1"/>
    <col min="3074" max="3074" width="28.7109375" style="624" customWidth="1"/>
    <col min="3075" max="3075" width="26.140625" style="624" customWidth="1"/>
    <col min="3076" max="3077" width="21.42578125" style="624" customWidth="1"/>
    <col min="3078" max="3078" width="6.42578125" style="624" customWidth="1"/>
    <col min="3079" max="3079" width="43.7109375" style="624" bestFit="1" customWidth="1"/>
    <col min="3080" max="3080" width="27" style="624" customWidth="1"/>
    <col min="3081" max="3081" width="25.140625" style="624" customWidth="1"/>
    <col min="3082" max="3083" width="21.28515625" style="624" customWidth="1"/>
    <col min="3084" max="3084" width="4.7109375" style="624" customWidth="1"/>
    <col min="3085" max="3085" width="43.42578125" style="624" customWidth="1"/>
    <col min="3086" max="3086" width="19.140625" style="624" customWidth="1"/>
    <col min="3087" max="3087" width="22" style="624" customWidth="1"/>
    <col min="3088" max="3089" width="21.5703125" style="624" customWidth="1"/>
    <col min="3090" max="3090" width="9.28515625" style="624"/>
    <col min="3091" max="3091" width="37.85546875" style="624" customWidth="1"/>
    <col min="3092" max="3092" width="23.7109375" style="624" customWidth="1"/>
    <col min="3093" max="3093" width="24.28515625" style="624" customWidth="1"/>
    <col min="3094" max="3094" width="23.28515625" style="624" customWidth="1"/>
    <col min="3095" max="3095" width="22.7109375" style="624" customWidth="1"/>
    <col min="3096" max="3328" width="9.28515625" style="624"/>
    <col min="3329" max="3329" width="36.28515625" style="624" customWidth="1"/>
    <col min="3330" max="3330" width="28.7109375" style="624" customWidth="1"/>
    <col min="3331" max="3331" width="26.140625" style="624" customWidth="1"/>
    <col min="3332" max="3333" width="21.42578125" style="624" customWidth="1"/>
    <col min="3334" max="3334" width="6.42578125" style="624" customWidth="1"/>
    <col min="3335" max="3335" width="43.7109375" style="624" bestFit="1" customWidth="1"/>
    <col min="3336" max="3336" width="27" style="624" customWidth="1"/>
    <col min="3337" max="3337" width="25.140625" style="624" customWidth="1"/>
    <col min="3338" max="3339" width="21.28515625" style="624" customWidth="1"/>
    <col min="3340" max="3340" width="4.7109375" style="624" customWidth="1"/>
    <col min="3341" max="3341" width="43.42578125" style="624" customWidth="1"/>
    <col min="3342" max="3342" width="19.140625" style="624" customWidth="1"/>
    <col min="3343" max="3343" width="22" style="624" customWidth="1"/>
    <col min="3344" max="3345" width="21.5703125" style="624" customWidth="1"/>
    <col min="3346" max="3346" width="9.28515625" style="624"/>
    <col min="3347" max="3347" width="37.85546875" style="624" customWidth="1"/>
    <col min="3348" max="3348" width="23.7109375" style="624" customWidth="1"/>
    <col min="3349" max="3349" width="24.28515625" style="624" customWidth="1"/>
    <col min="3350" max="3350" width="23.28515625" style="624" customWidth="1"/>
    <col min="3351" max="3351" width="22.7109375" style="624" customWidth="1"/>
    <col min="3352" max="3584" width="9.28515625" style="624"/>
    <col min="3585" max="3585" width="36.28515625" style="624" customWidth="1"/>
    <col min="3586" max="3586" width="28.7109375" style="624" customWidth="1"/>
    <col min="3587" max="3587" width="26.140625" style="624" customWidth="1"/>
    <col min="3588" max="3589" width="21.42578125" style="624" customWidth="1"/>
    <col min="3590" max="3590" width="6.42578125" style="624" customWidth="1"/>
    <col min="3591" max="3591" width="43.7109375" style="624" bestFit="1" customWidth="1"/>
    <col min="3592" max="3592" width="27" style="624" customWidth="1"/>
    <col min="3593" max="3593" width="25.140625" style="624" customWidth="1"/>
    <col min="3594" max="3595" width="21.28515625" style="624" customWidth="1"/>
    <col min="3596" max="3596" width="4.7109375" style="624" customWidth="1"/>
    <col min="3597" max="3597" width="43.42578125" style="624" customWidth="1"/>
    <col min="3598" max="3598" width="19.140625" style="624" customWidth="1"/>
    <col min="3599" max="3599" width="22" style="624" customWidth="1"/>
    <col min="3600" max="3601" width="21.5703125" style="624" customWidth="1"/>
    <col min="3602" max="3602" width="9.28515625" style="624"/>
    <col min="3603" max="3603" width="37.85546875" style="624" customWidth="1"/>
    <col min="3604" max="3604" width="23.7109375" style="624" customWidth="1"/>
    <col min="3605" max="3605" width="24.28515625" style="624" customWidth="1"/>
    <col min="3606" max="3606" width="23.28515625" style="624" customWidth="1"/>
    <col min="3607" max="3607" width="22.7109375" style="624" customWidth="1"/>
    <col min="3608" max="3840" width="9.28515625" style="624"/>
    <col min="3841" max="3841" width="36.28515625" style="624" customWidth="1"/>
    <col min="3842" max="3842" width="28.7109375" style="624" customWidth="1"/>
    <col min="3843" max="3843" width="26.140625" style="624" customWidth="1"/>
    <col min="3844" max="3845" width="21.42578125" style="624" customWidth="1"/>
    <col min="3846" max="3846" width="6.42578125" style="624" customWidth="1"/>
    <col min="3847" max="3847" width="43.7109375" style="624" bestFit="1" customWidth="1"/>
    <col min="3848" max="3848" width="27" style="624" customWidth="1"/>
    <col min="3849" max="3849" width="25.140625" style="624" customWidth="1"/>
    <col min="3850" max="3851" width="21.28515625" style="624" customWidth="1"/>
    <col min="3852" max="3852" width="4.7109375" style="624" customWidth="1"/>
    <col min="3853" max="3853" width="43.42578125" style="624" customWidth="1"/>
    <col min="3854" max="3854" width="19.140625" style="624" customWidth="1"/>
    <col min="3855" max="3855" width="22" style="624" customWidth="1"/>
    <col min="3856" max="3857" width="21.5703125" style="624" customWidth="1"/>
    <col min="3858" max="3858" width="9.28515625" style="624"/>
    <col min="3859" max="3859" width="37.85546875" style="624" customWidth="1"/>
    <col min="3860" max="3860" width="23.7109375" style="624" customWidth="1"/>
    <col min="3861" max="3861" width="24.28515625" style="624" customWidth="1"/>
    <col min="3862" max="3862" width="23.28515625" style="624" customWidth="1"/>
    <col min="3863" max="3863" width="22.7109375" style="624" customWidth="1"/>
    <col min="3864" max="4096" width="9.28515625" style="624"/>
    <col min="4097" max="4097" width="36.28515625" style="624" customWidth="1"/>
    <col min="4098" max="4098" width="28.7109375" style="624" customWidth="1"/>
    <col min="4099" max="4099" width="26.140625" style="624" customWidth="1"/>
    <col min="4100" max="4101" width="21.42578125" style="624" customWidth="1"/>
    <col min="4102" max="4102" width="6.42578125" style="624" customWidth="1"/>
    <col min="4103" max="4103" width="43.7109375" style="624" bestFit="1" customWidth="1"/>
    <col min="4104" max="4104" width="27" style="624" customWidth="1"/>
    <col min="4105" max="4105" width="25.140625" style="624" customWidth="1"/>
    <col min="4106" max="4107" width="21.28515625" style="624" customWidth="1"/>
    <col min="4108" max="4108" width="4.7109375" style="624" customWidth="1"/>
    <col min="4109" max="4109" width="43.42578125" style="624" customWidth="1"/>
    <col min="4110" max="4110" width="19.140625" style="624" customWidth="1"/>
    <col min="4111" max="4111" width="22" style="624" customWidth="1"/>
    <col min="4112" max="4113" width="21.5703125" style="624" customWidth="1"/>
    <col min="4114" max="4114" width="9.28515625" style="624"/>
    <col min="4115" max="4115" width="37.85546875" style="624" customWidth="1"/>
    <col min="4116" max="4116" width="23.7109375" style="624" customWidth="1"/>
    <col min="4117" max="4117" width="24.28515625" style="624" customWidth="1"/>
    <col min="4118" max="4118" width="23.28515625" style="624" customWidth="1"/>
    <col min="4119" max="4119" width="22.7109375" style="624" customWidth="1"/>
    <col min="4120" max="4352" width="9.28515625" style="624"/>
    <col min="4353" max="4353" width="36.28515625" style="624" customWidth="1"/>
    <col min="4354" max="4354" width="28.7109375" style="624" customWidth="1"/>
    <col min="4355" max="4355" width="26.140625" style="624" customWidth="1"/>
    <col min="4356" max="4357" width="21.42578125" style="624" customWidth="1"/>
    <col min="4358" max="4358" width="6.42578125" style="624" customWidth="1"/>
    <col min="4359" max="4359" width="43.7109375" style="624" bestFit="1" customWidth="1"/>
    <col min="4360" max="4360" width="27" style="624" customWidth="1"/>
    <col min="4361" max="4361" width="25.140625" style="624" customWidth="1"/>
    <col min="4362" max="4363" width="21.28515625" style="624" customWidth="1"/>
    <col min="4364" max="4364" width="4.7109375" style="624" customWidth="1"/>
    <col min="4365" max="4365" width="43.42578125" style="624" customWidth="1"/>
    <col min="4366" max="4366" width="19.140625" style="624" customWidth="1"/>
    <col min="4367" max="4367" width="22" style="624" customWidth="1"/>
    <col min="4368" max="4369" width="21.5703125" style="624" customWidth="1"/>
    <col min="4370" max="4370" width="9.28515625" style="624"/>
    <col min="4371" max="4371" width="37.85546875" style="624" customWidth="1"/>
    <col min="4372" max="4372" width="23.7109375" style="624" customWidth="1"/>
    <col min="4373" max="4373" width="24.28515625" style="624" customWidth="1"/>
    <col min="4374" max="4374" width="23.28515625" style="624" customWidth="1"/>
    <col min="4375" max="4375" width="22.7109375" style="624" customWidth="1"/>
    <col min="4376" max="4608" width="9.28515625" style="624"/>
    <col min="4609" max="4609" width="36.28515625" style="624" customWidth="1"/>
    <col min="4610" max="4610" width="28.7109375" style="624" customWidth="1"/>
    <col min="4611" max="4611" width="26.140625" style="624" customWidth="1"/>
    <col min="4612" max="4613" width="21.42578125" style="624" customWidth="1"/>
    <col min="4614" max="4614" width="6.42578125" style="624" customWidth="1"/>
    <col min="4615" max="4615" width="43.7109375" style="624" bestFit="1" customWidth="1"/>
    <col min="4616" max="4616" width="27" style="624" customWidth="1"/>
    <col min="4617" max="4617" width="25.140625" style="624" customWidth="1"/>
    <col min="4618" max="4619" width="21.28515625" style="624" customWidth="1"/>
    <col min="4620" max="4620" width="4.7109375" style="624" customWidth="1"/>
    <col min="4621" max="4621" width="43.42578125" style="624" customWidth="1"/>
    <col min="4622" max="4622" width="19.140625" style="624" customWidth="1"/>
    <col min="4623" max="4623" width="22" style="624" customWidth="1"/>
    <col min="4624" max="4625" width="21.5703125" style="624" customWidth="1"/>
    <col min="4626" max="4626" width="9.28515625" style="624"/>
    <col min="4627" max="4627" width="37.85546875" style="624" customWidth="1"/>
    <col min="4628" max="4628" width="23.7109375" style="624" customWidth="1"/>
    <col min="4629" max="4629" width="24.28515625" style="624" customWidth="1"/>
    <col min="4630" max="4630" width="23.28515625" style="624" customWidth="1"/>
    <col min="4631" max="4631" width="22.7109375" style="624" customWidth="1"/>
    <col min="4632" max="4864" width="9.28515625" style="624"/>
    <col min="4865" max="4865" width="36.28515625" style="624" customWidth="1"/>
    <col min="4866" max="4866" width="28.7109375" style="624" customWidth="1"/>
    <col min="4867" max="4867" width="26.140625" style="624" customWidth="1"/>
    <col min="4868" max="4869" width="21.42578125" style="624" customWidth="1"/>
    <col min="4870" max="4870" width="6.42578125" style="624" customWidth="1"/>
    <col min="4871" max="4871" width="43.7109375" style="624" bestFit="1" customWidth="1"/>
    <col min="4872" max="4872" width="27" style="624" customWidth="1"/>
    <col min="4873" max="4873" width="25.140625" style="624" customWidth="1"/>
    <col min="4874" max="4875" width="21.28515625" style="624" customWidth="1"/>
    <col min="4876" max="4876" width="4.7109375" style="624" customWidth="1"/>
    <col min="4877" max="4877" width="43.42578125" style="624" customWidth="1"/>
    <col min="4878" max="4878" width="19.140625" style="624" customWidth="1"/>
    <col min="4879" max="4879" width="22" style="624" customWidth="1"/>
    <col min="4880" max="4881" width="21.5703125" style="624" customWidth="1"/>
    <col min="4882" max="4882" width="9.28515625" style="624"/>
    <col min="4883" max="4883" width="37.85546875" style="624" customWidth="1"/>
    <col min="4884" max="4884" width="23.7109375" style="624" customWidth="1"/>
    <col min="4885" max="4885" width="24.28515625" style="624" customWidth="1"/>
    <col min="4886" max="4886" width="23.28515625" style="624" customWidth="1"/>
    <col min="4887" max="4887" width="22.7109375" style="624" customWidth="1"/>
    <col min="4888" max="5120" width="9.28515625" style="624"/>
    <col min="5121" max="5121" width="36.28515625" style="624" customWidth="1"/>
    <col min="5122" max="5122" width="28.7109375" style="624" customWidth="1"/>
    <col min="5123" max="5123" width="26.140625" style="624" customWidth="1"/>
    <col min="5124" max="5125" width="21.42578125" style="624" customWidth="1"/>
    <col min="5126" max="5126" width="6.42578125" style="624" customWidth="1"/>
    <col min="5127" max="5127" width="43.7109375" style="624" bestFit="1" customWidth="1"/>
    <col min="5128" max="5128" width="27" style="624" customWidth="1"/>
    <col min="5129" max="5129" width="25.140625" style="624" customWidth="1"/>
    <col min="5130" max="5131" width="21.28515625" style="624" customWidth="1"/>
    <col min="5132" max="5132" width="4.7109375" style="624" customWidth="1"/>
    <col min="5133" max="5133" width="43.42578125" style="624" customWidth="1"/>
    <col min="5134" max="5134" width="19.140625" style="624" customWidth="1"/>
    <col min="5135" max="5135" width="22" style="624" customWidth="1"/>
    <col min="5136" max="5137" width="21.5703125" style="624" customWidth="1"/>
    <col min="5138" max="5138" width="9.28515625" style="624"/>
    <col min="5139" max="5139" width="37.85546875" style="624" customWidth="1"/>
    <col min="5140" max="5140" width="23.7109375" style="624" customWidth="1"/>
    <col min="5141" max="5141" width="24.28515625" style="624" customWidth="1"/>
    <col min="5142" max="5142" width="23.28515625" style="624" customWidth="1"/>
    <col min="5143" max="5143" width="22.7109375" style="624" customWidth="1"/>
    <col min="5144" max="5376" width="9.28515625" style="624"/>
    <col min="5377" max="5377" width="36.28515625" style="624" customWidth="1"/>
    <col min="5378" max="5378" width="28.7109375" style="624" customWidth="1"/>
    <col min="5379" max="5379" width="26.140625" style="624" customWidth="1"/>
    <col min="5380" max="5381" width="21.42578125" style="624" customWidth="1"/>
    <col min="5382" max="5382" width="6.42578125" style="624" customWidth="1"/>
    <col min="5383" max="5383" width="43.7109375" style="624" bestFit="1" customWidth="1"/>
    <col min="5384" max="5384" width="27" style="624" customWidth="1"/>
    <col min="5385" max="5385" width="25.140625" style="624" customWidth="1"/>
    <col min="5386" max="5387" width="21.28515625" style="624" customWidth="1"/>
    <col min="5388" max="5388" width="4.7109375" style="624" customWidth="1"/>
    <col min="5389" max="5389" width="43.42578125" style="624" customWidth="1"/>
    <col min="5390" max="5390" width="19.140625" style="624" customWidth="1"/>
    <col min="5391" max="5391" width="22" style="624" customWidth="1"/>
    <col min="5392" max="5393" width="21.5703125" style="624" customWidth="1"/>
    <col min="5394" max="5394" width="9.28515625" style="624"/>
    <col min="5395" max="5395" width="37.85546875" style="624" customWidth="1"/>
    <col min="5396" max="5396" width="23.7109375" style="624" customWidth="1"/>
    <col min="5397" max="5397" width="24.28515625" style="624" customWidth="1"/>
    <col min="5398" max="5398" width="23.28515625" style="624" customWidth="1"/>
    <col min="5399" max="5399" width="22.7109375" style="624" customWidth="1"/>
    <col min="5400" max="5632" width="9.28515625" style="624"/>
    <col min="5633" max="5633" width="36.28515625" style="624" customWidth="1"/>
    <col min="5634" max="5634" width="28.7109375" style="624" customWidth="1"/>
    <col min="5635" max="5635" width="26.140625" style="624" customWidth="1"/>
    <col min="5636" max="5637" width="21.42578125" style="624" customWidth="1"/>
    <col min="5638" max="5638" width="6.42578125" style="624" customWidth="1"/>
    <col min="5639" max="5639" width="43.7109375" style="624" bestFit="1" customWidth="1"/>
    <col min="5640" max="5640" width="27" style="624" customWidth="1"/>
    <col min="5641" max="5641" width="25.140625" style="624" customWidth="1"/>
    <col min="5642" max="5643" width="21.28515625" style="624" customWidth="1"/>
    <col min="5644" max="5644" width="4.7109375" style="624" customWidth="1"/>
    <col min="5645" max="5645" width="43.42578125" style="624" customWidth="1"/>
    <col min="5646" max="5646" width="19.140625" style="624" customWidth="1"/>
    <col min="5647" max="5647" width="22" style="624" customWidth="1"/>
    <col min="5648" max="5649" width="21.5703125" style="624" customWidth="1"/>
    <col min="5650" max="5650" width="9.28515625" style="624"/>
    <col min="5651" max="5651" width="37.85546875" style="624" customWidth="1"/>
    <col min="5652" max="5652" width="23.7109375" style="624" customWidth="1"/>
    <col min="5653" max="5653" width="24.28515625" style="624" customWidth="1"/>
    <col min="5654" max="5654" width="23.28515625" style="624" customWidth="1"/>
    <col min="5655" max="5655" width="22.7109375" style="624" customWidth="1"/>
    <col min="5656" max="5888" width="9.28515625" style="624"/>
    <col min="5889" max="5889" width="36.28515625" style="624" customWidth="1"/>
    <col min="5890" max="5890" width="28.7109375" style="624" customWidth="1"/>
    <col min="5891" max="5891" width="26.140625" style="624" customWidth="1"/>
    <col min="5892" max="5893" width="21.42578125" style="624" customWidth="1"/>
    <col min="5894" max="5894" width="6.42578125" style="624" customWidth="1"/>
    <col min="5895" max="5895" width="43.7109375" style="624" bestFit="1" customWidth="1"/>
    <col min="5896" max="5896" width="27" style="624" customWidth="1"/>
    <col min="5897" max="5897" width="25.140625" style="624" customWidth="1"/>
    <col min="5898" max="5899" width="21.28515625" style="624" customWidth="1"/>
    <col min="5900" max="5900" width="4.7109375" style="624" customWidth="1"/>
    <col min="5901" max="5901" width="43.42578125" style="624" customWidth="1"/>
    <col min="5902" max="5902" width="19.140625" style="624" customWidth="1"/>
    <col min="5903" max="5903" width="22" style="624" customWidth="1"/>
    <col min="5904" max="5905" width="21.5703125" style="624" customWidth="1"/>
    <col min="5906" max="5906" width="9.28515625" style="624"/>
    <col min="5907" max="5907" width="37.85546875" style="624" customWidth="1"/>
    <col min="5908" max="5908" width="23.7109375" style="624" customWidth="1"/>
    <col min="5909" max="5909" width="24.28515625" style="624" customWidth="1"/>
    <col min="5910" max="5910" width="23.28515625" style="624" customWidth="1"/>
    <col min="5911" max="5911" width="22.7109375" style="624" customWidth="1"/>
    <col min="5912" max="6144" width="9.28515625" style="624"/>
    <col min="6145" max="6145" width="36.28515625" style="624" customWidth="1"/>
    <col min="6146" max="6146" width="28.7109375" style="624" customWidth="1"/>
    <col min="6147" max="6147" width="26.140625" style="624" customWidth="1"/>
    <col min="6148" max="6149" width="21.42578125" style="624" customWidth="1"/>
    <col min="6150" max="6150" width="6.42578125" style="624" customWidth="1"/>
    <col min="6151" max="6151" width="43.7109375" style="624" bestFit="1" customWidth="1"/>
    <col min="6152" max="6152" width="27" style="624" customWidth="1"/>
    <col min="6153" max="6153" width="25.140625" style="624" customWidth="1"/>
    <col min="6154" max="6155" width="21.28515625" style="624" customWidth="1"/>
    <col min="6156" max="6156" width="4.7109375" style="624" customWidth="1"/>
    <col min="6157" max="6157" width="43.42578125" style="624" customWidth="1"/>
    <col min="6158" max="6158" width="19.140625" style="624" customWidth="1"/>
    <col min="6159" max="6159" width="22" style="624" customWidth="1"/>
    <col min="6160" max="6161" width="21.5703125" style="624" customWidth="1"/>
    <col min="6162" max="6162" width="9.28515625" style="624"/>
    <col min="6163" max="6163" width="37.85546875" style="624" customWidth="1"/>
    <col min="6164" max="6164" width="23.7109375" style="624" customWidth="1"/>
    <col min="6165" max="6165" width="24.28515625" style="624" customWidth="1"/>
    <col min="6166" max="6166" width="23.28515625" style="624" customWidth="1"/>
    <col min="6167" max="6167" width="22.7109375" style="624" customWidth="1"/>
    <col min="6168" max="6400" width="9.28515625" style="624"/>
    <col min="6401" max="6401" width="36.28515625" style="624" customWidth="1"/>
    <col min="6402" max="6402" width="28.7109375" style="624" customWidth="1"/>
    <col min="6403" max="6403" width="26.140625" style="624" customWidth="1"/>
    <col min="6404" max="6405" width="21.42578125" style="624" customWidth="1"/>
    <col min="6406" max="6406" width="6.42578125" style="624" customWidth="1"/>
    <col min="6407" max="6407" width="43.7109375" style="624" bestFit="1" customWidth="1"/>
    <col min="6408" max="6408" width="27" style="624" customWidth="1"/>
    <col min="6409" max="6409" width="25.140625" style="624" customWidth="1"/>
    <col min="6410" max="6411" width="21.28515625" style="624" customWidth="1"/>
    <col min="6412" max="6412" width="4.7109375" style="624" customWidth="1"/>
    <col min="6413" max="6413" width="43.42578125" style="624" customWidth="1"/>
    <col min="6414" max="6414" width="19.140625" style="624" customWidth="1"/>
    <col min="6415" max="6415" width="22" style="624" customWidth="1"/>
    <col min="6416" max="6417" width="21.5703125" style="624" customWidth="1"/>
    <col min="6418" max="6418" width="9.28515625" style="624"/>
    <col min="6419" max="6419" width="37.85546875" style="624" customWidth="1"/>
    <col min="6420" max="6420" width="23.7109375" style="624" customWidth="1"/>
    <col min="6421" max="6421" width="24.28515625" style="624" customWidth="1"/>
    <col min="6422" max="6422" width="23.28515625" style="624" customWidth="1"/>
    <col min="6423" max="6423" width="22.7109375" style="624" customWidth="1"/>
    <col min="6424" max="6656" width="9.28515625" style="624"/>
    <col min="6657" max="6657" width="36.28515625" style="624" customWidth="1"/>
    <col min="6658" max="6658" width="28.7109375" style="624" customWidth="1"/>
    <col min="6659" max="6659" width="26.140625" style="624" customWidth="1"/>
    <col min="6660" max="6661" width="21.42578125" style="624" customWidth="1"/>
    <col min="6662" max="6662" width="6.42578125" style="624" customWidth="1"/>
    <col min="6663" max="6663" width="43.7109375" style="624" bestFit="1" customWidth="1"/>
    <col min="6664" max="6664" width="27" style="624" customWidth="1"/>
    <col min="6665" max="6665" width="25.140625" style="624" customWidth="1"/>
    <col min="6666" max="6667" width="21.28515625" style="624" customWidth="1"/>
    <col min="6668" max="6668" width="4.7109375" style="624" customWidth="1"/>
    <col min="6669" max="6669" width="43.42578125" style="624" customWidth="1"/>
    <col min="6670" max="6670" width="19.140625" style="624" customWidth="1"/>
    <col min="6671" max="6671" width="22" style="624" customWidth="1"/>
    <col min="6672" max="6673" width="21.5703125" style="624" customWidth="1"/>
    <col min="6674" max="6674" width="9.28515625" style="624"/>
    <col min="6675" max="6675" width="37.85546875" style="624" customWidth="1"/>
    <col min="6676" max="6676" width="23.7109375" style="624" customWidth="1"/>
    <col min="6677" max="6677" width="24.28515625" style="624" customWidth="1"/>
    <col min="6678" max="6678" width="23.28515625" style="624" customWidth="1"/>
    <col min="6679" max="6679" width="22.7109375" style="624" customWidth="1"/>
    <col min="6680" max="6912" width="9.28515625" style="624"/>
    <col min="6913" max="6913" width="36.28515625" style="624" customWidth="1"/>
    <col min="6914" max="6914" width="28.7109375" style="624" customWidth="1"/>
    <col min="6915" max="6915" width="26.140625" style="624" customWidth="1"/>
    <col min="6916" max="6917" width="21.42578125" style="624" customWidth="1"/>
    <col min="6918" max="6918" width="6.42578125" style="624" customWidth="1"/>
    <col min="6919" max="6919" width="43.7109375" style="624" bestFit="1" customWidth="1"/>
    <col min="6920" max="6920" width="27" style="624" customWidth="1"/>
    <col min="6921" max="6921" width="25.140625" style="624" customWidth="1"/>
    <col min="6922" max="6923" width="21.28515625" style="624" customWidth="1"/>
    <col min="6924" max="6924" width="4.7109375" style="624" customWidth="1"/>
    <col min="6925" max="6925" width="43.42578125" style="624" customWidth="1"/>
    <col min="6926" max="6926" width="19.140625" style="624" customWidth="1"/>
    <col min="6927" max="6927" width="22" style="624" customWidth="1"/>
    <col min="6928" max="6929" width="21.5703125" style="624" customWidth="1"/>
    <col min="6930" max="6930" width="9.28515625" style="624"/>
    <col min="6931" max="6931" width="37.85546875" style="624" customWidth="1"/>
    <col min="6932" max="6932" width="23.7109375" style="624" customWidth="1"/>
    <col min="6933" max="6933" width="24.28515625" style="624" customWidth="1"/>
    <col min="6934" max="6934" width="23.28515625" style="624" customWidth="1"/>
    <col min="6935" max="6935" width="22.7109375" style="624" customWidth="1"/>
    <col min="6936" max="7168" width="9.28515625" style="624"/>
    <col min="7169" max="7169" width="36.28515625" style="624" customWidth="1"/>
    <col min="7170" max="7170" width="28.7109375" style="624" customWidth="1"/>
    <col min="7171" max="7171" width="26.140625" style="624" customWidth="1"/>
    <col min="7172" max="7173" width="21.42578125" style="624" customWidth="1"/>
    <col min="7174" max="7174" width="6.42578125" style="624" customWidth="1"/>
    <col min="7175" max="7175" width="43.7109375" style="624" bestFit="1" customWidth="1"/>
    <col min="7176" max="7176" width="27" style="624" customWidth="1"/>
    <col min="7177" max="7177" width="25.140625" style="624" customWidth="1"/>
    <col min="7178" max="7179" width="21.28515625" style="624" customWidth="1"/>
    <col min="7180" max="7180" width="4.7109375" style="624" customWidth="1"/>
    <col min="7181" max="7181" width="43.42578125" style="624" customWidth="1"/>
    <col min="7182" max="7182" width="19.140625" style="624" customWidth="1"/>
    <col min="7183" max="7183" width="22" style="624" customWidth="1"/>
    <col min="7184" max="7185" width="21.5703125" style="624" customWidth="1"/>
    <col min="7186" max="7186" width="9.28515625" style="624"/>
    <col min="7187" max="7187" width="37.85546875" style="624" customWidth="1"/>
    <col min="7188" max="7188" width="23.7109375" style="624" customWidth="1"/>
    <col min="7189" max="7189" width="24.28515625" style="624" customWidth="1"/>
    <col min="7190" max="7190" width="23.28515625" style="624" customWidth="1"/>
    <col min="7191" max="7191" width="22.7109375" style="624" customWidth="1"/>
    <col min="7192" max="7424" width="9.28515625" style="624"/>
    <col min="7425" max="7425" width="36.28515625" style="624" customWidth="1"/>
    <col min="7426" max="7426" width="28.7109375" style="624" customWidth="1"/>
    <col min="7427" max="7427" width="26.140625" style="624" customWidth="1"/>
    <col min="7428" max="7429" width="21.42578125" style="624" customWidth="1"/>
    <col min="7430" max="7430" width="6.42578125" style="624" customWidth="1"/>
    <col min="7431" max="7431" width="43.7109375" style="624" bestFit="1" customWidth="1"/>
    <col min="7432" max="7432" width="27" style="624" customWidth="1"/>
    <col min="7433" max="7433" width="25.140625" style="624" customWidth="1"/>
    <col min="7434" max="7435" width="21.28515625" style="624" customWidth="1"/>
    <col min="7436" max="7436" width="4.7109375" style="624" customWidth="1"/>
    <col min="7437" max="7437" width="43.42578125" style="624" customWidth="1"/>
    <col min="7438" max="7438" width="19.140625" style="624" customWidth="1"/>
    <col min="7439" max="7439" width="22" style="624" customWidth="1"/>
    <col min="7440" max="7441" width="21.5703125" style="624" customWidth="1"/>
    <col min="7442" max="7442" width="9.28515625" style="624"/>
    <col min="7443" max="7443" width="37.85546875" style="624" customWidth="1"/>
    <col min="7444" max="7444" width="23.7109375" style="624" customWidth="1"/>
    <col min="7445" max="7445" width="24.28515625" style="624" customWidth="1"/>
    <col min="7446" max="7446" width="23.28515625" style="624" customWidth="1"/>
    <col min="7447" max="7447" width="22.7109375" style="624" customWidth="1"/>
    <col min="7448" max="7680" width="9.28515625" style="624"/>
    <col min="7681" max="7681" width="36.28515625" style="624" customWidth="1"/>
    <col min="7682" max="7682" width="28.7109375" style="624" customWidth="1"/>
    <col min="7683" max="7683" width="26.140625" style="624" customWidth="1"/>
    <col min="7684" max="7685" width="21.42578125" style="624" customWidth="1"/>
    <col min="7686" max="7686" width="6.42578125" style="624" customWidth="1"/>
    <col min="7687" max="7687" width="43.7109375" style="624" bestFit="1" customWidth="1"/>
    <col min="7688" max="7688" width="27" style="624" customWidth="1"/>
    <col min="7689" max="7689" width="25.140625" style="624" customWidth="1"/>
    <col min="7690" max="7691" width="21.28515625" style="624" customWidth="1"/>
    <col min="7692" max="7692" width="4.7109375" style="624" customWidth="1"/>
    <col min="7693" max="7693" width="43.42578125" style="624" customWidth="1"/>
    <col min="7694" max="7694" width="19.140625" style="624" customWidth="1"/>
    <col min="7695" max="7695" width="22" style="624" customWidth="1"/>
    <col min="7696" max="7697" width="21.5703125" style="624" customWidth="1"/>
    <col min="7698" max="7698" width="9.28515625" style="624"/>
    <col min="7699" max="7699" width="37.85546875" style="624" customWidth="1"/>
    <col min="7700" max="7700" width="23.7109375" style="624" customWidth="1"/>
    <col min="7701" max="7701" width="24.28515625" style="624" customWidth="1"/>
    <col min="7702" max="7702" width="23.28515625" style="624" customWidth="1"/>
    <col min="7703" max="7703" width="22.7109375" style="624" customWidth="1"/>
    <col min="7704" max="7936" width="9.28515625" style="624"/>
    <col min="7937" max="7937" width="36.28515625" style="624" customWidth="1"/>
    <col min="7938" max="7938" width="28.7109375" style="624" customWidth="1"/>
    <col min="7939" max="7939" width="26.140625" style="624" customWidth="1"/>
    <col min="7940" max="7941" width="21.42578125" style="624" customWidth="1"/>
    <col min="7942" max="7942" width="6.42578125" style="624" customWidth="1"/>
    <col min="7943" max="7943" width="43.7109375" style="624" bestFit="1" customWidth="1"/>
    <col min="7944" max="7944" width="27" style="624" customWidth="1"/>
    <col min="7945" max="7945" width="25.140625" style="624" customWidth="1"/>
    <col min="7946" max="7947" width="21.28515625" style="624" customWidth="1"/>
    <col min="7948" max="7948" width="4.7109375" style="624" customWidth="1"/>
    <col min="7949" max="7949" width="43.42578125" style="624" customWidth="1"/>
    <col min="7950" max="7950" width="19.140625" style="624" customWidth="1"/>
    <col min="7951" max="7951" width="22" style="624" customWidth="1"/>
    <col min="7952" max="7953" width="21.5703125" style="624" customWidth="1"/>
    <col min="7954" max="7954" width="9.28515625" style="624"/>
    <col min="7955" max="7955" width="37.85546875" style="624" customWidth="1"/>
    <col min="7956" max="7956" width="23.7109375" style="624" customWidth="1"/>
    <col min="7957" max="7957" width="24.28515625" style="624" customWidth="1"/>
    <col min="7958" max="7958" width="23.28515625" style="624" customWidth="1"/>
    <col min="7959" max="7959" width="22.7109375" style="624" customWidth="1"/>
    <col min="7960" max="8192" width="9.28515625" style="624"/>
    <col min="8193" max="8193" width="36.28515625" style="624" customWidth="1"/>
    <col min="8194" max="8194" width="28.7109375" style="624" customWidth="1"/>
    <col min="8195" max="8195" width="26.140625" style="624" customWidth="1"/>
    <col min="8196" max="8197" width="21.42578125" style="624" customWidth="1"/>
    <col min="8198" max="8198" width="6.42578125" style="624" customWidth="1"/>
    <col min="8199" max="8199" width="43.7109375" style="624" bestFit="1" customWidth="1"/>
    <col min="8200" max="8200" width="27" style="624" customWidth="1"/>
    <col min="8201" max="8201" width="25.140625" style="624" customWidth="1"/>
    <col min="8202" max="8203" width="21.28515625" style="624" customWidth="1"/>
    <col min="8204" max="8204" width="4.7109375" style="624" customWidth="1"/>
    <col min="8205" max="8205" width="43.42578125" style="624" customWidth="1"/>
    <col min="8206" max="8206" width="19.140625" style="624" customWidth="1"/>
    <col min="8207" max="8207" width="22" style="624" customWidth="1"/>
    <col min="8208" max="8209" width="21.5703125" style="624" customWidth="1"/>
    <col min="8210" max="8210" width="9.28515625" style="624"/>
    <col min="8211" max="8211" width="37.85546875" style="624" customWidth="1"/>
    <col min="8212" max="8212" width="23.7109375" style="624" customWidth="1"/>
    <col min="8213" max="8213" width="24.28515625" style="624" customWidth="1"/>
    <col min="8214" max="8214" width="23.28515625" style="624" customWidth="1"/>
    <col min="8215" max="8215" width="22.7109375" style="624" customWidth="1"/>
    <col min="8216" max="8448" width="9.28515625" style="624"/>
    <col min="8449" max="8449" width="36.28515625" style="624" customWidth="1"/>
    <col min="8450" max="8450" width="28.7109375" style="624" customWidth="1"/>
    <col min="8451" max="8451" width="26.140625" style="624" customWidth="1"/>
    <col min="8452" max="8453" width="21.42578125" style="624" customWidth="1"/>
    <col min="8454" max="8454" width="6.42578125" style="624" customWidth="1"/>
    <col min="8455" max="8455" width="43.7109375" style="624" bestFit="1" customWidth="1"/>
    <col min="8456" max="8456" width="27" style="624" customWidth="1"/>
    <col min="8457" max="8457" width="25.140625" style="624" customWidth="1"/>
    <col min="8458" max="8459" width="21.28515625" style="624" customWidth="1"/>
    <col min="8460" max="8460" width="4.7109375" style="624" customWidth="1"/>
    <col min="8461" max="8461" width="43.42578125" style="624" customWidth="1"/>
    <col min="8462" max="8462" width="19.140625" style="624" customWidth="1"/>
    <col min="8463" max="8463" width="22" style="624" customWidth="1"/>
    <col min="8464" max="8465" width="21.5703125" style="624" customWidth="1"/>
    <col min="8466" max="8466" width="9.28515625" style="624"/>
    <col min="8467" max="8467" width="37.85546875" style="624" customWidth="1"/>
    <col min="8468" max="8468" width="23.7109375" style="624" customWidth="1"/>
    <col min="8469" max="8469" width="24.28515625" style="624" customWidth="1"/>
    <col min="8470" max="8470" width="23.28515625" style="624" customWidth="1"/>
    <col min="8471" max="8471" width="22.7109375" style="624" customWidth="1"/>
    <col min="8472" max="8704" width="9.28515625" style="624"/>
    <col min="8705" max="8705" width="36.28515625" style="624" customWidth="1"/>
    <col min="8706" max="8706" width="28.7109375" style="624" customWidth="1"/>
    <col min="8707" max="8707" width="26.140625" style="624" customWidth="1"/>
    <col min="8708" max="8709" width="21.42578125" style="624" customWidth="1"/>
    <col min="8710" max="8710" width="6.42578125" style="624" customWidth="1"/>
    <col min="8711" max="8711" width="43.7109375" style="624" bestFit="1" customWidth="1"/>
    <col min="8712" max="8712" width="27" style="624" customWidth="1"/>
    <col min="8713" max="8713" width="25.140625" style="624" customWidth="1"/>
    <col min="8714" max="8715" width="21.28515625" style="624" customWidth="1"/>
    <col min="8716" max="8716" width="4.7109375" style="624" customWidth="1"/>
    <col min="8717" max="8717" width="43.42578125" style="624" customWidth="1"/>
    <col min="8718" max="8718" width="19.140625" style="624" customWidth="1"/>
    <col min="8719" max="8719" width="22" style="624" customWidth="1"/>
    <col min="8720" max="8721" width="21.5703125" style="624" customWidth="1"/>
    <col min="8722" max="8722" width="9.28515625" style="624"/>
    <col min="8723" max="8723" width="37.85546875" style="624" customWidth="1"/>
    <col min="8724" max="8724" width="23.7109375" style="624" customWidth="1"/>
    <col min="8725" max="8725" width="24.28515625" style="624" customWidth="1"/>
    <col min="8726" max="8726" width="23.28515625" style="624" customWidth="1"/>
    <col min="8727" max="8727" width="22.7109375" style="624" customWidth="1"/>
    <col min="8728" max="8960" width="9.28515625" style="624"/>
    <col min="8961" max="8961" width="36.28515625" style="624" customWidth="1"/>
    <col min="8962" max="8962" width="28.7109375" style="624" customWidth="1"/>
    <col min="8963" max="8963" width="26.140625" style="624" customWidth="1"/>
    <col min="8964" max="8965" width="21.42578125" style="624" customWidth="1"/>
    <col min="8966" max="8966" width="6.42578125" style="624" customWidth="1"/>
    <col min="8967" max="8967" width="43.7109375" style="624" bestFit="1" customWidth="1"/>
    <col min="8968" max="8968" width="27" style="624" customWidth="1"/>
    <col min="8969" max="8969" width="25.140625" style="624" customWidth="1"/>
    <col min="8970" max="8971" width="21.28515625" style="624" customWidth="1"/>
    <col min="8972" max="8972" width="4.7109375" style="624" customWidth="1"/>
    <col min="8973" max="8973" width="43.42578125" style="624" customWidth="1"/>
    <col min="8974" max="8974" width="19.140625" style="624" customWidth="1"/>
    <col min="8975" max="8975" width="22" style="624" customWidth="1"/>
    <col min="8976" max="8977" width="21.5703125" style="624" customWidth="1"/>
    <col min="8978" max="8978" width="9.28515625" style="624"/>
    <col min="8979" max="8979" width="37.85546875" style="624" customWidth="1"/>
    <col min="8980" max="8980" width="23.7109375" style="624" customWidth="1"/>
    <col min="8981" max="8981" width="24.28515625" style="624" customWidth="1"/>
    <col min="8982" max="8982" width="23.28515625" style="624" customWidth="1"/>
    <col min="8983" max="8983" width="22.7109375" style="624" customWidth="1"/>
    <col min="8984" max="9216" width="9.28515625" style="624"/>
    <col min="9217" max="9217" width="36.28515625" style="624" customWidth="1"/>
    <col min="9218" max="9218" width="28.7109375" style="624" customWidth="1"/>
    <col min="9219" max="9219" width="26.140625" style="624" customWidth="1"/>
    <col min="9220" max="9221" width="21.42578125" style="624" customWidth="1"/>
    <col min="9222" max="9222" width="6.42578125" style="624" customWidth="1"/>
    <col min="9223" max="9223" width="43.7109375" style="624" bestFit="1" customWidth="1"/>
    <col min="9224" max="9224" width="27" style="624" customWidth="1"/>
    <col min="9225" max="9225" width="25.140625" style="624" customWidth="1"/>
    <col min="9226" max="9227" width="21.28515625" style="624" customWidth="1"/>
    <col min="9228" max="9228" width="4.7109375" style="624" customWidth="1"/>
    <col min="9229" max="9229" width="43.42578125" style="624" customWidth="1"/>
    <col min="9230" max="9230" width="19.140625" style="624" customWidth="1"/>
    <col min="9231" max="9231" width="22" style="624" customWidth="1"/>
    <col min="9232" max="9233" width="21.5703125" style="624" customWidth="1"/>
    <col min="9234" max="9234" width="9.28515625" style="624"/>
    <col min="9235" max="9235" width="37.85546875" style="624" customWidth="1"/>
    <col min="9236" max="9236" width="23.7109375" style="624" customWidth="1"/>
    <col min="9237" max="9237" width="24.28515625" style="624" customWidth="1"/>
    <col min="9238" max="9238" width="23.28515625" style="624" customWidth="1"/>
    <col min="9239" max="9239" width="22.7109375" style="624" customWidth="1"/>
    <col min="9240" max="9472" width="9.28515625" style="624"/>
    <col min="9473" max="9473" width="36.28515625" style="624" customWidth="1"/>
    <col min="9474" max="9474" width="28.7109375" style="624" customWidth="1"/>
    <col min="9475" max="9475" width="26.140625" style="624" customWidth="1"/>
    <col min="9476" max="9477" width="21.42578125" style="624" customWidth="1"/>
    <col min="9478" max="9478" width="6.42578125" style="624" customWidth="1"/>
    <col min="9479" max="9479" width="43.7109375" style="624" bestFit="1" customWidth="1"/>
    <col min="9480" max="9480" width="27" style="624" customWidth="1"/>
    <col min="9481" max="9481" width="25.140625" style="624" customWidth="1"/>
    <col min="9482" max="9483" width="21.28515625" style="624" customWidth="1"/>
    <col min="9484" max="9484" width="4.7109375" style="624" customWidth="1"/>
    <col min="9485" max="9485" width="43.42578125" style="624" customWidth="1"/>
    <col min="9486" max="9486" width="19.140625" style="624" customWidth="1"/>
    <col min="9487" max="9487" width="22" style="624" customWidth="1"/>
    <col min="9488" max="9489" width="21.5703125" style="624" customWidth="1"/>
    <col min="9490" max="9490" width="9.28515625" style="624"/>
    <col min="9491" max="9491" width="37.85546875" style="624" customWidth="1"/>
    <col min="9492" max="9492" width="23.7109375" style="624" customWidth="1"/>
    <col min="9493" max="9493" width="24.28515625" style="624" customWidth="1"/>
    <col min="9494" max="9494" width="23.28515625" style="624" customWidth="1"/>
    <col min="9495" max="9495" width="22.7109375" style="624" customWidth="1"/>
    <col min="9496" max="9728" width="9.28515625" style="624"/>
    <col min="9729" max="9729" width="36.28515625" style="624" customWidth="1"/>
    <col min="9730" max="9730" width="28.7109375" style="624" customWidth="1"/>
    <col min="9731" max="9731" width="26.140625" style="624" customWidth="1"/>
    <col min="9732" max="9733" width="21.42578125" style="624" customWidth="1"/>
    <col min="9734" max="9734" width="6.42578125" style="624" customWidth="1"/>
    <col min="9735" max="9735" width="43.7109375" style="624" bestFit="1" customWidth="1"/>
    <col min="9736" max="9736" width="27" style="624" customWidth="1"/>
    <col min="9737" max="9737" width="25.140625" style="624" customWidth="1"/>
    <col min="9738" max="9739" width="21.28515625" style="624" customWidth="1"/>
    <col min="9740" max="9740" width="4.7109375" style="624" customWidth="1"/>
    <col min="9741" max="9741" width="43.42578125" style="624" customWidth="1"/>
    <col min="9742" max="9742" width="19.140625" style="624" customWidth="1"/>
    <col min="9743" max="9743" width="22" style="624" customWidth="1"/>
    <col min="9744" max="9745" width="21.5703125" style="624" customWidth="1"/>
    <col min="9746" max="9746" width="9.28515625" style="624"/>
    <col min="9747" max="9747" width="37.85546875" style="624" customWidth="1"/>
    <col min="9748" max="9748" width="23.7109375" style="624" customWidth="1"/>
    <col min="9749" max="9749" width="24.28515625" style="624" customWidth="1"/>
    <col min="9750" max="9750" width="23.28515625" style="624" customWidth="1"/>
    <col min="9751" max="9751" width="22.7109375" style="624" customWidth="1"/>
    <col min="9752" max="9984" width="9.28515625" style="624"/>
    <col min="9985" max="9985" width="36.28515625" style="624" customWidth="1"/>
    <col min="9986" max="9986" width="28.7109375" style="624" customWidth="1"/>
    <col min="9987" max="9987" width="26.140625" style="624" customWidth="1"/>
    <col min="9988" max="9989" width="21.42578125" style="624" customWidth="1"/>
    <col min="9990" max="9990" width="6.42578125" style="624" customWidth="1"/>
    <col min="9991" max="9991" width="43.7109375" style="624" bestFit="1" customWidth="1"/>
    <col min="9992" max="9992" width="27" style="624" customWidth="1"/>
    <col min="9993" max="9993" width="25.140625" style="624" customWidth="1"/>
    <col min="9994" max="9995" width="21.28515625" style="624" customWidth="1"/>
    <col min="9996" max="9996" width="4.7109375" style="624" customWidth="1"/>
    <col min="9997" max="9997" width="43.42578125" style="624" customWidth="1"/>
    <col min="9998" max="9998" width="19.140625" style="624" customWidth="1"/>
    <col min="9999" max="9999" width="22" style="624" customWidth="1"/>
    <col min="10000" max="10001" width="21.5703125" style="624" customWidth="1"/>
    <col min="10002" max="10002" width="9.28515625" style="624"/>
    <col min="10003" max="10003" width="37.85546875" style="624" customWidth="1"/>
    <col min="10004" max="10004" width="23.7109375" style="624" customWidth="1"/>
    <col min="10005" max="10005" width="24.28515625" style="624" customWidth="1"/>
    <col min="10006" max="10006" width="23.28515625" style="624" customWidth="1"/>
    <col min="10007" max="10007" width="22.7109375" style="624" customWidth="1"/>
    <col min="10008" max="10240" width="9.28515625" style="624"/>
    <col min="10241" max="10241" width="36.28515625" style="624" customWidth="1"/>
    <col min="10242" max="10242" width="28.7109375" style="624" customWidth="1"/>
    <col min="10243" max="10243" width="26.140625" style="624" customWidth="1"/>
    <col min="10244" max="10245" width="21.42578125" style="624" customWidth="1"/>
    <col min="10246" max="10246" width="6.42578125" style="624" customWidth="1"/>
    <col min="10247" max="10247" width="43.7109375" style="624" bestFit="1" customWidth="1"/>
    <col min="10248" max="10248" width="27" style="624" customWidth="1"/>
    <col min="10249" max="10249" width="25.140625" style="624" customWidth="1"/>
    <col min="10250" max="10251" width="21.28515625" style="624" customWidth="1"/>
    <col min="10252" max="10252" width="4.7109375" style="624" customWidth="1"/>
    <col min="10253" max="10253" width="43.42578125" style="624" customWidth="1"/>
    <col min="10254" max="10254" width="19.140625" style="624" customWidth="1"/>
    <col min="10255" max="10255" width="22" style="624" customWidth="1"/>
    <col min="10256" max="10257" width="21.5703125" style="624" customWidth="1"/>
    <col min="10258" max="10258" width="9.28515625" style="624"/>
    <col min="10259" max="10259" width="37.85546875" style="624" customWidth="1"/>
    <col min="10260" max="10260" width="23.7109375" style="624" customWidth="1"/>
    <col min="10261" max="10261" width="24.28515625" style="624" customWidth="1"/>
    <col min="10262" max="10262" width="23.28515625" style="624" customWidth="1"/>
    <col min="10263" max="10263" width="22.7109375" style="624" customWidth="1"/>
    <col min="10264" max="10496" width="9.28515625" style="624"/>
    <col min="10497" max="10497" width="36.28515625" style="624" customWidth="1"/>
    <col min="10498" max="10498" width="28.7109375" style="624" customWidth="1"/>
    <col min="10499" max="10499" width="26.140625" style="624" customWidth="1"/>
    <col min="10500" max="10501" width="21.42578125" style="624" customWidth="1"/>
    <col min="10502" max="10502" width="6.42578125" style="624" customWidth="1"/>
    <col min="10503" max="10503" width="43.7109375" style="624" bestFit="1" customWidth="1"/>
    <col min="10504" max="10504" width="27" style="624" customWidth="1"/>
    <col min="10505" max="10505" width="25.140625" style="624" customWidth="1"/>
    <col min="10506" max="10507" width="21.28515625" style="624" customWidth="1"/>
    <col min="10508" max="10508" width="4.7109375" style="624" customWidth="1"/>
    <col min="10509" max="10509" width="43.42578125" style="624" customWidth="1"/>
    <col min="10510" max="10510" width="19.140625" style="624" customWidth="1"/>
    <col min="10511" max="10511" width="22" style="624" customWidth="1"/>
    <col min="10512" max="10513" width="21.5703125" style="624" customWidth="1"/>
    <col min="10514" max="10514" width="9.28515625" style="624"/>
    <col min="10515" max="10515" width="37.85546875" style="624" customWidth="1"/>
    <col min="10516" max="10516" width="23.7109375" style="624" customWidth="1"/>
    <col min="10517" max="10517" width="24.28515625" style="624" customWidth="1"/>
    <col min="10518" max="10518" width="23.28515625" style="624" customWidth="1"/>
    <col min="10519" max="10519" width="22.7109375" style="624" customWidth="1"/>
    <col min="10520" max="10752" width="9.28515625" style="624"/>
    <col min="10753" max="10753" width="36.28515625" style="624" customWidth="1"/>
    <col min="10754" max="10754" width="28.7109375" style="624" customWidth="1"/>
    <col min="10755" max="10755" width="26.140625" style="624" customWidth="1"/>
    <col min="10756" max="10757" width="21.42578125" style="624" customWidth="1"/>
    <col min="10758" max="10758" width="6.42578125" style="624" customWidth="1"/>
    <col min="10759" max="10759" width="43.7109375" style="624" bestFit="1" customWidth="1"/>
    <col min="10760" max="10760" width="27" style="624" customWidth="1"/>
    <col min="10761" max="10761" width="25.140625" style="624" customWidth="1"/>
    <col min="10762" max="10763" width="21.28515625" style="624" customWidth="1"/>
    <col min="10764" max="10764" width="4.7109375" style="624" customWidth="1"/>
    <col min="10765" max="10765" width="43.42578125" style="624" customWidth="1"/>
    <col min="10766" max="10766" width="19.140625" style="624" customWidth="1"/>
    <col min="10767" max="10767" width="22" style="624" customWidth="1"/>
    <col min="10768" max="10769" width="21.5703125" style="624" customWidth="1"/>
    <col min="10770" max="10770" width="9.28515625" style="624"/>
    <col min="10771" max="10771" width="37.85546875" style="624" customWidth="1"/>
    <col min="10772" max="10772" width="23.7109375" style="624" customWidth="1"/>
    <col min="10773" max="10773" width="24.28515625" style="624" customWidth="1"/>
    <col min="10774" max="10774" width="23.28515625" style="624" customWidth="1"/>
    <col min="10775" max="10775" width="22.7109375" style="624" customWidth="1"/>
    <col min="10776" max="11008" width="9.28515625" style="624"/>
    <col min="11009" max="11009" width="36.28515625" style="624" customWidth="1"/>
    <col min="11010" max="11010" width="28.7109375" style="624" customWidth="1"/>
    <col min="11011" max="11011" width="26.140625" style="624" customWidth="1"/>
    <col min="11012" max="11013" width="21.42578125" style="624" customWidth="1"/>
    <col min="11014" max="11014" width="6.42578125" style="624" customWidth="1"/>
    <col min="11015" max="11015" width="43.7109375" style="624" bestFit="1" customWidth="1"/>
    <col min="11016" max="11016" width="27" style="624" customWidth="1"/>
    <col min="11017" max="11017" width="25.140625" style="624" customWidth="1"/>
    <col min="11018" max="11019" width="21.28515625" style="624" customWidth="1"/>
    <col min="11020" max="11020" width="4.7109375" style="624" customWidth="1"/>
    <col min="11021" max="11021" width="43.42578125" style="624" customWidth="1"/>
    <col min="11022" max="11022" width="19.140625" style="624" customWidth="1"/>
    <col min="11023" max="11023" width="22" style="624" customWidth="1"/>
    <col min="11024" max="11025" width="21.5703125" style="624" customWidth="1"/>
    <col min="11026" max="11026" width="9.28515625" style="624"/>
    <col min="11027" max="11027" width="37.85546875" style="624" customWidth="1"/>
    <col min="11028" max="11028" width="23.7109375" style="624" customWidth="1"/>
    <col min="11029" max="11029" width="24.28515625" style="624" customWidth="1"/>
    <col min="11030" max="11030" width="23.28515625" style="624" customWidth="1"/>
    <col min="11031" max="11031" width="22.7109375" style="624" customWidth="1"/>
    <col min="11032" max="11264" width="9.28515625" style="624"/>
    <col min="11265" max="11265" width="36.28515625" style="624" customWidth="1"/>
    <col min="11266" max="11266" width="28.7109375" style="624" customWidth="1"/>
    <col min="11267" max="11267" width="26.140625" style="624" customWidth="1"/>
    <col min="11268" max="11269" width="21.42578125" style="624" customWidth="1"/>
    <col min="11270" max="11270" width="6.42578125" style="624" customWidth="1"/>
    <col min="11271" max="11271" width="43.7109375" style="624" bestFit="1" customWidth="1"/>
    <col min="11272" max="11272" width="27" style="624" customWidth="1"/>
    <col min="11273" max="11273" width="25.140625" style="624" customWidth="1"/>
    <col min="11274" max="11275" width="21.28515625" style="624" customWidth="1"/>
    <col min="11276" max="11276" width="4.7109375" style="624" customWidth="1"/>
    <col min="11277" max="11277" width="43.42578125" style="624" customWidth="1"/>
    <col min="11278" max="11278" width="19.140625" style="624" customWidth="1"/>
    <col min="11279" max="11279" width="22" style="624" customWidth="1"/>
    <col min="11280" max="11281" width="21.5703125" style="624" customWidth="1"/>
    <col min="11282" max="11282" width="9.28515625" style="624"/>
    <col min="11283" max="11283" width="37.85546875" style="624" customWidth="1"/>
    <col min="11284" max="11284" width="23.7109375" style="624" customWidth="1"/>
    <col min="11285" max="11285" width="24.28515625" style="624" customWidth="1"/>
    <col min="11286" max="11286" width="23.28515625" style="624" customWidth="1"/>
    <col min="11287" max="11287" width="22.7109375" style="624" customWidth="1"/>
    <col min="11288" max="11520" width="9.28515625" style="624"/>
    <col min="11521" max="11521" width="36.28515625" style="624" customWidth="1"/>
    <col min="11522" max="11522" width="28.7109375" style="624" customWidth="1"/>
    <col min="11523" max="11523" width="26.140625" style="624" customWidth="1"/>
    <col min="11524" max="11525" width="21.42578125" style="624" customWidth="1"/>
    <col min="11526" max="11526" width="6.42578125" style="624" customWidth="1"/>
    <col min="11527" max="11527" width="43.7109375" style="624" bestFit="1" customWidth="1"/>
    <col min="11528" max="11528" width="27" style="624" customWidth="1"/>
    <col min="11529" max="11529" width="25.140625" style="624" customWidth="1"/>
    <col min="11530" max="11531" width="21.28515625" style="624" customWidth="1"/>
    <col min="11532" max="11532" width="4.7109375" style="624" customWidth="1"/>
    <col min="11533" max="11533" width="43.42578125" style="624" customWidth="1"/>
    <col min="11534" max="11534" width="19.140625" style="624" customWidth="1"/>
    <col min="11535" max="11535" width="22" style="624" customWidth="1"/>
    <col min="11536" max="11537" width="21.5703125" style="624" customWidth="1"/>
    <col min="11538" max="11538" width="9.28515625" style="624"/>
    <col min="11539" max="11539" width="37.85546875" style="624" customWidth="1"/>
    <col min="11540" max="11540" width="23.7109375" style="624" customWidth="1"/>
    <col min="11541" max="11541" width="24.28515625" style="624" customWidth="1"/>
    <col min="11542" max="11542" width="23.28515625" style="624" customWidth="1"/>
    <col min="11543" max="11543" width="22.7109375" style="624" customWidth="1"/>
    <col min="11544" max="11776" width="9.28515625" style="624"/>
    <col min="11777" max="11777" width="36.28515625" style="624" customWidth="1"/>
    <col min="11778" max="11778" width="28.7109375" style="624" customWidth="1"/>
    <col min="11779" max="11779" width="26.140625" style="624" customWidth="1"/>
    <col min="11780" max="11781" width="21.42578125" style="624" customWidth="1"/>
    <col min="11782" max="11782" width="6.42578125" style="624" customWidth="1"/>
    <col min="11783" max="11783" width="43.7109375" style="624" bestFit="1" customWidth="1"/>
    <col min="11784" max="11784" width="27" style="624" customWidth="1"/>
    <col min="11785" max="11785" width="25.140625" style="624" customWidth="1"/>
    <col min="11786" max="11787" width="21.28515625" style="624" customWidth="1"/>
    <col min="11788" max="11788" width="4.7109375" style="624" customWidth="1"/>
    <col min="11789" max="11789" width="43.42578125" style="624" customWidth="1"/>
    <col min="11790" max="11790" width="19.140625" style="624" customWidth="1"/>
    <col min="11791" max="11791" width="22" style="624" customWidth="1"/>
    <col min="11792" max="11793" width="21.5703125" style="624" customWidth="1"/>
    <col min="11794" max="11794" width="9.28515625" style="624"/>
    <col min="11795" max="11795" width="37.85546875" style="624" customWidth="1"/>
    <col min="11796" max="11796" width="23.7109375" style="624" customWidth="1"/>
    <col min="11797" max="11797" width="24.28515625" style="624" customWidth="1"/>
    <col min="11798" max="11798" width="23.28515625" style="624" customWidth="1"/>
    <col min="11799" max="11799" width="22.7109375" style="624" customWidth="1"/>
    <col min="11800" max="12032" width="9.28515625" style="624"/>
    <col min="12033" max="12033" width="36.28515625" style="624" customWidth="1"/>
    <col min="12034" max="12034" width="28.7109375" style="624" customWidth="1"/>
    <col min="12035" max="12035" width="26.140625" style="624" customWidth="1"/>
    <col min="12036" max="12037" width="21.42578125" style="624" customWidth="1"/>
    <col min="12038" max="12038" width="6.42578125" style="624" customWidth="1"/>
    <col min="12039" max="12039" width="43.7109375" style="624" bestFit="1" customWidth="1"/>
    <col min="12040" max="12040" width="27" style="624" customWidth="1"/>
    <col min="12041" max="12041" width="25.140625" style="624" customWidth="1"/>
    <col min="12042" max="12043" width="21.28515625" style="624" customWidth="1"/>
    <col min="12044" max="12044" width="4.7109375" style="624" customWidth="1"/>
    <col min="12045" max="12045" width="43.42578125" style="624" customWidth="1"/>
    <col min="12046" max="12046" width="19.140625" style="624" customWidth="1"/>
    <col min="12047" max="12047" width="22" style="624" customWidth="1"/>
    <col min="12048" max="12049" width="21.5703125" style="624" customWidth="1"/>
    <col min="12050" max="12050" width="9.28515625" style="624"/>
    <col min="12051" max="12051" width="37.85546875" style="624" customWidth="1"/>
    <col min="12052" max="12052" width="23.7109375" style="624" customWidth="1"/>
    <col min="12053" max="12053" width="24.28515625" style="624" customWidth="1"/>
    <col min="12054" max="12054" width="23.28515625" style="624" customWidth="1"/>
    <col min="12055" max="12055" width="22.7109375" style="624" customWidth="1"/>
    <col min="12056" max="12288" width="9.28515625" style="624"/>
    <col min="12289" max="12289" width="36.28515625" style="624" customWidth="1"/>
    <col min="12290" max="12290" width="28.7109375" style="624" customWidth="1"/>
    <col min="12291" max="12291" width="26.140625" style="624" customWidth="1"/>
    <col min="12292" max="12293" width="21.42578125" style="624" customWidth="1"/>
    <col min="12294" max="12294" width="6.42578125" style="624" customWidth="1"/>
    <col min="12295" max="12295" width="43.7109375" style="624" bestFit="1" customWidth="1"/>
    <col min="12296" max="12296" width="27" style="624" customWidth="1"/>
    <col min="12297" max="12297" width="25.140625" style="624" customWidth="1"/>
    <col min="12298" max="12299" width="21.28515625" style="624" customWidth="1"/>
    <col min="12300" max="12300" width="4.7109375" style="624" customWidth="1"/>
    <col min="12301" max="12301" width="43.42578125" style="624" customWidth="1"/>
    <col min="12302" max="12302" width="19.140625" style="624" customWidth="1"/>
    <col min="12303" max="12303" width="22" style="624" customWidth="1"/>
    <col min="12304" max="12305" width="21.5703125" style="624" customWidth="1"/>
    <col min="12306" max="12306" width="9.28515625" style="624"/>
    <col min="12307" max="12307" width="37.85546875" style="624" customWidth="1"/>
    <col min="12308" max="12308" width="23.7109375" style="624" customWidth="1"/>
    <col min="12309" max="12309" width="24.28515625" style="624" customWidth="1"/>
    <col min="12310" max="12310" width="23.28515625" style="624" customWidth="1"/>
    <col min="12311" max="12311" width="22.7109375" style="624" customWidth="1"/>
    <col min="12312" max="12544" width="9.28515625" style="624"/>
    <col min="12545" max="12545" width="36.28515625" style="624" customWidth="1"/>
    <col min="12546" max="12546" width="28.7109375" style="624" customWidth="1"/>
    <col min="12547" max="12547" width="26.140625" style="624" customWidth="1"/>
    <col min="12548" max="12549" width="21.42578125" style="624" customWidth="1"/>
    <col min="12550" max="12550" width="6.42578125" style="624" customWidth="1"/>
    <col min="12551" max="12551" width="43.7109375" style="624" bestFit="1" customWidth="1"/>
    <col min="12552" max="12552" width="27" style="624" customWidth="1"/>
    <col min="12553" max="12553" width="25.140625" style="624" customWidth="1"/>
    <col min="12554" max="12555" width="21.28515625" style="624" customWidth="1"/>
    <col min="12556" max="12556" width="4.7109375" style="624" customWidth="1"/>
    <col min="12557" max="12557" width="43.42578125" style="624" customWidth="1"/>
    <col min="12558" max="12558" width="19.140625" style="624" customWidth="1"/>
    <col min="12559" max="12559" width="22" style="624" customWidth="1"/>
    <col min="12560" max="12561" width="21.5703125" style="624" customWidth="1"/>
    <col min="12562" max="12562" width="9.28515625" style="624"/>
    <col min="12563" max="12563" width="37.85546875" style="624" customWidth="1"/>
    <col min="12564" max="12564" width="23.7109375" style="624" customWidth="1"/>
    <col min="12565" max="12565" width="24.28515625" style="624" customWidth="1"/>
    <col min="12566" max="12566" width="23.28515625" style="624" customWidth="1"/>
    <col min="12567" max="12567" width="22.7109375" style="624" customWidth="1"/>
    <col min="12568" max="12800" width="9.28515625" style="624"/>
    <col min="12801" max="12801" width="36.28515625" style="624" customWidth="1"/>
    <col min="12802" max="12802" width="28.7109375" style="624" customWidth="1"/>
    <col min="12803" max="12803" width="26.140625" style="624" customWidth="1"/>
    <col min="12804" max="12805" width="21.42578125" style="624" customWidth="1"/>
    <col min="12806" max="12806" width="6.42578125" style="624" customWidth="1"/>
    <col min="12807" max="12807" width="43.7109375" style="624" bestFit="1" customWidth="1"/>
    <col min="12808" max="12808" width="27" style="624" customWidth="1"/>
    <col min="12809" max="12809" width="25.140625" style="624" customWidth="1"/>
    <col min="12810" max="12811" width="21.28515625" style="624" customWidth="1"/>
    <col min="12812" max="12812" width="4.7109375" style="624" customWidth="1"/>
    <col min="12813" max="12813" width="43.42578125" style="624" customWidth="1"/>
    <col min="12814" max="12814" width="19.140625" style="624" customWidth="1"/>
    <col min="12815" max="12815" width="22" style="624" customWidth="1"/>
    <col min="12816" max="12817" width="21.5703125" style="624" customWidth="1"/>
    <col min="12818" max="12818" width="9.28515625" style="624"/>
    <col min="12819" max="12819" width="37.85546875" style="624" customWidth="1"/>
    <col min="12820" max="12820" width="23.7109375" style="624" customWidth="1"/>
    <col min="12821" max="12821" width="24.28515625" style="624" customWidth="1"/>
    <col min="12822" max="12822" width="23.28515625" style="624" customWidth="1"/>
    <col min="12823" max="12823" width="22.7109375" style="624" customWidth="1"/>
    <col min="12824" max="13056" width="9.28515625" style="624"/>
    <col min="13057" max="13057" width="36.28515625" style="624" customWidth="1"/>
    <col min="13058" max="13058" width="28.7109375" style="624" customWidth="1"/>
    <col min="13059" max="13059" width="26.140625" style="624" customWidth="1"/>
    <col min="13060" max="13061" width="21.42578125" style="624" customWidth="1"/>
    <col min="13062" max="13062" width="6.42578125" style="624" customWidth="1"/>
    <col min="13063" max="13063" width="43.7109375" style="624" bestFit="1" customWidth="1"/>
    <col min="13064" max="13064" width="27" style="624" customWidth="1"/>
    <col min="13065" max="13065" width="25.140625" style="624" customWidth="1"/>
    <col min="13066" max="13067" width="21.28515625" style="624" customWidth="1"/>
    <col min="13068" max="13068" width="4.7109375" style="624" customWidth="1"/>
    <col min="13069" max="13069" width="43.42578125" style="624" customWidth="1"/>
    <col min="13070" max="13070" width="19.140625" style="624" customWidth="1"/>
    <col min="13071" max="13071" width="22" style="624" customWidth="1"/>
    <col min="13072" max="13073" width="21.5703125" style="624" customWidth="1"/>
    <col min="13074" max="13074" width="9.28515625" style="624"/>
    <col min="13075" max="13075" width="37.85546875" style="624" customWidth="1"/>
    <col min="13076" max="13076" width="23.7109375" style="624" customWidth="1"/>
    <col min="13077" max="13077" width="24.28515625" style="624" customWidth="1"/>
    <col min="13078" max="13078" width="23.28515625" style="624" customWidth="1"/>
    <col min="13079" max="13079" width="22.7109375" style="624" customWidth="1"/>
    <col min="13080" max="13312" width="9.28515625" style="624"/>
    <col min="13313" max="13313" width="36.28515625" style="624" customWidth="1"/>
    <col min="13314" max="13314" width="28.7109375" style="624" customWidth="1"/>
    <col min="13315" max="13315" width="26.140625" style="624" customWidth="1"/>
    <col min="13316" max="13317" width="21.42578125" style="624" customWidth="1"/>
    <col min="13318" max="13318" width="6.42578125" style="624" customWidth="1"/>
    <col min="13319" max="13319" width="43.7109375" style="624" bestFit="1" customWidth="1"/>
    <col min="13320" max="13320" width="27" style="624" customWidth="1"/>
    <col min="13321" max="13321" width="25.140625" style="624" customWidth="1"/>
    <col min="13322" max="13323" width="21.28515625" style="624" customWidth="1"/>
    <col min="13324" max="13324" width="4.7109375" style="624" customWidth="1"/>
    <col min="13325" max="13325" width="43.42578125" style="624" customWidth="1"/>
    <col min="13326" max="13326" width="19.140625" style="624" customWidth="1"/>
    <col min="13327" max="13327" width="22" style="624" customWidth="1"/>
    <col min="13328" max="13329" width="21.5703125" style="624" customWidth="1"/>
    <col min="13330" max="13330" width="9.28515625" style="624"/>
    <col min="13331" max="13331" width="37.85546875" style="624" customWidth="1"/>
    <col min="13332" max="13332" width="23.7109375" style="624" customWidth="1"/>
    <col min="13333" max="13333" width="24.28515625" style="624" customWidth="1"/>
    <col min="13334" max="13334" width="23.28515625" style="624" customWidth="1"/>
    <col min="13335" max="13335" width="22.7109375" style="624" customWidth="1"/>
    <col min="13336" max="13568" width="9.28515625" style="624"/>
    <col min="13569" max="13569" width="36.28515625" style="624" customWidth="1"/>
    <col min="13570" max="13570" width="28.7109375" style="624" customWidth="1"/>
    <col min="13571" max="13571" width="26.140625" style="624" customWidth="1"/>
    <col min="13572" max="13573" width="21.42578125" style="624" customWidth="1"/>
    <col min="13574" max="13574" width="6.42578125" style="624" customWidth="1"/>
    <col min="13575" max="13575" width="43.7109375" style="624" bestFit="1" customWidth="1"/>
    <col min="13576" max="13576" width="27" style="624" customWidth="1"/>
    <col min="13577" max="13577" width="25.140625" style="624" customWidth="1"/>
    <col min="13578" max="13579" width="21.28515625" style="624" customWidth="1"/>
    <col min="13580" max="13580" width="4.7109375" style="624" customWidth="1"/>
    <col min="13581" max="13581" width="43.42578125" style="624" customWidth="1"/>
    <col min="13582" max="13582" width="19.140625" style="624" customWidth="1"/>
    <col min="13583" max="13583" width="22" style="624" customWidth="1"/>
    <col min="13584" max="13585" width="21.5703125" style="624" customWidth="1"/>
    <col min="13586" max="13586" width="9.28515625" style="624"/>
    <col min="13587" max="13587" width="37.85546875" style="624" customWidth="1"/>
    <col min="13588" max="13588" width="23.7109375" style="624" customWidth="1"/>
    <col min="13589" max="13589" width="24.28515625" style="624" customWidth="1"/>
    <col min="13590" max="13590" width="23.28515625" style="624" customWidth="1"/>
    <col min="13591" max="13591" width="22.7109375" style="624" customWidth="1"/>
    <col min="13592" max="13824" width="9.28515625" style="624"/>
    <col min="13825" max="13825" width="36.28515625" style="624" customWidth="1"/>
    <col min="13826" max="13826" width="28.7109375" style="624" customWidth="1"/>
    <col min="13827" max="13827" width="26.140625" style="624" customWidth="1"/>
    <col min="13828" max="13829" width="21.42578125" style="624" customWidth="1"/>
    <col min="13830" max="13830" width="6.42578125" style="624" customWidth="1"/>
    <col min="13831" max="13831" width="43.7109375" style="624" bestFit="1" customWidth="1"/>
    <col min="13832" max="13832" width="27" style="624" customWidth="1"/>
    <col min="13833" max="13833" width="25.140625" style="624" customWidth="1"/>
    <col min="13834" max="13835" width="21.28515625" style="624" customWidth="1"/>
    <col min="13836" max="13836" width="4.7109375" style="624" customWidth="1"/>
    <col min="13837" max="13837" width="43.42578125" style="624" customWidth="1"/>
    <col min="13838" max="13838" width="19.140625" style="624" customWidth="1"/>
    <col min="13839" max="13839" width="22" style="624" customWidth="1"/>
    <col min="13840" max="13841" width="21.5703125" style="624" customWidth="1"/>
    <col min="13842" max="13842" width="9.28515625" style="624"/>
    <col min="13843" max="13843" width="37.85546875" style="624" customWidth="1"/>
    <col min="13844" max="13844" width="23.7109375" style="624" customWidth="1"/>
    <col min="13845" max="13845" width="24.28515625" style="624" customWidth="1"/>
    <col min="13846" max="13846" width="23.28515625" style="624" customWidth="1"/>
    <col min="13847" max="13847" width="22.7109375" style="624" customWidth="1"/>
    <col min="13848" max="14080" width="9.28515625" style="624"/>
    <col min="14081" max="14081" width="36.28515625" style="624" customWidth="1"/>
    <col min="14082" max="14082" width="28.7109375" style="624" customWidth="1"/>
    <col min="14083" max="14083" width="26.140625" style="624" customWidth="1"/>
    <col min="14084" max="14085" width="21.42578125" style="624" customWidth="1"/>
    <col min="14086" max="14086" width="6.42578125" style="624" customWidth="1"/>
    <col min="14087" max="14087" width="43.7109375" style="624" bestFit="1" customWidth="1"/>
    <col min="14088" max="14088" width="27" style="624" customWidth="1"/>
    <col min="14089" max="14089" width="25.140625" style="624" customWidth="1"/>
    <col min="14090" max="14091" width="21.28515625" style="624" customWidth="1"/>
    <col min="14092" max="14092" width="4.7109375" style="624" customWidth="1"/>
    <col min="14093" max="14093" width="43.42578125" style="624" customWidth="1"/>
    <col min="14094" max="14094" width="19.140625" style="624" customWidth="1"/>
    <col min="14095" max="14095" width="22" style="624" customWidth="1"/>
    <col min="14096" max="14097" width="21.5703125" style="624" customWidth="1"/>
    <col min="14098" max="14098" width="9.28515625" style="624"/>
    <col min="14099" max="14099" width="37.85546875" style="624" customWidth="1"/>
    <col min="14100" max="14100" width="23.7109375" style="624" customWidth="1"/>
    <col min="14101" max="14101" width="24.28515625" style="624" customWidth="1"/>
    <col min="14102" max="14102" width="23.28515625" style="624" customWidth="1"/>
    <col min="14103" max="14103" width="22.7109375" style="624" customWidth="1"/>
    <col min="14104" max="14336" width="9.28515625" style="624"/>
    <col min="14337" max="14337" width="36.28515625" style="624" customWidth="1"/>
    <col min="14338" max="14338" width="28.7109375" style="624" customWidth="1"/>
    <col min="14339" max="14339" width="26.140625" style="624" customWidth="1"/>
    <col min="14340" max="14341" width="21.42578125" style="624" customWidth="1"/>
    <col min="14342" max="14342" width="6.42578125" style="624" customWidth="1"/>
    <col min="14343" max="14343" width="43.7109375" style="624" bestFit="1" customWidth="1"/>
    <col min="14344" max="14344" width="27" style="624" customWidth="1"/>
    <col min="14345" max="14345" width="25.140625" style="624" customWidth="1"/>
    <col min="14346" max="14347" width="21.28515625" style="624" customWidth="1"/>
    <col min="14348" max="14348" width="4.7109375" style="624" customWidth="1"/>
    <col min="14349" max="14349" width="43.42578125" style="624" customWidth="1"/>
    <col min="14350" max="14350" width="19.140625" style="624" customWidth="1"/>
    <col min="14351" max="14351" width="22" style="624" customWidth="1"/>
    <col min="14352" max="14353" width="21.5703125" style="624" customWidth="1"/>
    <col min="14354" max="14354" width="9.28515625" style="624"/>
    <col min="14355" max="14355" width="37.85546875" style="624" customWidth="1"/>
    <col min="14356" max="14356" width="23.7109375" style="624" customWidth="1"/>
    <col min="14357" max="14357" width="24.28515625" style="624" customWidth="1"/>
    <col min="14358" max="14358" width="23.28515625" style="624" customWidth="1"/>
    <col min="14359" max="14359" width="22.7109375" style="624" customWidth="1"/>
    <col min="14360" max="14592" width="9.28515625" style="624"/>
    <col min="14593" max="14593" width="36.28515625" style="624" customWidth="1"/>
    <col min="14594" max="14594" width="28.7109375" style="624" customWidth="1"/>
    <col min="14595" max="14595" width="26.140625" style="624" customWidth="1"/>
    <col min="14596" max="14597" width="21.42578125" style="624" customWidth="1"/>
    <col min="14598" max="14598" width="6.42578125" style="624" customWidth="1"/>
    <col min="14599" max="14599" width="43.7109375" style="624" bestFit="1" customWidth="1"/>
    <col min="14600" max="14600" width="27" style="624" customWidth="1"/>
    <col min="14601" max="14601" width="25.140625" style="624" customWidth="1"/>
    <col min="14602" max="14603" width="21.28515625" style="624" customWidth="1"/>
    <col min="14604" max="14604" width="4.7109375" style="624" customWidth="1"/>
    <col min="14605" max="14605" width="43.42578125" style="624" customWidth="1"/>
    <col min="14606" max="14606" width="19.140625" style="624" customWidth="1"/>
    <col min="14607" max="14607" width="22" style="624" customWidth="1"/>
    <col min="14608" max="14609" width="21.5703125" style="624" customWidth="1"/>
    <col min="14610" max="14610" width="9.28515625" style="624"/>
    <col min="14611" max="14611" width="37.85546875" style="624" customWidth="1"/>
    <col min="14612" max="14612" width="23.7109375" style="624" customWidth="1"/>
    <col min="14613" max="14613" width="24.28515625" style="624" customWidth="1"/>
    <col min="14614" max="14614" width="23.28515625" style="624" customWidth="1"/>
    <col min="14615" max="14615" width="22.7109375" style="624" customWidth="1"/>
    <col min="14616" max="14848" width="9.28515625" style="624"/>
    <col min="14849" max="14849" width="36.28515625" style="624" customWidth="1"/>
    <col min="14850" max="14850" width="28.7109375" style="624" customWidth="1"/>
    <col min="14851" max="14851" width="26.140625" style="624" customWidth="1"/>
    <col min="14852" max="14853" width="21.42578125" style="624" customWidth="1"/>
    <col min="14854" max="14854" width="6.42578125" style="624" customWidth="1"/>
    <col min="14855" max="14855" width="43.7109375" style="624" bestFit="1" customWidth="1"/>
    <col min="14856" max="14856" width="27" style="624" customWidth="1"/>
    <col min="14857" max="14857" width="25.140625" style="624" customWidth="1"/>
    <col min="14858" max="14859" width="21.28515625" style="624" customWidth="1"/>
    <col min="14860" max="14860" width="4.7109375" style="624" customWidth="1"/>
    <col min="14861" max="14861" width="43.42578125" style="624" customWidth="1"/>
    <col min="14862" max="14862" width="19.140625" style="624" customWidth="1"/>
    <col min="14863" max="14863" width="22" style="624" customWidth="1"/>
    <col min="14864" max="14865" width="21.5703125" style="624" customWidth="1"/>
    <col min="14866" max="14866" width="9.28515625" style="624"/>
    <col min="14867" max="14867" width="37.85546875" style="624" customWidth="1"/>
    <col min="14868" max="14868" width="23.7109375" style="624" customWidth="1"/>
    <col min="14869" max="14869" width="24.28515625" style="624" customWidth="1"/>
    <col min="14870" max="14870" width="23.28515625" style="624" customWidth="1"/>
    <col min="14871" max="14871" width="22.7109375" style="624" customWidth="1"/>
    <col min="14872" max="15104" width="9.28515625" style="624"/>
    <col min="15105" max="15105" width="36.28515625" style="624" customWidth="1"/>
    <col min="15106" max="15106" width="28.7109375" style="624" customWidth="1"/>
    <col min="15107" max="15107" width="26.140625" style="624" customWidth="1"/>
    <col min="15108" max="15109" width="21.42578125" style="624" customWidth="1"/>
    <col min="15110" max="15110" width="6.42578125" style="624" customWidth="1"/>
    <col min="15111" max="15111" width="43.7109375" style="624" bestFit="1" customWidth="1"/>
    <col min="15112" max="15112" width="27" style="624" customWidth="1"/>
    <col min="15113" max="15113" width="25.140625" style="624" customWidth="1"/>
    <col min="15114" max="15115" width="21.28515625" style="624" customWidth="1"/>
    <col min="15116" max="15116" width="4.7109375" style="624" customWidth="1"/>
    <col min="15117" max="15117" width="43.42578125" style="624" customWidth="1"/>
    <col min="15118" max="15118" width="19.140625" style="624" customWidth="1"/>
    <col min="15119" max="15119" width="22" style="624" customWidth="1"/>
    <col min="15120" max="15121" width="21.5703125" style="624" customWidth="1"/>
    <col min="15122" max="15122" width="9.28515625" style="624"/>
    <col min="15123" max="15123" width="37.85546875" style="624" customWidth="1"/>
    <col min="15124" max="15124" width="23.7109375" style="624" customWidth="1"/>
    <col min="15125" max="15125" width="24.28515625" style="624" customWidth="1"/>
    <col min="15126" max="15126" width="23.28515625" style="624" customWidth="1"/>
    <col min="15127" max="15127" width="22.7109375" style="624" customWidth="1"/>
    <col min="15128" max="15360" width="9.28515625" style="624"/>
    <col min="15361" max="15361" width="36.28515625" style="624" customWidth="1"/>
    <col min="15362" max="15362" width="28.7109375" style="624" customWidth="1"/>
    <col min="15363" max="15363" width="26.140625" style="624" customWidth="1"/>
    <col min="15364" max="15365" width="21.42578125" style="624" customWidth="1"/>
    <col min="15366" max="15366" width="6.42578125" style="624" customWidth="1"/>
    <col min="15367" max="15367" width="43.7109375" style="624" bestFit="1" customWidth="1"/>
    <col min="15368" max="15368" width="27" style="624" customWidth="1"/>
    <col min="15369" max="15369" width="25.140625" style="624" customWidth="1"/>
    <col min="15370" max="15371" width="21.28515625" style="624" customWidth="1"/>
    <col min="15372" max="15372" width="4.7109375" style="624" customWidth="1"/>
    <col min="15373" max="15373" width="43.42578125" style="624" customWidth="1"/>
    <col min="15374" max="15374" width="19.140625" style="624" customWidth="1"/>
    <col min="15375" max="15375" width="22" style="624" customWidth="1"/>
    <col min="15376" max="15377" width="21.5703125" style="624" customWidth="1"/>
    <col min="15378" max="15378" width="9.28515625" style="624"/>
    <col min="15379" max="15379" width="37.85546875" style="624" customWidth="1"/>
    <col min="15380" max="15380" width="23.7109375" style="624" customWidth="1"/>
    <col min="15381" max="15381" width="24.28515625" style="624" customWidth="1"/>
    <col min="15382" max="15382" width="23.28515625" style="624" customWidth="1"/>
    <col min="15383" max="15383" width="22.7109375" style="624" customWidth="1"/>
    <col min="15384" max="15616" width="9.28515625" style="624"/>
    <col min="15617" max="15617" width="36.28515625" style="624" customWidth="1"/>
    <col min="15618" max="15618" width="28.7109375" style="624" customWidth="1"/>
    <col min="15619" max="15619" width="26.140625" style="624" customWidth="1"/>
    <col min="15620" max="15621" width="21.42578125" style="624" customWidth="1"/>
    <col min="15622" max="15622" width="6.42578125" style="624" customWidth="1"/>
    <col min="15623" max="15623" width="43.7109375" style="624" bestFit="1" customWidth="1"/>
    <col min="15624" max="15624" width="27" style="624" customWidth="1"/>
    <col min="15625" max="15625" width="25.140625" style="624" customWidth="1"/>
    <col min="15626" max="15627" width="21.28515625" style="624" customWidth="1"/>
    <col min="15628" max="15628" width="4.7109375" style="624" customWidth="1"/>
    <col min="15629" max="15629" width="43.42578125" style="624" customWidth="1"/>
    <col min="15630" max="15630" width="19.140625" style="624" customWidth="1"/>
    <col min="15631" max="15631" width="22" style="624" customWidth="1"/>
    <col min="15632" max="15633" width="21.5703125" style="624" customWidth="1"/>
    <col min="15634" max="15634" width="9.28515625" style="624"/>
    <col min="15635" max="15635" width="37.85546875" style="624" customWidth="1"/>
    <col min="15636" max="15636" width="23.7109375" style="624" customWidth="1"/>
    <col min="15637" max="15637" width="24.28515625" style="624" customWidth="1"/>
    <col min="15638" max="15638" width="23.28515625" style="624" customWidth="1"/>
    <col min="15639" max="15639" width="22.7109375" style="624" customWidth="1"/>
    <col min="15640" max="15872" width="9.28515625" style="624"/>
    <col min="15873" max="15873" width="36.28515625" style="624" customWidth="1"/>
    <col min="15874" max="15874" width="28.7109375" style="624" customWidth="1"/>
    <col min="15875" max="15875" width="26.140625" style="624" customWidth="1"/>
    <col min="15876" max="15877" width="21.42578125" style="624" customWidth="1"/>
    <col min="15878" max="15878" width="6.42578125" style="624" customWidth="1"/>
    <col min="15879" max="15879" width="43.7109375" style="624" bestFit="1" customWidth="1"/>
    <col min="15880" max="15880" width="27" style="624" customWidth="1"/>
    <col min="15881" max="15881" width="25.140625" style="624" customWidth="1"/>
    <col min="15882" max="15883" width="21.28515625" style="624" customWidth="1"/>
    <col min="15884" max="15884" width="4.7109375" style="624" customWidth="1"/>
    <col min="15885" max="15885" width="43.42578125" style="624" customWidth="1"/>
    <col min="15886" max="15886" width="19.140625" style="624" customWidth="1"/>
    <col min="15887" max="15887" width="22" style="624" customWidth="1"/>
    <col min="15888" max="15889" width="21.5703125" style="624" customWidth="1"/>
    <col min="15890" max="15890" width="9.28515625" style="624"/>
    <col min="15891" max="15891" width="37.85546875" style="624" customWidth="1"/>
    <col min="15892" max="15892" width="23.7109375" style="624" customWidth="1"/>
    <col min="15893" max="15893" width="24.28515625" style="624" customWidth="1"/>
    <col min="15894" max="15894" width="23.28515625" style="624" customWidth="1"/>
    <col min="15895" max="15895" width="22.7109375" style="624" customWidth="1"/>
    <col min="15896" max="16128" width="9.28515625" style="624"/>
    <col min="16129" max="16129" width="36.28515625" style="624" customWidth="1"/>
    <col min="16130" max="16130" width="28.7109375" style="624" customWidth="1"/>
    <col min="16131" max="16131" width="26.140625" style="624" customWidth="1"/>
    <col min="16132" max="16133" width="21.42578125" style="624" customWidth="1"/>
    <col min="16134" max="16134" width="6.42578125" style="624" customWidth="1"/>
    <col min="16135" max="16135" width="43.7109375" style="624" bestFit="1" customWidth="1"/>
    <col min="16136" max="16136" width="27" style="624" customWidth="1"/>
    <col min="16137" max="16137" width="25.140625" style="624" customWidth="1"/>
    <col min="16138" max="16139" width="21.28515625" style="624" customWidth="1"/>
    <col min="16140" max="16140" width="4.7109375" style="624" customWidth="1"/>
    <col min="16141" max="16141" width="43.42578125" style="624" customWidth="1"/>
    <col min="16142" max="16142" width="19.140625" style="624" customWidth="1"/>
    <col min="16143" max="16143" width="22" style="624" customWidth="1"/>
    <col min="16144" max="16145" width="21.5703125" style="624" customWidth="1"/>
    <col min="16146" max="16146" width="9.28515625" style="624"/>
    <col min="16147" max="16147" width="37.85546875" style="624" customWidth="1"/>
    <col min="16148" max="16148" width="23.7109375" style="624" customWidth="1"/>
    <col min="16149" max="16149" width="24.28515625" style="624" customWidth="1"/>
    <col min="16150" max="16150" width="23.28515625" style="624" customWidth="1"/>
    <col min="16151" max="16151" width="22.7109375" style="624" customWidth="1"/>
    <col min="16152" max="16384" width="9.28515625" style="624"/>
  </cols>
  <sheetData>
    <row r="1" spans="1:23" ht="12.95" customHeight="1">
      <c r="A1" s="621" t="s">
        <v>914</v>
      </c>
      <c r="B1" s="622"/>
      <c r="C1" s="622"/>
      <c r="D1" s="622"/>
      <c r="E1" s="623"/>
    </row>
    <row r="2" spans="1:23" ht="12.95" customHeight="1">
      <c r="A2" s="625" t="s">
        <v>915</v>
      </c>
      <c r="B2" s="626"/>
      <c r="C2" s="626"/>
      <c r="D2" s="626"/>
      <c r="E2" s="627"/>
    </row>
    <row r="3" spans="1:23" ht="12.95" customHeight="1">
      <c r="A3" s="625" t="s">
        <v>916</v>
      </c>
      <c r="B3" s="626"/>
      <c r="C3" s="626"/>
      <c r="D3" s="626"/>
      <c r="E3" s="627"/>
    </row>
    <row r="4" spans="1:23" ht="12.95" customHeight="1" thickBot="1">
      <c r="A4" s="628" t="s">
        <v>917</v>
      </c>
      <c r="B4" s="629"/>
      <c r="C4" s="629"/>
      <c r="D4" s="629"/>
      <c r="E4" s="630"/>
    </row>
    <row r="5" spans="1:23" ht="12.95" customHeight="1" thickBot="1">
      <c r="A5" s="631"/>
      <c r="B5" s="631"/>
      <c r="C5" s="631"/>
      <c r="D5" s="631"/>
      <c r="E5" s="632"/>
    </row>
    <row r="6" spans="1:23">
      <c r="A6" s="633" t="s">
        <v>918</v>
      </c>
      <c r="B6" s="634"/>
      <c r="C6" s="634"/>
      <c r="D6" s="634"/>
      <c r="E6" s="635"/>
      <c r="G6" s="636" t="s">
        <v>919</v>
      </c>
      <c r="H6" s="637"/>
      <c r="I6" s="637"/>
      <c r="J6" s="637"/>
      <c r="K6" s="638"/>
      <c r="M6" s="633" t="s">
        <v>920</v>
      </c>
      <c r="N6" s="634"/>
      <c r="O6" s="634"/>
      <c r="P6" s="634"/>
      <c r="Q6" s="635"/>
      <c r="S6" s="636" t="s">
        <v>921</v>
      </c>
      <c r="T6" s="637"/>
      <c r="U6" s="637"/>
      <c r="V6" s="637"/>
      <c r="W6" s="638"/>
    </row>
    <row r="7" spans="1:23">
      <c r="A7" s="639" t="s">
        <v>973</v>
      </c>
      <c r="B7" s="640"/>
      <c r="C7" s="640"/>
      <c r="D7" s="640"/>
      <c r="E7" s="641"/>
      <c r="G7" s="639" t="s">
        <v>973</v>
      </c>
      <c r="H7" s="640"/>
      <c r="I7" s="640"/>
      <c r="J7" s="640"/>
      <c r="K7" s="641"/>
      <c r="M7" s="639" t="s">
        <v>973</v>
      </c>
      <c r="N7" s="640"/>
      <c r="O7" s="640"/>
      <c r="P7" s="640"/>
      <c r="Q7" s="641"/>
      <c r="S7" s="639" t="s">
        <v>973</v>
      </c>
      <c r="T7" s="640"/>
      <c r="U7" s="640"/>
      <c r="V7" s="640"/>
      <c r="W7" s="641"/>
    </row>
    <row r="8" spans="1:23">
      <c r="A8" s="642" t="s">
        <v>0</v>
      </c>
      <c r="B8" s="643" t="s">
        <v>1</v>
      </c>
      <c r="C8" s="644"/>
      <c r="D8" s="644"/>
      <c r="E8" s="645"/>
      <c r="G8" s="642" t="s">
        <v>0</v>
      </c>
      <c r="H8" s="646" t="s">
        <v>2</v>
      </c>
      <c r="I8" s="646"/>
      <c r="J8" s="646"/>
      <c r="K8" s="647"/>
      <c r="M8" s="642" t="s">
        <v>0</v>
      </c>
      <c r="N8" s="643" t="s">
        <v>922</v>
      </c>
      <c r="O8" s="644"/>
      <c r="P8" s="644"/>
      <c r="Q8" s="645"/>
      <c r="S8" s="642" t="s">
        <v>0</v>
      </c>
      <c r="T8" s="646" t="s">
        <v>3</v>
      </c>
      <c r="U8" s="646"/>
      <c r="V8" s="646"/>
      <c r="W8" s="647"/>
    </row>
    <row r="9" spans="1:23">
      <c r="A9" s="642" t="s">
        <v>923</v>
      </c>
      <c r="B9" s="646" t="s">
        <v>924</v>
      </c>
      <c r="C9" s="646"/>
      <c r="D9" s="646"/>
      <c r="E9" s="647"/>
      <c r="G9" s="642" t="s">
        <v>923</v>
      </c>
      <c r="H9" s="646" t="s">
        <v>925</v>
      </c>
      <c r="I9" s="646"/>
      <c r="J9" s="646"/>
      <c r="K9" s="647"/>
      <c r="M9" s="642" t="s">
        <v>923</v>
      </c>
      <c r="N9" s="643" t="s">
        <v>926</v>
      </c>
      <c r="O9" s="644"/>
      <c r="P9" s="644"/>
      <c r="Q9" s="645"/>
      <c r="S9" s="642" t="s">
        <v>923</v>
      </c>
      <c r="T9" s="646" t="s">
        <v>927</v>
      </c>
      <c r="U9" s="646"/>
      <c r="V9" s="646"/>
      <c r="W9" s="647"/>
    </row>
    <row r="10" spans="1:23">
      <c r="A10" s="642" t="s">
        <v>928</v>
      </c>
      <c r="B10" s="648" t="s">
        <v>929</v>
      </c>
      <c r="C10" s="649"/>
      <c r="D10" s="649"/>
      <c r="E10" s="650"/>
      <c r="G10" s="642" t="s">
        <v>928</v>
      </c>
      <c r="H10" s="651" t="s">
        <v>930</v>
      </c>
      <c r="I10" s="651"/>
      <c r="J10" s="651"/>
      <c r="K10" s="652"/>
      <c r="M10" s="642" t="s">
        <v>928</v>
      </c>
      <c r="N10" s="653" t="s">
        <v>931</v>
      </c>
      <c r="O10" s="654"/>
      <c r="P10" s="654"/>
      <c r="Q10" s="655"/>
      <c r="S10" s="642" t="s">
        <v>928</v>
      </c>
      <c r="T10" s="651" t="s">
        <v>932</v>
      </c>
      <c r="U10" s="651"/>
      <c r="V10" s="651"/>
      <c r="W10" s="652"/>
    </row>
    <row r="11" spans="1:23">
      <c r="A11" s="656" t="s">
        <v>933</v>
      </c>
      <c r="B11" s="643" t="s">
        <v>895</v>
      </c>
      <c r="C11" s="644"/>
      <c r="D11" s="644"/>
      <c r="E11" s="645"/>
      <c r="G11" s="656" t="s">
        <v>933</v>
      </c>
      <c r="H11" s="646" t="s">
        <v>934</v>
      </c>
      <c r="I11" s="646"/>
      <c r="J11" s="646"/>
      <c r="K11" s="647"/>
      <c r="M11" s="656" t="s">
        <v>933</v>
      </c>
      <c r="N11" s="653" t="s">
        <v>935</v>
      </c>
      <c r="O11" s="654"/>
      <c r="P11" s="654"/>
      <c r="Q11" s="655"/>
      <c r="S11" s="656" t="s">
        <v>933</v>
      </c>
      <c r="T11" s="646" t="s">
        <v>936</v>
      </c>
      <c r="U11" s="646"/>
      <c r="V11" s="646"/>
      <c r="W11" s="647"/>
    </row>
    <row r="12" spans="1:23">
      <c r="A12" s="656" t="s">
        <v>937</v>
      </c>
      <c r="B12" s="657">
        <v>41418</v>
      </c>
      <c r="C12" s="658"/>
      <c r="D12" s="658"/>
      <c r="E12" s="659"/>
      <c r="G12" s="656" t="s">
        <v>937</v>
      </c>
      <c r="H12" s="660">
        <v>43670</v>
      </c>
      <c r="I12" s="660"/>
      <c r="J12" s="660"/>
      <c r="K12" s="661"/>
      <c r="M12" s="656" t="s">
        <v>937</v>
      </c>
      <c r="N12" s="657">
        <v>43231</v>
      </c>
      <c r="O12" s="658"/>
      <c r="P12" s="658"/>
      <c r="Q12" s="659"/>
      <c r="S12" s="656" t="s">
        <v>937</v>
      </c>
      <c r="T12" s="660">
        <v>44342</v>
      </c>
      <c r="U12" s="660"/>
      <c r="V12" s="660"/>
      <c r="W12" s="661"/>
    </row>
    <row r="13" spans="1:23">
      <c r="A13" s="656" t="s">
        <v>938</v>
      </c>
      <c r="B13" s="664">
        <v>39848.26</v>
      </c>
      <c r="C13" s="644"/>
      <c r="D13" s="644"/>
      <c r="E13" s="645"/>
      <c r="G13" s="656" t="s">
        <v>938</v>
      </c>
      <c r="H13" s="662">
        <v>1849.01</v>
      </c>
      <c r="I13" s="662"/>
      <c r="J13" s="662"/>
      <c r="K13" s="663"/>
      <c r="M13" s="656" t="s">
        <v>938</v>
      </c>
      <c r="N13" s="664">
        <v>1725.68</v>
      </c>
      <c r="O13" s="665"/>
      <c r="P13" s="665"/>
      <c r="Q13" s="666"/>
      <c r="S13" s="656" t="s">
        <v>938</v>
      </c>
      <c r="T13" s="662">
        <v>1490.67</v>
      </c>
      <c r="U13" s="662"/>
      <c r="V13" s="662"/>
      <c r="W13" s="663"/>
    </row>
    <row r="14" spans="1:23">
      <c r="A14" s="656" t="s">
        <v>939</v>
      </c>
      <c r="B14" s="667" t="s">
        <v>791</v>
      </c>
      <c r="C14" s="668"/>
      <c r="D14" s="668"/>
      <c r="E14" s="669"/>
      <c r="G14" s="656" t="s">
        <v>939</v>
      </c>
      <c r="H14" s="670" t="s">
        <v>793</v>
      </c>
      <c r="I14" s="670"/>
      <c r="J14" s="670"/>
      <c r="K14" s="671"/>
      <c r="M14" s="656" t="s">
        <v>939</v>
      </c>
      <c r="N14" s="667" t="s">
        <v>792</v>
      </c>
      <c r="O14" s="668"/>
      <c r="P14" s="668"/>
      <c r="Q14" s="669"/>
      <c r="S14" s="656" t="s">
        <v>939</v>
      </c>
      <c r="T14" s="670" t="s">
        <v>794</v>
      </c>
      <c r="U14" s="670"/>
      <c r="V14" s="670"/>
      <c r="W14" s="671"/>
    </row>
    <row r="15" spans="1:23">
      <c r="A15" s="672"/>
      <c r="B15" s="673"/>
      <c r="C15" s="674"/>
      <c r="D15" s="674"/>
      <c r="E15" s="675"/>
      <c r="G15" s="672"/>
      <c r="H15" s="673"/>
      <c r="I15" s="674"/>
      <c r="J15" s="674"/>
      <c r="K15" s="675"/>
      <c r="M15" s="672"/>
      <c r="N15" s="673"/>
      <c r="O15" s="674"/>
      <c r="P15" s="674"/>
      <c r="Q15" s="675"/>
      <c r="S15" s="672"/>
      <c r="T15" s="673"/>
      <c r="U15" s="674"/>
      <c r="V15" s="674"/>
      <c r="W15" s="675"/>
    </row>
    <row r="16" spans="1:23" ht="51">
      <c r="A16" s="676" t="s">
        <v>940</v>
      </c>
      <c r="B16" s="677" t="s">
        <v>941</v>
      </c>
      <c r="C16" s="677" t="s">
        <v>942</v>
      </c>
      <c r="D16" s="677" t="s">
        <v>943</v>
      </c>
      <c r="E16" s="678" t="s">
        <v>944</v>
      </c>
      <c r="G16" s="676" t="s">
        <v>940</v>
      </c>
      <c r="H16" s="677" t="s">
        <v>941</v>
      </c>
      <c r="I16" s="677" t="s">
        <v>942</v>
      </c>
      <c r="J16" s="677" t="s">
        <v>943</v>
      </c>
      <c r="K16" s="678" t="s">
        <v>944</v>
      </c>
      <c r="M16" s="676" t="s">
        <v>940</v>
      </c>
      <c r="N16" s="677" t="s">
        <v>941</v>
      </c>
      <c r="O16" s="677" t="s">
        <v>942</v>
      </c>
      <c r="P16" s="679" t="s">
        <v>945</v>
      </c>
      <c r="Q16" s="678" t="s">
        <v>946</v>
      </c>
      <c r="S16" s="676" t="s">
        <v>940</v>
      </c>
      <c r="T16" s="677" t="s">
        <v>941</v>
      </c>
      <c r="U16" s="677" t="s">
        <v>942</v>
      </c>
      <c r="V16" s="677" t="s">
        <v>947</v>
      </c>
      <c r="W16" s="678" t="s">
        <v>948</v>
      </c>
    </row>
    <row r="17" spans="1:23">
      <c r="A17" s="680" t="s">
        <v>949</v>
      </c>
      <c r="B17" s="681">
        <v>0.19529376187324643</v>
      </c>
      <c r="C17" s="681">
        <v>0.1868767727599141</v>
      </c>
      <c r="D17" s="681">
        <v>0.14840940400908265</v>
      </c>
      <c r="E17" s="681">
        <v>0.13849587706008504</v>
      </c>
      <c r="G17" s="680" t="s">
        <v>949</v>
      </c>
      <c r="H17" s="681">
        <v>0.23450196550731928</v>
      </c>
      <c r="I17" s="681">
        <v>0.21908815861658559</v>
      </c>
      <c r="J17" s="681">
        <v>0.17973385444336887</v>
      </c>
      <c r="K17" s="681">
        <v>0.16302339922775788</v>
      </c>
      <c r="M17" s="680" t="s">
        <v>949</v>
      </c>
      <c r="N17" s="681">
        <v>4.8831909500705928E-2</v>
      </c>
      <c r="O17" s="681">
        <v>4.7766779662479664E-2</v>
      </c>
      <c r="P17" s="681">
        <v>5.3535606873591712E-2</v>
      </c>
      <c r="Q17" s="681">
        <v>5.6756667370634117E-2</v>
      </c>
      <c r="S17" s="680" t="s">
        <v>950</v>
      </c>
      <c r="T17" s="682">
        <v>8.3332973147038247E-2</v>
      </c>
      <c r="U17" s="682">
        <v>8.0094047582200067E-2</v>
      </c>
      <c r="V17" s="682">
        <v>5.8464260931361034E-2</v>
      </c>
      <c r="W17" s="682">
        <v>2.4888034540819115E-2</v>
      </c>
    </row>
    <row r="18" spans="1:23">
      <c r="A18" s="680" t="s">
        <v>951</v>
      </c>
      <c r="B18" s="681">
        <v>0.23121859857656091</v>
      </c>
      <c r="C18" s="681">
        <v>0.22058635248324543</v>
      </c>
      <c r="D18" s="681">
        <v>0.17245742720565405</v>
      </c>
      <c r="E18" s="681">
        <v>0.16184790485396094</v>
      </c>
      <c r="G18" s="680" t="s">
        <v>951</v>
      </c>
      <c r="H18" s="681">
        <v>0.20884680430563995</v>
      </c>
      <c r="I18" s="681">
        <v>0.19371450022453685</v>
      </c>
      <c r="J18" s="681">
        <v>0.17245742720565405</v>
      </c>
      <c r="K18" s="681">
        <v>0.16184790485396094</v>
      </c>
      <c r="M18" s="680" t="s">
        <v>952</v>
      </c>
      <c r="N18" s="681">
        <v>6.383882893661541E-2</v>
      </c>
      <c r="O18" s="681">
        <v>6.2860076807489881E-2</v>
      </c>
      <c r="P18" s="681">
        <v>6.4920417407692915E-2</v>
      </c>
      <c r="Q18" s="681">
        <v>5.9228240271763342E-2</v>
      </c>
      <c r="S18" s="683" t="s">
        <v>953</v>
      </c>
      <c r="T18" s="682">
        <v>9.6419557003447398E-2</v>
      </c>
      <c r="U18" s="682">
        <v>9.3178373947566673E-2</v>
      </c>
      <c r="V18" s="682">
        <v>9.0120129976131613E-2</v>
      </c>
      <c r="W18" s="682">
        <v>7.8878529940973108E-2</v>
      </c>
    </row>
    <row r="19" spans="1:23">
      <c r="A19" s="680" t="s">
        <v>954</v>
      </c>
      <c r="B19" s="681">
        <v>0.26382557767827519</v>
      </c>
      <c r="C19" s="681">
        <v>0.25166362485519067</v>
      </c>
      <c r="D19" s="681">
        <v>0.24910896438623231</v>
      </c>
      <c r="E19" s="681">
        <v>0.22712795144557418</v>
      </c>
      <c r="G19" s="680" t="s">
        <v>954</v>
      </c>
      <c r="H19" s="681">
        <v>0.26574314230041818</v>
      </c>
      <c r="I19" s="681">
        <v>0.249851444982649</v>
      </c>
      <c r="J19" s="681">
        <v>0.24910896438623231</v>
      </c>
      <c r="K19" s="681">
        <v>0.22712795144557418</v>
      </c>
      <c r="M19" s="680" t="s">
        <v>955</v>
      </c>
      <c r="N19" s="681">
        <v>6.412467721287185E-2</v>
      </c>
      <c r="O19" s="681">
        <v>6.3142314143104228E-2</v>
      </c>
      <c r="P19" s="681">
        <v>6.63964215588837E-2</v>
      </c>
      <c r="Q19" s="681">
        <v>6.7260988689854084E-2</v>
      </c>
      <c r="S19" s="684"/>
      <c r="T19" s="685"/>
      <c r="U19" s="685"/>
      <c r="V19" s="685"/>
      <c r="W19" s="682"/>
    </row>
    <row r="20" spans="1:23">
      <c r="A20" s="680" t="s">
        <v>956</v>
      </c>
      <c r="B20" s="681">
        <v>0.19312070718072905</v>
      </c>
      <c r="C20" s="681">
        <v>0.18248383890520703</v>
      </c>
      <c r="D20" s="681">
        <v>0.13287439158823799</v>
      </c>
      <c r="E20" s="681">
        <v>0.13019737732339531</v>
      </c>
      <c r="G20" s="686"/>
      <c r="H20" s="687"/>
      <c r="I20" s="687"/>
      <c r="J20" s="688"/>
      <c r="K20" s="689"/>
      <c r="M20" s="683" t="s">
        <v>957</v>
      </c>
      <c r="N20" s="681">
        <v>6.5466422559986942E-2</v>
      </c>
      <c r="O20" s="681">
        <v>6.4467812775517691E-2</v>
      </c>
      <c r="P20" s="681">
        <v>6.7947987780597338E-2</v>
      </c>
      <c r="Q20" s="681">
        <v>6.0229463447228578E-2</v>
      </c>
      <c r="S20" s="676" t="s">
        <v>974</v>
      </c>
      <c r="T20" s="677" t="s">
        <v>292</v>
      </c>
      <c r="U20" s="677" t="s">
        <v>293</v>
      </c>
      <c r="V20" s="690"/>
      <c r="W20" s="691"/>
    </row>
    <row r="21" spans="1:23">
      <c r="A21" s="680" t="s">
        <v>958</v>
      </c>
      <c r="B21" s="681">
        <v>0.2020309955226911</v>
      </c>
      <c r="C21" s="681">
        <v>0.19351576015603444</v>
      </c>
      <c r="D21" s="681">
        <v>0.15843181564693842</v>
      </c>
      <c r="E21" s="681">
        <v>0.1451447168888802</v>
      </c>
      <c r="G21" s="676" t="s">
        <v>974</v>
      </c>
      <c r="H21" s="692">
        <v>23.333100000000002</v>
      </c>
      <c r="I21" s="692">
        <v>22.183299999999999</v>
      </c>
      <c r="J21" s="690"/>
      <c r="K21" s="691"/>
      <c r="M21" s="683" t="s">
        <v>953</v>
      </c>
      <c r="N21" s="681">
        <v>6.2770675559638889E-2</v>
      </c>
      <c r="O21" s="681">
        <v>6.172854914092718E-2</v>
      </c>
      <c r="P21" s="681">
        <v>6.6944016179332211E-2</v>
      </c>
      <c r="Q21" s="681">
        <v>6.4073054278718899E-2</v>
      </c>
      <c r="S21" s="676"/>
      <c r="T21" s="677"/>
      <c r="U21" s="677"/>
      <c r="V21" s="690"/>
      <c r="W21" s="691"/>
    </row>
    <row r="22" spans="1:23">
      <c r="A22" s="693"/>
      <c r="B22" s="644"/>
      <c r="C22" s="644"/>
      <c r="D22" s="644"/>
      <c r="E22" s="694"/>
      <c r="G22" s="680"/>
      <c r="H22" s="695"/>
      <c r="I22" s="695"/>
      <c r="J22" s="690"/>
      <c r="K22" s="691"/>
      <c r="M22" s="683" t="s">
        <v>959</v>
      </c>
      <c r="N22" s="681">
        <v>4.3225000695084059E-2</v>
      </c>
      <c r="O22" s="681">
        <v>4.2192049285464606E-2</v>
      </c>
      <c r="P22" s="681">
        <v>4.6532112137540826E-2</v>
      </c>
      <c r="Q22" s="681">
        <v>4.3984939631754649E-2</v>
      </c>
      <c r="S22" s="696" t="s">
        <v>960</v>
      </c>
      <c r="T22" s="697">
        <v>11.9072</v>
      </c>
      <c r="U22" s="697">
        <v>11.829700000000001</v>
      </c>
      <c r="V22" s="690"/>
      <c r="W22" s="691"/>
    </row>
    <row r="23" spans="1:23" ht="25.5">
      <c r="A23" s="676" t="s">
        <v>974</v>
      </c>
      <c r="B23" s="690">
        <v>61.603400000000001</v>
      </c>
      <c r="C23" s="690">
        <v>57.322600000000001</v>
      </c>
      <c r="D23" s="690"/>
      <c r="E23" s="691"/>
      <c r="G23" s="698" t="s">
        <v>961</v>
      </c>
      <c r="H23" s="699"/>
      <c r="I23" s="700" t="s">
        <v>962</v>
      </c>
      <c r="J23" s="701"/>
      <c r="K23" s="702"/>
      <c r="M23" s="683" t="s">
        <v>963</v>
      </c>
      <c r="N23" s="681">
        <v>4.8187688250842076E-2</v>
      </c>
      <c r="O23" s="681">
        <v>4.7134312343124041E-2</v>
      </c>
      <c r="P23" s="681">
        <v>5.2800858109616433E-2</v>
      </c>
      <c r="Q23" s="681">
        <v>5.7231719737941722E-2</v>
      </c>
      <c r="S23" s="656" t="s">
        <v>964</v>
      </c>
      <c r="T23" s="690">
        <v>10.301600000000001</v>
      </c>
      <c r="U23" s="690">
        <v>10.398400000000001</v>
      </c>
      <c r="V23" s="690"/>
      <c r="W23" s="691"/>
    </row>
    <row r="24" spans="1:23">
      <c r="A24" s="676"/>
      <c r="B24" s="695"/>
      <c r="C24" s="695"/>
      <c r="D24" s="690"/>
      <c r="E24" s="691"/>
      <c r="G24" s="703" t="s">
        <v>292</v>
      </c>
      <c r="H24" s="704" t="s">
        <v>978</v>
      </c>
      <c r="I24" s="705"/>
      <c r="J24" s="706"/>
      <c r="K24" s="707"/>
      <c r="M24" s="683"/>
      <c r="N24" s="681"/>
      <c r="O24" s="681"/>
      <c r="P24" s="681"/>
      <c r="Q24" s="681"/>
      <c r="S24" s="680"/>
      <c r="T24" s="695"/>
      <c r="U24" s="695"/>
      <c r="V24" s="690"/>
      <c r="W24" s="691"/>
    </row>
    <row r="25" spans="1:23">
      <c r="A25" s="708" t="s">
        <v>961</v>
      </c>
      <c r="B25" s="709"/>
      <c r="C25" s="700" t="s">
        <v>962</v>
      </c>
      <c r="D25" s="701"/>
      <c r="E25" s="702"/>
      <c r="G25" s="703" t="s">
        <v>293</v>
      </c>
      <c r="H25" s="704" t="s">
        <v>977</v>
      </c>
      <c r="I25" s="705"/>
      <c r="J25" s="706"/>
      <c r="K25" s="707"/>
      <c r="M25" s="676" t="s">
        <v>974</v>
      </c>
      <c r="N25" s="677" t="s">
        <v>292</v>
      </c>
      <c r="O25" s="677" t="s">
        <v>293</v>
      </c>
      <c r="P25" s="690"/>
      <c r="Q25" s="691"/>
      <c r="S25" s="698" t="s">
        <v>961</v>
      </c>
      <c r="T25" s="699"/>
      <c r="U25" s="700" t="s">
        <v>962</v>
      </c>
      <c r="V25" s="701"/>
      <c r="W25" s="702"/>
    </row>
    <row r="26" spans="1:23" ht="13.5" thickBot="1">
      <c r="A26" s="703" t="s">
        <v>292</v>
      </c>
      <c r="B26" s="704" t="s">
        <v>975</v>
      </c>
      <c r="C26" s="705"/>
      <c r="D26" s="706"/>
      <c r="E26" s="707"/>
      <c r="G26" s="710" t="s">
        <v>965</v>
      </c>
      <c r="H26" s="711">
        <v>1.18994962911829E-2</v>
      </c>
      <c r="I26" s="712"/>
      <c r="J26" s="713"/>
      <c r="K26" s="714"/>
      <c r="M26" s="696" t="s">
        <v>960</v>
      </c>
      <c r="N26" s="690">
        <v>1282.8657000000001</v>
      </c>
      <c r="O26" s="690">
        <v>1276.0735999999999</v>
      </c>
      <c r="P26" s="690"/>
      <c r="Q26" s="691"/>
      <c r="S26" s="703" t="s">
        <v>292</v>
      </c>
      <c r="T26" s="704" t="s">
        <v>966</v>
      </c>
      <c r="U26" s="705"/>
      <c r="V26" s="706"/>
      <c r="W26" s="707"/>
    </row>
    <row r="27" spans="1:23" ht="25.5">
      <c r="A27" s="715" t="s">
        <v>293</v>
      </c>
      <c r="B27" s="716" t="s">
        <v>976</v>
      </c>
      <c r="C27" s="705"/>
      <c r="D27" s="706"/>
      <c r="E27" s="707"/>
      <c r="M27" s="680" t="s">
        <v>967</v>
      </c>
      <c r="N27" s="690">
        <v>1000.5404</v>
      </c>
      <c r="O27" s="690">
        <v>1000.5404</v>
      </c>
      <c r="P27" s="690"/>
      <c r="Q27" s="691"/>
      <c r="S27" s="703" t="s">
        <v>293</v>
      </c>
      <c r="T27" s="704" t="s">
        <v>968</v>
      </c>
      <c r="U27" s="705"/>
      <c r="V27" s="706"/>
      <c r="W27" s="707"/>
    </row>
    <row r="28" spans="1:23" ht="26.25" thickBot="1">
      <c r="A28" s="710" t="s">
        <v>965</v>
      </c>
      <c r="B28" s="711">
        <v>9.7730797915504507E-3</v>
      </c>
      <c r="C28" s="712"/>
      <c r="D28" s="713"/>
      <c r="E28" s="714"/>
      <c r="M28" s="680" t="s">
        <v>969</v>
      </c>
      <c r="N28" s="717">
        <v>1001</v>
      </c>
      <c r="O28" s="717">
        <v>1001</v>
      </c>
      <c r="P28" s="690"/>
      <c r="Q28" s="691"/>
      <c r="S28" s="710" t="s">
        <v>965</v>
      </c>
      <c r="T28" s="711">
        <v>4.0656801821940701E-3</v>
      </c>
      <c r="U28" s="712"/>
      <c r="V28" s="713"/>
      <c r="W28" s="714"/>
    </row>
    <row r="29" spans="1:23" ht="25.5">
      <c r="M29" s="719" t="s">
        <v>970</v>
      </c>
      <c r="N29" s="736">
        <v>1003</v>
      </c>
      <c r="O29" s="717">
        <v>1003</v>
      </c>
      <c r="P29" s="720"/>
      <c r="Q29" s="721"/>
    </row>
    <row r="30" spans="1:23">
      <c r="A30" s="624" t="s">
        <v>971</v>
      </c>
      <c r="M30" s="719"/>
      <c r="N30" s="722"/>
      <c r="O30" s="720"/>
      <c r="P30" s="720"/>
      <c r="Q30" s="721"/>
    </row>
    <row r="31" spans="1:23">
      <c r="B31" s="624"/>
      <c r="M31" s="639" t="s">
        <v>961</v>
      </c>
      <c r="N31" s="723"/>
      <c r="O31" s="724" t="s">
        <v>962</v>
      </c>
      <c r="P31" s="725"/>
      <c r="Q31" s="726"/>
    </row>
    <row r="32" spans="1:23">
      <c r="A32" s="624" t="s">
        <v>972</v>
      </c>
      <c r="B32" s="624"/>
      <c r="M32" s="727" t="s">
        <v>292</v>
      </c>
      <c r="N32" s="728" t="s">
        <v>979</v>
      </c>
      <c r="O32" s="729"/>
      <c r="P32" s="730"/>
      <c r="Q32" s="731"/>
    </row>
    <row r="33" spans="2:17">
      <c r="B33" s="624"/>
      <c r="M33" s="727" t="s">
        <v>293</v>
      </c>
      <c r="N33" s="728" t="s">
        <v>980</v>
      </c>
      <c r="O33" s="729"/>
      <c r="P33" s="730"/>
      <c r="Q33" s="731"/>
    </row>
    <row r="34" spans="2:17" ht="13.5" thickBot="1">
      <c r="M34" s="732" t="s">
        <v>965</v>
      </c>
      <c r="N34" s="711">
        <v>1.96389436176852E-3</v>
      </c>
      <c r="O34" s="733"/>
      <c r="P34" s="734"/>
      <c r="Q34" s="735"/>
    </row>
  </sheetData>
  <mergeCells count="49">
    <mergeCell ref="I23:K26"/>
    <mergeCell ref="A25:B25"/>
    <mergeCell ref="C25:E28"/>
    <mergeCell ref="U25:W28"/>
    <mergeCell ref="M31:N31"/>
    <mergeCell ref="O31:Q34"/>
    <mergeCell ref="B14:E14"/>
    <mergeCell ref="H14:K14"/>
    <mergeCell ref="N14:Q14"/>
    <mergeCell ref="T14:W14"/>
    <mergeCell ref="S19:V19"/>
    <mergeCell ref="A22:D22"/>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E1"/>
    <mergeCell ref="A2:E2"/>
    <mergeCell ref="A3:E3"/>
    <mergeCell ref="A4:E4"/>
    <mergeCell ref="A5:D5"/>
    <mergeCell ref="A6:E6"/>
  </mergeCells>
  <hyperlinks>
    <hyperlink ref="N14:P14" location="PPLF!A1" display="PPLF" xr:uid="{E959FD56-5FA6-4D63-A5F8-F08A1D36A9E6}"/>
    <hyperlink ref="H14:J14" location="PPTSF!A1" display="PPTSF" xr:uid="{B6B7C6C1-4383-45ED-BEA3-4E716450945F}"/>
    <hyperlink ref="T14:V14" location="PPCHF!A1" display="PPCHF" xr:uid="{9282565D-6E18-43F6-B942-47FCDDF05B85}"/>
    <hyperlink ref="B14" location="PPFCF!A1" display="PPFCF" xr:uid="{D3C360E5-580D-45C7-8A75-6ED83714DDBD}"/>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L296"/>
  <sheetViews>
    <sheetView workbookViewId="0">
      <selection activeCell="A2" sqref="A2:XFD2"/>
    </sheetView>
  </sheetViews>
  <sheetFormatPr defaultRowHeight="12.75"/>
  <cols>
    <col min="1" max="1" width="3.28515625" style="2" customWidth="1"/>
    <col min="2" max="2" width="50.140625" style="2" customWidth="1"/>
    <col min="3" max="3" width="16.7109375" style="2" customWidth="1"/>
    <col min="4" max="4" width="33.140625" style="2" customWidth="1"/>
    <col min="5" max="5" width="15.5703125" style="2" bestFit="1" customWidth="1"/>
    <col min="6" max="6" width="18.7109375" style="2" customWidth="1"/>
    <col min="7" max="7" width="15.7109375" style="2" customWidth="1"/>
    <col min="8" max="8" width="16" style="2" customWidth="1"/>
    <col min="9" max="9" width="11.28515625" style="2" customWidth="1"/>
    <col min="10" max="10" width="10.85546875" style="2" customWidth="1"/>
    <col min="11" max="16384" width="9.140625" style="2"/>
  </cols>
  <sheetData>
    <row r="1" spans="1:11" ht="15.95" customHeight="1">
      <c r="A1" s="1"/>
      <c r="B1" s="569" t="s">
        <v>795</v>
      </c>
      <c r="C1" s="569"/>
      <c r="D1" s="569"/>
      <c r="E1" s="569"/>
      <c r="F1" s="569"/>
      <c r="G1" s="569"/>
      <c r="H1" s="1"/>
      <c r="I1" s="1"/>
      <c r="J1" s="1"/>
    </row>
    <row r="2" spans="1:11" s="742" customFormat="1" ht="12.95" customHeight="1">
      <c r="A2" s="737"/>
      <c r="B2" s="738"/>
      <c r="C2" s="737"/>
      <c r="D2" s="737"/>
      <c r="E2" s="737"/>
      <c r="F2" s="737"/>
      <c r="G2" s="737"/>
      <c r="H2" s="737"/>
      <c r="I2" s="739" t="s">
        <v>981</v>
      </c>
      <c r="J2" s="740"/>
      <c r="K2" s="741"/>
    </row>
    <row r="3" spans="1:11" ht="12.95" customHeight="1" thickBot="1">
      <c r="A3" s="3" t="s">
        <v>4</v>
      </c>
      <c r="B3" s="4" t="s">
        <v>5</v>
      </c>
      <c r="C3" s="1"/>
      <c r="D3" s="1"/>
      <c r="E3" s="1"/>
      <c r="F3" s="1"/>
      <c r="G3" s="1"/>
      <c r="H3" s="1"/>
      <c r="I3" s="1"/>
      <c r="J3" s="1"/>
    </row>
    <row r="4" spans="1:11" ht="27.95" customHeight="1">
      <c r="A4" s="1"/>
      <c r="B4" s="5" t="s">
        <v>6</v>
      </c>
      <c r="C4" s="6" t="s">
        <v>7</v>
      </c>
      <c r="D4" s="7" t="s">
        <v>8</v>
      </c>
      <c r="E4" s="7" t="s">
        <v>9</v>
      </c>
      <c r="F4" s="7" t="s">
        <v>10</v>
      </c>
      <c r="G4" s="7" t="s">
        <v>11</v>
      </c>
      <c r="H4" s="7" t="s">
        <v>12</v>
      </c>
      <c r="I4" s="8" t="s">
        <v>13</v>
      </c>
      <c r="J4" s="9" t="s">
        <v>14</v>
      </c>
    </row>
    <row r="5" spans="1:11" ht="12.95" customHeight="1">
      <c r="A5" s="1"/>
      <c r="B5" s="10" t="s">
        <v>15</v>
      </c>
      <c r="C5" s="11"/>
      <c r="D5" s="11"/>
      <c r="E5" s="11"/>
      <c r="F5" s="11"/>
      <c r="G5" s="11"/>
      <c r="H5" s="12"/>
      <c r="I5" s="13"/>
      <c r="J5" s="1"/>
    </row>
    <row r="6" spans="1:11" ht="12.95" customHeight="1">
      <c r="A6" s="1"/>
      <c r="B6" s="10" t="s">
        <v>16</v>
      </c>
      <c r="C6" s="11"/>
      <c r="D6" s="11"/>
      <c r="E6" s="11"/>
      <c r="F6" s="1"/>
      <c r="G6" s="12"/>
      <c r="H6" s="12"/>
      <c r="I6" s="13"/>
      <c r="J6" s="1"/>
    </row>
    <row r="7" spans="1:11" ht="12.95" customHeight="1">
      <c r="A7" s="14" t="s">
        <v>17</v>
      </c>
      <c r="B7" s="15" t="s">
        <v>18</v>
      </c>
      <c r="C7" s="11" t="s">
        <v>19</v>
      </c>
      <c r="D7" s="11" t="s">
        <v>20</v>
      </c>
      <c r="E7" s="16">
        <v>19295442</v>
      </c>
      <c r="F7" s="17">
        <v>318606.34000000003</v>
      </c>
      <c r="G7" s="18">
        <v>0.08</v>
      </c>
      <c r="H7" s="19"/>
      <c r="I7" s="20"/>
      <c r="J7" s="1"/>
    </row>
    <row r="8" spans="1:11" ht="12.95" customHeight="1">
      <c r="A8" s="14" t="s">
        <v>21</v>
      </c>
      <c r="B8" s="15" t="s">
        <v>22</v>
      </c>
      <c r="C8" s="11" t="s">
        <v>23</v>
      </c>
      <c r="D8" s="11" t="s">
        <v>24</v>
      </c>
      <c r="E8" s="16">
        <v>60698959</v>
      </c>
      <c r="F8" s="17">
        <v>282675.05</v>
      </c>
      <c r="G8" s="18">
        <v>7.0900000000000005E-2</v>
      </c>
      <c r="H8" s="19"/>
      <c r="I8" s="20"/>
      <c r="J8" s="1"/>
    </row>
    <row r="9" spans="1:11" ht="12.95" customHeight="1">
      <c r="A9" s="14" t="s">
        <v>25</v>
      </c>
      <c r="B9" s="15" t="s">
        <v>26</v>
      </c>
      <c r="C9" s="11" t="s">
        <v>27</v>
      </c>
      <c r="D9" s="11" t="s">
        <v>28</v>
      </c>
      <c r="E9" s="16">
        <v>3668592</v>
      </c>
      <c r="F9" s="17">
        <v>276740.24</v>
      </c>
      <c r="G9" s="18">
        <v>6.9400000000000003E-2</v>
      </c>
      <c r="H9" s="19"/>
      <c r="I9" s="20"/>
      <c r="J9" s="1"/>
    </row>
    <row r="10" spans="1:11" ht="12.95" customHeight="1">
      <c r="A10" s="14" t="s">
        <v>29</v>
      </c>
      <c r="B10" s="15" t="s">
        <v>30</v>
      </c>
      <c r="C10" s="11" t="s">
        <v>31</v>
      </c>
      <c r="D10" s="11" t="s">
        <v>20</v>
      </c>
      <c r="E10" s="16">
        <v>22165898</v>
      </c>
      <c r="F10" s="17">
        <v>221282.16</v>
      </c>
      <c r="G10" s="18">
        <v>5.5500000000000001E-2</v>
      </c>
      <c r="H10" s="19"/>
      <c r="I10" s="20"/>
      <c r="J10" s="1"/>
    </row>
    <row r="11" spans="1:11" ht="12.95" customHeight="1">
      <c r="A11" s="14" t="s">
        <v>32</v>
      </c>
      <c r="B11" s="15" t="s">
        <v>33</v>
      </c>
      <c r="C11" s="11" t="s">
        <v>34</v>
      </c>
      <c r="D11" s="11" t="s">
        <v>20</v>
      </c>
      <c r="E11" s="16">
        <v>22924955</v>
      </c>
      <c r="F11" s="17">
        <v>218681.15</v>
      </c>
      <c r="G11" s="18">
        <v>5.4899999999999997E-2</v>
      </c>
      <c r="H11" s="19"/>
      <c r="I11" s="20"/>
      <c r="J11" s="1"/>
    </row>
    <row r="12" spans="1:11" ht="12.95" customHeight="1">
      <c r="A12" s="14" t="s">
        <v>35</v>
      </c>
      <c r="B12" s="15" t="s">
        <v>36</v>
      </c>
      <c r="C12" s="11" t="s">
        <v>37</v>
      </c>
      <c r="D12" s="11" t="s">
        <v>38</v>
      </c>
      <c r="E12" s="16">
        <v>80818995</v>
      </c>
      <c r="F12" s="17">
        <v>215018.94</v>
      </c>
      <c r="G12" s="18">
        <v>5.3999999999999999E-2</v>
      </c>
      <c r="H12" s="19"/>
      <c r="I12" s="20"/>
      <c r="J12" s="1"/>
    </row>
    <row r="13" spans="1:11" ht="12.95" customHeight="1">
      <c r="A13" s="14" t="s">
        <v>39</v>
      </c>
      <c r="B13" s="15" t="s">
        <v>40</v>
      </c>
      <c r="C13" s="11" t="s">
        <v>41</v>
      </c>
      <c r="D13" s="11" t="s">
        <v>42</v>
      </c>
      <c r="E13" s="16">
        <v>18010620</v>
      </c>
      <c r="F13" s="17">
        <v>201124.59</v>
      </c>
      <c r="G13" s="18">
        <v>5.0500000000000003E-2</v>
      </c>
      <c r="H13" s="19"/>
      <c r="I13" s="20"/>
      <c r="J13" s="1"/>
    </row>
    <row r="14" spans="1:11" ht="12.95" customHeight="1">
      <c r="A14" s="14" t="s">
        <v>43</v>
      </c>
      <c r="B14" s="15" t="s">
        <v>44</v>
      </c>
      <c r="C14" s="11" t="s">
        <v>45</v>
      </c>
      <c r="D14" s="11" t="s">
        <v>46</v>
      </c>
      <c r="E14" s="16">
        <v>86775399</v>
      </c>
      <c r="F14" s="17">
        <v>198932.6</v>
      </c>
      <c r="G14" s="18">
        <v>4.99E-2</v>
      </c>
      <c r="H14" s="19"/>
      <c r="I14" s="20"/>
      <c r="J14" s="1"/>
    </row>
    <row r="15" spans="1:11" ht="12.95" customHeight="1">
      <c r="A15" s="14" t="s">
        <v>47</v>
      </c>
      <c r="B15" s="15" t="s">
        <v>48</v>
      </c>
      <c r="C15" s="11" t="s">
        <v>49</v>
      </c>
      <c r="D15" s="11" t="s">
        <v>50</v>
      </c>
      <c r="E15" s="16">
        <v>1402644</v>
      </c>
      <c r="F15" s="17">
        <v>137750.16</v>
      </c>
      <c r="G15" s="18">
        <v>3.4599999999999999E-2</v>
      </c>
      <c r="H15" s="19"/>
      <c r="I15" s="20"/>
      <c r="J15" s="1"/>
    </row>
    <row r="16" spans="1:11" ht="12.95" customHeight="1">
      <c r="A16" s="14" t="s">
        <v>51</v>
      </c>
      <c r="B16" s="15" t="s">
        <v>52</v>
      </c>
      <c r="C16" s="11" t="s">
        <v>53</v>
      </c>
      <c r="D16" s="11" t="s">
        <v>54</v>
      </c>
      <c r="E16" s="16">
        <v>7618643</v>
      </c>
      <c r="F16" s="17">
        <v>63878.51</v>
      </c>
      <c r="G16" s="18">
        <v>1.6E-2</v>
      </c>
      <c r="H16" s="19"/>
      <c r="I16" s="20"/>
      <c r="J16" s="1"/>
    </row>
    <row r="17" spans="1:10" ht="12.95" customHeight="1">
      <c r="A17" s="14" t="s">
        <v>55</v>
      </c>
      <c r="B17" s="15" t="s">
        <v>56</v>
      </c>
      <c r="C17" s="11" t="s">
        <v>57</v>
      </c>
      <c r="D17" s="11" t="s">
        <v>42</v>
      </c>
      <c r="E17" s="16">
        <v>4702120</v>
      </c>
      <c r="F17" s="17">
        <v>63746.64</v>
      </c>
      <c r="G17" s="18">
        <v>1.6E-2</v>
      </c>
      <c r="H17" s="19"/>
      <c r="I17" s="20"/>
      <c r="J17" s="1"/>
    </row>
    <row r="18" spans="1:10" ht="12.95" customHeight="1">
      <c r="A18" s="14" t="s">
        <v>58</v>
      </c>
      <c r="B18" s="15" t="s">
        <v>59</v>
      </c>
      <c r="C18" s="11" t="s">
        <v>60</v>
      </c>
      <c r="D18" s="11" t="s">
        <v>61</v>
      </c>
      <c r="E18" s="16">
        <v>52340347</v>
      </c>
      <c r="F18" s="17">
        <v>61369.06</v>
      </c>
      <c r="G18" s="18">
        <v>1.54E-2</v>
      </c>
      <c r="H18" s="19"/>
      <c r="I18" s="20"/>
      <c r="J18" s="1"/>
    </row>
    <row r="19" spans="1:10" ht="12.95" customHeight="1">
      <c r="A19" s="14" t="s">
        <v>62</v>
      </c>
      <c r="B19" s="15" t="s">
        <v>63</v>
      </c>
      <c r="C19" s="11" t="s">
        <v>64</v>
      </c>
      <c r="D19" s="11" t="s">
        <v>54</v>
      </c>
      <c r="E19" s="16">
        <v>4799727</v>
      </c>
      <c r="F19" s="17">
        <v>59067.839999999997</v>
      </c>
      <c r="G19" s="18">
        <v>1.4800000000000001E-2</v>
      </c>
      <c r="H19" s="19"/>
      <c r="I19" s="20"/>
      <c r="J19" s="1"/>
    </row>
    <row r="20" spans="1:10" ht="12.95" customHeight="1">
      <c r="A20" s="14" t="s">
        <v>65</v>
      </c>
      <c r="B20" s="15" t="s">
        <v>66</v>
      </c>
      <c r="C20" s="11" t="s">
        <v>67</v>
      </c>
      <c r="D20" s="11" t="s">
        <v>54</v>
      </c>
      <c r="E20" s="16">
        <v>44206584</v>
      </c>
      <c r="F20" s="17">
        <v>54219.38</v>
      </c>
      <c r="G20" s="18">
        <v>1.3599999999999999E-2</v>
      </c>
      <c r="H20" s="19"/>
      <c r="I20" s="20"/>
      <c r="J20" s="1"/>
    </row>
    <row r="21" spans="1:10" ht="12.95" customHeight="1">
      <c r="A21" s="14" t="s">
        <v>68</v>
      </c>
      <c r="B21" s="15" t="s">
        <v>69</v>
      </c>
      <c r="C21" s="11" t="s">
        <v>70</v>
      </c>
      <c r="D21" s="11" t="s">
        <v>71</v>
      </c>
      <c r="E21" s="16">
        <v>7204805</v>
      </c>
      <c r="F21" s="17">
        <v>45552.38</v>
      </c>
      <c r="G21" s="18">
        <v>1.14E-2</v>
      </c>
      <c r="H21" s="19"/>
      <c r="I21" s="20"/>
      <c r="J21" s="1"/>
    </row>
    <row r="22" spans="1:10" ht="12.95" customHeight="1">
      <c r="A22" s="14" t="s">
        <v>72</v>
      </c>
      <c r="B22" s="15" t="s">
        <v>73</v>
      </c>
      <c r="C22" s="11" t="s">
        <v>74</v>
      </c>
      <c r="D22" s="11" t="s">
        <v>71</v>
      </c>
      <c r="E22" s="16">
        <v>3618584</v>
      </c>
      <c r="F22" s="17">
        <v>42518.36</v>
      </c>
      <c r="G22" s="18">
        <v>1.0699999999999999E-2</v>
      </c>
      <c r="H22" s="19"/>
      <c r="I22" s="20"/>
      <c r="J22" s="1"/>
    </row>
    <row r="23" spans="1:10" ht="12.95" customHeight="1">
      <c r="A23" s="14" t="s">
        <v>75</v>
      </c>
      <c r="B23" s="15" t="s">
        <v>76</v>
      </c>
      <c r="C23" s="11" t="s">
        <v>77</v>
      </c>
      <c r="D23" s="11" t="s">
        <v>54</v>
      </c>
      <c r="E23" s="16">
        <v>2492885</v>
      </c>
      <c r="F23" s="17">
        <v>41411.81</v>
      </c>
      <c r="G23" s="18">
        <v>1.04E-2</v>
      </c>
      <c r="H23" s="19"/>
      <c r="I23" s="20"/>
      <c r="J23" s="1"/>
    </row>
    <row r="24" spans="1:10" ht="12.95" customHeight="1">
      <c r="A24" s="14" t="s">
        <v>78</v>
      </c>
      <c r="B24" s="15" t="s">
        <v>79</v>
      </c>
      <c r="C24" s="11" t="s">
        <v>80</v>
      </c>
      <c r="D24" s="11" t="s">
        <v>71</v>
      </c>
      <c r="E24" s="16">
        <v>665343</v>
      </c>
      <c r="F24" s="17">
        <v>37528.339999999997</v>
      </c>
      <c r="G24" s="18">
        <v>9.4000000000000004E-3</v>
      </c>
      <c r="H24" s="19"/>
      <c r="I24" s="20"/>
      <c r="J24" s="1"/>
    </row>
    <row r="25" spans="1:10" ht="12.95" customHeight="1">
      <c r="A25" s="14" t="s">
        <v>84</v>
      </c>
      <c r="B25" s="15" t="s">
        <v>85</v>
      </c>
      <c r="C25" s="11" t="s">
        <v>86</v>
      </c>
      <c r="D25" s="11" t="s">
        <v>87</v>
      </c>
      <c r="E25" s="21">
        <v>1226855</v>
      </c>
      <c r="F25" s="22">
        <v>31190.95</v>
      </c>
      <c r="G25" s="18">
        <v>7.7999999999999996E-3</v>
      </c>
      <c r="H25" s="19"/>
      <c r="I25" s="20"/>
      <c r="J25" s="1"/>
    </row>
    <row r="26" spans="1:10" ht="12.95" customHeight="1">
      <c r="A26" s="14" t="s">
        <v>88</v>
      </c>
      <c r="B26" s="15" t="s">
        <v>89</v>
      </c>
      <c r="C26" s="23" t="s">
        <v>90</v>
      </c>
      <c r="D26" s="24" t="s">
        <v>71</v>
      </c>
      <c r="E26" s="25">
        <v>3541831</v>
      </c>
      <c r="F26" s="26">
        <v>30937.89</v>
      </c>
      <c r="G26" s="27">
        <v>7.7999999999999996E-3</v>
      </c>
      <c r="H26" s="28"/>
      <c r="I26" s="29"/>
      <c r="J26" s="1"/>
    </row>
    <row r="27" spans="1:10" ht="12.95" customHeight="1">
      <c r="A27" s="14" t="s">
        <v>91</v>
      </c>
      <c r="B27" s="30" t="s">
        <v>92</v>
      </c>
      <c r="C27" s="24" t="s">
        <v>93</v>
      </c>
      <c r="D27" s="24" t="s">
        <v>54</v>
      </c>
      <c r="E27" s="25">
        <v>3035753</v>
      </c>
      <c r="F27" s="26">
        <v>24349.77</v>
      </c>
      <c r="G27" s="27">
        <v>6.1000000000000004E-3</v>
      </c>
      <c r="H27" s="28"/>
      <c r="I27" s="29"/>
      <c r="J27" s="1"/>
    </row>
    <row r="28" spans="1:10" ht="12.95" customHeight="1">
      <c r="A28" s="14" t="s">
        <v>94</v>
      </c>
      <c r="B28" s="30" t="s">
        <v>95</v>
      </c>
      <c r="C28" s="24" t="s">
        <v>96</v>
      </c>
      <c r="D28" s="24" t="s">
        <v>54</v>
      </c>
      <c r="E28" s="25">
        <v>422587</v>
      </c>
      <c r="F28" s="26">
        <v>23803.69</v>
      </c>
      <c r="G28" s="27">
        <v>6.0000000000000001E-3</v>
      </c>
      <c r="H28" s="28"/>
      <c r="I28" s="29"/>
      <c r="J28" s="1"/>
    </row>
    <row r="29" spans="1:10" ht="12.95" customHeight="1">
      <c r="A29" s="14" t="s">
        <v>97</v>
      </c>
      <c r="B29" s="30" t="s">
        <v>98</v>
      </c>
      <c r="C29" s="24" t="s">
        <v>99</v>
      </c>
      <c r="D29" s="24" t="s">
        <v>42</v>
      </c>
      <c r="E29" s="25">
        <v>417679</v>
      </c>
      <c r="F29" s="26">
        <v>16231.01</v>
      </c>
      <c r="G29" s="31">
        <v>4.1000000000000003E-3</v>
      </c>
      <c r="H29" s="32"/>
      <c r="I29" s="29"/>
      <c r="J29" s="1"/>
    </row>
    <row r="30" spans="1:10" ht="12.95" customHeight="1">
      <c r="A30" s="14" t="s">
        <v>103</v>
      </c>
      <c r="B30" s="30" t="s">
        <v>104</v>
      </c>
      <c r="C30" s="24" t="s">
        <v>105</v>
      </c>
      <c r="D30" s="24" t="s">
        <v>106</v>
      </c>
      <c r="E30" s="25">
        <v>27087811</v>
      </c>
      <c r="F30" s="26">
        <v>12975.06</v>
      </c>
      <c r="G30" s="31">
        <v>3.3E-3</v>
      </c>
      <c r="H30" s="32"/>
      <c r="I30" s="29"/>
      <c r="J30" s="1"/>
    </row>
    <row r="31" spans="1:10" ht="12.95" customHeight="1">
      <c r="A31" s="14" t="s">
        <v>117</v>
      </c>
      <c r="B31" s="30" t="s">
        <v>118</v>
      </c>
      <c r="C31" s="24" t="s">
        <v>119</v>
      </c>
      <c r="D31" s="24" t="s">
        <v>28</v>
      </c>
      <c r="E31" s="25">
        <v>80159</v>
      </c>
      <c r="F31" s="26">
        <v>4486.78</v>
      </c>
      <c r="G31" s="31">
        <v>1.1000000000000001E-3</v>
      </c>
      <c r="H31" s="32"/>
      <c r="I31" s="29"/>
      <c r="J31" s="1"/>
    </row>
    <row r="32" spans="1:10" ht="12.95" customHeight="1">
      <c r="A32" s="14"/>
      <c r="B32" s="30"/>
      <c r="C32" s="24"/>
      <c r="D32" s="24"/>
      <c r="E32" s="25"/>
      <c r="F32" s="26"/>
      <c r="G32" s="31"/>
      <c r="H32" s="32"/>
      <c r="I32" s="29"/>
      <c r="J32" s="1"/>
    </row>
    <row r="33" spans="1:10" ht="12.95" customHeight="1">
      <c r="A33" s="14"/>
      <c r="B33" s="33" t="s">
        <v>796</v>
      </c>
      <c r="C33" s="24"/>
      <c r="D33" s="24"/>
      <c r="E33" s="25"/>
      <c r="F33" s="26"/>
      <c r="G33" s="31"/>
      <c r="H33" s="32"/>
      <c r="I33" s="29"/>
      <c r="J33" s="1"/>
    </row>
    <row r="34" spans="1:10" ht="12.95" customHeight="1">
      <c r="A34" s="14" t="s">
        <v>100</v>
      </c>
      <c r="B34" s="30" t="s">
        <v>82</v>
      </c>
      <c r="C34" s="24" t="s">
        <v>83</v>
      </c>
      <c r="D34" s="24" t="s">
        <v>28</v>
      </c>
      <c r="E34" s="25">
        <v>461250</v>
      </c>
      <c r="F34" s="26">
        <v>33672.629999999997</v>
      </c>
      <c r="G34" s="31">
        <v>8.5000000000000006E-3</v>
      </c>
      <c r="H34" s="32"/>
      <c r="I34" s="29"/>
      <c r="J34" s="1"/>
    </row>
    <row r="35" spans="1:10" ht="12.95" customHeight="1">
      <c r="A35" s="14" t="s">
        <v>81</v>
      </c>
      <c r="B35" s="30" t="s">
        <v>101</v>
      </c>
      <c r="C35" s="24" t="s">
        <v>102</v>
      </c>
      <c r="D35" s="24" t="s">
        <v>20</v>
      </c>
      <c r="E35" s="25">
        <v>1059000</v>
      </c>
      <c r="F35" s="26">
        <v>15013.97</v>
      </c>
      <c r="G35" s="31">
        <v>3.8E-3</v>
      </c>
      <c r="H35" s="32"/>
      <c r="I35" s="29"/>
      <c r="J35" s="1"/>
    </row>
    <row r="36" spans="1:10" ht="12.95" customHeight="1">
      <c r="A36" s="14" t="s">
        <v>107</v>
      </c>
      <c r="B36" s="30" t="s">
        <v>108</v>
      </c>
      <c r="C36" s="24" t="s">
        <v>109</v>
      </c>
      <c r="D36" s="24" t="s">
        <v>24</v>
      </c>
      <c r="E36" s="25">
        <v>207300</v>
      </c>
      <c r="F36" s="26">
        <v>5308.54</v>
      </c>
      <c r="G36" s="31">
        <v>1.2999999999999999E-3</v>
      </c>
      <c r="H36" s="32"/>
      <c r="I36" s="29"/>
      <c r="J36" s="1"/>
    </row>
    <row r="37" spans="1:10" ht="12.95" customHeight="1">
      <c r="A37" s="14" t="s">
        <v>110</v>
      </c>
      <c r="B37" s="30" t="s">
        <v>111</v>
      </c>
      <c r="C37" s="24" t="s">
        <v>112</v>
      </c>
      <c r="D37" s="24" t="s">
        <v>113</v>
      </c>
      <c r="E37" s="25">
        <v>2565000</v>
      </c>
      <c r="F37" s="26">
        <v>4719.6000000000004</v>
      </c>
      <c r="G37" s="31">
        <v>1.1999999999999999E-3</v>
      </c>
      <c r="H37" s="32"/>
      <c r="I37" s="29"/>
      <c r="J37" s="1"/>
    </row>
    <row r="38" spans="1:10" ht="12.95" customHeight="1">
      <c r="A38" s="14" t="s">
        <v>114</v>
      </c>
      <c r="B38" s="30" t="s">
        <v>115</v>
      </c>
      <c r="C38" s="24" t="s">
        <v>116</v>
      </c>
      <c r="D38" s="24" t="s">
        <v>42</v>
      </c>
      <c r="E38" s="25">
        <v>422400</v>
      </c>
      <c r="F38" s="26">
        <v>4711.87</v>
      </c>
      <c r="G38" s="31">
        <v>1.1999999999999999E-3</v>
      </c>
      <c r="H38" s="32"/>
      <c r="I38" s="29"/>
      <c r="J38" s="1"/>
    </row>
    <row r="39" spans="1:10" ht="12.95" customHeight="1">
      <c r="A39" s="14" t="s">
        <v>120</v>
      </c>
      <c r="B39" s="30" t="s">
        <v>121</v>
      </c>
      <c r="C39" s="24" t="s">
        <v>122</v>
      </c>
      <c r="D39" s="24" t="s">
        <v>50</v>
      </c>
      <c r="E39" s="25">
        <v>430350</v>
      </c>
      <c r="F39" s="26">
        <v>2772.75</v>
      </c>
      <c r="G39" s="31">
        <v>6.9999999999999999E-4</v>
      </c>
      <c r="H39" s="32"/>
      <c r="I39" s="29"/>
      <c r="J39" s="1"/>
    </row>
    <row r="40" spans="1:10" ht="12.95" customHeight="1">
      <c r="A40" s="14" t="s">
        <v>123</v>
      </c>
      <c r="B40" s="30" t="s">
        <v>124</v>
      </c>
      <c r="C40" s="24" t="s">
        <v>125</v>
      </c>
      <c r="D40" s="24" t="s">
        <v>20</v>
      </c>
      <c r="E40" s="25">
        <v>1316250</v>
      </c>
      <c r="F40" s="26">
        <v>2661.46</v>
      </c>
      <c r="G40" s="31">
        <v>6.9999999999999999E-4</v>
      </c>
      <c r="H40" s="32"/>
      <c r="I40" s="29"/>
      <c r="J40" s="1"/>
    </row>
    <row r="41" spans="1:10" ht="12.95" customHeight="1">
      <c r="A41" s="14" t="s">
        <v>126</v>
      </c>
      <c r="B41" s="34" t="s">
        <v>127</v>
      </c>
      <c r="C41" s="11" t="s">
        <v>128</v>
      </c>
      <c r="D41" s="23" t="s">
        <v>42</v>
      </c>
      <c r="E41" s="25">
        <v>56525</v>
      </c>
      <c r="F41" s="26">
        <v>1933.97</v>
      </c>
      <c r="G41" s="27">
        <v>5.0000000000000001E-4</v>
      </c>
      <c r="H41" s="28"/>
      <c r="I41" s="29"/>
      <c r="J41" s="1"/>
    </row>
    <row r="42" spans="1:10" ht="12.95" customHeight="1">
      <c r="A42" s="14" t="s">
        <v>129</v>
      </c>
      <c r="B42" s="15" t="s">
        <v>130</v>
      </c>
      <c r="C42" s="11" t="s">
        <v>131</v>
      </c>
      <c r="D42" s="11" t="s">
        <v>132</v>
      </c>
      <c r="E42" s="21">
        <v>58300</v>
      </c>
      <c r="F42" s="22">
        <v>377.11</v>
      </c>
      <c r="G42" s="18">
        <v>1E-4</v>
      </c>
      <c r="H42" s="19"/>
      <c r="I42" s="20"/>
      <c r="J42" s="1"/>
    </row>
    <row r="43" spans="1:10" ht="12.95" customHeight="1">
      <c r="A43" s="14" t="s">
        <v>133</v>
      </c>
      <c r="B43" s="15" t="s">
        <v>134</v>
      </c>
      <c r="C43" s="11" t="s">
        <v>135</v>
      </c>
      <c r="D43" s="11" t="s">
        <v>20</v>
      </c>
      <c r="E43" s="16">
        <v>40500</v>
      </c>
      <c r="F43" s="17">
        <v>139.46</v>
      </c>
      <c r="G43" s="19" t="s">
        <v>136</v>
      </c>
      <c r="H43" s="19"/>
      <c r="I43" s="20"/>
      <c r="J43" s="1"/>
    </row>
    <row r="44" spans="1:10" ht="12.95" customHeight="1">
      <c r="A44" s="1"/>
      <c r="B44" s="10" t="s">
        <v>137</v>
      </c>
      <c r="C44" s="11"/>
      <c r="D44" s="11"/>
      <c r="E44" s="11"/>
      <c r="F44" s="35">
        <v>2755390.06</v>
      </c>
      <c r="G44" s="36">
        <v>0.69159999999999999</v>
      </c>
      <c r="H44" s="37"/>
      <c r="I44" s="38"/>
      <c r="J44" s="1"/>
    </row>
    <row r="45" spans="1:10" ht="12.95" customHeight="1">
      <c r="A45" s="1"/>
      <c r="B45" s="39" t="s">
        <v>138</v>
      </c>
      <c r="C45" s="40"/>
      <c r="D45" s="40"/>
      <c r="E45" s="40"/>
      <c r="F45" s="37" t="s">
        <v>139</v>
      </c>
      <c r="G45" s="37" t="s">
        <v>139</v>
      </c>
      <c r="H45" s="37"/>
      <c r="I45" s="38"/>
      <c r="J45" s="1"/>
    </row>
    <row r="46" spans="1:10" ht="12.95" customHeight="1">
      <c r="A46" s="1"/>
      <c r="B46" s="39" t="s">
        <v>137</v>
      </c>
      <c r="C46" s="40"/>
      <c r="D46" s="40"/>
      <c r="E46" s="40"/>
      <c r="F46" s="37" t="s">
        <v>139</v>
      </c>
      <c r="G46" s="37" t="s">
        <v>139</v>
      </c>
      <c r="H46" s="37"/>
      <c r="I46" s="38"/>
      <c r="J46" s="1"/>
    </row>
    <row r="47" spans="1:10" ht="12.95" customHeight="1">
      <c r="A47" s="1"/>
      <c r="B47" s="39" t="s">
        <v>140</v>
      </c>
      <c r="C47" s="41"/>
      <c r="D47" s="40"/>
      <c r="E47" s="41"/>
      <c r="F47" s="35">
        <v>2755390.06</v>
      </c>
      <c r="G47" s="36">
        <v>0.69159999999999999</v>
      </c>
      <c r="H47" s="37"/>
      <c r="I47" s="38"/>
      <c r="J47" s="1"/>
    </row>
    <row r="48" spans="1:10" ht="12.95" customHeight="1">
      <c r="A48" s="1"/>
      <c r="B48" s="10" t="s">
        <v>141</v>
      </c>
      <c r="C48" s="11"/>
      <c r="D48" s="11"/>
      <c r="E48" s="11"/>
      <c r="F48" s="11"/>
      <c r="G48" s="11"/>
      <c r="H48" s="12"/>
      <c r="I48" s="13"/>
      <c r="J48" s="1"/>
    </row>
    <row r="49" spans="1:10" ht="12.95" customHeight="1">
      <c r="A49" s="1"/>
      <c r="B49" s="10" t="s">
        <v>16</v>
      </c>
      <c r="C49" s="11"/>
      <c r="D49" s="11"/>
      <c r="E49" s="11"/>
      <c r="F49" s="1"/>
      <c r="G49" s="12"/>
      <c r="H49" s="12"/>
      <c r="I49" s="13"/>
      <c r="J49" s="1"/>
    </row>
    <row r="50" spans="1:10" ht="12.95" customHeight="1">
      <c r="A50" s="14" t="s">
        <v>142</v>
      </c>
      <c r="B50" s="15" t="s">
        <v>143</v>
      </c>
      <c r="C50" s="11" t="s">
        <v>144</v>
      </c>
      <c r="D50" s="42" t="s">
        <v>797</v>
      </c>
      <c r="E50" s="16">
        <v>1869987</v>
      </c>
      <c r="F50" s="17">
        <v>204112.54</v>
      </c>
      <c r="G50" s="18">
        <v>5.1200000000000002E-2</v>
      </c>
      <c r="H50" s="19"/>
      <c r="I50" s="20"/>
      <c r="J50" s="1"/>
    </row>
    <row r="51" spans="1:10" ht="12.95" customHeight="1">
      <c r="A51" s="14" t="s">
        <v>145</v>
      </c>
      <c r="B51" s="15" t="s">
        <v>146</v>
      </c>
      <c r="C51" s="11" t="s">
        <v>147</v>
      </c>
      <c r="D51" s="42" t="s">
        <v>797</v>
      </c>
      <c r="E51" s="16">
        <v>732274</v>
      </c>
      <c r="F51" s="17">
        <v>202303.87</v>
      </c>
      <c r="G51" s="18">
        <v>5.0799999999999998E-2</v>
      </c>
      <c r="H51" s="19"/>
      <c r="I51" s="20"/>
      <c r="J51" s="1"/>
    </row>
    <row r="52" spans="1:10" ht="12.95" customHeight="1">
      <c r="A52" s="14" t="s">
        <v>148</v>
      </c>
      <c r="B52" s="15" t="s">
        <v>149</v>
      </c>
      <c r="C52" s="11" t="s">
        <v>150</v>
      </c>
      <c r="D52" s="42" t="s">
        <v>797</v>
      </c>
      <c r="E52" s="16">
        <v>591056</v>
      </c>
      <c r="F52" s="17">
        <v>154870.65</v>
      </c>
      <c r="G52" s="18">
        <v>3.8899999999999997E-2</v>
      </c>
      <c r="H52" s="19"/>
      <c r="I52" s="20"/>
      <c r="J52" s="1"/>
    </row>
    <row r="53" spans="1:10" ht="12.95" customHeight="1">
      <c r="A53" s="14" t="s">
        <v>151</v>
      </c>
      <c r="B53" s="15" t="s">
        <v>152</v>
      </c>
      <c r="C53" s="11" t="s">
        <v>153</v>
      </c>
      <c r="D53" s="42" t="s">
        <v>798</v>
      </c>
      <c r="E53" s="16">
        <v>1360243</v>
      </c>
      <c r="F53" s="17">
        <v>149546.98000000001</v>
      </c>
      <c r="G53" s="18">
        <v>3.7499999999999999E-2</v>
      </c>
      <c r="H53" s="19"/>
      <c r="I53" s="20"/>
      <c r="J53" s="1"/>
    </row>
    <row r="54" spans="1:10" ht="12.95" customHeight="1">
      <c r="A54" s="1"/>
      <c r="B54" s="10" t="s">
        <v>137</v>
      </c>
      <c r="C54" s="11"/>
      <c r="D54" s="11"/>
      <c r="E54" s="11"/>
      <c r="F54" s="35">
        <v>710834.04</v>
      </c>
      <c r="G54" s="36">
        <v>0.1784</v>
      </c>
      <c r="H54" s="37"/>
      <c r="I54" s="38"/>
      <c r="J54" s="1"/>
    </row>
    <row r="55" spans="1:10" ht="12.95" customHeight="1">
      <c r="A55" s="1"/>
      <c r="B55" s="39" t="s">
        <v>138</v>
      </c>
      <c r="C55" s="40"/>
      <c r="D55" s="40"/>
      <c r="E55" s="40"/>
      <c r="F55" s="37" t="s">
        <v>139</v>
      </c>
      <c r="G55" s="37" t="s">
        <v>139</v>
      </c>
      <c r="H55" s="37"/>
      <c r="I55" s="38"/>
      <c r="J55" s="1"/>
    </row>
    <row r="56" spans="1:10" ht="12.95" customHeight="1">
      <c r="A56" s="1"/>
      <c r="B56" s="39" t="s">
        <v>137</v>
      </c>
      <c r="C56" s="40"/>
      <c r="D56" s="40"/>
      <c r="E56" s="40"/>
      <c r="F56" s="37" t="s">
        <v>139</v>
      </c>
      <c r="G56" s="37" t="s">
        <v>139</v>
      </c>
      <c r="H56" s="37"/>
      <c r="I56" s="38"/>
      <c r="J56" s="1"/>
    </row>
    <row r="57" spans="1:10" ht="12.95" customHeight="1">
      <c r="A57" s="1"/>
      <c r="B57" s="39" t="s">
        <v>140</v>
      </c>
      <c r="C57" s="41"/>
      <c r="D57" s="40"/>
      <c r="E57" s="41"/>
      <c r="F57" s="35">
        <v>710834.04</v>
      </c>
      <c r="G57" s="36">
        <v>0.1784</v>
      </c>
      <c r="H57" s="37"/>
      <c r="I57" s="38"/>
      <c r="J57" s="1"/>
    </row>
    <row r="58" spans="1:10" ht="12.95" customHeight="1">
      <c r="A58" s="1"/>
      <c r="B58" s="10" t="s">
        <v>175</v>
      </c>
      <c r="C58" s="11"/>
      <c r="D58" s="11"/>
      <c r="E58" s="11"/>
      <c r="F58" s="11"/>
      <c r="G58" s="11"/>
      <c r="H58" s="12"/>
      <c r="I58" s="13"/>
      <c r="J58" s="1"/>
    </row>
    <row r="59" spans="1:10" ht="12.95" customHeight="1">
      <c r="A59" s="1"/>
      <c r="B59" s="10" t="s">
        <v>176</v>
      </c>
      <c r="C59" s="11"/>
      <c r="D59" s="11"/>
      <c r="E59" s="11"/>
      <c r="F59" s="1"/>
      <c r="G59" s="12"/>
      <c r="H59" s="12"/>
      <c r="I59" s="13"/>
      <c r="J59" s="1"/>
    </row>
    <row r="60" spans="1:10" ht="12.95" customHeight="1">
      <c r="A60" s="14" t="s">
        <v>177</v>
      </c>
      <c r="B60" s="15" t="s">
        <v>803</v>
      </c>
      <c r="C60" s="11" t="s">
        <v>178</v>
      </c>
      <c r="D60" s="11" t="s">
        <v>788</v>
      </c>
      <c r="E60" s="16">
        <v>500</v>
      </c>
      <c r="F60" s="17">
        <v>2443.34</v>
      </c>
      <c r="G60" s="18">
        <v>5.9999999999999995E-4</v>
      </c>
      <c r="H60" s="43">
        <v>6.9949999999999998E-2</v>
      </c>
      <c r="I60" s="20"/>
      <c r="J60" s="1"/>
    </row>
    <row r="61" spans="1:10" ht="26.25" customHeight="1">
      <c r="A61" s="14" t="s">
        <v>179</v>
      </c>
      <c r="B61" s="15" t="s">
        <v>804</v>
      </c>
      <c r="C61" s="11" t="s">
        <v>180</v>
      </c>
      <c r="D61" s="11" t="s">
        <v>349</v>
      </c>
      <c r="E61" s="16">
        <v>500</v>
      </c>
      <c r="F61" s="17">
        <v>2417.0300000000002</v>
      </c>
      <c r="G61" s="18">
        <v>5.9999999999999995E-4</v>
      </c>
      <c r="H61" s="43">
        <v>7.1598999999999996E-2</v>
      </c>
      <c r="I61" s="20"/>
      <c r="J61" s="1"/>
    </row>
    <row r="62" spans="1:10" ht="12.95" customHeight="1">
      <c r="A62" s="14" t="s">
        <v>181</v>
      </c>
      <c r="B62" s="15" t="s">
        <v>805</v>
      </c>
      <c r="C62" s="11" t="s">
        <v>182</v>
      </c>
      <c r="D62" s="11" t="s">
        <v>357</v>
      </c>
      <c r="E62" s="16">
        <v>500</v>
      </c>
      <c r="F62" s="17">
        <v>2364.2399999999998</v>
      </c>
      <c r="G62" s="18">
        <v>5.9999999999999995E-4</v>
      </c>
      <c r="H62" s="43">
        <v>7.2274000000000005E-2</v>
      </c>
      <c r="I62" s="20"/>
      <c r="J62" s="1"/>
    </row>
    <row r="63" spans="1:10" ht="12.95" customHeight="1">
      <c r="A63" s="14" t="s">
        <v>183</v>
      </c>
      <c r="B63" s="15" t="s">
        <v>806</v>
      </c>
      <c r="C63" s="11" t="s">
        <v>184</v>
      </c>
      <c r="D63" s="11" t="s">
        <v>349</v>
      </c>
      <c r="E63" s="16">
        <v>500</v>
      </c>
      <c r="F63" s="17">
        <v>2362.06</v>
      </c>
      <c r="G63" s="18">
        <v>5.9999999999999995E-4</v>
      </c>
      <c r="H63" s="43">
        <v>7.3499999999999996E-2</v>
      </c>
      <c r="I63" s="20"/>
      <c r="J63" s="1"/>
    </row>
    <row r="64" spans="1:10" ht="12.95" customHeight="1">
      <c r="A64" s="14" t="s">
        <v>185</v>
      </c>
      <c r="B64" s="15" t="s">
        <v>807</v>
      </c>
      <c r="C64" s="11" t="s">
        <v>186</v>
      </c>
      <c r="D64" s="11" t="s">
        <v>349</v>
      </c>
      <c r="E64" s="16">
        <v>500</v>
      </c>
      <c r="F64" s="17">
        <v>2360.9899999999998</v>
      </c>
      <c r="G64" s="18">
        <v>5.9999999999999995E-4</v>
      </c>
      <c r="H64" s="43">
        <v>7.2849999999999998E-2</v>
      </c>
      <c r="I64" s="20"/>
      <c r="J64" s="1"/>
    </row>
    <row r="65" spans="1:10" ht="12.95" customHeight="1">
      <c r="A65" s="14" t="s">
        <v>187</v>
      </c>
      <c r="B65" s="15" t="s">
        <v>808</v>
      </c>
      <c r="C65" s="11" t="s">
        <v>188</v>
      </c>
      <c r="D65" s="11" t="s">
        <v>354</v>
      </c>
      <c r="E65" s="16">
        <v>500</v>
      </c>
      <c r="F65" s="17">
        <v>2350.9499999999998</v>
      </c>
      <c r="G65" s="18">
        <v>5.9999999999999995E-4</v>
      </c>
      <c r="H65" s="43">
        <v>7.2999999999999995E-2</v>
      </c>
      <c r="I65" s="20"/>
      <c r="J65" s="1"/>
    </row>
    <row r="66" spans="1:10" ht="12.95" customHeight="1">
      <c r="A66" s="1"/>
      <c r="B66" s="10" t="s">
        <v>137</v>
      </c>
      <c r="C66" s="11"/>
      <c r="D66" s="11"/>
      <c r="E66" s="11"/>
      <c r="F66" s="35">
        <v>14298.61</v>
      </c>
      <c r="G66" s="36">
        <v>3.5999999999999999E-3</v>
      </c>
      <c r="H66" s="37"/>
      <c r="I66" s="38"/>
      <c r="J66" s="1"/>
    </row>
    <row r="67" spans="1:10" ht="12.95" customHeight="1">
      <c r="A67" s="1"/>
      <c r="B67" s="10" t="s">
        <v>189</v>
      </c>
      <c r="C67" s="11"/>
      <c r="D67" s="11"/>
      <c r="E67" s="11"/>
      <c r="F67" s="1"/>
      <c r="G67" s="12"/>
      <c r="H67" s="12"/>
      <c r="I67" s="13"/>
      <c r="J67" s="1"/>
    </row>
    <row r="68" spans="1:10" ht="12.95" customHeight="1">
      <c r="A68" s="14" t="s">
        <v>190</v>
      </c>
      <c r="B68" s="15" t="s">
        <v>809</v>
      </c>
      <c r="C68" s="11" t="s">
        <v>191</v>
      </c>
      <c r="D68" s="11" t="s">
        <v>349</v>
      </c>
      <c r="E68" s="16">
        <v>500</v>
      </c>
      <c r="F68" s="17">
        <v>2368.4499999999998</v>
      </c>
      <c r="G68" s="18">
        <v>5.9999999999999995E-4</v>
      </c>
      <c r="H68" s="43">
        <v>7.6499999999999999E-2</v>
      </c>
      <c r="I68" s="20"/>
      <c r="J68" s="1"/>
    </row>
    <row r="69" spans="1:10" ht="12.95" customHeight="1">
      <c r="A69" s="1"/>
      <c r="B69" s="10" t="s">
        <v>137</v>
      </c>
      <c r="C69" s="11"/>
      <c r="D69" s="11"/>
      <c r="E69" s="11"/>
      <c r="F69" s="35">
        <v>2368.4499999999998</v>
      </c>
      <c r="G69" s="36">
        <v>5.9999999999999995E-4</v>
      </c>
      <c r="H69" s="37"/>
      <c r="I69" s="38"/>
      <c r="J69" s="1"/>
    </row>
    <row r="70" spans="1:10" ht="12.95" customHeight="1">
      <c r="A70" s="1"/>
      <c r="B70" s="10" t="s">
        <v>192</v>
      </c>
      <c r="C70" s="11"/>
      <c r="D70" s="11"/>
      <c r="E70" s="11"/>
      <c r="F70" s="1"/>
      <c r="G70" s="12"/>
      <c r="H70" s="12"/>
      <c r="I70" s="13"/>
      <c r="J70" s="1"/>
    </row>
    <row r="71" spans="1:10" ht="12.95" customHeight="1">
      <c r="A71" s="14" t="s">
        <v>193</v>
      </c>
      <c r="B71" s="15" t="s">
        <v>194</v>
      </c>
      <c r="C71" s="11" t="s">
        <v>195</v>
      </c>
      <c r="D71" s="11" t="s">
        <v>196</v>
      </c>
      <c r="E71" s="16">
        <v>500000</v>
      </c>
      <c r="F71" s="17">
        <v>472.41</v>
      </c>
      <c r="G71" s="18">
        <v>1E-4</v>
      </c>
      <c r="H71" s="43">
        <v>6.8752999999999995E-2</v>
      </c>
      <c r="I71" s="20"/>
      <c r="J71" s="1"/>
    </row>
    <row r="72" spans="1:10" ht="12.95" customHeight="1">
      <c r="A72" s="1"/>
      <c r="B72" s="10" t="s">
        <v>137</v>
      </c>
      <c r="C72" s="11"/>
      <c r="D72" s="11"/>
      <c r="E72" s="11"/>
      <c r="F72" s="35">
        <v>472.41</v>
      </c>
      <c r="G72" s="36">
        <v>1E-4</v>
      </c>
      <c r="H72" s="37"/>
      <c r="I72" s="38"/>
      <c r="J72" s="1"/>
    </row>
    <row r="73" spans="1:10" ht="12.95" customHeight="1">
      <c r="A73" s="1"/>
      <c r="B73" s="39" t="s">
        <v>140</v>
      </c>
      <c r="C73" s="41"/>
      <c r="D73" s="40"/>
      <c r="E73" s="41"/>
      <c r="F73" s="35">
        <v>17139.47</v>
      </c>
      <c r="G73" s="36">
        <v>4.3E-3</v>
      </c>
      <c r="H73" s="37"/>
      <c r="I73" s="38"/>
      <c r="J73" s="1"/>
    </row>
    <row r="74" spans="1:10" ht="12.95" customHeight="1">
      <c r="A74" s="1"/>
      <c r="B74" s="10" t="s">
        <v>197</v>
      </c>
      <c r="C74" s="11"/>
      <c r="D74" s="11"/>
      <c r="E74" s="11"/>
      <c r="F74" s="11"/>
      <c r="G74" s="11"/>
      <c r="H74" s="12"/>
      <c r="I74" s="13"/>
      <c r="J74" s="1"/>
    </row>
    <row r="75" spans="1:10" ht="12.95" customHeight="1">
      <c r="A75" s="1"/>
      <c r="B75" s="10" t="s">
        <v>198</v>
      </c>
      <c r="C75" s="11"/>
      <c r="D75" s="44" t="s">
        <v>199</v>
      </c>
      <c r="E75" s="11"/>
      <c r="F75" s="1"/>
      <c r="G75" s="12"/>
      <c r="H75" s="12"/>
      <c r="I75" s="13"/>
      <c r="J75" s="1"/>
    </row>
    <row r="76" spans="1:10" ht="12.95" customHeight="1">
      <c r="A76" s="14" t="s">
        <v>200</v>
      </c>
      <c r="B76" s="15" t="s">
        <v>201</v>
      </c>
      <c r="C76" s="11"/>
      <c r="D76" s="45" t="s">
        <v>202</v>
      </c>
      <c r="E76" s="46"/>
      <c r="F76" s="17">
        <v>4950</v>
      </c>
      <c r="G76" s="18">
        <v>1.1999999999999999E-3</v>
      </c>
      <c r="H76" s="43">
        <v>5.0212296199999999E-2</v>
      </c>
      <c r="I76" s="20"/>
      <c r="J76" s="1"/>
    </row>
    <row r="77" spans="1:10" ht="12.95" customHeight="1">
      <c r="A77" s="14" t="s">
        <v>203</v>
      </c>
      <c r="B77" s="15" t="s">
        <v>204</v>
      </c>
      <c r="C77" s="11"/>
      <c r="D77" s="45" t="s">
        <v>202</v>
      </c>
      <c r="E77" s="46"/>
      <c r="F77" s="17">
        <v>2475</v>
      </c>
      <c r="G77" s="18">
        <v>5.9999999999999995E-4</v>
      </c>
      <c r="H77" s="43">
        <v>4.6680408909999999E-2</v>
      </c>
      <c r="I77" s="20"/>
      <c r="J77" s="1"/>
    </row>
    <row r="78" spans="1:10" ht="12.95" customHeight="1">
      <c r="A78" s="14" t="s">
        <v>205</v>
      </c>
      <c r="B78" s="15" t="s">
        <v>206</v>
      </c>
      <c r="C78" s="11"/>
      <c r="D78" s="45" t="s">
        <v>202</v>
      </c>
      <c r="E78" s="46"/>
      <c r="F78" s="17">
        <v>2475</v>
      </c>
      <c r="G78" s="18">
        <v>5.9999999999999995E-4</v>
      </c>
      <c r="H78" s="43">
        <v>4.6680408909999999E-2</v>
      </c>
      <c r="I78" s="20"/>
      <c r="J78" s="1"/>
    </row>
    <row r="79" spans="1:10" ht="12.95" customHeight="1">
      <c r="A79" s="14" t="s">
        <v>207</v>
      </c>
      <c r="B79" s="15" t="s">
        <v>208</v>
      </c>
      <c r="C79" s="11"/>
      <c r="D79" s="45" t="s">
        <v>202</v>
      </c>
      <c r="E79" s="46"/>
      <c r="F79" s="17">
        <v>2475</v>
      </c>
      <c r="G79" s="18">
        <v>5.9999999999999995E-4</v>
      </c>
      <c r="H79" s="43">
        <v>5.0212296199999999E-2</v>
      </c>
      <c r="I79" s="20"/>
      <c r="J79" s="1"/>
    </row>
    <row r="80" spans="1:10" ht="12.95" customHeight="1">
      <c r="A80" s="14" t="s">
        <v>209</v>
      </c>
      <c r="B80" s="15" t="s">
        <v>210</v>
      </c>
      <c r="C80" s="11"/>
      <c r="D80" s="45" t="s">
        <v>202</v>
      </c>
      <c r="E80" s="46"/>
      <c r="F80" s="17">
        <v>2475</v>
      </c>
      <c r="G80" s="18">
        <v>5.9999999999999995E-4</v>
      </c>
      <c r="H80" s="43">
        <v>5.0212296199999999E-2</v>
      </c>
      <c r="I80" s="20"/>
      <c r="J80" s="1"/>
    </row>
    <row r="81" spans="1:10" ht="12.95" customHeight="1">
      <c r="A81" s="14" t="s">
        <v>211</v>
      </c>
      <c r="B81" s="15" t="s">
        <v>212</v>
      </c>
      <c r="C81" s="11"/>
      <c r="D81" s="45" t="s">
        <v>202</v>
      </c>
      <c r="E81" s="46"/>
      <c r="F81" s="17">
        <v>2475</v>
      </c>
      <c r="G81" s="18">
        <v>5.9999999999999995E-4</v>
      </c>
      <c r="H81" s="43">
        <v>4.6680408909999999E-2</v>
      </c>
      <c r="I81" s="20"/>
      <c r="J81" s="1"/>
    </row>
    <row r="82" spans="1:10" ht="12.95" customHeight="1">
      <c r="A82" s="14" t="s">
        <v>213</v>
      </c>
      <c r="B82" s="15" t="s">
        <v>214</v>
      </c>
      <c r="C82" s="11"/>
      <c r="D82" s="45" t="s">
        <v>202</v>
      </c>
      <c r="E82" s="46"/>
      <c r="F82" s="17">
        <v>491</v>
      </c>
      <c r="G82" s="18">
        <v>1E-4</v>
      </c>
      <c r="H82" s="43">
        <v>4.6680408909999999E-2</v>
      </c>
      <c r="I82" s="20"/>
      <c r="J82" s="1"/>
    </row>
    <row r="83" spans="1:10" ht="12.95" customHeight="1">
      <c r="A83" s="14" t="s">
        <v>215</v>
      </c>
      <c r="B83" s="15" t="s">
        <v>216</v>
      </c>
      <c r="C83" s="11"/>
      <c r="D83" s="45" t="s">
        <v>202</v>
      </c>
      <c r="E83" s="46"/>
      <c r="F83" s="17">
        <v>491</v>
      </c>
      <c r="G83" s="18">
        <v>1E-4</v>
      </c>
      <c r="H83" s="43">
        <v>4.6680408909999999E-2</v>
      </c>
      <c r="I83" s="20"/>
      <c r="J83" s="1"/>
    </row>
    <row r="84" spans="1:10" ht="12.95" customHeight="1">
      <c r="A84" s="14" t="s">
        <v>217</v>
      </c>
      <c r="B84" s="15" t="s">
        <v>218</v>
      </c>
      <c r="C84" s="11"/>
      <c r="D84" s="45" t="s">
        <v>202</v>
      </c>
      <c r="E84" s="46"/>
      <c r="F84" s="17">
        <v>491</v>
      </c>
      <c r="G84" s="18">
        <v>1E-4</v>
      </c>
      <c r="H84" s="43">
        <v>3.6499999999999998E-2</v>
      </c>
      <c r="I84" s="20"/>
      <c r="J84" s="1"/>
    </row>
    <row r="85" spans="1:10" ht="12.95" customHeight="1">
      <c r="A85" s="14" t="s">
        <v>219</v>
      </c>
      <c r="B85" s="15" t="s">
        <v>220</v>
      </c>
      <c r="C85" s="11"/>
      <c r="D85" s="45" t="s">
        <v>221</v>
      </c>
      <c r="E85" s="46"/>
      <c r="F85" s="17">
        <v>491</v>
      </c>
      <c r="G85" s="18">
        <v>1E-4</v>
      </c>
      <c r="H85" s="43">
        <v>4.986338798E-2</v>
      </c>
      <c r="I85" s="20"/>
      <c r="J85" s="1"/>
    </row>
    <row r="86" spans="1:10" ht="12.95" customHeight="1">
      <c r="A86" s="14" t="s">
        <v>222</v>
      </c>
      <c r="B86" s="15" t="s">
        <v>223</v>
      </c>
      <c r="C86" s="11"/>
      <c r="D86" s="45" t="s">
        <v>221</v>
      </c>
      <c r="E86" s="46"/>
      <c r="F86" s="17">
        <v>491</v>
      </c>
      <c r="G86" s="18">
        <v>1E-4</v>
      </c>
      <c r="H86" s="43">
        <v>4.986338798E-2</v>
      </c>
      <c r="I86" s="20"/>
      <c r="J86" s="1"/>
    </row>
    <row r="87" spans="1:10" ht="12.95" customHeight="1">
      <c r="A87" s="14" t="s">
        <v>224</v>
      </c>
      <c r="B87" s="15" t="s">
        <v>225</v>
      </c>
      <c r="C87" s="11"/>
      <c r="D87" s="45" t="s">
        <v>226</v>
      </c>
      <c r="E87" s="46"/>
      <c r="F87" s="17">
        <v>491</v>
      </c>
      <c r="G87" s="18">
        <v>1E-4</v>
      </c>
      <c r="H87" s="43">
        <v>4.7672235899999998E-2</v>
      </c>
      <c r="I87" s="20"/>
      <c r="J87" s="1"/>
    </row>
    <row r="88" spans="1:10" ht="12.95" customHeight="1">
      <c r="A88" s="14" t="s">
        <v>227</v>
      </c>
      <c r="B88" s="15" t="s">
        <v>228</v>
      </c>
      <c r="C88" s="11"/>
      <c r="D88" s="45" t="s">
        <v>229</v>
      </c>
      <c r="E88" s="46"/>
      <c r="F88" s="17">
        <v>491</v>
      </c>
      <c r="G88" s="18">
        <v>1E-4</v>
      </c>
      <c r="H88" s="43">
        <v>4.986338798E-2</v>
      </c>
      <c r="I88" s="20"/>
      <c r="J88" s="1"/>
    </row>
    <row r="89" spans="1:10" ht="12.95" customHeight="1">
      <c r="A89" s="14" t="s">
        <v>230</v>
      </c>
      <c r="B89" s="15" t="s">
        <v>231</v>
      </c>
      <c r="C89" s="11"/>
      <c r="D89" s="45" t="s">
        <v>229</v>
      </c>
      <c r="E89" s="46"/>
      <c r="F89" s="17">
        <v>491</v>
      </c>
      <c r="G89" s="18">
        <v>1E-4</v>
      </c>
      <c r="H89" s="43">
        <v>4.986338798E-2</v>
      </c>
      <c r="I89" s="20"/>
      <c r="J89" s="1"/>
    </row>
    <row r="90" spans="1:10" ht="12.95" customHeight="1">
      <c r="A90" s="14" t="s">
        <v>232</v>
      </c>
      <c r="B90" s="15" t="s">
        <v>233</v>
      </c>
      <c r="C90" s="11"/>
      <c r="D90" s="45" t="s">
        <v>229</v>
      </c>
      <c r="E90" s="46"/>
      <c r="F90" s="17">
        <v>491</v>
      </c>
      <c r="G90" s="18">
        <v>1E-4</v>
      </c>
      <c r="H90" s="43">
        <v>4.986338798E-2</v>
      </c>
      <c r="I90" s="20"/>
      <c r="J90" s="1"/>
    </row>
    <row r="91" spans="1:10" ht="12.95" customHeight="1">
      <c r="A91" s="14" t="s">
        <v>234</v>
      </c>
      <c r="B91" s="15" t="s">
        <v>235</v>
      </c>
      <c r="C91" s="11"/>
      <c r="D91" s="45" t="s">
        <v>229</v>
      </c>
      <c r="E91" s="46"/>
      <c r="F91" s="17">
        <v>491</v>
      </c>
      <c r="G91" s="18">
        <v>1E-4</v>
      </c>
      <c r="H91" s="43">
        <v>4.986338798E-2</v>
      </c>
      <c r="I91" s="20"/>
      <c r="J91" s="1"/>
    </row>
    <row r="92" spans="1:10" ht="12.95" customHeight="1">
      <c r="A92" s="14" t="s">
        <v>236</v>
      </c>
      <c r="B92" s="15" t="s">
        <v>237</v>
      </c>
      <c r="C92" s="11"/>
      <c r="D92" s="45" t="s">
        <v>238</v>
      </c>
      <c r="E92" s="46"/>
      <c r="F92" s="17">
        <v>491</v>
      </c>
      <c r="G92" s="18">
        <v>1E-4</v>
      </c>
      <c r="H92" s="43">
        <v>4.7217233609999999E-2</v>
      </c>
      <c r="I92" s="20"/>
      <c r="J92" s="1"/>
    </row>
    <row r="93" spans="1:10" ht="12.95" customHeight="1">
      <c r="A93" s="14" t="s">
        <v>239</v>
      </c>
      <c r="B93" s="15" t="s">
        <v>240</v>
      </c>
      <c r="C93" s="11"/>
      <c r="D93" s="45" t="s">
        <v>202</v>
      </c>
      <c r="E93" s="46"/>
      <c r="F93" s="17">
        <v>491</v>
      </c>
      <c r="G93" s="18">
        <v>1E-4</v>
      </c>
      <c r="H93" s="43">
        <v>3.6499999999999998E-2</v>
      </c>
      <c r="I93" s="20"/>
      <c r="J93" s="1"/>
    </row>
    <row r="94" spans="1:10" ht="12.95" customHeight="1">
      <c r="A94" s="14" t="s">
        <v>241</v>
      </c>
      <c r="B94" s="15" t="s">
        <v>242</v>
      </c>
      <c r="C94" s="11"/>
      <c r="D94" s="45" t="s">
        <v>238</v>
      </c>
      <c r="E94" s="46"/>
      <c r="F94" s="17">
        <v>491</v>
      </c>
      <c r="G94" s="18">
        <v>1E-4</v>
      </c>
      <c r="H94" s="43">
        <v>4.6680408909999999E-2</v>
      </c>
      <c r="I94" s="20"/>
      <c r="J94" s="1"/>
    </row>
    <row r="95" spans="1:10" ht="12.95" customHeight="1">
      <c r="A95" s="14" t="s">
        <v>243</v>
      </c>
      <c r="B95" s="15" t="s">
        <v>244</v>
      </c>
      <c r="C95" s="11"/>
      <c r="D95" s="45" t="s">
        <v>202</v>
      </c>
      <c r="E95" s="46"/>
      <c r="F95" s="17">
        <v>100</v>
      </c>
      <c r="G95" s="19" t="s">
        <v>136</v>
      </c>
      <c r="H95" s="43">
        <v>5.946476983E-2</v>
      </c>
      <c r="I95" s="20"/>
      <c r="J95" s="1"/>
    </row>
    <row r="96" spans="1:10" ht="12.95" customHeight="1">
      <c r="A96" s="1"/>
      <c r="B96" s="10" t="s">
        <v>137</v>
      </c>
      <c r="C96" s="11"/>
      <c r="D96" s="11"/>
      <c r="E96" s="11"/>
      <c r="F96" s="35">
        <v>23808</v>
      </c>
      <c r="G96" s="36">
        <v>5.4999999999999997E-3</v>
      </c>
      <c r="H96" s="37"/>
      <c r="I96" s="38"/>
      <c r="J96" s="1"/>
    </row>
    <row r="97" spans="1:10" ht="12.95" customHeight="1">
      <c r="A97" s="1"/>
      <c r="B97" s="39" t="s">
        <v>140</v>
      </c>
      <c r="C97" s="41"/>
      <c r="D97" s="40"/>
      <c r="E97" s="41"/>
      <c r="F97" s="35">
        <f>F96</f>
        <v>23808</v>
      </c>
      <c r="G97" s="36">
        <f>G96</f>
        <v>5.4999999999999997E-3</v>
      </c>
      <c r="H97" s="37"/>
      <c r="I97" s="38"/>
      <c r="J97" s="1"/>
    </row>
    <row r="98" spans="1:10" ht="12.95" customHeight="1">
      <c r="A98" s="1"/>
      <c r="B98" s="10" t="s">
        <v>245</v>
      </c>
      <c r="C98" s="11"/>
      <c r="D98" s="11"/>
      <c r="E98" s="11"/>
      <c r="F98" s="11"/>
      <c r="G98" s="11"/>
      <c r="H98" s="12"/>
      <c r="I98" s="13"/>
      <c r="J98" s="1"/>
    </row>
    <row r="99" spans="1:10" ht="12.95" customHeight="1">
      <c r="A99" s="14" t="s">
        <v>246</v>
      </c>
      <c r="B99" s="15" t="s">
        <v>247</v>
      </c>
      <c r="C99" s="11"/>
      <c r="D99" s="11"/>
      <c r="E99" s="16"/>
      <c r="F99" s="17">
        <v>484900</v>
      </c>
      <c r="G99" s="18">
        <v>0.1217</v>
      </c>
      <c r="H99" s="43">
        <v>6.3333430540381638E-2</v>
      </c>
      <c r="I99" s="20"/>
      <c r="J99" s="1"/>
    </row>
    <row r="100" spans="1:10" ht="12.95" customHeight="1">
      <c r="A100" s="1"/>
      <c r="B100" s="10" t="s">
        <v>137</v>
      </c>
      <c r="C100" s="11"/>
      <c r="D100" s="11"/>
      <c r="E100" s="11"/>
      <c r="F100" s="35">
        <v>484900</v>
      </c>
      <c r="G100" s="36">
        <v>0.1217</v>
      </c>
      <c r="H100" s="37"/>
      <c r="I100" s="38"/>
      <c r="J100" s="1"/>
    </row>
    <row r="101" spans="1:10" ht="12.95" customHeight="1">
      <c r="A101" s="1"/>
      <c r="B101" s="39" t="s">
        <v>140</v>
      </c>
      <c r="C101" s="41"/>
      <c r="D101" s="40"/>
      <c r="E101" s="41"/>
      <c r="F101" s="35">
        <v>484900</v>
      </c>
      <c r="G101" s="36">
        <v>0.1217</v>
      </c>
      <c r="H101" s="37"/>
      <c r="I101" s="38"/>
      <c r="J101" s="1"/>
    </row>
    <row r="102" spans="1:10" ht="12.95" customHeight="1">
      <c r="A102" s="1"/>
      <c r="B102" s="39" t="s">
        <v>248</v>
      </c>
      <c r="C102" s="11"/>
      <c r="D102" s="40"/>
      <c r="E102" s="11"/>
      <c r="F102" s="47">
        <f>550371.54+F124</f>
        <v>-7245.5399999999208</v>
      </c>
      <c r="G102" s="36">
        <f>13.84%+G124</f>
        <v>-1.4873789845293584E-3</v>
      </c>
      <c r="H102" s="37"/>
      <c r="I102" s="38"/>
      <c r="J102" s="1"/>
    </row>
    <row r="103" spans="1:10" ht="12.95" customHeight="1">
      <c r="A103" s="1"/>
      <c r="B103" s="48" t="s">
        <v>249</v>
      </c>
      <c r="C103" s="49"/>
      <c r="D103" s="49"/>
      <c r="E103" s="49"/>
      <c r="F103" s="50">
        <v>3984826.03</v>
      </c>
      <c r="G103" s="51">
        <v>1</v>
      </c>
      <c r="H103" s="52"/>
      <c r="I103" s="53"/>
      <c r="J103" s="1"/>
    </row>
    <row r="104" spans="1:10" ht="12.95" customHeight="1">
      <c r="A104" s="1"/>
      <c r="B104" s="3"/>
      <c r="C104" s="1"/>
      <c r="D104" s="1"/>
      <c r="E104" s="1"/>
      <c r="F104" s="1"/>
      <c r="G104" s="1"/>
      <c r="H104" s="1"/>
      <c r="I104" s="1"/>
      <c r="J104" s="1"/>
    </row>
    <row r="105" spans="1:10" ht="12.95" customHeight="1" thickBot="1">
      <c r="A105" s="1"/>
      <c r="B105" s="54" t="s">
        <v>802</v>
      </c>
      <c r="C105" s="1"/>
      <c r="D105" s="1"/>
      <c r="E105" s="1"/>
      <c r="F105" s="1"/>
      <c r="G105" s="1"/>
      <c r="H105" s="55"/>
      <c r="I105" s="55"/>
      <c r="J105" s="1"/>
    </row>
    <row r="106" spans="1:10" ht="26.25" thickBot="1">
      <c r="A106" s="1"/>
      <c r="B106" s="56" t="s">
        <v>6</v>
      </c>
      <c r="C106" s="57"/>
      <c r="D106" s="58" t="s">
        <v>299</v>
      </c>
      <c r="E106" s="58" t="s">
        <v>9</v>
      </c>
      <c r="F106" s="59" t="s">
        <v>799</v>
      </c>
      <c r="G106" s="58" t="s">
        <v>800</v>
      </c>
      <c r="H106" s="60" t="s">
        <v>801</v>
      </c>
      <c r="I106" s="61"/>
      <c r="J106" s="1"/>
    </row>
    <row r="107" spans="1:10" ht="12.95" customHeight="1">
      <c r="A107" s="1"/>
      <c r="B107" s="10" t="s">
        <v>154</v>
      </c>
      <c r="C107" s="11"/>
      <c r="D107" s="11"/>
      <c r="E107" s="11"/>
      <c r="F107" s="1"/>
      <c r="G107" s="12"/>
      <c r="H107" s="62"/>
      <c r="I107" s="61"/>
      <c r="J107" s="1"/>
    </row>
    <row r="108" spans="1:10" ht="12.95" customHeight="1">
      <c r="A108" s="14" t="s">
        <v>155</v>
      </c>
      <c r="B108" s="15" t="s">
        <v>174</v>
      </c>
      <c r="C108" s="11"/>
      <c r="D108" s="63" t="s">
        <v>304</v>
      </c>
      <c r="E108" s="16">
        <v>-461250</v>
      </c>
      <c r="F108" s="17">
        <v>-33987.440000000002</v>
      </c>
      <c r="G108" s="64">
        <v>-8.5000000000000006E-3</v>
      </c>
      <c r="H108" s="65"/>
      <c r="I108" s="66"/>
      <c r="J108" s="1"/>
    </row>
    <row r="109" spans="1:10" ht="12.95" customHeight="1">
      <c r="A109" s="14" t="s">
        <v>157</v>
      </c>
      <c r="B109" s="15" t="s">
        <v>172</v>
      </c>
      <c r="C109" s="11"/>
      <c r="D109" s="63" t="s">
        <v>304</v>
      </c>
      <c r="E109" s="16">
        <v>-1059000</v>
      </c>
      <c r="F109" s="17">
        <v>-15121.46</v>
      </c>
      <c r="G109" s="18">
        <v>-3.8E-3</v>
      </c>
      <c r="H109" s="65"/>
      <c r="I109" s="66"/>
      <c r="J109" s="1"/>
    </row>
    <row r="110" spans="1:10" ht="12.95" customHeight="1">
      <c r="A110" s="14" t="s">
        <v>159</v>
      </c>
      <c r="B110" s="15" t="s">
        <v>170</v>
      </c>
      <c r="C110" s="11"/>
      <c r="D110" s="63" t="s">
        <v>304</v>
      </c>
      <c r="E110" s="16">
        <v>-207300</v>
      </c>
      <c r="F110" s="17">
        <v>-5354.46</v>
      </c>
      <c r="G110" s="18">
        <v>-1.2999999999999999E-3</v>
      </c>
      <c r="H110" s="65"/>
      <c r="I110" s="66"/>
      <c r="J110" s="1"/>
    </row>
    <row r="111" spans="1:10" ht="12.95" customHeight="1">
      <c r="A111" s="14" t="s">
        <v>161</v>
      </c>
      <c r="B111" s="15" t="s">
        <v>166</v>
      </c>
      <c r="C111" s="11"/>
      <c r="D111" s="63" t="s">
        <v>304</v>
      </c>
      <c r="E111" s="16">
        <v>-422400</v>
      </c>
      <c r="F111" s="17">
        <v>-4748.62</v>
      </c>
      <c r="G111" s="18">
        <v>-1.1999999999999999E-3</v>
      </c>
      <c r="H111" s="65"/>
      <c r="I111" s="66"/>
      <c r="J111" s="1"/>
    </row>
    <row r="112" spans="1:10" ht="12.95" customHeight="1">
      <c r="A112" s="14" t="s">
        <v>163</v>
      </c>
      <c r="B112" s="15" t="s">
        <v>168</v>
      </c>
      <c r="C112" s="11"/>
      <c r="D112" s="63" t="s">
        <v>304</v>
      </c>
      <c r="E112" s="16">
        <v>-2565000</v>
      </c>
      <c r="F112" s="17">
        <v>-4761.92</v>
      </c>
      <c r="G112" s="18">
        <v>-1.1999999999999999E-3</v>
      </c>
      <c r="H112" s="65"/>
      <c r="I112" s="66"/>
      <c r="J112" s="1"/>
    </row>
    <row r="113" spans="1:10" ht="12.95" customHeight="1">
      <c r="A113" s="14" t="s">
        <v>165</v>
      </c>
      <c r="B113" s="15" t="s">
        <v>162</v>
      </c>
      <c r="C113" s="11"/>
      <c r="D113" s="63" t="s">
        <v>304</v>
      </c>
      <c r="E113" s="16">
        <v>-1316250</v>
      </c>
      <c r="F113" s="17">
        <v>-2685.15</v>
      </c>
      <c r="G113" s="18">
        <v>-6.9999999999999999E-4</v>
      </c>
      <c r="H113" s="65"/>
      <c r="I113" s="66"/>
      <c r="J113" s="1"/>
    </row>
    <row r="114" spans="1:10" ht="12.95" customHeight="1">
      <c r="A114" s="14" t="s">
        <v>167</v>
      </c>
      <c r="B114" s="15" t="s">
        <v>164</v>
      </c>
      <c r="C114" s="11"/>
      <c r="D114" s="63" t="s">
        <v>304</v>
      </c>
      <c r="E114" s="16">
        <v>-430350</v>
      </c>
      <c r="F114" s="17">
        <v>-2790.39</v>
      </c>
      <c r="G114" s="18">
        <v>-6.9999999999999999E-4</v>
      </c>
      <c r="H114" s="65"/>
      <c r="I114" s="66"/>
      <c r="J114" s="1"/>
    </row>
    <row r="115" spans="1:10" ht="12.95" customHeight="1">
      <c r="A115" s="14" t="s">
        <v>169</v>
      </c>
      <c r="B115" s="15" t="s">
        <v>160</v>
      </c>
      <c r="C115" s="11"/>
      <c r="D115" s="63" t="s">
        <v>304</v>
      </c>
      <c r="E115" s="16">
        <v>-56525</v>
      </c>
      <c r="F115" s="17">
        <v>-1946.38</v>
      </c>
      <c r="G115" s="18">
        <v>-5.0000000000000001E-4</v>
      </c>
      <c r="H115" s="65"/>
      <c r="I115" s="66"/>
      <c r="J115" s="1"/>
    </row>
    <row r="116" spans="1:10" ht="12.95" customHeight="1">
      <c r="A116" s="14" t="s">
        <v>171</v>
      </c>
      <c r="B116" s="15" t="s">
        <v>158</v>
      </c>
      <c r="C116" s="11"/>
      <c r="D116" s="63" t="s">
        <v>304</v>
      </c>
      <c r="E116" s="16">
        <v>-58300</v>
      </c>
      <c r="F116" s="17">
        <v>-380.64</v>
      </c>
      <c r="G116" s="18">
        <v>-1E-4</v>
      </c>
      <c r="H116" s="65"/>
      <c r="I116" s="66"/>
      <c r="J116" s="1"/>
    </row>
    <row r="117" spans="1:10" ht="12.95" customHeight="1">
      <c r="A117" s="14" t="s">
        <v>173</v>
      </c>
      <c r="B117" s="15" t="s">
        <v>156</v>
      </c>
      <c r="C117" s="11"/>
      <c r="D117" s="63" t="s">
        <v>304</v>
      </c>
      <c r="E117" s="16">
        <v>-40500</v>
      </c>
      <c r="F117" s="17">
        <v>-140.62</v>
      </c>
      <c r="G117" s="67" t="s">
        <v>136</v>
      </c>
      <c r="H117" s="65"/>
      <c r="I117" s="66"/>
      <c r="J117" s="1"/>
    </row>
    <row r="118" spans="1:10" ht="12.95" customHeight="1">
      <c r="A118" s="1"/>
      <c r="B118" s="10" t="s">
        <v>137</v>
      </c>
      <c r="C118" s="11"/>
      <c r="D118" s="11"/>
      <c r="E118" s="11"/>
      <c r="F118" s="35">
        <v>-71917.08</v>
      </c>
      <c r="G118" s="36">
        <v>-1.7999999999999999E-2</v>
      </c>
      <c r="H118" s="68"/>
      <c r="I118" s="69"/>
      <c r="J118" s="1"/>
    </row>
    <row r="119" spans="1:10" s="78" customFormat="1" ht="12.95" customHeight="1">
      <c r="A119" s="70"/>
      <c r="B119" s="71" t="s">
        <v>271</v>
      </c>
      <c r="C119" s="72"/>
      <c r="D119" s="72"/>
      <c r="E119" s="72"/>
      <c r="F119" s="73"/>
      <c r="G119" s="74"/>
      <c r="H119" s="75"/>
      <c r="I119" s="76"/>
      <c r="J119" s="77"/>
    </row>
    <row r="120" spans="1:10" s="78" customFormat="1" ht="12.95" customHeight="1">
      <c r="A120" s="70"/>
      <c r="B120" s="79" t="s">
        <v>272</v>
      </c>
      <c r="C120" s="72"/>
      <c r="D120" s="63" t="s">
        <v>304</v>
      </c>
      <c r="E120" s="80">
        <v>-25000000</v>
      </c>
      <c r="F120" s="81">
        <v>-20580</v>
      </c>
      <c r="G120" s="82">
        <v>-5.1645918457929058E-3</v>
      </c>
      <c r="H120" s="75"/>
      <c r="I120" s="76"/>
      <c r="J120" s="77"/>
    </row>
    <row r="121" spans="1:10" s="78" customFormat="1" ht="12.95" customHeight="1">
      <c r="A121" s="70"/>
      <c r="B121" s="83" t="s">
        <v>273</v>
      </c>
      <c r="C121" s="72"/>
      <c r="D121" s="63" t="s">
        <v>304</v>
      </c>
      <c r="E121" s="80">
        <v>-550000000</v>
      </c>
      <c r="F121" s="81">
        <v>-452760</v>
      </c>
      <c r="G121" s="82">
        <v>-0.11362102060744393</v>
      </c>
      <c r="H121" s="75"/>
      <c r="I121" s="76"/>
      <c r="J121" s="77"/>
    </row>
    <row r="122" spans="1:10" s="78" customFormat="1" ht="12.95" customHeight="1">
      <c r="A122" s="70"/>
      <c r="B122" s="83" t="s">
        <v>274</v>
      </c>
      <c r="C122" s="72"/>
      <c r="D122" s="63" t="s">
        <v>304</v>
      </c>
      <c r="E122" s="80">
        <v>-15000000</v>
      </c>
      <c r="F122" s="84">
        <v>-12360</v>
      </c>
      <c r="G122" s="82">
        <v>-3.1017665312925327E-3</v>
      </c>
      <c r="H122" s="75"/>
      <c r="I122" s="76"/>
      <c r="J122" s="77"/>
    </row>
    <row r="123" spans="1:10" s="78" customFormat="1" ht="12.95" customHeight="1">
      <c r="A123" s="70"/>
      <c r="B123" s="85" t="s">
        <v>137</v>
      </c>
      <c r="C123" s="72"/>
      <c r="D123" s="72"/>
      <c r="E123" s="72"/>
      <c r="F123" s="73">
        <f>SUM(F120:F122)</f>
        <v>-485700</v>
      </c>
      <c r="G123" s="74">
        <f>SUM(G120:G122)</f>
        <v>-0.12188737898452937</v>
      </c>
      <c r="H123" s="75"/>
      <c r="I123" s="76"/>
      <c r="J123" s="77"/>
    </row>
    <row r="124" spans="1:10" ht="12.95" customHeight="1">
      <c r="A124" s="1"/>
      <c r="B124" s="39" t="s">
        <v>140</v>
      </c>
      <c r="C124" s="41"/>
      <c r="D124" s="40"/>
      <c r="E124" s="41"/>
      <c r="F124" s="35">
        <f>F118+F123</f>
        <v>-557617.07999999996</v>
      </c>
      <c r="G124" s="36">
        <f>G118+G123</f>
        <v>-0.13988737898452935</v>
      </c>
      <c r="H124" s="68"/>
      <c r="I124" s="69"/>
      <c r="J124" s="1"/>
    </row>
    <row r="125" spans="1:10" ht="12.95" customHeight="1" thickBot="1">
      <c r="A125" s="1"/>
      <c r="B125" s="86"/>
      <c r="C125" s="1"/>
      <c r="D125" s="1"/>
      <c r="E125" s="1"/>
      <c r="F125" s="1"/>
      <c r="G125" s="1"/>
      <c r="H125" s="55"/>
      <c r="I125" s="55"/>
      <c r="J125" s="1"/>
    </row>
    <row r="126" spans="1:10" ht="12.95" customHeight="1">
      <c r="A126" s="1"/>
      <c r="B126" s="87" t="s">
        <v>251</v>
      </c>
      <c r="C126" s="88"/>
      <c r="D126" s="88"/>
      <c r="E126" s="88"/>
      <c r="F126" s="88"/>
      <c r="G126" s="88"/>
      <c r="H126" s="89"/>
      <c r="I126" s="1"/>
      <c r="J126" s="1"/>
    </row>
    <row r="127" spans="1:10" ht="12.95" customHeight="1">
      <c r="A127" s="1"/>
      <c r="B127" s="90" t="s">
        <v>252</v>
      </c>
      <c r="C127" s="55"/>
      <c r="D127" s="55"/>
      <c r="E127" s="55"/>
      <c r="F127" s="55"/>
      <c r="G127" s="55"/>
      <c r="H127" s="91"/>
      <c r="I127" s="1"/>
      <c r="J127" s="1"/>
    </row>
    <row r="128" spans="1:10" ht="12.95" customHeight="1" thickBot="1">
      <c r="A128" s="1"/>
      <c r="B128" s="570" t="s">
        <v>253</v>
      </c>
      <c r="C128" s="571"/>
      <c r="D128" s="571"/>
      <c r="E128" s="92"/>
      <c r="F128" s="92"/>
      <c r="G128" s="92"/>
      <c r="H128" s="93"/>
      <c r="I128" s="1"/>
      <c r="J128" s="1"/>
    </row>
    <row r="129" spans="1:10" ht="12.95" customHeight="1">
      <c r="A129" s="1"/>
      <c r="B129" s="94"/>
      <c r="C129" s="1"/>
      <c r="D129" s="1"/>
      <c r="E129" s="1"/>
      <c r="F129" s="1"/>
      <c r="G129" s="1"/>
      <c r="H129" s="1"/>
      <c r="I129" s="1"/>
      <c r="J129" s="1"/>
    </row>
    <row r="130" spans="1:10" ht="12.95" customHeight="1" thickBot="1">
      <c r="A130" s="95"/>
      <c r="B130" s="96"/>
      <c r="C130" s="95"/>
      <c r="D130" s="95"/>
      <c r="E130" s="95"/>
      <c r="F130" s="95"/>
      <c r="G130" s="95"/>
      <c r="H130" s="95"/>
      <c r="I130" s="95"/>
      <c r="J130" s="95"/>
    </row>
    <row r="131" spans="1:10" s="103" customFormat="1">
      <c r="A131" s="97"/>
      <c r="B131" s="98" t="s">
        <v>275</v>
      </c>
      <c r="C131" s="99"/>
      <c r="D131" s="99"/>
      <c r="E131" s="100"/>
      <c r="F131" s="101"/>
      <c r="G131" s="101"/>
      <c r="H131" s="102"/>
    </row>
    <row r="132" spans="1:10" s="103" customFormat="1">
      <c r="A132" s="97"/>
      <c r="B132" s="572" t="s">
        <v>276</v>
      </c>
      <c r="C132" s="573"/>
      <c r="D132" s="573"/>
      <c r="E132" s="573"/>
      <c r="F132" s="573"/>
      <c r="G132" s="573"/>
      <c r="H132" s="104"/>
    </row>
    <row r="133" spans="1:10" s="103" customFormat="1">
      <c r="A133" s="97"/>
      <c r="B133" s="105" t="s">
        <v>277</v>
      </c>
      <c r="C133" s="106"/>
      <c r="D133" s="106"/>
      <c r="E133" s="106"/>
      <c r="F133" s="106"/>
      <c r="G133" s="107"/>
      <c r="H133" s="108"/>
    </row>
    <row r="134" spans="1:10" s="103" customFormat="1">
      <c r="A134" s="97"/>
      <c r="B134" s="105" t="s">
        <v>278</v>
      </c>
      <c r="C134" s="106"/>
      <c r="D134" s="106"/>
      <c r="E134" s="106"/>
      <c r="F134" s="106"/>
      <c r="G134" s="107"/>
      <c r="H134" s="108"/>
    </row>
    <row r="135" spans="1:10" s="103" customFormat="1" ht="13.5" thickBot="1">
      <c r="A135" s="97"/>
      <c r="B135" s="109"/>
      <c r="C135" s="110"/>
      <c r="D135" s="110"/>
      <c r="E135" s="111"/>
      <c r="F135" s="112"/>
      <c r="G135" s="112"/>
      <c r="H135" s="113"/>
    </row>
    <row r="136" spans="1:10" s="103" customFormat="1" ht="13.5" thickBot="1">
      <c r="A136" s="97"/>
      <c r="B136" s="105"/>
      <c r="C136" s="106"/>
      <c r="D136" s="106"/>
      <c r="E136" s="114"/>
      <c r="F136" s="107"/>
      <c r="G136" s="107"/>
      <c r="H136" s="108"/>
    </row>
    <row r="137" spans="1:10" s="103" customFormat="1">
      <c r="A137" s="97"/>
      <c r="B137" s="98" t="s">
        <v>279</v>
      </c>
      <c r="C137" s="99"/>
      <c r="D137" s="99"/>
      <c r="E137" s="99"/>
      <c r="F137" s="99"/>
      <c r="G137" s="101"/>
      <c r="H137" s="102"/>
    </row>
    <row r="138" spans="1:10" s="103" customFormat="1">
      <c r="A138" s="97"/>
      <c r="B138" s="105" t="s">
        <v>280</v>
      </c>
      <c r="C138" s="106"/>
      <c r="D138" s="115"/>
      <c r="E138" s="115"/>
      <c r="F138" s="106"/>
      <c r="G138" s="107"/>
      <c r="H138" s="108"/>
    </row>
    <row r="139" spans="1:10" s="103" customFormat="1" ht="38.25">
      <c r="A139" s="97"/>
      <c r="B139" s="574" t="s">
        <v>281</v>
      </c>
      <c r="C139" s="575" t="s">
        <v>282</v>
      </c>
      <c r="D139" s="116" t="s">
        <v>283</v>
      </c>
      <c r="E139" s="116" t="s">
        <v>283</v>
      </c>
      <c r="F139" s="116" t="s">
        <v>284</v>
      </c>
      <c r="G139" s="107"/>
      <c r="H139" s="108"/>
    </row>
    <row r="140" spans="1:10" s="103" customFormat="1">
      <c r="A140" s="97"/>
      <c r="B140" s="574"/>
      <c r="C140" s="575"/>
      <c r="D140" s="116" t="s">
        <v>285</v>
      </c>
      <c r="E140" s="116" t="s">
        <v>286</v>
      </c>
      <c r="F140" s="116" t="s">
        <v>285</v>
      </c>
      <c r="G140" s="107"/>
      <c r="H140" s="108"/>
    </row>
    <row r="141" spans="1:10" s="103" customFormat="1">
      <c r="A141" s="97"/>
      <c r="B141" s="117" t="s">
        <v>139</v>
      </c>
      <c r="C141" s="118" t="s">
        <v>139</v>
      </c>
      <c r="D141" s="118" t="s">
        <v>139</v>
      </c>
      <c r="E141" s="118" t="s">
        <v>139</v>
      </c>
      <c r="F141" s="118" t="s">
        <v>139</v>
      </c>
      <c r="G141" s="107"/>
      <c r="H141" s="108"/>
    </row>
    <row r="142" spans="1:10" s="103" customFormat="1">
      <c r="A142" s="97"/>
      <c r="B142" s="119" t="s">
        <v>287</v>
      </c>
      <c r="C142" s="120"/>
      <c r="D142" s="120"/>
      <c r="E142" s="120"/>
      <c r="F142" s="120"/>
      <c r="G142" s="107"/>
      <c r="H142" s="108"/>
    </row>
    <row r="143" spans="1:10" s="103" customFormat="1">
      <c r="A143" s="97"/>
      <c r="B143" s="121"/>
      <c r="C143" s="106"/>
      <c r="D143" s="106"/>
      <c r="E143" s="106"/>
      <c r="F143" s="106"/>
      <c r="G143" s="107"/>
      <c r="H143" s="108"/>
    </row>
    <row r="144" spans="1:10" s="103" customFormat="1">
      <c r="A144" s="97"/>
      <c r="B144" s="121" t="s">
        <v>288</v>
      </c>
      <c r="C144" s="106"/>
      <c r="D144" s="106"/>
      <c r="E144" s="106"/>
      <c r="F144" s="106"/>
      <c r="G144" s="107"/>
      <c r="H144" s="108"/>
    </row>
    <row r="145" spans="1:10" s="103" customFormat="1">
      <c r="A145" s="97"/>
      <c r="B145" s="105"/>
      <c r="C145" s="106"/>
      <c r="D145" s="106"/>
      <c r="E145" s="106"/>
      <c r="F145" s="106"/>
      <c r="G145" s="107"/>
      <c r="H145" s="108"/>
    </row>
    <row r="146" spans="1:10" s="103" customFormat="1">
      <c r="A146" s="97"/>
      <c r="B146" s="121" t="s">
        <v>289</v>
      </c>
      <c r="C146" s="106"/>
      <c r="D146" s="106"/>
      <c r="E146" s="106"/>
      <c r="F146" s="106"/>
      <c r="G146" s="107"/>
      <c r="H146" s="108"/>
    </row>
    <row r="147" spans="1:10" s="103" customFormat="1">
      <c r="A147" s="97"/>
      <c r="B147" s="122" t="s">
        <v>290</v>
      </c>
      <c r="C147" s="123" t="s">
        <v>291</v>
      </c>
      <c r="D147" s="123" t="s">
        <v>326</v>
      </c>
      <c r="E147" s="106"/>
      <c r="F147" s="124"/>
      <c r="G147" s="107"/>
      <c r="H147" s="108"/>
    </row>
    <row r="148" spans="1:10" s="103" customFormat="1">
      <c r="A148" s="97"/>
      <c r="B148" s="122" t="s">
        <v>292</v>
      </c>
      <c r="C148" s="125">
        <v>59.631999999999998</v>
      </c>
      <c r="D148" s="125">
        <v>61.603400000000001</v>
      </c>
      <c r="E148" s="106"/>
      <c r="F148" s="124"/>
      <c r="G148" s="107"/>
      <c r="H148" s="108"/>
    </row>
    <row r="149" spans="1:10" s="103" customFormat="1">
      <c r="A149" s="97"/>
      <c r="B149" s="122" t="s">
        <v>293</v>
      </c>
      <c r="C149" s="125">
        <v>55.525199999999998</v>
      </c>
      <c r="D149" s="125">
        <v>57.322600000000001</v>
      </c>
      <c r="E149" s="106"/>
      <c r="F149" s="124"/>
      <c r="G149" s="107"/>
      <c r="H149" s="108"/>
    </row>
    <row r="150" spans="1:10" s="103" customFormat="1">
      <c r="A150" s="97"/>
      <c r="B150" s="105"/>
      <c r="C150" s="106"/>
      <c r="D150" s="106"/>
      <c r="E150" s="106"/>
      <c r="F150" s="106"/>
      <c r="G150" s="107"/>
      <c r="H150" s="108"/>
    </row>
    <row r="151" spans="1:10" s="103" customFormat="1">
      <c r="A151" s="97"/>
      <c r="B151" s="121" t="s">
        <v>327</v>
      </c>
      <c r="C151" s="126"/>
      <c r="D151" s="126"/>
      <c r="E151" s="126"/>
      <c r="F151" s="106"/>
      <c r="G151" s="107"/>
      <c r="H151" s="108"/>
    </row>
    <row r="152" spans="1:10" s="103" customFormat="1">
      <c r="A152" s="97"/>
      <c r="B152" s="121"/>
      <c r="C152" s="126"/>
      <c r="D152" s="126"/>
      <c r="E152" s="126"/>
      <c r="F152" s="106"/>
      <c r="G152" s="107"/>
      <c r="H152" s="108"/>
    </row>
    <row r="153" spans="1:10" s="103" customFormat="1">
      <c r="A153" s="97"/>
      <c r="B153" s="121" t="s">
        <v>328</v>
      </c>
      <c r="C153" s="126"/>
      <c r="D153" s="126"/>
      <c r="E153" s="126"/>
      <c r="F153" s="106"/>
      <c r="G153" s="107"/>
      <c r="H153" s="108"/>
    </row>
    <row r="154" spans="1:10" s="103" customFormat="1">
      <c r="A154" s="97"/>
      <c r="B154" s="121"/>
      <c r="C154" s="126"/>
      <c r="D154" s="126"/>
      <c r="E154" s="126"/>
      <c r="F154" s="106"/>
      <c r="G154" s="114"/>
      <c r="H154" s="127"/>
    </row>
    <row r="155" spans="1:10" s="103" customFormat="1">
      <c r="A155" s="97"/>
      <c r="B155" s="121" t="s">
        <v>909</v>
      </c>
      <c r="C155" s="126"/>
      <c r="D155" s="126"/>
      <c r="E155" s="128"/>
      <c r="F155" s="129"/>
      <c r="G155" s="107"/>
      <c r="H155" s="108"/>
      <c r="J155" s="130"/>
    </row>
    <row r="156" spans="1:10" s="103" customFormat="1">
      <c r="A156" s="97"/>
      <c r="B156" s="131" t="s">
        <v>294</v>
      </c>
      <c r="C156" s="126"/>
      <c r="D156" s="126"/>
      <c r="E156" s="132"/>
      <c r="F156" s="133"/>
      <c r="G156" s="107"/>
      <c r="H156" s="108"/>
    </row>
    <row r="157" spans="1:10" s="103" customFormat="1">
      <c r="A157" s="97"/>
      <c r="B157" s="134"/>
      <c r="C157" s="126"/>
      <c r="D157" s="126"/>
      <c r="E157" s="126"/>
      <c r="F157" s="106"/>
      <c r="G157" s="107"/>
      <c r="H157" s="108"/>
    </row>
    <row r="158" spans="1:10" s="103" customFormat="1">
      <c r="A158" s="97"/>
      <c r="B158" s="135" t="s">
        <v>342</v>
      </c>
      <c r="C158" s="126"/>
      <c r="D158" s="126"/>
      <c r="E158" s="132"/>
      <c r="F158" s="133"/>
      <c r="G158" s="107"/>
      <c r="H158" s="108"/>
    </row>
    <row r="159" spans="1:10" s="103" customFormat="1">
      <c r="A159" s="97"/>
      <c r="B159" s="121"/>
      <c r="C159" s="126"/>
      <c r="D159" s="126"/>
      <c r="E159" s="126"/>
      <c r="F159" s="120"/>
      <c r="G159" s="107"/>
      <c r="H159" s="108"/>
    </row>
    <row r="160" spans="1:10" s="103" customFormat="1">
      <c r="A160" s="97"/>
      <c r="B160" s="121" t="s">
        <v>339</v>
      </c>
      <c r="C160" s="126"/>
      <c r="D160" s="132"/>
      <c r="E160" s="136"/>
      <c r="F160" s="136"/>
      <c r="G160" s="107"/>
      <c r="H160" s="108"/>
    </row>
    <row r="161" spans="1:8" s="103" customFormat="1">
      <c r="A161" s="97"/>
      <c r="B161" s="121"/>
      <c r="C161" s="126"/>
      <c r="D161" s="126"/>
      <c r="E161" s="126"/>
      <c r="F161" s="120"/>
      <c r="G161" s="107"/>
      <c r="H161" s="108"/>
    </row>
    <row r="162" spans="1:8" s="103" customFormat="1">
      <c r="A162" s="97"/>
      <c r="B162" s="121" t="s">
        <v>338</v>
      </c>
      <c r="C162" s="126"/>
      <c r="D162" s="126"/>
      <c r="E162" s="137"/>
      <c r="F162" s="106"/>
      <c r="G162" s="107"/>
      <c r="H162" s="108"/>
    </row>
    <row r="163" spans="1:8" s="103" customFormat="1">
      <c r="A163" s="97"/>
      <c r="B163" s="121"/>
      <c r="C163" s="132"/>
      <c r="D163" s="126"/>
      <c r="E163" s="138"/>
      <c r="F163" s="107"/>
      <c r="G163" s="107"/>
      <c r="H163" s="108"/>
    </row>
    <row r="164" spans="1:8" s="103" customFormat="1">
      <c r="A164" s="97"/>
      <c r="B164" s="139" t="s">
        <v>810</v>
      </c>
      <c r="C164" s="126"/>
      <c r="D164" s="126"/>
      <c r="E164" s="126"/>
      <c r="F164" s="106"/>
      <c r="G164" s="107"/>
      <c r="H164" s="108"/>
    </row>
    <row r="165" spans="1:8" s="103" customFormat="1">
      <c r="A165" s="97"/>
      <c r="B165" s="139"/>
      <c r="C165" s="126"/>
      <c r="D165" s="126"/>
      <c r="E165" s="107"/>
      <c r="F165" s="107"/>
      <c r="G165" s="107"/>
      <c r="H165" s="108"/>
    </row>
    <row r="166" spans="1:8" s="103" customFormat="1">
      <c r="A166" s="97"/>
      <c r="B166" s="139" t="s">
        <v>811</v>
      </c>
      <c r="C166" s="126"/>
      <c r="D166" s="126"/>
      <c r="E166" s="107"/>
      <c r="F166" s="107"/>
      <c r="G166" s="107"/>
      <c r="H166" s="108"/>
    </row>
    <row r="167" spans="1:8" s="103" customFormat="1">
      <c r="A167" s="97"/>
      <c r="B167" s="121"/>
      <c r="C167" s="126"/>
      <c r="D167" s="126"/>
      <c r="E167" s="126"/>
      <c r="F167" s="107"/>
      <c r="G167" s="107"/>
      <c r="H167" s="108"/>
    </row>
    <row r="168" spans="1:8" s="103" customFormat="1">
      <c r="A168" s="97"/>
      <c r="B168" s="121" t="s">
        <v>329</v>
      </c>
      <c r="C168" s="126"/>
      <c r="D168" s="126"/>
      <c r="E168" s="126"/>
      <c r="F168" s="106"/>
      <c r="G168" s="107"/>
      <c r="H168" s="108"/>
    </row>
    <row r="169" spans="1:8" s="103" customFormat="1">
      <c r="A169" s="97"/>
      <c r="B169" s="131"/>
      <c r="C169" s="140"/>
      <c r="D169" s="140"/>
      <c r="E169" s="140"/>
      <c r="F169" s="141"/>
      <c r="G169" s="107"/>
      <c r="H169" s="108"/>
    </row>
    <row r="170" spans="1:8" s="103" customFormat="1">
      <c r="A170" s="97"/>
      <c r="B170" s="131" t="s">
        <v>295</v>
      </c>
      <c r="C170" s="140"/>
      <c r="D170" s="140"/>
      <c r="E170" s="140"/>
      <c r="F170" s="141"/>
      <c r="G170" s="107"/>
      <c r="H170" s="108"/>
    </row>
    <row r="171" spans="1:8" s="103" customFormat="1" ht="13.5" thickBot="1">
      <c r="A171" s="97"/>
      <c r="B171" s="131"/>
      <c r="C171" s="140"/>
      <c r="D171" s="140"/>
      <c r="E171" s="140"/>
      <c r="F171" s="141"/>
      <c r="G171" s="107"/>
      <c r="H171" s="108"/>
    </row>
    <row r="172" spans="1:8" s="103" customFormat="1">
      <c r="A172" s="97"/>
      <c r="B172" s="142" t="s">
        <v>296</v>
      </c>
      <c r="C172" s="143"/>
      <c r="D172" s="143"/>
      <c r="E172" s="143"/>
      <c r="F172" s="144"/>
      <c r="G172" s="101"/>
      <c r="H172" s="102"/>
    </row>
    <row r="173" spans="1:8" s="103" customFormat="1">
      <c r="A173" s="97"/>
      <c r="B173" s="145"/>
      <c r="C173" s="140"/>
      <c r="D173" s="140"/>
      <c r="E173" s="140"/>
      <c r="F173" s="146"/>
      <c r="G173" s="107"/>
      <c r="H173" s="108"/>
    </row>
    <row r="174" spans="1:8" s="103" customFormat="1">
      <c r="A174" s="97"/>
      <c r="B174" s="147" t="s">
        <v>911</v>
      </c>
      <c r="C174" s="140"/>
      <c r="D174" s="140"/>
      <c r="E174" s="140"/>
      <c r="F174" s="141"/>
      <c r="G174" s="141"/>
      <c r="H174" s="108"/>
    </row>
    <row r="175" spans="1:8" s="103" customFormat="1" ht="38.25">
      <c r="A175" s="97"/>
      <c r="B175" s="148" t="s">
        <v>297</v>
      </c>
      <c r="C175" s="149" t="s">
        <v>298</v>
      </c>
      <c r="D175" s="149" t="s">
        <v>299</v>
      </c>
      <c r="E175" s="149" t="s">
        <v>300</v>
      </c>
      <c r="F175" s="149" t="s">
        <v>301</v>
      </c>
      <c r="G175" s="150" t="s">
        <v>302</v>
      </c>
      <c r="H175" s="108"/>
    </row>
    <row r="176" spans="1:8" s="103" customFormat="1">
      <c r="A176" s="97"/>
      <c r="B176" s="151" t="s">
        <v>303</v>
      </c>
      <c r="C176" s="152"/>
      <c r="D176" s="153"/>
      <c r="E176" s="154"/>
      <c r="F176" s="154"/>
      <c r="G176" s="155"/>
      <c r="H176" s="108"/>
    </row>
    <row r="177" spans="1:10" s="103" customFormat="1">
      <c r="A177" s="97"/>
      <c r="B177" s="156" t="s">
        <v>111</v>
      </c>
      <c r="C177" s="157">
        <v>45169</v>
      </c>
      <c r="D177" s="63" t="s">
        <v>304</v>
      </c>
      <c r="E177" s="154">
        <v>183.56553352826512</v>
      </c>
      <c r="F177" s="154">
        <v>185.65</v>
      </c>
      <c r="G177" s="579">
        <v>14227.92</v>
      </c>
      <c r="H177" s="108"/>
    </row>
    <row r="178" spans="1:10" s="103" customFormat="1">
      <c r="A178" s="97"/>
      <c r="B178" s="156" t="s">
        <v>82</v>
      </c>
      <c r="C178" s="157">
        <v>45169</v>
      </c>
      <c r="D178" s="63" t="s">
        <v>304</v>
      </c>
      <c r="E178" s="154">
        <v>7657.2631906341467</v>
      </c>
      <c r="F178" s="154">
        <v>7368.55</v>
      </c>
      <c r="G178" s="580"/>
      <c r="H178" s="108"/>
    </row>
    <row r="179" spans="1:10" s="103" customFormat="1">
      <c r="A179" s="97"/>
      <c r="B179" s="156" t="s">
        <v>124</v>
      </c>
      <c r="C179" s="157">
        <v>45169</v>
      </c>
      <c r="D179" s="63" t="s">
        <v>304</v>
      </c>
      <c r="E179" s="154">
        <v>202.6362</v>
      </c>
      <c r="F179" s="154">
        <v>204</v>
      </c>
      <c r="G179" s="580"/>
      <c r="H179" s="108"/>
    </row>
    <row r="180" spans="1:10" s="103" customFormat="1">
      <c r="A180" s="97"/>
      <c r="B180" s="156" t="s">
        <v>134</v>
      </c>
      <c r="C180" s="157">
        <v>45169</v>
      </c>
      <c r="D180" s="63" t="s">
        <v>304</v>
      </c>
      <c r="E180" s="154">
        <v>351.19</v>
      </c>
      <c r="F180" s="154">
        <v>347.2</v>
      </c>
      <c r="G180" s="580"/>
      <c r="H180" s="108"/>
    </row>
    <row r="181" spans="1:10" s="103" customFormat="1">
      <c r="A181" s="97"/>
      <c r="B181" s="156" t="s">
        <v>130</v>
      </c>
      <c r="C181" s="157">
        <v>45169</v>
      </c>
      <c r="D181" s="63" t="s">
        <v>304</v>
      </c>
      <c r="E181" s="154">
        <v>663.37636792452827</v>
      </c>
      <c r="F181" s="154">
        <v>652.9</v>
      </c>
      <c r="G181" s="580"/>
      <c r="H181" s="108"/>
    </row>
    <row r="182" spans="1:10" s="103" customFormat="1">
      <c r="A182" s="97"/>
      <c r="B182" s="156" t="s">
        <v>108</v>
      </c>
      <c r="C182" s="157">
        <v>45169</v>
      </c>
      <c r="D182" s="63" t="s">
        <v>304</v>
      </c>
      <c r="E182" s="154">
        <v>2604.8325823444284</v>
      </c>
      <c r="F182" s="154">
        <v>2582.9499999999998</v>
      </c>
      <c r="G182" s="580"/>
      <c r="H182" s="108"/>
    </row>
    <row r="183" spans="1:10" s="103" customFormat="1">
      <c r="A183" s="97"/>
      <c r="B183" s="156" t="s">
        <v>101</v>
      </c>
      <c r="C183" s="157">
        <v>45169</v>
      </c>
      <c r="D183" s="63" t="s">
        <v>304</v>
      </c>
      <c r="E183" s="154">
        <v>1431.5605419263456</v>
      </c>
      <c r="F183" s="154">
        <v>1427.9</v>
      </c>
      <c r="G183" s="580"/>
      <c r="H183" s="108"/>
    </row>
    <row r="184" spans="1:10" s="103" customFormat="1">
      <c r="A184" s="97"/>
      <c r="B184" s="156" t="s">
        <v>127</v>
      </c>
      <c r="C184" s="157">
        <v>45169</v>
      </c>
      <c r="D184" s="63" t="s">
        <v>304</v>
      </c>
      <c r="E184" s="154">
        <v>3232.8821473684211</v>
      </c>
      <c r="F184" s="154">
        <v>3443.4</v>
      </c>
      <c r="G184" s="580"/>
      <c r="H184" s="108"/>
    </row>
    <row r="185" spans="1:10" s="103" customFormat="1">
      <c r="A185" s="97"/>
      <c r="B185" s="156" t="s">
        <v>121</v>
      </c>
      <c r="C185" s="157">
        <v>45169</v>
      </c>
      <c r="D185" s="63" t="s">
        <v>304</v>
      </c>
      <c r="E185" s="154">
        <v>644.1858884396421</v>
      </c>
      <c r="F185" s="154">
        <v>648.4</v>
      </c>
      <c r="G185" s="580"/>
      <c r="H185" s="108"/>
    </row>
    <row r="186" spans="1:10" s="103" customFormat="1">
      <c r="A186" s="97"/>
      <c r="B186" s="156" t="s">
        <v>115</v>
      </c>
      <c r="C186" s="157">
        <v>45169</v>
      </c>
      <c r="D186" s="63" t="s">
        <v>304</v>
      </c>
      <c r="E186" s="154">
        <v>1152.7439259943183</v>
      </c>
      <c r="F186" s="154">
        <v>1124.2</v>
      </c>
      <c r="G186" s="580"/>
      <c r="H186" s="108"/>
    </row>
    <row r="187" spans="1:10" s="103" customFormat="1">
      <c r="A187" s="97"/>
      <c r="B187" s="156"/>
      <c r="C187" s="152"/>
      <c r="D187" s="153"/>
      <c r="E187" s="154"/>
      <c r="F187" s="154"/>
      <c r="G187" s="580"/>
      <c r="H187" s="108"/>
    </row>
    <row r="188" spans="1:10" s="103" customFormat="1">
      <c r="A188" s="97"/>
      <c r="B188" s="151" t="s">
        <v>305</v>
      </c>
      <c r="C188" s="152"/>
      <c r="D188" s="153"/>
      <c r="E188" s="154"/>
      <c r="F188" s="154"/>
      <c r="G188" s="155"/>
      <c r="H188" s="108"/>
    </row>
    <row r="189" spans="1:10" s="103" customFormat="1">
      <c r="A189" s="97"/>
      <c r="B189" s="156" t="s">
        <v>343</v>
      </c>
      <c r="C189" s="157">
        <v>45167</v>
      </c>
      <c r="D189" s="63" t="s">
        <v>304</v>
      </c>
      <c r="E189" s="158">
        <v>82.049899999999994</v>
      </c>
      <c r="F189" s="158">
        <v>82.32</v>
      </c>
      <c r="G189" s="579">
        <v>10553.83</v>
      </c>
      <c r="H189" s="108"/>
      <c r="I189" s="130"/>
    </row>
    <row r="190" spans="1:10" s="103" customFormat="1">
      <c r="A190" s="97"/>
      <c r="B190" s="156" t="s">
        <v>343</v>
      </c>
      <c r="C190" s="157">
        <v>45167</v>
      </c>
      <c r="D190" s="63" t="s">
        <v>304</v>
      </c>
      <c r="E190" s="158">
        <v>82.056523999999996</v>
      </c>
      <c r="F190" s="158">
        <v>82.32</v>
      </c>
      <c r="G190" s="580"/>
      <c r="H190" s="108"/>
      <c r="I190" s="130"/>
    </row>
    <row r="191" spans="1:10" s="103" customFormat="1">
      <c r="A191" s="97"/>
      <c r="B191" s="156" t="s">
        <v>344</v>
      </c>
      <c r="C191" s="157">
        <v>45195</v>
      </c>
      <c r="D191" s="63" t="s">
        <v>304</v>
      </c>
      <c r="E191" s="158">
        <v>82.468999999999994</v>
      </c>
      <c r="F191" s="158">
        <v>82.4</v>
      </c>
      <c r="G191" s="581"/>
      <c r="H191" s="108"/>
      <c r="I191" s="130"/>
    </row>
    <row r="192" spans="1:10" s="103" customFormat="1">
      <c r="A192" s="97"/>
      <c r="B192" s="582" t="s">
        <v>345</v>
      </c>
      <c r="C192" s="577"/>
      <c r="D192" s="577"/>
      <c r="E192" s="577"/>
      <c r="F192" s="577"/>
      <c r="G192" s="583"/>
      <c r="H192" s="108"/>
      <c r="J192" s="159"/>
    </row>
    <row r="193" spans="1:11" s="103" customFormat="1" ht="30" customHeight="1">
      <c r="A193" s="97"/>
      <c r="B193" s="584" t="s">
        <v>787</v>
      </c>
      <c r="C193" s="585"/>
      <c r="D193" s="585"/>
      <c r="E193" s="585"/>
      <c r="F193" s="585"/>
      <c r="G193" s="586"/>
      <c r="H193" s="108"/>
      <c r="J193" s="160"/>
    </row>
    <row r="194" spans="1:11" s="103" customFormat="1">
      <c r="A194" s="97"/>
      <c r="B194" s="161"/>
      <c r="C194" s="162"/>
      <c r="D194" s="162"/>
      <c r="E194" s="163"/>
      <c r="F194" s="163"/>
      <c r="G194" s="163"/>
      <c r="H194" s="108"/>
      <c r="J194" s="130"/>
      <c r="K194" s="159"/>
    </row>
    <row r="195" spans="1:11" s="103" customFormat="1">
      <c r="A195" s="97"/>
      <c r="B195" s="164" t="s">
        <v>785</v>
      </c>
      <c r="C195" s="162"/>
      <c r="D195" s="162"/>
      <c r="E195" s="163"/>
      <c r="F195" s="163"/>
      <c r="G195" s="163"/>
      <c r="H195" s="108"/>
    </row>
    <row r="196" spans="1:11" s="103" customFormat="1">
      <c r="A196" s="97"/>
      <c r="B196" s="582" t="s">
        <v>306</v>
      </c>
      <c r="C196" s="577"/>
      <c r="D196" s="578"/>
      <c r="E196" s="165">
        <v>0</v>
      </c>
      <c r="F196" s="163"/>
      <c r="G196" s="163"/>
      <c r="H196" s="108"/>
    </row>
    <row r="197" spans="1:11" s="103" customFormat="1">
      <c r="A197" s="97"/>
      <c r="B197" s="582" t="s">
        <v>307</v>
      </c>
      <c r="C197" s="577"/>
      <c r="D197" s="578"/>
      <c r="E197" s="165">
        <v>567197</v>
      </c>
      <c r="F197" s="166"/>
      <c r="G197" s="166"/>
      <c r="H197" s="108"/>
    </row>
    <row r="198" spans="1:11" s="103" customFormat="1">
      <c r="A198" s="97"/>
      <c r="B198" s="582" t="s">
        <v>308</v>
      </c>
      <c r="C198" s="577"/>
      <c r="D198" s="578"/>
      <c r="E198" s="165">
        <v>567197</v>
      </c>
      <c r="F198" s="166"/>
      <c r="G198" s="166"/>
      <c r="H198" s="108"/>
    </row>
    <row r="199" spans="1:11" s="103" customFormat="1">
      <c r="A199" s="97"/>
      <c r="B199" s="582" t="s">
        <v>309</v>
      </c>
      <c r="C199" s="577"/>
      <c r="D199" s="578"/>
      <c r="E199" s="165">
        <v>599171</v>
      </c>
      <c r="F199" s="166"/>
      <c r="G199" s="166"/>
      <c r="H199" s="108"/>
    </row>
    <row r="200" spans="1:11" s="103" customFormat="1">
      <c r="A200" s="97"/>
      <c r="B200" s="582" t="s">
        <v>310</v>
      </c>
      <c r="C200" s="577"/>
      <c r="D200" s="578"/>
      <c r="E200" s="165">
        <v>0</v>
      </c>
      <c r="F200" s="166"/>
      <c r="G200" s="166"/>
      <c r="H200" s="108"/>
    </row>
    <row r="201" spans="1:11" s="103" customFormat="1">
      <c r="A201" s="97"/>
      <c r="B201" s="582" t="s">
        <v>311</v>
      </c>
      <c r="C201" s="577"/>
      <c r="D201" s="578"/>
      <c r="E201" s="165">
        <v>55213942377.040009</v>
      </c>
      <c r="F201" s="166"/>
      <c r="G201" s="166"/>
      <c r="H201" s="108"/>
    </row>
    <row r="202" spans="1:11" s="103" customFormat="1">
      <c r="A202" s="97"/>
      <c r="B202" s="582" t="s">
        <v>312</v>
      </c>
      <c r="C202" s="577"/>
      <c r="D202" s="578"/>
      <c r="E202" s="165">
        <v>54520415574.689995</v>
      </c>
      <c r="F202" s="166"/>
      <c r="G202" s="166"/>
      <c r="H202" s="108"/>
      <c r="J202" s="167"/>
    </row>
    <row r="203" spans="1:11" s="103" customFormat="1">
      <c r="A203" s="97"/>
      <c r="B203" s="582" t="s">
        <v>313</v>
      </c>
      <c r="C203" s="577"/>
      <c r="D203" s="578"/>
      <c r="E203" s="165">
        <v>56226665960.650009</v>
      </c>
      <c r="F203" s="166"/>
      <c r="G203" s="168"/>
      <c r="H203" s="108"/>
      <c r="J203" s="169"/>
    </row>
    <row r="204" spans="1:11" s="103" customFormat="1">
      <c r="A204" s="97"/>
      <c r="B204" s="582" t="s">
        <v>314</v>
      </c>
      <c r="C204" s="577"/>
      <c r="D204" s="578"/>
      <c r="E204" s="165">
        <v>-693526802.3499999</v>
      </c>
      <c r="F204" s="166"/>
      <c r="G204" s="170"/>
      <c r="H204" s="108"/>
      <c r="J204" s="169"/>
    </row>
    <row r="205" spans="1:11" s="103" customFormat="1">
      <c r="A205" s="97"/>
      <c r="B205" s="171" t="s">
        <v>315</v>
      </c>
      <c r="C205" s="172"/>
      <c r="D205" s="172"/>
      <c r="E205" s="173"/>
      <c r="F205" s="166"/>
      <c r="G205" s="166"/>
      <c r="H205" s="108"/>
    </row>
    <row r="206" spans="1:11" s="103" customFormat="1">
      <c r="A206" s="97"/>
      <c r="B206" s="105"/>
      <c r="C206" s="163"/>
      <c r="D206" s="163"/>
      <c r="E206" s="173"/>
      <c r="F206" s="173"/>
      <c r="G206" s="166"/>
      <c r="H206" s="108"/>
    </row>
    <row r="207" spans="1:11" s="103" customFormat="1">
      <c r="A207" s="97"/>
      <c r="B207" s="164" t="s">
        <v>333</v>
      </c>
      <c r="C207" s="162"/>
      <c r="D207" s="162"/>
      <c r="E207" s="163"/>
      <c r="F207" s="163"/>
      <c r="G207" s="163"/>
      <c r="H207" s="108"/>
    </row>
    <row r="208" spans="1:11" s="103" customFormat="1">
      <c r="A208" s="97"/>
      <c r="B208" s="105"/>
      <c r="C208" s="163"/>
      <c r="D208" s="163"/>
      <c r="E208" s="163"/>
      <c r="F208" s="174"/>
      <c r="G208" s="174"/>
      <c r="H208" s="108"/>
    </row>
    <row r="209" spans="1:8" s="103" customFormat="1">
      <c r="A209" s="97"/>
      <c r="B209" s="164" t="s">
        <v>334</v>
      </c>
      <c r="C209" s="162"/>
      <c r="D209" s="162"/>
      <c r="E209" s="163"/>
      <c r="F209" s="175"/>
      <c r="G209" s="163"/>
      <c r="H209" s="108"/>
    </row>
    <row r="210" spans="1:8" s="103" customFormat="1">
      <c r="A210" s="97"/>
      <c r="B210" s="171"/>
      <c r="C210" s="172"/>
      <c r="D210" s="172"/>
      <c r="E210" s="163"/>
      <c r="F210" s="163"/>
      <c r="G210" s="163"/>
      <c r="H210" s="108"/>
    </row>
    <row r="211" spans="1:8" s="103" customFormat="1">
      <c r="A211" s="97"/>
      <c r="B211" s="164" t="s">
        <v>335</v>
      </c>
      <c r="C211" s="162"/>
      <c r="D211" s="162"/>
      <c r="E211" s="163"/>
      <c r="F211" s="175"/>
      <c r="G211" s="163"/>
      <c r="H211" s="108"/>
    </row>
    <row r="212" spans="1:8" s="103" customFormat="1" ht="38.25" hidden="1">
      <c r="A212" s="97"/>
      <c r="B212" s="149" t="s">
        <v>297</v>
      </c>
      <c r="C212" s="149" t="s">
        <v>316</v>
      </c>
      <c r="D212" s="149" t="s">
        <v>317</v>
      </c>
      <c r="E212" s="149" t="s">
        <v>318</v>
      </c>
      <c r="F212" s="149" t="s">
        <v>319</v>
      </c>
      <c r="G212" s="163"/>
      <c r="H212" s="108"/>
    </row>
    <row r="213" spans="1:8" s="103" customFormat="1" hidden="1">
      <c r="A213" s="97"/>
      <c r="B213" s="587" t="s">
        <v>320</v>
      </c>
      <c r="C213" s="588"/>
      <c r="D213" s="588"/>
      <c r="E213" s="588"/>
      <c r="F213" s="589"/>
      <c r="G213" s="163"/>
      <c r="H213" s="108"/>
    </row>
    <row r="214" spans="1:8" s="103" customFormat="1" hidden="1">
      <c r="A214" s="97"/>
      <c r="B214" s="576" t="s">
        <v>321</v>
      </c>
      <c r="C214" s="577"/>
      <c r="D214" s="577"/>
      <c r="E214" s="577"/>
      <c r="F214" s="578"/>
      <c r="G214" s="163"/>
      <c r="H214" s="108"/>
    </row>
    <row r="215" spans="1:8" s="103" customFormat="1" hidden="1">
      <c r="A215" s="97"/>
      <c r="B215" s="164"/>
      <c r="C215" s="162"/>
      <c r="D215" s="162"/>
      <c r="E215" s="163"/>
      <c r="F215" s="175"/>
      <c r="G215" s="163"/>
      <c r="H215" s="108"/>
    </row>
    <row r="216" spans="1:8" s="103" customFormat="1">
      <c r="A216" s="97"/>
      <c r="B216" s="164"/>
      <c r="C216" s="162"/>
      <c r="D216" s="162"/>
      <c r="E216" s="163"/>
      <c r="F216" s="175"/>
      <c r="G216" s="163"/>
      <c r="H216" s="108"/>
    </row>
    <row r="217" spans="1:8" s="103" customFormat="1">
      <c r="A217" s="97"/>
      <c r="B217" s="164" t="s">
        <v>337</v>
      </c>
      <c r="C217" s="162"/>
      <c r="D217" s="162"/>
      <c r="E217" s="163"/>
      <c r="F217" s="163"/>
      <c r="G217" s="163"/>
      <c r="H217" s="108"/>
    </row>
    <row r="218" spans="1:8" s="103" customFormat="1">
      <c r="A218" s="97"/>
      <c r="B218" s="156" t="s">
        <v>322</v>
      </c>
      <c r="C218" s="176"/>
      <c r="D218" s="176"/>
      <c r="E218" s="165">
        <v>5016</v>
      </c>
      <c r="F218" s="163"/>
      <c r="G218" s="163"/>
      <c r="H218" s="108"/>
    </row>
    <row r="219" spans="1:8" s="103" customFormat="1">
      <c r="A219" s="97"/>
      <c r="B219" s="156" t="s">
        <v>323</v>
      </c>
      <c r="C219" s="176"/>
      <c r="D219" s="176"/>
      <c r="E219" s="165">
        <v>4432200000</v>
      </c>
      <c r="F219" s="174"/>
      <c r="G219" s="177"/>
      <c r="H219" s="108"/>
    </row>
    <row r="220" spans="1:8" s="103" customFormat="1">
      <c r="A220" s="97"/>
      <c r="B220" s="156" t="s">
        <v>324</v>
      </c>
      <c r="C220" s="176"/>
      <c r="D220" s="176"/>
      <c r="E220" s="165">
        <v>21338430.48</v>
      </c>
      <c r="F220" s="163"/>
      <c r="G220" s="178"/>
      <c r="H220" s="108"/>
    </row>
    <row r="221" spans="1:8" s="103" customFormat="1">
      <c r="A221" s="97"/>
      <c r="B221" s="105"/>
      <c r="C221" s="163"/>
      <c r="D221" s="163"/>
      <c r="E221" s="163"/>
      <c r="F221" s="163"/>
      <c r="G221" s="163"/>
      <c r="H221" s="108"/>
    </row>
    <row r="222" spans="1:8" s="103" customFormat="1" ht="13.5" thickBot="1">
      <c r="A222" s="97"/>
      <c r="B222" s="179" t="s">
        <v>336</v>
      </c>
      <c r="C222" s="110"/>
      <c r="D222" s="110"/>
      <c r="E222" s="110"/>
      <c r="F222" s="110"/>
      <c r="G222" s="110"/>
      <c r="H222" s="113"/>
    </row>
    <row r="223" spans="1:8" s="103" customFormat="1">
      <c r="A223" s="97"/>
    </row>
    <row r="224" spans="1:8" s="106" customFormat="1">
      <c r="A224" s="180"/>
    </row>
    <row r="225" spans="1:12" s="106" customFormat="1">
      <c r="A225" s="180"/>
      <c r="B225" s="563" t="s">
        <v>830</v>
      </c>
      <c r="C225" s="563"/>
      <c r="D225" s="563"/>
      <c r="E225" s="563"/>
      <c r="F225" s="563"/>
      <c r="G225" s="563"/>
      <c r="H225" s="563"/>
      <c r="I225" s="563"/>
      <c r="J225" s="563"/>
    </row>
    <row r="226" spans="1:12" ht="15" customHeight="1">
      <c r="B226" s="564" t="s">
        <v>831</v>
      </c>
      <c r="C226" s="565" t="s">
        <v>832</v>
      </c>
      <c r="D226" s="565"/>
      <c r="E226" s="182" t="s">
        <v>833</v>
      </c>
      <c r="F226" s="182" t="s">
        <v>834</v>
      </c>
      <c r="G226" s="566" t="s">
        <v>835</v>
      </c>
      <c r="H226" s="567"/>
      <c r="I226" s="567"/>
      <c r="J226" s="568"/>
      <c r="K226" s="106"/>
      <c r="L226" s="106"/>
    </row>
    <row r="227" spans="1:12" ht="25.5">
      <c r="B227" s="564"/>
      <c r="C227" s="182" t="s">
        <v>293</v>
      </c>
      <c r="D227" s="182" t="s">
        <v>292</v>
      </c>
      <c r="E227" s="182" t="s">
        <v>836</v>
      </c>
      <c r="F227" s="182" t="s">
        <v>837</v>
      </c>
      <c r="G227" s="182" t="s">
        <v>293</v>
      </c>
      <c r="H227" s="182" t="s">
        <v>292</v>
      </c>
      <c r="I227" s="182" t="s">
        <v>836</v>
      </c>
      <c r="J227" s="182" t="s">
        <v>837</v>
      </c>
    </row>
    <row r="228" spans="1:12">
      <c r="B228" s="181" t="s">
        <v>838</v>
      </c>
      <c r="C228" s="183">
        <v>0.1868767727599141</v>
      </c>
      <c r="D228" s="183">
        <v>0.19529376187324643</v>
      </c>
      <c r="E228" s="183">
        <v>0.14840940400908265</v>
      </c>
      <c r="F228" s="183">
        <v>0.13849587706008504</v>
      </c>
      <c r="G228" s="184">
        <v>57322.6</v>
      </c>
      <c r="H228" s="184">
        <v>61603.399999999994</v>
      </c>
      <c r="I228" s="184">
        <v>40972.532065937827</v>
      </c>
      <c r="J228" s="184">
        <v>37507.48257309699</v>
      </c>
    </row>
    <row r="229" spans="1:12">
      <c r="B229" s="185" t="s">
        <v>839</v>
      </c>
      <c r="C229" s="183">
        <v>0.22058635248324543</v>
      </c>
      <c r="D229" s="183">
        <v>0.23121859857656091</v>
      </c>
      <c r="E229" s="183">
        <v>0.17245742720565405</v>
      </c>
      <c r="F229" s="183">
        <v>0.16184790485396094</v>
      </c>
      <c r="G229" s="184">
        <v>12219.202377221982</v>
      </c>
      <c r="H229" s="184">
        <v>12326.226802060926</v>
      </c>
      <c r="I229" s="184">
        <v>11734.80011059035</v>
      </c>
      <c r="J229" s="184">
        <v>11628.03315810431</v>
      </c>
    </row>
    <row r="230" spans="1:12">
      <c r="B230" s="185" t="s">
        <v>840</v>
      </c>
      <c r="C230" s="183">
        <v>0.25166362485519067</v>
      </c>
      <c r="D230" s="183">
        <v>0.26382557767827519</v>
      </c>
      <c r="E230" s="183">
        <v>0.24910896438623231</v>
      </c>
      <c r="F230" s="183">
        <v>0.22712795144557418</v>
      </c>
      <c r="G230" s="184">
        <v>19609.336247917545</v>
      </c>
      <c r="H230" s="184">
        <v>20186.518378220739</v>
      </c>
      <c r="I230" s="184">
        <v>19489.512471447746</v>
      </c>
      <c r="J230" s="184">
        <v>18478.620471015649</v>
      </c>
    </row>
    <row r="231" spans="1:12">
      <c r="B231" s="185" t="s">
        <v>841</v>
      </c>
      <c r="C231" s="183">
        <v>0.18248383890520703</v>
      </c>
      <c r="D231" s="183">
        <v>0.19312070718072905</v>
      </c>
      <c r="E231" s="183">
        <v>0.13287439158823799</v>
      </c>
      <c r="F231" s="183">
        <v>0.13019737732339531</v>
      </c>
      <c r="G231" s="184">
        <v>23129.993382507222</v>
      </c>
      <c r="H231" s="184">
        <v>24189.78509190433</v>
      </c>
      <c r="I231" s="184">
        <v>18666.257043898375</v>
      </c>
      <c r="J231" s="184">
        <v>18446.632853659954</v>
      </c>
    </row>
    <row r="232" spans="1:12">
      <c r="B232" s="185" t="s">
        <v>842</v>
      </c>
      <c r="C232" s="183">
        <v>0.19351576015603444</v>
      </c>
      <c r="D232" s="183">
        <v>0.2020309955226911</v>
      </c>
      <c r="E232" s="183">
        <v>0.15843181564693842</v>
      </c>
      <c r="F232" s="183">
        <v>0.1451447168888802</v>
      </c>
      <c r="G232" s="184">
        <v>58708.712707012572</v>
      </c>
      <c r="H232" s="184">
        <v>63036.858154431779</v>
      </c>
      <c r="I232" s="184">
        <v>43556.677239740355</v>
      </c>
      <c r="J232" s="184">
        <v>38808.44671871476</v>
      </c>
    </row>
    <row r="233" spans="1:12">
      <c r="B233" s="186"/>
      <c r="C233" s="187"/>
      <c r="D233" s="187"/>
      <c r="E233" s="187"/>
      <c r="F233" s="187"/>
      <c r="G233" s="187"/>
      <c r="H233" s="188"/>
      <c r="I233" s="188"/>
      <c r="J233" s="188"/>
      <c r="K233" s="188"/>
      <c r="L233" s="78"/>
    </row>
    <row r="234" spans="1:12">
      <c r="B234" s="78"/>
      <c r="C234" s="78"/>
      <c r="D234" s="78"/>
      <c r="E234" s="78"/>
      <c r="F234" s="78"/>
      <c r="G234" s="78"/>
      <c r="H234" s="78"/>
      <c r="I234" s="78"/>
      <c r="J234" s="78"/>
      <c r="K234" s="78"/>
      <c r="L234" s="78"/>
    </row>
    <row r="235" spans="1:12">
      <c r="B235" s="563" t="s">
        <v>843</v>
      </c>
      <c r="C235" s="563"/>
      <c r="D235" s="563"/>
      <c r="E235" s="563"/>
      <c r="F235" s="563"/>
      <c r="G235" s="181"/>
      <c r="H235" s="146"/>
      <c r="I235" s="78"/>
      <c r="J235" s="78"/>
      <c r="K235" s="78"/>
      <c r="L235" s="78"/>
    </row>
    <row r="236" spans="1:12" ht="38.25">
      <c r="B236" s="189"/>
      <c r="C236" s="190" t="s">
        <v>844</v>
      </c>
      <c r="D236" s="190" t="s">
        <v>839</v>
      </c>
      <c r="E236" s="190" t="s">
        <v>840</v>
      </c>
      <c r="F236" s="190" t="s">
        <v>841</v>
      </c>
      <c r="G236" s="190" t="s">
        <v>842</v>
      </c>
      <c r="H236" s="146"/>
      <c r="I236" s="78"/>
      <c r="J236" s="78"/>
      <c r="K236" s="78"/>
      <c r="L236" s="78"/>
    </row>
    <row r="237" spans="1:12">
      <c r="B237" s="181" t="s">
        <v>845</v>
      </c>
      <c r="C237" s="191">
        <v>1230000</v>
      </c>
      <c r="D237" s="191">
        <v>120000</v>
      </c>
      <c r="E237" s="191">
        <v>360000</v>
      </c>
      <c r="F237" s="191">
        <v>600000</v>
      </c>
      <c r="G237" s="191">
        <v>1200000</v>
      </c>
      <c r="H237" s="146"/>
      <c r="I237" s="78"/>
      <c r="J237" s="78"/>
      <c r="K237" s="78"/>
      <c r="L237" s="78"/>
    </row>
    <row r="238" spans="1:12">
      <c r="B238" s="181" t="s">
        <v>846</v>
      </c>
      <c r="C238" s="192">
        <v>3327551.9506000001</v>
      </c>
      <c r="D238" s="192">
        <v>138493.09479999999</v>
      </c>
      <c r="E238" s="192">
        <v>476518.43979999999</v>
      </c>
      <c r="F238" s="192">
        <v>1031906.1045</v>
      </c>
      <c r="G238" s="192">
        <v>3155502.7415999998</v>
      </c>
      <c r="H238" s="146"/>
      <c r="I238" s="78"/>
      <c r="J238" s="78"/>
      <c r="K238" s="78"/>
      <c r="L238" s="78"/>
    </row>
    <row r="239" spans="1:12">
      <c r="B239" s="181" t="s">
        <v>847</v>
      </c>
      <c r="C239" s="193">
        <v>0.18418699999999999</v>
      </c>
      <c r="D239" s="193">
        <v>0.299205</v>
      </c>
      <c r="E239" s="193">
        <v>0.19120500000000001</v>
      </c>
      <c r="F239" s="193">
        <v>0.21862500000000001</v>
      </c>
      <c r="G239" s="193">
        <v>0.18387899999999999</v>
      </c>
      <c r="H239" s="194"/>
      <c r="I239" s="78"/>
      <c r="J239" s="78"/>
      <c r="K239" s="78"/>
      <c r="L239" s="78"/>
    </row>
    <row r="240" spans="1:12">
      <c r="B240" s="181" t="s">
        <v>848</v>
      </c>
      <c r="C240" s="193">
        <v>0.14807400000000001</v>
      </c>
      <c r="D240" s="193">
        <v>0.23721200000000001</v>
      </c>
      <c r="E240" s="193">
        <v>0.17761299999999999</v>
      </c>
      <c r="F240" s="193">
        <v>0.180169</v>
      </c>
      <c r="G240" s="193">
        <v>0.147923</v>
      </c>
      <c r="H240" s="146"/>
      <c r="I240" s="78"/>
      <c r="J240" s="78"/>
      <c r="K240" s="78"/>
      <c r="L240" s="78"/>
    </row>
    <row r="241" spans="2:12">
      <c r="B241" s="181" t="s">
        <v>849</v>
      </c>
      <c r="C241" s="193">
        <v>0.14140945076942449</v>
      </c>
      <c r="D241" s="193">
        <v>0.2090177357196808</v>
      </c>
      <c r="E241" s="193">
        <v>0.16409279704093938</v>
      </c>
      <c r="F241" s="193">
        <v>0.16792630553245541</v>
      </c>
      <c r="G241" s="193">
        <v>0.14154226183891294</v>
      </c>
      <c r="H241" s="146"/>
      <c r="I241" s="78"/>
      <c r="J241" s="78"/>
      <c r="K241" s="78"/>
      <c r="L241" s="78"/>
    </row>
    <row r="242" spans="2:12">
      <c r="B242" s="78"/>
      <c r="C242" s="78"/>
      <c r="D242" s="78"/>
      <c r="E242" s="78"/>
      <c r="F242" s="78"/>
      <c r="G242" s="78"/>
      <c r="H242" s="78"/>
      <c r="I242" s="78"/>
      <c r="J242" s="78"/>
      <c r="K242" s="78"/>
      <c r="L242" s="78"/>
    </row>
    <row r="243" spans="2:12">
      <c r="B243" s="563" t="s">
        <v>850</v>
      </c>
      <c r="C243" s="563"/>
      <c r="D243" s="563"/>
      <c r="E243" s="563"/>
      <c r="F243" s="563"/>
      <c r="G243" s="181"/>
      <c r="H243" s="78"/>
      <c r="I243" s="78"/>
      <c r="J243" s="78"/>
      <c r="K243" s="78"/>
      <c r="L243" s="78"/>
    </row>
    <row r="244" spans="2:12" ht="38.25">
      <c r="B244" s="189"/>
      <c r="C244" s="190" t="s">
        <v>844</v>
      </c>
      <c r="D244" s="190" t="s">
        <v>839</v>
      </c>
      <c r="E244" s="190" t="s">
        <v>840</v>
      </c>
      <c r="F244" s="190" t="s">
        <v>841</v>
      </c>
      <c r="G244" s="190" t="s">
        <v>842</v>
      </c>
      <c r="H244" s="78"/>
      <c r="I244" s="78"/>
      <c r="J244" s="78"/>
      <c r="K244" s="78"/>
      <c r="L244" s="78"/>
    </row>
    <row r="245" spans="2:12">
      <c r="B245" s="181" t="s">
        <v>845</v>
      </c>
      <c r="C245" s="191">
        <v>1230000</v>
      </c>
      <c r="D245" s="191">
        <v>120000</v>
      </c>
      <c r="E245" s="191">
        <v>360000</v>
      </c>
      <c r="F245" s="191">
        <v>600000</v>
      </c>
      <c r="G245" s="191">
        <v>1200000</v>
      </c>
      <c r="H245" s="78"/>
      <c r="I245" s="78"/>
      <c r="J245" s="78"/>
      <c r="K245" s="78"/>
      <c r="L245" s="78"/>
    </row>
    <row r="246" spans="2:12">
      <c r="B246" s="181" t="s">
        <v>846</v>
      </c>
      <c r="C246" s="192">
        <v>3502015.8522999999</v>
      </c>
      <c r="D246" s="192">
        <v>139120.75889999999</v>
      </c>
      <c r="E246" s="192">
        <v>484091.09779999999</v>
      </c>
      <c r="F246" s="192">
        <v>1060872.9602999999</v>
      </c>
      <c r="G246" s="192">
        <v>3317154.2259999998</v>
      </c>
      <c r="H246" s="78"/>
      <c r="I246" s="78"/>
      <c r="J246" s="78"/>
      <c r="K246" s="78"/>
      <c r="L246" s="78"/>
    </row>
    <row r="247" spans="2:12">
      <c r="B247" s="181" t="s">
        <v>847</v>
      </c>
      <c r="C247" s="193">
        <v>0.193385</v>
      </c>
      <c r="D247" s="193">
        <v>0.30976199999999998</v>
      </c>
      <c r="E247" s="193">
        <v>0.20249600000000001</v>
      </c>
      <c r="F247" s="193">
        <v>0.230104</v>
      </c>
      <c r="G247" s="193">
        <v>0.193137</v>
      </c>
      <c r="H247" s="78"/>
      <c r="I247" s="78"/>
      <c r="J247" s="78"/>
      <c r="K247" s="78"/>
      <c r="L247" s="78"/>
    </row>
    <row r="248" spans="2:12">
      <c r="B248" s="181" t="s">
        <v>848</v>
      </c>
      <c r="C248" s="193">
        <v>0.14807400000000001</v>
      </c>
      <c r="D248" s="193">
        <v>0.23721200000000001</v>
      </c>
      <c r="E248" s="193">
        <v>0.17761299999999999</v>
      </c>
      <c r="F248" s="193">
        <v>0.180169</v>
      </c>
      <c r="G248" s="193">
        <v>0.147923</v>
      </c>
      <c r="H248" s="78"/>
      <c r="I248" s="78"/>
      <c r="J248" s="78"/>
      <c r="K248" s="78"/>
      <c r="L248" s="78"/>
    </row>
    <row r="249" spans="2:12">
      <c r="B249" s="181" t="s">
        <v>849</v>
      </c>
      <c r="C249" s="193">
        <v>0.14140945076942449</v>
      </c>
      <c r="D249" s="193">
        <v>0.2090177357196808</v>
      </c>
      <c r="E249" s="193">
        <v>0.16409279704093938</v>
      </c>
      <c r="F249" s="193">
        <v>0.16792630553245541</v>
      </c>
      <c r="G249" s="193">
        <v>0.14154226183891294</v>
      </c>
      <c r="H249" s="78"/>
      <c r="I249" s="78"/>
      <c r="J249" s="78"/>
      <c r="K249" s="78"/>
      <c r="L249" s="78"/>
    </row>
    <row r="250" spans="2:12">
      <c r="B250" s="78"/>
      <c r="C250" s="78"/>
      <c r="D250" s="78"/>
      <c r="E250" s="78"/>
      <c r="F250" s="78"/>
      <c r="G250" s="78"/>
      <c r="H250" s="78"/>
      <c r="I250" s="78"/>
      <c r="J250" s="78"/>
      <c r="K250" s="78"/>
      <c r="L250" s="78"/>
    </row>
    <row r="251" spans="2:12">
      <c r="B251" s="78"/>
      <c r="C251" s="78"/>
      <c r="D251" s="78"/>
      <c r="E251" s="78"/>
      <c r="F251" s="78"/>
      <c r="G251" s="78"/>
      <c r="H251" s="78"/>
      <c r="I251" s="78"/>
      <c r="J251" s="78"/>
      <c r="K251" s="78"/>
      <c r="L251" s="78"/>
    </row>
    <row r="252" spans="2:12">
      <c r="B252" s="78"/>
      <c r="C252" s="78"/>
      <c r="D252" s="78"/>
      <c r="E252" s="78"/>
      <c r="F252" s="78"/>
      <c r="G252" s="78"/>
      <c r="H252" s="78"/>
      <c r="I252" s="78"/>
      <c r="J252" s="78"/>
      <c r="K252" s="78"/>
      <c r="L252" s="78"/>
    </row>
    <row r="253" spans="2:12">
      <c r="B253" s="189" t="s">
        <v>851</v>
      </c>
      <c r="C253" s="189"/>
      <c r="D253" s="78"/>
      <c r="E253" s="78"/>
      <c r="F253" s="78"/>
      <c r="G253" s="78"/>
      <c r="H253" s="78"/>
      <c r="I253" s="78"/>
      <c r="J253" s="78"/>
      <c r="K253" s="78"/>
      <c r="L253" s="78"/>
    </row>
    <row r="254" spans="2:12">
      <c r="B254" s="195" t="s">
        <v>852</v>
      </c>
      <c r="C254" s="196">
        <v>0.11875857028367687</v>
      </c>
      <c r="E254" s="197"/>
      <c r="F254" s="78"/>
      <c r="G254" s="78"/>
      <c r="H254" s="78"/>
      <c r="I254" s="78"/>
      <c r="J254" s="78"/>
      <c r="K254" s="78"/>
      <c r="L254" s="78"/>
    </row>
    <row r="255" spans="2:12">
      <c r="B255" s="195" t="s">
        <v>853</v>
      </c>
      <c r="C255" s="196">
        <v>0.14432767517117073</v>
      </c>
      <c r="E255" s="197"/>
      <c r="F255" s="78"/>
      <c r="G255" s="78"/>
      <c r="H255" s="78"/>
      <c r="I255" s="78"/>
      <c r="J255" s="78"/>
      <c r="K255" s="78"/>
      <c r="L255" s="78"/>
    </row>
    <row r="256" spans="2:12">
      <c r="B256" s="195" t="s">
        <v>854</v>
      </c>
      <c r="C256" s="198">
        <v>1.4094531319669339</v>
      </c>
      <c r="E256" s="199"/>
      <c r="F256" s="78"/>
      <c r="G256" s="78"/>
      <c r="H256" s="78"/>
      <c r="I256" s="78"/>
      <c r="J256" s="78"/>
      <c r="K256" s="78"/>
      <c r="L256" s="78"/>
    </row>
    <row r="257" spans="2:12">
      <c r="B257" s="195" t="s">
        <v>855</v>
      </c>
      <c r="C257" s="198">
        <v>0.64941197209677493</v>
      </c>
      <c r="E257" s="199"/>
      <c r="F257" s="78"/>
      <c r="G257" s="78"/>
      <c r="H257" s="78"/>
      <c r="I257" s="78"/>
      <c r="J257" s="78"/>
      <c r="K257" s="78"/>
      <c r="L257" s="78"/>
    </row>
    <row r="258" spans="2:12">
      <c r="B258" s="195" t="s">
        <v>856</v>
      </c>
      <c r="C258" s="198">
        <v>0.25774800284910676</v>
      </c>
      <c r="E258" s="199"/>
      <c r="F258" s="78"/>
      <c r="G258" s="78"/>
      <c r="H258" s="78"/>
      <c r="I258" s="78"/>
      <c r="J258" s="78"/>
      <c r="K258" s="78"/>
      <c r="L258" s="78"/>
    </row>
    <row r="259" spans="2:12">
      <c r="B259" s="195" t="s">
        <v>857</v>
      </c>
      <c r="C259" s="200">
        <v>-3.8181090125100015E-2</v>
      </c>
      <c r="E259" s="199"/>
      <c r="F259" s="78"/>
      <c r="G259" s="78"/>
      <c r="H259" s="78"/>
      <c r="I259" s="78"/>
      <c r="J259" s="78"/>
      <c r="K259" s="78"/>
      <c r="L259" s="78"/>
    </row>
    <row r="260" spans="2:12">
      <c r="B260" s="191" t="s">
        <v>858</v>
      </c>
      <c r="C260" s="201">
        <v>-1.122977990220139E-2</v>
      </c>
      <c r="E260" s="202"/>
      <c r="F260" s="78"/>
      <c r="G260" s="78"/>
      <c r="H260" s="78"/>
      <c r="I260" s="78"/>
      <c r="J260" s="78"/>
      <c r="K260" s="78"/>
      <c r="L260" s="78"/>
    </row>
    <row r="261" spans="2:12">
      <c r="B261" s="181" t="s">
        <v>859</v>
      </c>
      <c r="C261" s="203">
        <v>6.6000000000000003E-2</v>
      </c>
      <c r="E261" s="197"/>
      <c r="F261" s="78"/>
      <c r="G261" s="78"/>
      <c r="H261" s="78"/>
      <c r="I261" s="78"/>
      <c r="J261" s="78"/>
      <c r="K261" s="78"/>
      <c r="L261" s="78"/>
    </row>
    <row r="262" spans="2:12">
      <c r="B262" s="186"/>
      <c r="C262" s="197"/>
      <c r="E262" s="197"/>
      <c r="F262" s="78"/>
      <c r="G262" s="78"/>
      <c r="H262" s="78"/>
      <c r="I262" s="78"/>
      <c r="J262" s="78"/>
      <c r="K262" s="78"/>
      <c r="L262" s="78"/>
    </row>
    <row r="263" spans="2:12">
      <c r="B263" s="186"/>
      <c r="C263" s="197"/>
      <c r="E263" s="197"/>
      <c r="F263" s="78"/>
      <c r="G263" s="78"/>
      <c r="H263" s="78"/>
      <c r="I263" s="78"/>
      <c r="J263" s="78"/>
      <c r="K263" s="78"/>
      <c r="L263" s="78"/>
    </row>
    <row r="264" spans="2:12">
      <c r="B264" s="182" t="s">
        <v>860</v>
      </c>
      <c r="C264" s="189"/>
      <c r="E264" s="197"/>
      <c r="F264" s="78"/>
      <c r="G264" s="78"/>
      <c r="H264" s="78"/>
      <c r="I264" s="78"/>
      <c r="J264" s="78"/>
      <c r="K264" s="78"/>
      <c r="L264" s="78"/>
    </row>
    <row r="265" spans="2:12">
      <c r="B265" s="195" t="s">
        <v>861</v>
      </c>
      <c r="C265" s="204">
        <v>4.5752113275915489E-2</v>
      </c>
      <c r="E265" s="197"/>
      <c r="F265" s="78"/>
      <c r="G265" s="78"/>
      <c r="H265" s="78"/>
      <c r="I265" s="78"/>
      <c r="J265" s="78"/>
      <c r="K265" s="78"/>
      <c r="L265" s="78"/>
    </row>
    <row r="266" spans="2:12">
      <c r="B266" s="78"/>
      <c r="C266" s="78"/>
      <c r="D266" s="78"/>
      <c r="E266" s="78"/>
      <c r="F266" s="78"/>
      <c r="G266" s="78"/>
      <c r="H266" s="78"/>
      <c r="I266" s="78"/>
      <c r="J266" s="78"/>
      <c r="K266" s="78"/>
      <c r="L266" s="78"/>
    </row>
    <row r="267" spans="2:12">
      <c r="B267" s="78"/>
      <c r="C267" s="78"/>
      <c r="D267" s="78"/>
      <c r="E267" s="78"/>
      <c r="F267" s="78"/>
      <c r="G267" s="78"/>
      <c r="H267" s="78"/>
      <c r="I267" s="78"/>
      <c r="J267" s="78"/>
      <c r="K267" s="78"/>
      <c r="L267" s="78"/>
    </row>
    <row r="268" spans="2:12">
      <c r="B268" s="182" t="s">
        <v>862</v>
      </c>
      <c r="C268" s="78"/>
      <c r="D268" s="78"/>
      <c r="E268" s="78"/>
      <c r="F268" s="78"/>
      <c r="G268" s="78"/>
      <c r="H268" s="78"/>
      <c r="I268" s="78"/>
      <c r="J268" s="78"/>
      <c r="K268" s="78"/>
      <c r="L268" s="78"/>
    </row>
    <row r="269" spans="2:12">
      <c r="B269" s="181" t="s">
        <v>863</v>
      </c>
      <c r="C269" s="186"/>
      <c r="D269" s="78"/>
      <c r="E269" s="78"/>
      <c r="F269" s="78"/>
      <c r="G269" s="78"/>
      <c r="H269" s="78"/>
      <c r="I269" s="78"/>
      <c r="J269" s="78"/>
      <c r="K269" s="78"/>
      <c r="L269" s="78"/>
    </row>
    <row r="270" spans="2:12">
      <c r="B270" s="181" t="s">
        <v>864</v>
      </c>
      <c r="C270" s="186"/>
      <c r="D270" s="78"/>
      <c r="E270" s="78"/>
      <c r="F270" s="78"/>
      <c r="G270" s="78"/>
      <c r="H270" s="78"/>
      <c r="I270" s="78"/>
      <c r="J270" s="78"/>
      <c r="K270" s="78"/>
      <c r="L270" s="78"/>
    </row>
    <row r="271" spans="2:12">
      <c r="B271" s="78"/>
      <c r="C271" s="78"/>
      <c r="D271" s="78"/>
      <c r="E271" s="78"/>
      <c r="F271" s="78"/>
      <c r="G271" s="78"/>
      <c r="H271" s="78"/>
      <c r="I271" s="78"/>
      <c r="J271" s="78"/>
      <c r="K271" s="78"/>
      <c r="L271" s="78"/>
    </row>
    <row r="272" spans="2:12" ht="13.5" thickBot="1"/>
    <row r="273" spans="1:6" s="78" customFormat="1">
      <c r="A273" s="205"/>
      <c r="B273" s="206"/>
      <c r="C273" s="207"/>
      <c r="D273" s="207"/>
      <c r="E273" s="559" t="s">
        <v>892</v>
      </c>
      <c r="F273" s="560"/>
    </row>
    <row r="274" spans="1:6" s="78" customFormat="1">
      <c r="A274" s="205"/>
      <c r="B274" s="208" t="s">
        <v>893</v>
      </c>
      <c r="C274" s="209"/>
      <c r="D274" s="209"/>
      <c r="E274" s="210"/>
      <c r="F274" s="211"/>
    </row>
    <row r="275" spans="1:6" s="78" customFormat="1">
      <c r="A275" s="205"/>
      <c r="B275" s="212"/>
      <c r="C275" s="209"/>
      <c r="D275" s="209"/>
      <c r="E275" s="209"/>
      <c r="F275" s="211"/>
    </row>
    <row r="276" spans="1:6" s="78" customFormat="1">
      <c r="A276" s="205"/>
      <c r="B276" s="212"/>
      <c r="C276" s="209"/>
      <c r="D276" s="209"/>
      <c r="E276" s="210"/>
      <c r="F276" s="211"/>
    </row>
    <row r="277" spans="1:6" s="78" customFormat="1">
      <c r="A277" s="205"/>
      <c r="B277" s="213" t="s">
        <v>894</v>
      </c>
      <c r="C277" s="209"/>
      <c r="D277" s="209"/>
      <c r="E277" s="210"/>
      <c r="F277" s="211"/>
    </row>
    <row r="278" spans="1:6" s="78" customFormat="1">
      <c r="A278" s="205"/>
      <c r="B278" s="561" t="s">
        <v>895</v>
      </c>
      <c r="C278" s="562"/>
      <c r="D278" s="562"/>
      <c r="E278" s="210"/>
      <c r="F278" s="211"/>
    </row>
    <row r="279" spans="1:6" s="78" customFormat="1">
      <c r="A279" s="205"/>
      <c r="B279" s="561"/>
      <c r="C279" s="562"/>
      <c r="D279" s="562"/>
      <c r="E279" s="210"/>
      <c r="F279" s="211"/>
    </row>
    <row r="280" spans="1:6" s="78" customFormat="1">
      <c r="A280" s="205"/>
      <c r="B280" s="213" t="s">
        <v>896</v>
      </c>
      <c r="C280" s="209"/>
      <c r="D280" s="209"/>
      <c r="E280" s="210"/>
      <c r="F280" s="211"/>
    </row>
    <row r="281" spans="1:6" s="78" customFormat="1">
      <c r="A281" s="205"/>
      <c r="B281" s="213"/>
      <c r="C281" s="209"/>
      <c r="D281" s="209"/>
      <c r="E281" s="210"/>
      <c r="F281" s="211"/>
    </row>
    <row r="282" spans="1:6" s="78" customFormat="1">
      <c r="A282" s="205"/>
      <c r="B282" s="212"/>
      <c r="C282" s="209"/>
      <c r="D282" s="209"/>
      <c r="E282" s="210"/>
      <c r="F282" s="211"/>
    </row>
    <row r="283" spans="1:6" s="78" customFormat="1" ht="13.5" thickBot="1">
      <c r="A283" s="205"/>
      <c r="B283" s="214"/>
      <c r="C283" s="215"/>
      <c r="D283" s="215"/>
      <c r="E283" s="216"/>
      <c r="F283" s="217"/>
    </row>
    <row r="284" spans="1:6" ht="13.5" thickBot="1"/>
    <row r="285" spans="1:6" s="78" customFormat="1">
      <c r="A285" s="205"/>
      <c r="B285" s="218" t="s">
        <v>897</v>
      </c>
    </row>
    <row r="286" spans="1:6" s="78" customFormat="1">
      <c r="A286" s="205"/>
      <c r="B286" s="219" t="s">
        <v>898</v>
      </c>
    </row>
    <row r="287" spans="1:6" s="78" customFormat="1">
      <c r="A287" s="205"/>
      <c r="B287" s="220"/>
    </row>
    <row r="288" spans="1:6" s="78" customFormat="1">
      <c r="A288" s="205"/>
      <c r="B288" s="220"/>
    </row>
    <row r="289" spans="1:2" s="78" customFormat="1">
      <c r="A289" s="205"/>
      <c r="B289" s="220"/>
    </row>
    <row r="290" spans="1:2" s="78" customFormat="1">
      <c r="A290" s="205"/>
      <c r="B290" s="220"/>
    </row>
    <row r="291" spans="1:2" s="78" customFormat="1">
      <c r="A291" s="205"/>
      <c r="B291" s="220"/>
    </row>
    <row r="292" spans="1:2" s="78" customFormat="1">
      <c r="A292" s="205"/>
      <c r="B292" s="220"/>
    </row>
    <row r="293" spans="1:2" s="78" customFormat="1">
      <c r="A293" s="205"/>
      <c r="B293" s="220"/>
    </row>
    <row r="294" spans="1:2" s="78" customFormat="1">
      <c r="A294" s="205"/>
      <c r="B294" s="220"/>
    </row>
    <row r="295" spans="1:2" s="78" customFormat="1">
      <c r="A295" s="205"/>
      <c r="B295" s="220"/>
    </row>
    <row r="296" spans="1:2" s="78" customFormat="1" ht="13.5" thickBot="1">
      <c r="A296" s="205"/>
      <c r="B296" s="221"/>
    </row>
  </sheetData>
  <sortState xmlns:xlrd2="http://schemas.microsoft.com/office/spreadsheetml/2017/richdata2" ref="B108:G117">
    <sortCondition ref="G108:G117"/>
  </sortState>
  <mergeCells count="28">
    <mergeCell ref="B214:F214"/>
    <mergeCell ref="G177:G187"/>
    <mergeCell ref="G189:G191"/>
    <mergeCell ref="B192:G192"/>
    <mergeCell ref="B193:G193"/>
    <mergeCell ref="B213:F213"/>
    <mergeCell ref="B196:D196"/>
    <mergeCell ref="B197:D197"/>
    <mergeCell ref="B198:D198"/>
    <mergeCell ref="B199:D199"/>
    <mergeCell ref="B200:D200"/>
    <mergeCell ref="B201:D201"/>
    <mergeCell ref="B202:D202"/>
    <mergeCell ref="B203:D203"/>
    <mergeCell ref="B204:D204"/>
    <mergeCell ref="B1:G1"/>
    <mergeCell ref="B128:D128"/>
    <mergeCell ref="B132:G132"/>
    <mergeCell ref="B139:B140"/>
    <mergeCell ref="C139:C140"/>
    <mergeCell ref="E273:F273"/>
    <mergeCell ref="B278:D279"/>
    <mergeCell ref="B225:J225"/>
    <mergeCell ref="B226:B227"/>
    <mergeCell ref="C226:D226"/>
    <mergeCell ref="B235:F235"/>
    <mergeCell ref="B243:F243"/>
    <mergeCell ref="G226:J226"/>
  </mergeCells>
  <hyperlinks>
    <hyperlink ref="I2" location="'Scheme Dash Board'!A1" display="Back to Scheme DashBoard" xr:uid="{27BA530C-5063-49E1-809F-2319B95F71C0}"/>
  </hyperlink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0E60-1B67-494C-999B-4E04B0E2669A}">
  <sheetPr>
    <outlinePr summaryBelow="0"/>
  </sheetPr>
  <dimension ref="A1:K189"/>
  <sheetViews>
    <sheetView workbookViewId="0">
      <selection activeCell="A2" sqref="A2:XFD2"/>
    </sheetView>
  </sheetViews>
  <sheetFormatPr defaultRowHeight="12.75"/>
  <cols>
    <col min="1" max="1" width="3.28515625" style="224" customWidth="1"/>
    <col min="2" max="2" width="56.140625" style="224" customWidth="1"/>
    <col min="3" max="3" width="16" style="224" customWidth="1"/>
    <col min="4" max="4" width="16.42578125" style="224" customWidth="1"/>
    <col min="5" max="5" width="16.7109375" style="224" customWidth="1"/>
    <col min="6" max="6" width="22.140625" style="224" customWidth="1"/>
    <col min="7" max="7" width="25" style="224" customWidth="1"/>
    <col min="8" max="9" width="16.7109375" style="224" customWidth="1"/>
    <col min="10" max="10" width="10.85546875" style="224" customWidth="1"/>
    <col min="11" max="16384" width="9.140625" style="224"/>
  </cols>
  <sheetData>
    <row r="1" spans="1:11" ht="15.95" customHeight="1">
      <c r="A1" s="222"/>
      <c r="B1" s="596" t="s">
        <v>813</v>
      </c>
      <c r="C1" s="597"/>
      <c r="D1" s="597"/>
      <c r="E1" s="597"/>
      <c r="F1" s="222"/>
      <c r="G1" s="222"/>
      <c r="H1" s="222"/>
      <c r="I1" s="222"/>
      <c r="J1" s="222"/>
    </row>
    <row r="2" spans="1:11" s="742" customFormat="1" ht="12.95" customHeight="1">
      <c r="A2" s="737"/>
      <c r="B2" s="738"/>
      <c r="C2" s="737"/>
      <c r="D2" s="737"/>
      <c r="E2" s="737"/>
      <c r="F2" s="737"/>
      <c r="G2" s="737"/>
      <c r="H2" s="737"/>
      <c r="I2" s="739" t="s">
        <v>981</v>
      </c>
      <c r="J2" s="740"/>
      <c r="K2" s="741"/>
    </row>
    <row r="3" spans="1:11" ht="12.95" customHeight="1" thickBot="1">
      <c r="A3" s="225" t="s">
        <v>4</v>
      </c>
      <c r="B3" s="226" t="s">
        <v>5</v>
      </c>
      <c r="C3" s="222"/>
      <c r="D3" s="222"/>
      <c r="E3" s="222"/>
      <c r="F3" s="222"/>
      <c r="G3" s="222"/>
      <c r="H3" s="222"/>
      <c r="I3" s="222"/>
      <c r="J3" s="222"/>
    </row>
    <row r="4" spans="1:11" ht="27.95" customHeight="1">
      <c r="A4" s="222"/>
      <c r="B4" s="227" t="s">
        <v>6</v>
      </c>
      <c r="C4" s="228" t="s">
        <v>7</v>
      </c>
      <c r="D4" s="229" t="s">
        <v>346</v>
      </c>
      <c r="E4" s="229" t="s">
        <v>9</v>
      </c>
      <c r="F4" s="229" t="s">
        <v>10</v>
      </c>
      <c r="G4" s="229" t="s">
        <v>11</v>
      </c>
      <c r="H4" s="229" t="s">
        <v>12</v>
      </c>
      <c r="I4" s="230" t="s">
        <v>13</v>
      </c>
      <c r="J4" s="231" t="s">
        <v>14</v>
      </c>
    </row>
    <row r="5" spans="1:11" ht="12.95" customHeight="1">
      <c r="A5" s="222"/>
      <c r="B5" s="232" t="s">
        <v>175</v>
      </c>
      <c r="C5" s="233"/>
      <c r="D5" s="233"/>
      <c r="E5" s="233"/>
      <c r="F5" s="233"/>
      <c r="G5" s="233"/>
      <c r="H5" s="234"/>
      <c r="I5" s="235"/>
      <c r="J5" s="222"/>
    </row>
    <row r="6" spans="1:11" ht="12.95" customHeight="1">
      <c r="A6" s="222"/>
      <c r="B6" s="232" t="s">
        <v>176</v>
      </c>
      <c r="C6" s="233"/>
      <c r="D6" s="233"/>
      <c r="E6" s="233"/>
      <c r="F6" s="222"/>
      <c r="G6" s="234"/>
      <c r="H6" s="234"/>
      <c r="I6" s="235"/>
      <c r="J6" s="222"/>
    </row>
    <row r="7" spans="1:11" ht="12.95" customHeight="1">
      <c r="A7" s="236" t="s">
        <v>347</v>
      </c>
      <c r="B7" s="237" t="s">
        <v>814</v>
      </c>
      <c r="C7" s="233" t="s">
        <v>348</v>
      </c>
      <c r="D7" s="233" t="s">
        <v>349</v>
      </c>
      <c r="E7" s="238">
        <v>500</v>
      </c>
      <c r="F7" s="239">
        <v>2492.5700000000002</v>
      </c>
      <c r="G7" s="240">
        <v>1.44E-2</v>
      </c>
      <c r="H7" s="241">
        <v>6.7997000000000002E-2</v>
      </c>
      <c r="I7" s="235"/>
      <c r="J7" s="222"/>
    </row>
    <row r="8" spans="1:11" ht="12.95" customHeight="1">
      <c r="A8" s="236" t="s">
        <v>350</v>
      </c>
      <c r="B8" s="237" t="s">
        <v>815</v>
      </c>
      <c r="C8" s="233" t="s">
        <v>351</v>
      </c>
      <c r="D8" s="233" t="s">
        <v>349</v>
      </c>
      <c r="E8" s="238">
        <v>500</v>
      </c>
      <c r="F8" s="239">
        <v>2482.7600000000002</v>
      </c>
      <c r="G8" s="240">
        <v>1.44E-2</v>
      </c>
      <c r="H8" s="241">
        <v>6.8500000000000005E-2</v>
      </c>
      <c r="I8" s="235"/>
      <c r="J8" s="222"/>
    </row>
    <row r="9" spans="1:11" ht="12.95" customHeight="1">
      <c r="A9" s="236" t="s">
        <v>352</v>
      </c>
      <c r="B9" s="237" t="s">
        <v>816</v>
      </c>
      <c r="C9" s="233" t="s">
        <v>353</v>
      </c>
      <c r="D9" s="233" t="s">
        <v>354</v>
      </c>
      <c r="E9" s="238">
        <v>500</v>
      </c>
      <c r="F9" s="239">
        <v>2481.11</v>
      </c>
      <c r="G9" s="240">
        <v>1.44E-2</v>
      </c>
      <c r="H9" s="241">
        <v>6.7796999999999996E-2</v>
      </c>
      <c r="I9" s="235"/>
      <c r="J9" s="222"/>
    </row>
    <row r="10" spans="1:11" ht="12.95" customHeight="1">
      <c r="A10" s="236" t="s">
        <v>355</v>
      </c>
      <c r="B10" s="237" t="s">
        <v>817</v>
      </c>
      <c r="C10" s="233" t="s">
        <v>356</v>
      </c>
      <c r="D10" s="233" t="s">
        <v>357</v>
      </c>
      <c r="E10" s="238">
        <v>500</v>
      </c>
      <c r="F10" s="239">
        <v>2480.73</v>
      </c>
      <c r="G10" s="240">
        <v>1.44E-2</v>
      </c>
      <c r="H10" s="241">
        <v>6.7497000000000001E-2</v>
      </c>
      <c r="I10" s="235"/>
      <c r="J10" s="222"/>
    </row>
    <row r="11" spans="1:11" ht="12.95" customHeight="1">
      <c r="A11" s="236" t="s">
        <v>358</v>
      </c>
      <c r="B11" s="237" t="s">
        <v>818</v>
      </c>
      <c r="C11" s="233" t="s">
        <v>359</v>
      </c>
      <c r="D11" s="233" t="s">
        <v>788</v>
      </c>
      <c r="E11" s="238">
        <v>500</v>
      </c>
      <c r="F11" s="239">
        <v>2480.71</v>
      </c>
      <c r="G11" s="240">
        <v>1.44E-2</v>
      </c>
      <c r="H11" s="241">
        <v>6.7599000000000006E-2</v>
      </c>
      <c r="I11" s="235"/>
      <c r="J11" s="222"/>
    </row>
    <row r="12" spans="1:11" ht="12.95" customHeight="1">
      <c r="A12" s="222"/>
      <c r="B12" s="232" t="s">
        <v>137</v>
      </c>
      <c r="C12" s="233"/>
      <c r="D12" s="233"/>
      <c r="E12" s="233"/>
      <c r="F12" s="242">
        <v>12417.88</v>
      </c>
      <c r="G12" s="243">
        <v>7.1999999999999995E-2</v>
      </c>
      <c r="H12" s="244"/>
      <c r="I12" s="245"/>
      <c r="J12" s="222"/>
    </row>
    <row r="13" spans="1:11" ht="12.95" customHeight="1">
      <c r="A13" s="222"/>
      <c r="B13" s="232" t="s">
        <v>189</v>
      </c>
      <c r="C13" s="233"/>
      <c r="D13" s="233"/>
      <c r="E13" s="233"/>
      <c r="F13" s="222"/>
      <c r="G13" s="234"/>
      <c r="H13" s="234"/>
      <c r="I13" s="235"/>
      <c r="J13" s="222"/>
    </row>
    <row r="14" spans="1:11" ht="12.95" customHeight="1">
      <c r="A14" s="236" t="s">
        <v>360</v>
      </c>
      <c r="B14" s="237" t="s">
        <v>819</v>
      </c>
      <c r="C14" s="233" t="s">
        <v>361</v>
      </c>
      <c r="D14" s="233" t="s">
        <v>349</v>
      </c>
      <c r="E14" s="238">
        <v>500</v>
      </c>
      <c r="F14" s="239">
        <v>2486.04</v>
      </c>
      <c r="G14" s="240">
        <v>1.44E-2</v>
      </c>
      <c r="H14" s="241">
        <v>7.0701E-2</v>
      </c>
      <c r="I14" s="235"/>
      <c r="J14" s="222"/>
    </row>
    <row r="15" spans="1:11" ht="12.95" customHeight="1">
      <c r="A15" s="236" t="s">
        <v>362</v>
      </c>
      <c r="B15" s="237" t="s">
        <v>820</v>
      </c>
      <c r="C15" s="233" t="s">
        <v>363</v>
      </c>
      <c r="D15" s="233" t="s">
        <v>354</v>
      </c>
      <c r="E15" s="238">
        <v>500</v>
      </c>
      <c r="F15" s="239">
        <v>2484.15</v>
      </c>
      <c r="G15" s="240">
        <v>1.44E-2</v>
      </c>
      <c r="H15" s="241">
        <v>6.8501000000000006E-2</v>
      </c>
      <c r="I15" s="235"/>
      <c r="J15" s="222"/>
    </row>
    <row r="16" spans="1:11" ht="12.95" customHeight="1">
      <c r="A16" s="222"/>
      <c r="B16" s="232" t="s">
        <v>137</v>
      </c>
      <c r="C16" s="233"/>
      <c r="D16" s="233"/>
      <c r="E16" s="233"/>
      <c r="F16" s="242">
        <v>4970.1899999999996</v>
      </c>
      <c r="G16" s="243">
        <v>2.8799999999999999E-2</v>
      </c>
      <c r="H16" s="244"/>
      <c r="I16" s="245"/>
      <c r="J16" s="222"/>
    </row>
    <row r="17" spans="1:10" ht="12.95" customHeight="1">
      <c r="A17" s="222"/>
      <c r="B17" s="232" t="s">
        <v>192</v>
      </c>
      <c r="C17" s="233"/>
      <c r="D17" s="233"/>
      <c r="E17" s="233"/>
      <c r="F17" s="222"/>
      <c r="G17" s="234"/>
      <c r="H17" s="234"/>
      <c r="I17" s="235"/>
      <c r="J17" s="222"/>
    </row>
    <row r="18" spans="1:10" ht="12.95" customHeight="1">
      <c r="A18" s="236" t="s">
        <v>364</v>
      </c>
      <c r="B18" s="237" t="s">
        <v>365</v>
      </c>
      <c r="C18" s="233" t="s">
        <v>366</v>
      </c>
      <c r="D18" s="233" t="s">
        <v>196</v>
      </c>
      <c r="E18" s="238">
        <v>12500000</v>
      </c>
      <c r="F18" s="239">
        <v>12495.5</v>
      </c>
      <c r="G18" s="240">
        <v>7.2400000000000006E-2</v>
      </c>
      <c r="H18" s="241">
        <v>6.5640000000000004E-2</v>
      </c>
      <c r="I18" s="235"/>
      <c r="J18" s="222"/>
    </row>
    <row r="19" spans="1:10" ht="12.95" customHeight="1">
      <c r="A19" s="236" t="s">
        <v>367</v>
      </c>
      <c r="B19" s="237" t="s">
        <v>368</v>
      </c>
      <c r="C19" s="233" t="s">
        <v>369</v>
      </c>
      <c r="D19" s="233" t="s">
        <v>196</v>
      </c>
      <c r="E19" s="238">
        <v>12500000</v>
      </c>
      <c r="F19" s="239">
        <v>12479.76</v>
      </c>
      <c r="G19" s="240">
        <v>7.2300000000000003E-2</v>
      </c>
      <c r="H19" s="241">
        <v>6.5782999999999994E-2</v>
      </c>
      <c r="I19" s="235"/>
      <c r="J19" s="222"/>
    </row>
    <row r="20" spans="1:10" ht="12.95" customHeight="1">
      <c r="A20" s="236" t="s">
        <v>370</v>
      </c>
      <c r="B20" s="237" t="s">
        <v>371</v>
      </c>
      <c r="C20" s="233" t="s">
        <v>372</v>
      </c>
      <c r="D20" s="233" t="s">
        <v>196</v>
      </c>
      <c r="E20" s="238">
        <v>12500000</v>
      </c>
      <c r="F20" s="239">
        <v>12464.23</v>
      </c>
      <c r="G20" s="240">
        <v>7.22E-2</v>
      </c>
      <c r="H20" s="241">
        <v>6.5476000000000006E-2</v>
      </c>
      <c r="I20" s="235"/>
      <c r="J20" s="222"/>
    </row>
    <row r="21" spans="1:10" ht="12.95" customHeight="1">
      <c r="A21" s="236" t="s">
        <v>373</v>
      </c>
      <c r="B21" s="237" t="s">
        <v>374</v>
      </c>
      <c r="C21" s="233" t="s">
        <v>375</v>
      </c>
      <c r="D21" s="233" t="s">
        <v>196</v>
      </c>
      <c r="E21" s="238">
        <v>12500000</v>
      </c>
      <c r="F21" s="239">
        <v>12336.64</v>
      </c>
      <c r="G21" s="240">
        <v>7.1499999999999994E-2</v>
      </c>
      <c r="H21" s="241">
        <v>6.7131999999999997E-2</v>
      </c>
      <c r="I21" s="235"/>
      <c r="J21" s="222"/>
    </row>
    <row r="22" spans="1:10" ht="12.95" customHeight="1">
      <c r="A22" s="236" t="s">
        <v>376</v>
      </c>
      <c r="B22" s="237" t="s">
        <v>377</v>
      </c>
      <c r="C22" s="233" t="s">
        <v>378</v>
      </c>
      <c r="D22" s="233" t="s">
        <v>196</v>
      </c>
      <c r="E22" s="238">
        <v>12500000</v>
      </c>
      <c r="F22" s="239">
        <v>12320.86</v>
      </c>
      <c r="G22" s="240">
        <v>7.1400000000000005E-2</v>
      </c>
      <c r="H22" s="241">
        <v>6.7174999999999999E-2</v>
      </c>
      <c r="I22" s="235"/>
      <c r="J22" s="222"/>
    </row>
    <row r="23" spans="1:10" ht="12.95" customHeight="1">
      <c r="A23" s="236" t="s">
        <v>379</v>
      </c>
      <c r="B23" s="237" t="s">
        <v>380</v>
      </c>
      <c r="C23" s="233" t="s">
        <v>381</v>
      </c>
      <c r="D23" s="233" t="s">
        <v>196</v>
      </c>
      <c r="E23" s="238">
        <v>12500000</v>
      </c>
      <c r="F23" s="239">
        <v>12305.45</v>
      </c>
      <c r="G23" s="240">
        <v>7.1300000000000002E-2</v>
      </c>
      <c r="H23" s="241">
        <v>6.7100000000000007E-2</v>
      </c>
      <c r="I23" s="235"/>
      <c r="J23" s="222"/>
    </row>
    <row r="24" spans="1:10" ht="12.95" customHeight="1">
      <c r="A24" s="236" t="s">
        <v>382</v>
      </c>
      <c r="B24" s="237" t="s">
        <v>383</v>
      </c>
      <c r="C24" s="233" t="s">
        <v>384</v>
      </c>
      <c r="D24" s="233" t="s">
        <v>196</v>
      </c>
      <c r="E24" s="238">
        <v>10500000</v>
      </c>
      <c r="F24" s="239">
        <v>10376.02</v>
      </c>
      <c r="G24" s="240">
        <v>6.0100000000000001E-2</v>
      </c>
      <c r="H24" s="241">
        <v>6.7100000000000007E-2</v>
      </c>
      <c r="I24" s="235"/>
      <c r="J24" s="222"/>
    </row>
    <row r="25" spans="1:10" ht="12.95" customHeight="1">
      <c r="A25" s="236" t="s">
        <v>385</v>
      </c>
      <c r="B25" s="237" t="s">
        <v>386</v>
      </c>
      <c r="C25" s="233" t="s">
        <v>387</v>
      </c>
      <c r="D25" s="233" t="s">
        <v>196</v>
      </c>
      <c r="E25" s="238">
        <v>10000000</v>
      </c>
      <c r="F25" s="239">
        <v>9946.0499999999993</v>
      </c>
      <c r="G25" s="240">
        <v>5.7599999999999998E-2</v>
      </c>
      <c r="H25" s="241">
        <v>6.6000000000000003E-2</v>
      </c>
      <c r="I25" s="235"/>
      <c r="J25" s="222"/>
    </row>
    <row r="26" spans="1:10" ht="12.95" customHeight="1">
      <c r="A26" s="236" t="s">
        <v>388</v>
      </c>
      <c r="B26" s="237" t="s">
        <v>389</v>
      </c>
      <c r="C26" s="233" t="s">
        <v>390</v>
      </c>
      <c r="D26" s="233" t="s">
        <v>196</v>
      </c>
      <c r="E26" s="238">
        <v>10000000</v>
      </c>
      <c r="F26" s="239">
        <v>9933.5400000000009</v>
      </c>
      <c r="G26" s="240">
        <v>5.7599999999999998E-2</v>
      </c>
      <c r="H26" s="241">
        <v>6.6000000000000003E-2</v>
      </c>
      <c r="I26" s="235"/>
      <c r="J26" s="222"/>
    </row>
    <row r="27" spans="1:10" ht="12.95" customHeight="1">
      <c r="A27" s="236" t="s">
        <v>391</v>
      </c>
      <c r="B27" s="237" t="s">
        <v>392</v>
      </c>
      <c r="C27" s="233" t="s">
        <v>393</v>
      </c>
      <c r="D27" s="233" t="s">
        <v>196</v>
      </c>
      <c r="E27" s="238">
        <v>10000000</v>
      </c>
      <c r="F27" s="239">
        <v>9920.83</v>
      </c>
      <c r="G27" s="240">
        <v>5.7500000000000002E-2</v>
      </c>
      <c r="H27" s="241">
        <v>6.6199999999999995E-2</v>
      </c>
      <c r="I27" s="235"/>
      <c r="J27" s="222"/>
    </row>
    <row r="28" spans="1:10" ht="12.95" customHeight="1">
      <c r="A28" s="236" t="s">
        <v>394</v>
      </c>
      <c r="B28" s="237" t="s">
        <v>395</v>
      </c>
      <c r="C28" s="233" t="s">
        <v>396</v>
      </c>
      <c r="D28" s="233" t="s">
        <v>196</v>
      </c>
      <c r="E28" s="238">
        <v>10000000</v>
      </c>
      <c r="F28" s="239">
        <v>9906.2199999999993</v>
      </c>
      <c r="G28" s="240">
        <v>5.74E-2</v>
      </c>
      <c r="H28" s="241">
        <v>6.6449999999999995E-2</v>
      </c>
      <c r="I28" s="235"/>
      <c r="J28" s="222"/>
    </row>
    <row r="29" spans="1:10" ht="12.95" customHeight="1">
      <c r="A29" s="236" t="s">
        <v>397</v>
      </c>
      <c r="B29" s="237" t="s">
        <v>398</v>
      </c>
      <c r="C29" s="233" t="s">
        <v>399</v>
      </c>
      <c r="D29" s="233" t="s">
        <v>196</v>
      </c>
      <c r="E29" s="238">
        <v>5000000</v>
      </c>
      <c r="F29" s="239">
        <v>4940.96</v>
      </c>
      <c r="G29" s="240">
        <v>2.86E-2</v>
      </c>
      <c r="H29" s="241">
        <v>6.7100000000000007E-2</v>
      </c>
      <c r="I29" s="235"/>
      <c r="J29" s="222"/>
    </row>
    <row r="30" spans="1:10" ht="12.95" customHeight="1">
      <c r="A30" s="236" t="s">
        <v>400</v>
      </c>
      <c r="B30" s="237" t="s">
        <v>401</v>
      </c>
      <c r="C30" s="233" t="s">
        <v>402</v>
      </c>
      <c r="D30" s="233" t="s">
        <v>196</v>
      </c>
      <c r="E30" s="238">
        <v>4500000</v>
      </c>
      <c r="F30" s="239">
        <v>4452.0200000000004</v>
      </c>
      <c r="G30" s="240">
        <v>2.58E-2</v>
      </c>
      <c r="H30" s="241">
        <v>6.6673999999999997E-2</v>
      </c>
      <c r="I30" s="235"/>
      <c r="J30" s="222"/>
    </row>
    <row r="31" spans="1:10" ht="12.95" customHeight="1">
      <c r="A31" s="236" t="s">
        <v>403</v>
      </c>
      <c r="B31" s="237" t="s">
        <v>404</v>
      </c>
      <c r="C31" s="233" t="s">
        <v>405</v>
      </c>
      <c r="D31" s="233" t="s">
        <v>196</v>
      </c>
      <c r="E31" s="238">
        <v>4000000</v>
      </c>
      <c r="F31" s="239">
        <v>3958.12</v>
      </c>
      <c r="G31" s="240">
        <v>2.29E-2</v>
      </c>
      <c r="H31" s="241">
        <v>6.6583000000000003E-2</v>
      </c>
      <c r="I31" s="235"/>
      <c r="J31" s="222"/>
    </row>
    <row r="32" spans="1:10" ht="12.95" customHeight="1">
      <c r="A32" s="236" t="s">
        <v>406</v>
      </c>
      <c r="B32" s="237" t="s">
        <v>407</v>
      </c>
      <c r="C32" s="233" t="s">
        <v>408</v>
      </c>
      <c r="D32" s="233" t="s">
        <v>196</v>
      </c>
      <c r="E32" s="238">
        <v>2500000</v>
      </c>
      <c r="F32" s="239">
        <v>2467.36</v>
      </c>
      <c r="G32" s="240">
        <v>1.43E-2</v>
      </c>
      <c r="H32" s="241">
        <v>6.7070000000000005E-2</v>
      </c>
      <c r="I32" s="235"/>
      <c r="J32" s="222"/>
    </row>
    <row r="33" spans="1:10" ht="12.95" customHeight="1">
      <c r="A33" s="222"/>
      <c r="B33" s="232" t="s">
        <v>137</v>
      </c>
      <c r="C33" s="233"/>
      <c r="D33" s="233"/>
      <c r="E33" s="233"/>
      <c r="F33" s="242">
        <v>140303.56</v>
      </c>
      <c r="G33" s="243">
        <v>0.81289999999999996</v>
      </c>
      <c r="H33" s="244"/>
      <c r="I33" s="245"/>
      <c r="J33" s="222"/>
    </row>
    <row r="34" spans="1:10" ht="12.95" customHeight="1">
      <c r="A34" s="222"/>
      <c r="B34" s="246" t="s">
        <v>140</v>
      </c>
      <c r="C34" s="247"/>
      <c r="D34" s="248"/>
      <c r="E34" s="247"/>
      <c r="F34" s="242">
        <v>157691.63</v>
      </c>
      <c r="G34" s="243">
        <v>0.91369999999999996</v>
      </c>
      <c r="H34" s="244"/>
      <c r="I34" s="245"/>
      <c r="J34" s="222"/>
    </row>
    <row r="35" spans="1:10" ht="12.95" customHeight="1">
      <c r="A35" s="222"/>
      <c r="B35" s="232" t="s">
        <v>197</v>
      </c>
      <c r="C35" s="233"/>
      <c r="D35" s="233"/>
      <c r="E35" s="233"/>
      <c r="F35" s="233"/>
      <c r="G35" s="233"/>
      <c r="H35" s="234"/>
      <c r="I35" s="235"/>
      <c r="J35" s="222"/>
    </row>
    <row r="36" spans="1:10" ht="12.95" customHeight="1">
      <c r="A36" s="222"/>
      <c r="B36" s="232" t="s">
        <v>198</v>
      </c>
      <c r="C36" s="233"/>
      <c r="D36" s="249" t="s">
        <v>199</v>
      </c>
      <c r="E36" s="233"/>
      <c r="F36" s="222"/>
      <c r="G36" s="234"/>
      <c r="H36" s="234"/>
      <c r="I36" s="235"/>
      <c r="J36" s="222"/>
    </row>
    <row r="37" spans="1:10" ht="12.95" customHeight="1">
      <c r="A37" s="236" t="s">
        <v>409</v>
      </c>
      <c r="B37" s="237" t="s">
        <v>410</v>
      </c>
      <c r="C37" s="233"/>
      <c r="D37" s="250" t="s">
        <v>202</v>
      </c>
      <c r="E37" s="250"/>
      <c r="F37" s="239">
        <v>250</v>
      </c>
      <c r="G37" s="240">
        <v>1.4E-3</v>
      </c>
      <c r="H37" s="241">
        <v>6.712378041E-2</v>
      </c>
      <c r="I37" s="235"/>
      <c r="J37" s="222"/>
    </row>
    <row r="38" spans="1:10" ht="12.95" customHeight="1">
      <c r="A38" s="236" t="s">
        <v>411</v>
      </c>
      <c r="B38" s="237" t="s">
        <v>412</v>
      </c>
      <c r="C38" s="233"/>
      <c r="D38" s="250" t="s">
        <v>202</v>
      </c>
      <c r="E38" s="250"/>
      <c r="F38" s="239">
        <v>200</v>
      </c>
      <c r="G38" s="240">
        <v>1.1999999999999999E-3</v>
      </c>
      <c r="H38" s="241">
        <v>6.3279166129999995E-2</v>
      </c>
      <c r="I38" s="235"/>
      <c r="J38" s="222"/>
    </row>
    <row r="39" spans="1:10" ht="12.95" customHeight="1">
      <c r="A39" s="236" t="s">
        <v>413</v>
      </c>
      <c r="B39" s="237" t="s">
        <v>414</v>
      </c>
      <c r="C39" s="233"/>
      <c r="D39" s="250" t="s">
        <v>238</v>
      </c>
      <c r="E39" s="250"/>
      <c r="F39" s="239">
        <v>200</v>
      </c>
      <c r="G39" s="240">
        <v>1.1999999999999999E-3</v>
      </c>
      <c r="H39" s="241">
        <v>5.7293699400000002E-2</v>
      </c>
      <c r="I39" s="235"/>
      <c r="J39" s="222"/>
    </row>
    <row r="40" spans="1:10" ht="12.95" customHeight="1">
      <c r="A40" s="236" t="s">
        <v>415</v>
      </c>
      <c r="B40" s="237" t="s">
        <v>416</v>
      </c>
      <c r="C40" s="233"/>
      <c r="D40" s="250" t="s">
        <v>229</v>
      </c>
      <c r="E40" s="250"/>
      <c r="F40" s="239">
        <v>200</v>
      </c>
      <c r="G40" s="240">
        <v>1.1999999999999999E-3</v>
      </c>
      <c r="H40" s="241">
        <v>7.2499999999999995E-2</v>
      </c>
      <c r="I40" s="235"/>
      <c r="J40" s="222"/>
    </row>
    <row r="41" spans="1:10" ht="12.95" customHeight="1">
      <c r="A41" s="236" t="s">
        <v>417</v>
      </c>
      <c r="B41" s="237" t="s">
        <v>418</v>
      </c>
      <c r="C41" s="233"/>
      <c r="D41" s="250" t="s">
        <v>238</v>
      </c>
      <c r="E41" s="250"/>
      <c r="F41" s="239">
        <v>100</v>
      </c>
      <c r="G41" s="240">
        <v>5.9999999999999995E-4</v>
      </c>
      <c r="H41" s="241">
        <v>6.7086016439999993E-2</v>
      </c>
      <c r="I41" s="235"/>
      <c r="J41" s="222"/>
    </row>
    <row r="42" spans="1:10" ht="12.95" customHeight="1">
      <c r="A42" s="236" t="s">
        <v>419</v>
      </c>
      <c r="B42" s="237" t="s">
        <v>420</v>
      </c>
      <c r="C42" s="233"/>
      <c r="D42" s="250" t="s">
        <v>202</v>
      </c>
      <c r="E42" s="250"/>
      <c r="F42" s="239">
        <v>100</v>
      </c>
      <c r="G42" s="240">
        <v>5.9999999999999995E-4</v>
      </c>
      <c r="H42" s="241">
        <v>5.7293699400000002E-2</v>
      </c>
      <c r="I42" s="235"/>
      <c r="J42" s="222"/>
    </row>
    <row r="43" spans="1:10" ht="12.95" customHeight="1">
      <c r="A43" s="236" t="s">
        <v>421</v>
      </c>
      <c r="B43" s="237" t="s">
        <v>422</v>
      </c>
      <c r="C43" s="233"/>
      <c r="D43" s="250" t="s">
        <v>202</v>
      </c>
      <c r="E43" s="250"/>
      <c r="F43" s="239">
        <v>100</v>
      </c>
      <c r="G43" s="240">
        <v>5.9999999999999995E-4</v>
      </c>
      <c r="H43" s="241">
        <v>6.7062147949999998E-2</v>
      </c>
      <c r="I43" s="235"/>
      <c r="J43" s="222"/>
    </row>
    <row r="44" spans="1:10" ht="12.95" customHeight="1">
      <c r="A44" s="222"/>
      <c r="B44" s="232" t="s">
        <v>137</v>
      </c>
      <c r="C44" s="233"/>
      <c r="D44" s="233"/>
      <c r="E44" s="233"/>
      <c r="F44" s="242">
        <v>1150</v>
      </c>
      <c r="G44" s="243">
        <v>6.7999999999999996E-3</v>
      </c>
      <c r="H44" s="244"/>
      <c r="I44" s="245"/>
      <c r="J44" s="222"/>
    </row>
    <row r="45" spans="1:10" ht="12.95" customHeight="1">
      <c r="A45" s="222"/>
      <c r="B45" s="246" t="s">
        <v>140</v>
      </c>
      <c r="C45" s="247"/>
      <c r="D45" s="248"/>
      <c r="E45" s="247"/>
      <c r="F45" s="242">
        <v>1150</v>
      </c>
      <c r="G45" s="243">
        <v>6.7999999999999996E-3</v>
      </c>
      <c r="H45" s="244"/>
      <c r="I45" s="245"/>
      <c r="J45" s="222"/>
    </row>
    <row r="46" spans="1:10" ht="12.95" customHeight="1">
      <c r="A46" s="222"/>
      <c r="B46" s="232" t="s">
        <v>245</v>
      </c>
      <c r="C46" s="233"/>
      <c r="D46" s="233"/>
      <c r="E46" s="233"/>
      <c r="F46" s="233"/>
      <c r="G46" s="233"/>
      <c r="H46" s="234"/>
      <c r="I46" s="235"/>
      <c r="J46" s="222"/>
    </row>
    <row r="47" spans="1:10" ht="12.95" customHeight="1">
      <c r="A47" s="236" t="s">
        <v>246</v>
      </c>
      <c r="B47" s="237" t="s">
        <v>247</v>
      </c>
      <c r="C47" s="233"/>
      <c r="D47" s="233"/>
      <c r="E47" s="238"/>
      <c r="F47" s="239">
        <v>13210</v>
      </c>
      <c r="G47" s="240">
        <v>7.6499999999999999E-2</v>
      </c>
      <c r="H47" s="241">
        <v>6.3716380539003942E-2</v>
      </c>
      <c r="I47" s="235"/>
      <c r="J47" s="222"/>
    </row>
    <row r="48" spans="1:10" ht="12.95" customHeight="1">
      <c r="A48" s="222"/>
      <c r="B48" s="232" t="s">
        <v>137</v>
      </c>
      <c r="C48" s="233"/>
      <c r="D48" s="233"/>
      <c r="E48" s="233"/>
      <c r="F48" s="242">
        <v>13210</v>
      </c>
      <c r="G48" s="243">
        <v>7.6499999999999999E-2</v>
      </c>
      <c r="H48" s="244"/>
      <c r="I48" s="245"/>
      <c r="J48" s="222"/>
    </row>
    <row r="49" spans="1:10" ht="12.95" customHeight="1">
      <c r="A49" s="222"/>
      <c r="B49" s="246" t="s">
        <v>140</v>
      </c>
      <c r="C49" s="247"/>
      <c r="D49" s="248"/>
      <c r="E49" s="247"/>
      <c r="F49" s="242">
        <v>13210</v>
      </c>
      <c r="G49" s="243">
        <v>7.6499999999999999E-2</v>
      </c>
      <c r="H49" s="244"/>
      <c r="I49" s="245"/>
      <c r="J49" s="222"/>
    </row>
    <row r="50" spans="1:10" ht="12.95" customHeight="1">
      <c r="A50" s="222"/>
      <c r="B50" s="246" t="s">
        <v>248</v>
      </c>
      <c r="C50" s="233"/>
      <c r="D50" s="248"/>
      <c r="E50" s="233"/>
      <c r="F50" s="251">
        <v>516.29999999999995</v>
      </c>
      <c r="G50" s="243">
        <v>3.0000000000000001E-3</v>
      </c>
      <c r="H50" s="244"/>
      <c r="I50" s="245"/>
      <c r="J50" s="222"/>
    </row>
    <row r="51" spans="1:10" ht="12.95" customHeight="1" thickBot="1">
      <c r="A51" s="222"/>
      <c r="B51" s="252" t="s">
        <v>249</v>
      </c>
      <c r="C51" s="253"/>
      <c r="D51" s="253"/>
      <c r="E51" s="253"/>
      <c r="F51" s="254">
        <v>172567.93</v>
      </c>
      <c r="G51" s="255">
        <v>1</v>
      </c>
      <c r="H51" s="256"/>
      <c r="I51" s="257"/>
      <c r="J51" s="222"/>
    </row>
    <row r="52" spans="1:10" ht="12.95" customHeight="1">
      <c r="A52" s="222"/>
      <c r="B52" s="225"/>
      <c r="C52" s="222"/>
      <c r="D52" s="222"/>
      <c r="E52" s="222"/>
      <c r="F52" s="222"/>
      <c r="G52" s="222"/>
      <c r="H52" s="222"/>
      <c r="I52" s="222"/>
      <c r="J52" s="222"/>
    </row>
    <row r="53" spans="1:10" ht="12.95" customHeight="1" thickBot="1">
      <c r="A53" s="222"/>
      <c r="B53" s="226" t="s">
        <v>250</v>
      </c>
      <c r="C53" s="222"/>
      <c r="D53" s="222"/>
      <c r="E53" s="222"/>
      <c r="F53" s="222"/>
      <c r="G53" s="222"/>
      <c r="H53" s="222"/>
      <c r="I53" s="222"/>
      <c r="J53" s="222"/>
    </row>
    <row r="54" spans="1:10" ht="12.95" customHeight="1">
      <c r="A54" s="222"/>
      <c r="B54" s="258" t="s">
        <v>252</v>
      </c>
      <c r="C54" s="259"/>
      <c r="D54" s="259"/>
      <c r="E54" s="259"/>
      <c r="F54" s="259"/>
      <c r="G54" s="259"/>
      <c r="H54" s="260"/>
      <c r="I54" s="222"/>
      <c r="J54" s="222"/>
    </row>
    <row r="55" spans="1:10" ht="12.95" customHeight="1" thickBot="1">
      <c r="A55" s="222"/>
      <c r="B55" s="592" t="s">
        <v>253</v>
      </c>
      <c r="C55" s="593"/>
      <c r="D55" s="593"/>
      <c r="E55" s="261"/>
      <c r="F55" s="261"/>
      <c r="G55" s="261"/>
      <c r="H55" s="262"/>
      <c r="I55" s="222"/>
      <c r="J55" s="222"/>
    </row>
    <row r="56" spans="1:10" ht="12.95" customHeight="1">
      <c r="A56" s="222"/>
      <c r="B56" s="226"/>
      <c r="C56" s="222"/>
      <c r="D56" s="222"/>
      <c r="E56" s="222"/>
      <c r="F56" s="222"/>
      <c r="G56" s="222"/>
      <c r="H56" s="222"/>
      <c r="I56" s="222"/>
      <c r="J56" s="222"/>
    </row>
    <row r="57" spans="1:10" ht="12.95" customHeight="1" thickBot="1">
      <c r="A57" s="222"/>
      <c r="B57" s="226"/>
      <c r="C57" s="222"/>
      <c r="D57" s="222"/>
      <c r="E57" s="222"/>
      <c r="F57" s="222"/>
      <c r="G57" s="222"/>
      <c r="H57" s="222"/>
      <c r="I57" s="222"/>
      <c r="J57" s="222"/>
    </row>
    <row r="58" spans="1:10" s="269" customFormat="1">
      <c r="A58" s="263"/>
      <c r="B58" s="264" t="s">
        <v>279</v>
      </c>
      <c r="C58" s="265"/>
      <c r="D58" s="266"/>
      <c r="E58" s="100"/>
      <c r="F58" s="267"/>
      <c r="G58" s="267"/>
      <c r="H58" s="268"/>
      <c r="I58" s="124"/>
    </row>
    <row r="59" spans="1:10" s="269" customFormat="1">
      <c r="A59" s="263"/>
      <c r="B59" s="270" t="s">
        <v>280</v>
      </c>
      <c r="C59" s="124"/>
      <c r="D59" s="115"/>
      <c r="E59" s="115"/>
      <c r="F59" s="124"/>
      <c r="G59" s="107"/>
      <c r="H59" s="271"/>
      <c r="I59" s="124"/>
    </row>
    <row r="60" spans="1:10" s="124" customFormat="1" ht="38.25">
      <c r="A60" s="263"/>
      <c r="B60" s="594" t="s">
        <v>281</v>
      </c>
      <c r="C60" s="595" t="s">
        <v>282</v>
      </c>
      <c r="D60" s="273" t="s">
        <v>283</v>
      </c>
      <c r="E60" s="273" t="s">
        <v>283</v>
      </c>
      <c r="F60" s="273" t="s">
        <v>284</v>
      </c>
      <c r="G60" s="107"/>
      <c r="H60" s="271"/>
    </row>
    <row r="61" spans="1:10" s="124" customFormat="1">
      <c r="A61" s="263"/>
      <c r="B61" s="594"/>
      <c r="C61" s="595"/>
      <c r="D61" s="273" t="s">
        <v>285</v>
      </c>
      <c r="E61" s="273" t="s">
        <v>286</v>
      </c>
      <c r="F61" s="273" t="s">
        <v>285</v>
      </c>
      <c r="G61" s="107"/>
      <c r="H61" s="271"/>
    </row>
    <row r="62" spans="1:10" s="124" customFormat="1">
      <c r="A62" s="263"/>
      <c r="B62" s="274" t="s">
        <v>139</v>
      </c>
      <c r="C62" s="272" t="s">
        <v>139</v>
      </c>
      <c r="D62" s="272" t="s">
        <v>139</v>
      </c>
      <c r="E62" s="272" t="s">
        <v>139</v>
      </c>
      <c r="F62" s="272" t="s">
        <v>139</v>
      </c>
      <c r="G62" s="107"/>
      <c r="H62" s="271"/>
    </row>
    <row r="63" spans="1:10" s="124" customFormat="1">
      <c r="A63" s="263"/>
      <c r="B63" s="275" t="s">
        <v>287</v>
      </c>
      <c r="C63" s="276"/>
      <c r="D63" s="276"/>
      <c r="E63" s="276"/>
      <c r="F63" s="276"/>
      <c r="G63" s="107"/>
      <c r="H63" s="271"/>
    </row>
    <row r="64" spans="1:10" s="124" customFormat="1">
      <c r="A64" s="263"/>
      <c r="B64" s="277"/>
      <c r="G64" s="107"/>
      <c r="H64" s="271"/>
    </row>
    <row r="65" spans="1:8" s="124" customFormat="1">
      <c r="A65" s="263"/>
      <c r="B65" s="277" t="s">
        <v>423</v>
      </c>
      <c r="G65" s="107"/>
      <c r="H65" s="271"/>
    </row>
    <row r="66" spans="1:8" s="124" customFormat="1">
      <c r="A66" s="263"/>
      <c r="B66" s="278" t="s">
        <v>424</v>
      </c>
      <c r="C66" s="123" t="s">
        <v>291</v>
      </c>
      <c r="D66" s="123" t="s">
        <v>425</v>
      </c>
      <c r="G66" s="107"/>
      <c r="H66" s="271"/>
    </row>
    <row r="67" spans="1:8" s="124" customFormat="1">
      <c r="A67" s="263"/>
      <c r="B67" s="278" t="s">
        <v>292</v>
      </c>
      <c r="C67" s="279"/>
      <c r="D67" s="279"/>
      <c r="G67" s="107"/>
      <c r="H67" s="271"/>
    </row>
    <row r="68" spans="1:8" s="124" customFormat="1">
      <c r="A68" s="263"/>
      <c r="B68" s="278" t="s">
        <v>426</v>
      </c>
      <c r="C68" s="280">
        <v>1275.7722000000001</v>
      </c>
      <c r="D68" s="280">
        <v>1282.8657000000001</v>
      </c>
      <c r="G68" s="107"/>
      <c r="H68" s="271"/>
    </row>
    <row r="69" spans="1:8" s="124" customFormat="1">
      <c r="A69" s="263"/>
      <c r="B69" s="278" t="s">
        <v>427</v>
      </c>
      <c r="C69" s="280">
        <v>1000.5404</v>
      </c>
      <c r="D69" s="280">
        <v>1000.5404</v>
      </c>
      <c r="G69" s="281"/>
      <c r="H69" s="271"/>
    </row>
    <row r="70" spans="1:8" s="124" customFormat="1">
      <c r="A70" s="263"/>
      <c r="B70" s="278" t="s">
        <v>428</v>
      </c>
      <c r="C70" s="280">
        <v>1001.7537</v>
      </c>
      <c r="D70" s="280">
        <v>1001</v>
      </c>
      <c r="G70" s="281"/>
      <c r="H70" s="271"/>
    </row>
    <row r="71" spans="1:8" s="124" customFormat="1">
      <c r="A71" s="263"/>
      <c r="B71" s="278" t="s">
        <v>429</v>
      </c>
      <c r="C71" s="280">
        <v>1003.7549</v>
      </c>
      <c r="D71" s="280">
        <v>1003</v>
      </c>
      <c r="G71" s="281"/>
      <c r="H71" s="271"/>
    </row>
    <row r="72" spans="1:8" s="124" customFormat="1">
      <c r="A72" s="263"/>
      <c r="B72" s="278" t="s">
        <v>293</v>
      </c>
      <c r="C72" s="280"/>
      <c r="D72" s="280"/>
      <c r="G72" s="107"/>
      <c r="H72" s="271"/>
    </row>
    <row r="73" spans="1:8" s="124" customFormat="1">
      <c r="A73" s="263"/>
      <c r="B73" s="278" t="s">
        <v>430</v>
      </c>
      <c r="C73" s="280">
        <v>1269.1247000000001</v>
      </c>
      <c r="D73" s="280">
        <v>1276.0735999999999</v>
      </c>
      <c r="G73" s="107"/>
      <c r="H73" s="271"/>
    </row>
    <row r="74" spans="1:8" s="124" customFormat="1">
      <c r="A74" s="263"/>
      <c r="B74" s="278" t="s">
        <v>431</v>
      </c>
      <c r="C74" s="280">
        <v>1000.5404</v>
      </c>
      <c r="D74" s="280">
        <v>1000.5404</v>
      </c>
      <c r="G74" s="282"/>
      <c r="H74" s="271"/>
    </row>
    <row r="75" spans="1:8" s="124" customFormat="1">
      <c r="A75" s="263"/>
      <c r="B75" s="278" t="s">
        <v>432</v>
      </c>
      <c r="C75" s="280">
        <v>1001.7426</v>
      </c>
      <c r="D75" s="280">
        <v>1001</v>
      </c>
      <c r="G75" s="281"/>
      <c r="H75" s="271"/>
    </row>
    <row r="76" spans="1:8" s="124" customFormat="1">
      <c r="A76" s="263"/>
      <c r="B76" s="278" t="s">
        <v>433</v>
      </c>
      <c r="C76" s="280">
        <v>1003.7435</v>
      </c>
      <c r="D76" s="280">
        <v>1003</v>
      </c>
      <c r="G76" s="281"/>
      <c r="H76" s="271"/>
    </row>
    <row r="77" spans="1:8" s="124" customFormat="1">
      <c r="A77" s="263"/>
      <c r="B77" s="270"/>
      <c r="G77" s="107"/>
      <c r="H77" s="271"/>
    </row>
    <row r="78" spans="1:8" s="124" customFormat="1">
      <c r="A78" s="263"/>
      <c r="B78" s="277" t="s">
        <v>434</v>
      </c>
      <c r="C78" s="283"/>
      <c r="D78" s="283"/>
      <c r="E78" s="283"/>
      <c r="G78" s="107"/>
      <c r="H78" s="271"/>
    </row>
    <row r="79" spans="1:8" s="124" customFormat="1">
      <c r="A79" s="263"/>
      <c r="B79" s="277"/>
      <c r="C79" s="283"/>
      <c r="D79" s="283"/>
      <c r="E79" s="283"/>
      <c r="G79" s="107"/>
      <c r="H79" s="271"/>
    </row>
    <row r="80" spans="1:8" s="124" customFormat="1" ht="25.5">
      <c r="A80" s="263"/>
      <c r="B80" s="284" t="s">
        <v>435</v>
      </c>
      <c r="C80" s="285" t="s">
        <v>436</v>
      </c>
      <c r="D80" s="285" t="s">
        <v>437</v>
      </c>
      <c r="E80" s="285" t="s">
        <v>438</v>
      </c>
      <c r="F80" s="286"/>
      <c r="G80" s="286"/>
      <c r="H80" s="287"/>
    </row>
    <row r="81" spans="1:8" s="124" customFormat="1" ht="38.25">
      <c r="A81" s="263"/>
      <c r="B81" s="288" t="s">
        <v>439</v>
      </c>
      <c r="C81" s="289" t="s">
        <v>440</v>
      </c>
      <c r="D81" s="290">
        <v>5.5462994799999992</v>
      </c>
      <c r="E81" s="290">
        <v>5.5462994799999992</v>
      </c>
      <c r="G81" s="107"/>
      <c r="H81" s="271"/>
    </row>
    <row r="82" spans="1:8" s="124" customFormat="1">
      <c r="A82" s="263"/>
      <c r="B82" s="291"/>
      <c r="C82" s="283"/>
      <c r="D82" s="283"/>
      <c r="E82" s="283"/>
      <c r="G82" s="107"/>
      <c r="H82" s="271"/>
    </row>
    <row r="83" spans="1:8" s="124" customFormat="1" ht="25.5">
      <c r="A83" s="263"/>
      <c r="B83" s="292" t="s">
        <v>435</v>
      </c>
      <c r="C83" s="285" t="s">
        <v>441</v>
      </c>
      <c r="D83" s="285" t="s">
        <v>437</v>
      </c>
      <c r="E83" s="285" t="s">
        <v>442</v>
      </c>
      <c r="F83" s="286"/>
      <c r="G83" s="293"/>
      <c r="H83" s="287"/>
    </row>
    <row r="84" spans="1:8" s="124" customFormat="1" ht="51">
      <c r="A84" s="263"/>
      <c r="B84" s="288" t="s">
        <v>439</v>
      </c>
      <c r="C84" s="289" t="s">
        <v>443</v>
      </c>
      <c r="D84" s="279">
        <v>5.4640980499999996</v>
      </c>
      <c r="E84" s="279">
        <v>5.4640980499999996</v>
      </c>
      <c r="G84" s="107"/>
      <c r="H84" s="271"/>
    </row>
    <row r="85" spans="1:8" s="124" customFormat="1">
      <c r="A85" s="263"/>
      <c r="B85" s="294"/>
      <c r="C85" s="283"/>
      <c r="G85" s="107"/>
      <c r="H85" s="271"/>
    </row>
    <row r="86" spans="1:8" s="124" customFormat="1" ht="25.5">
      <c r="A86" s="263"/>
      <c r="B86" s="292" t="s">
        <v>435</v>
      </c>
      <c r="C86" s="285" t="s">
        <v>444</v>
      </c>
      <c r="D86" s="285" t="s">
        <v>437</v>
      </c>
      <c r="E86" s="285" t="s">
        <v>442</v>
      </c>
      <c r="F86" s="286"/>
      <c r="G86" s="293"/>
      <c r="H86" s="287"/>
    </row>
    <row r="87" spans="1:8" s="124" customFormat="1" ht="51">
      <c r="A87" s="263"/>
      <c r="B87" s="295">
        <v>45110</v>
      </c>
      <c r="C87" s="289" t="s">
        <v>445</v>
      </c>
      <c r="D87" s="290">
        <v>1.35709963</v>
      </c>
      <c r="E87" s="290">
        <v>1.35709963</v>
      </c>
      <c r="G87" s="107"/>
      <c r="H87" s="271"/>
    </row>
    <row r="88" spans="1:8" s="124" customFormat="1" ht="51">
      <c r="A88" s="263"/>
      <c r="B88" s="295">
        <v>45117</v>
      </c>
      <c r="C88" s="289" t="s">
        <v>445</v>
      </c>
      <c r="D88" s="290">
        <v>1.23329976</v>
      </c>
      <c r="E88" s="290">
        <v>1.23329976</v>
      </c>
      <c r="G88" s="107"/>
      <c r="H88" s="271"/>
    </row>
    <row r="89" spans="1:8" s="124" customFormat="1" ht="51">
      <c r="A89" s="263"/>
      <c r="B89" s="295">
        <v>45124</v>
      </c>
      <c r="C89" s="289" t="s">
        <v>445</v>
      </c>
      <c r="D89" s="290">
        <v>1.2523000500000001</v>
      </c>
      <c r="E89" s="290">
        <v>1.2523000500000001</v>
      </c>
      <c r="G89" s="107"/>
      <c r="H89" s="271"/>
    </row>
    <row r="90" spans="1:8" s="124" customFormat="1" ht="51">
      <c r="A90" s="263"/>
      <c r="B90" s="295">
        <v>45131</v>
      </c>
      <c r="C90" s="289" t="s">
        <v>445</v>
      </c>
      <c r="D90" s="290">
        <v>1.23939964</v>
      </c>
      <c r="E90" s="290">
        <v>1.23939964</v>
      </c>
      <c r="G90" s="107"/>
      <c r="H90" s="271"/>
    </row>
    <row r="91" spans="1:8" s="124" customFormat="1" ht="51">
      <c r="A91" s="263"/>
      <c r="B91" s="295">
        <v>45138</v>
      </c>
      <c r="C91" s="289" t="s">
        <v>445</v>
      </c>
      <c r="D91" s="290">
        <v>1.22579996</v>
      </c>
      <c r="E91" s="290">
        <v>1.22579996</v>
      </c>
      <c r="G91" s="107"/>
      <c r="H91" s="271"/>
    </row>
    <row r="92" spans="1:8" s="124" customFormat="1">
      <c r="A92" s="263"/>
      <c r="B92" s="291"/>
      <c r="C92" s="283"/>
      <c r="D92" s="283"/>
      <c r="E92" s="283"/>
      <c r="G92" s="107"/>
      <c r="H92" s="271"/>
    </row>
    <row r="93" spans="1:8" s="124" customFormat="1" ht="25.5">
      <c r="A93" s="263"/>
      <c r="B93" s="292" t="s">
        <v>435</v>
      </c>
      <c r="C93" s="285" t="s">
        <v>446</v>
      </c>
      <c r="D93" s="285" t="s">
        <v>437</v>
      </c>
      <c r="E93" s="285" t="s">
        <v>442</v>
      </c>
      <c r="F93" s="286"/>
      <c r="G93" s="293"/>
      <c r="H93" s="287"/>
    </row>
    <row r="94" spans="1:8" s="124" customFormat="1" ht="51">
      <c r="A94" s="263"/>
      <c r="B94" s="295">
        <v>45110</v>
      </c>
      <c r="C94" s="289" t="s">
        <v>447</v>
      </c>
      <c r="D94" s="290">
        <v>1.3377996599999999</v>
      </c>
      <c r="E94" s="290">
        <v>1.3377996599999999</v>
      </c>
      <c r="G94" s="107"/>
      <c r="H94" s="271"/>
    </row>
    <row r="95" spans="1:8" s="124" customFormat="1" ht="51">
      <c r="A95" s="263"/>
      <c r="B95" s="295">
        <v>45117</v>
      </c>
      <c r="C95" s="289" t="s">
        <v>447</v>
      </c>
      <c r="D95" s="290">
        <v>1.2148999899999999</v>
      </c>
      <c r="E95" s="290">
        <v>1.2148999899999999</v>
      </c>
      <c r="G95" s="107"/>
      <c r="H95" s="271"/>
    </row>
    <row r="96" spans="1:8" s="124" customFormat="1" ht="51">
      <c r="A96" s="263"/>
      <c r="B96" s="295">
        <v>45124</v>
      </c>
      <c r="C96" s="289" t="s">
        <v>447</v>
      </c>
      <c r="D96" s="290">
        <v>1.2336003900000001</v>
      </c>
      <c r="E96" s="290">
        <v>1.2336003900000001</v>
      </c>
      <c r="G96" s="107"/>
      <c r="H96" s="271"/>
    </row>
    <row r="97" spans="1:8" s="124" customFormat="1" ht="51">
      <c r="A97" s="263"/>
      <c r="B97" s="295">
        <v>45131</v>
      </c>
      <c r="C97" s="289" t="s">
        <v>447</v>
      </c>
      <c r="D97" s="290">
        <v>1.22060046</v>
      </c>
      <c r="E97" s="290">
        <v>1.22060046</v>
      </c>
      <c r="G97" s="107"/>
      <c r="H97" s="271"/>
    </row>
    <row r="98" spans="1:8" s="124" customFormat="1" ht="51">
      <c r="A98" s="263"/>
      <c r="B98" s="295">
        <v>45138</v>
      </c>
      <c r="C98" s="289" t="s">
        <v>447</v>
      </c>
      <c r="D98" s="290">
        <v>1.2068002200000001</v>
      </c>
      <c r="E98" s="290">
        <v>1.2068002200000001</v>
      </c>
      <c r="G98" s="107"/>
      <c r="H98" s="271"/>
    </row>
    <row r="99" spans="1:8" s="124" customFormat="1" ht="25.5">
      <c r="B99" s="292" t="s">
        <v>435</v>
      </c>
      <c r="C99" s="289" t="s">
        <v>448</v>
      </c>
      <c r="D99" s="289" t="s">
        <v>437</v>
      </c>
      <c r="E99" s="289" t="s">
        <v>442</v>
      </c>
      <c r="G99" s="107"/>
      <c r="H99" s="271"/>
    </row>
    <row r="100" spans="1:8" s="124" customFormat="1" ht="25.5">
      <c r="B100" s="288" t="s">
        <v>439</v>
      </c>
      <c r="C100" s="289" t="s">
        <v>449</v>
      </c>
      <c r="D100" s="290">
        <v>6.3362002799999999</v>
      </c>
      <c r="E100" s="290">
        <v>6.3362002799999999</v>
      </c>
      <c r="G100" s="107"/>
      <c r="H100" s="271"/>
    </row>
    <row r="101" spans="1:8" s="124" customFormat="1">
      <c r="B101" s="296"/>
      <c r="C101" s="297"/>
      <c r="G101" s="107"/>
      <c r="H101" s="271"/>
    </row>
    <row r="102" spans="1:8" s="124" customFormat="1" ht="25.5">
      <c r="B102" s="292" t="s">
        <v>435</v>
      </c>
      <c r="C102" s="289" t="s">
        <v>450</v>
      </c>
      <c r="D102" s="289" t="s">
        <v>437</v>
      </c>
      <c r="E102" s="289" t="s">
        <v>442</v>
      </c>
      <c r="G102" s="107"/>
      <c r="H102" s="271"/>
    </row>
    <row r="103" spans="1:8" s="124" customFormat="1" ht="25.5">
      <c r="B103" s="288" t="s">
        <v>439</v>
      </c>
      <c r="C103" s="289" t="s">
        <v>451</v>
      </c>
      <c r="D103" s="279">
        <v>6.2393983100000003</v>
      </c>
      <c r="E103" s="279">
        <v>6.2393983100000003</v>
      </c>
      <c r="G103" s="107"/>
      <c r="H103" s="271"/>
    </row>
    <row r="104" spans="1:8" s="124" customFormat="1">
      <c r="A104" s="263"/>
      <c r="B104" s="298"/>
      <c r="C104" s="299"/>
      <c r="D104" s="300"/>
      <c r="E104" s="300"/>
      <c r="G104" s="107"/>
      <c r="H104" s="271"/>
    </row>
    <row r="105" spans="1:8" s="124" customFormat="1">
      <c r="A105" s="263"/>
      <c r="B105" s="298"/>
      <c r="C105" s="299"/>
      <c r="D105" s="300"/>
      <c r="E105" s="300"/>
      <c r="G105" s="107"/>
      <c r="H105" s="271"/>
    </row>
    <row r="106" spans="1:8" s="124" customFormat="1">
      <c r="A106" s="263"/>
      <c r="B106" s="298"/>
      <c r="C106" s="299"/>
      <c r="D106" s="300"/>
      <c r="E106" s="300"/>
      <c r="G106" s="107"/>
      <c r="H106" s="271"/>
    </row>
    <row r="107" spans="1:8" s="124" customFormat="1" ht="33" customHeight="1">
      <c r="A107" s="263"/>
      <c r="B107" s="598" t="s">
        <v>452</v>
      </c>
      <c r="C107" s="599"/>
      <c r="D107" s="599"/>
      <c r="E107" s="599"/>
      <c r="F107" s="599"/>
      <c r="G107" s="599"/>
      <c r="H107" s="600"/>
    </row>
    <row r="108" spans="1:8" s="124" customFormat="1">
      <c r="A108" s="263"/>
      <c r="B108" s="296"/>
      <c r="C108" s="297"/>
      <c r="G108" s="107"/>
      <c r="H108" s="271"/>
    </row>
    <row r="109" spans="1:8" s="124" customFormat="1">
      <c r="A109" s="263"/>
      <c r="B109" s="301" t="s">
        <v>453</v>
      </c>
      <c r="C109" s="283"/>
      <c r="D109" s="283"/>
      <c r="E109" s="283"/>
      <c r="G109" s="107"/>
      <c r="H109" s="271"/>
    </row>
    <row r="110" spans="1:8" s="124" customFormat="1">
      <c r="A110" s="263"/>
      <c r="B110" s="301" t="s">
        <v>454</v>
      </c>
      <c r="C110" s="283"/>
      <c r="D110" s="283"/>
      <c r="E110" s="283"/>
      <c r="G110" s="107"/>
      <c r="H110" s="271"/>
    </row>
    <row r="111" spans="1:8" s="124" customFormat="1">
      <c r="A111" s="263"/>
      <c r="B111" s="301"/>
      <c r="C111" s="283"/>
      <c r="D111" s="283"/>
      <c r="E111" s="283"/>
      <c r="G111" s="107"/>
      <c r="H111" s="271"/>
    </row>
    <row r="112" spans="1:8" s="124" customFormat="1">
      <c r="A112" s="263"/>
      <c r="B112" s="277" t="s">
        <v>455</v>
      </c>
      <c r="C112" s="283"/>
      <c r="D112" s="283"/>
      <c r="E112" s="283"/>
      <c r="G112" s="107"/>
      <c r="H112" s="271"/>
    </row>
    <row r="113" spans="1:8" s="124" customFormat="1">
      <c r="A113" s="263"/>
      <c r="B113" s="277"/>
      <c r="C113" s="283"/>
      <c r="D113" s="283"/>
      <c r="E113" s="283"/>
      <c r="G113" s="107"/>
      <c r="H113" s="271"/>
    </row>
    <row r="114" spans="1:8" s="124" customFormat="1">
      <c r="A114" s="263"/>
      <c r="B114" s="277" t="s">
        <v>456</v>
      </c>
      <c r="C114" s="283"/>
      <c r="D114" s="283"/>
      <c r="E114" s="283"/>
      <c r="G114" s="107"/>
      <c r="H114" s="271"/>
    </row>
    <row r="115" spans="1:8" s="124" customFormat="1">
      <c r="A115" s="263"/>
      <c r="B115" s="131" t="s">
        <v>294</v>
      </c>
      <c r="C115" s="283"/>
      <c r="D115" s="283"/>
      <c r="E115" s="283"/>
      <c r="G115" s="107"/>
      <c r="H115" s="271"/>
    </row>
    <row r="116" spans="1:8" s="124" customFormat="1">
      <c r="A116" s="263"/>
      <c r="B116" s="131"/>
      <c r="C116" s="283"/>
      <c r="D116" s="283"/>
      <c r="E116" s="283"/>
      <c r="G116" s="107"/>
      <c r="H116" s="271"/>
    </row>
    <row r="117" spans="1:8" s="124" customFormat="1">
      <c r="A117" s="263"/>
      <c r="B117" s="277" t="s">
        <v>457</v>
      </c>
      <c r="C117" s="283"/>
      <c r="D117" s="283"/>
      <c r="E117" s="283"/>
      <c r="G117" s="107"/>
      <c r="H117" s="271"/>
    </row>
    <row r="118" spans="1:8" s="124" customFormat="1">
      <c r="A118" s="263"/>
      <c r="B118" s="277"/>
      <c r="C118" s="283"/>
      <c r="D118" s="283"/>
      <c r="E118" s="283"/>
      <c r="G118" s="107"/>
      <c r="H118" s="271"/>
    </row>
    <row r="119" spans="1:8" s="124" customFormat="1">
      <c r="A119" s="263"/>
      <c r="B119" s="277" t="s">
        <v>458</v>
      </c>
      <c r="C119" s="283"/>
      <c r="D119" s="283"/>
      <c r="E119" s="283"/>
      <c r="G119" s="107"/>
      <c r="H119" s="271"/>
    </row>
    <row r="120" spans="1:8" s="124" customFormat="1">
      <c r="A120" s="263"/>
      <c r="B120" s="302"/>
      <c r="C120" s="283"/>
      <c r="D120" s="283"/>
      <c r="E120" s="283"/>
      <c r="G120" s="107"/>
      <c r="H120" s="271"/>
    </row>
    <row r="121" spans="1:8" s="124" customFormat="1">
      <c r="A121" s="263"/>
      <c r="B121" s="277" t="s">
        <v>459</v>
      </c>
      <c r="C121" s="283"/>
      <c r="D121" s="283"/>
      <c r="E121" s="283"/>
      <c r="G121" s="107"/>
      <c r="H121" s="271"/>
    </row>
    <row r="122" spans="1:8" s="124" customFormat="1">
      <c r="A122" s="263"/>
      <c r="B122" s="277"/>
      <c r="C122" s="283"/>
      <c r="D122" s="283"/>
      <c r="E122" s="283"/>
      <c r="G122" s="107"/>
      <c r="H122" s="271"/>
    </row>
    <row r="123" spans="1:8" s="124" customFormat="1">
      <c r="A123" s="263"/>
      <c r="B123" s="277" t="s">
        <v>460</v>
      </c>
      <c r="C123" s="283"/>
      <c r="D123" s="283"/>
      <c r="E123" s="283"/>
      <c r="G123" s="107"/>
      <c r="H123" s="271"/>
    </row>
    <row r="124" spans="1:8" s="124" customFormat="1">
      <c r="A124" s="263"/>
      <c r="B124" s="277"/>
      <c r="C124" s="283"/>
      <c r="D124" s="283"/>
      <c r="E124" s="283"/>
      <c r="G124" s="107"/>
      <c r="H124" s="271"/>
    </row>
    <row r="125" spans="1:8" s="124" customFormat="1">
      <c r="A125" s="263"/>
      <c r="B125" s="277" t="s">
        <v>461</v>
      </c>
      <c r="C125" s="283"/>
      <c r="D125" s="283"/>
      <c r="E125" s="283"/>
      <c r="G125" s="107"/>
      <c r="H125" s="271"/>
    </row>
    <row r="126" spans="1:8" s="124" customFormat="1">
      <c r="A126" s="263"/>
      <c r="B126" s="303" t="s">
        <v>462</v>
      </c>
      <c r="C126" s="304"/>
      <c r="D126" s="304"/>
      <c r="E126" s="304"/>
      <c r="F126" s="305">
        <f>G33*100</f>
        <v>81.289999999999992</v>
      </c>
      <c r="G126" s="107"/>
      <c r="H126" s="271"/>
    </row>
    <row r="127" spans="1:8" s="124" customFormat="1">
      <c r="A127" s="263"/>
      <c r="B127" s="303" t="s">
        <v>463</v>
      </c>
      <c r="C127" s="304"/>
      <c r="D127" s="304"/>
      <c r="E127" s="304"/>
      <c r="F127" s="306">
        <f>G6*100</f>
        <v>0</v>
      </c>
      <c r="G127" s="107"/>
      <c r="H127" s="271"/>
    </row>
    <row r="128" spans="1:8" s="124" customFormat="1">
      <c r="A128" s="263"/>
      <c r="B128" s="303" t="s">
        <v>464</v>
      </c>
      <c r="C128" s="304"/>
      <c r="D128" s="304"/>
      <c r="E128" s="304"/>
      <c r="F128" s="307">
        <f>(G12+G16)*100</f>
        <v>10.08</v>
      </c>
      <c r="G128" s="107"/>
      <c r="H128" s="271"/>
    </row>
    <row r="129" spans="1:10" s="124" customFormat="1">
      <c r="A129" s="263"/>
      <c r="B129" s="308" t="s">
        <v>465</v>
      </c>
      <c r="C129" s="309"/>
      <c r="D129" s="309"/>
      <c r="E129" s="309"/>
      <c r="F129" s="307">
        <f>(G44+G49+G50)*100</f>
        <v>8.6300000000000008</v>
      </c>
      <c r="G129" s="107"/>
      <c r="H129" s="271"/>
    </row>
    <row r="130" spans="1:10" s="124" customFormat="1">
      <c r="A130" s="263"/>
      <c r="B130" s="277"/>
      <c r="C130" s="283"/>
      <c r="D130" s="283"/>
      <c r="E130" s="283"/>
      <c r="G130" s="107"/>
      <c r="H130" s="271"/>
    </row>
    <row r="131" spans="1:10" s="124" customFormat="1">
      <c r="A131" s="263"/>
      <c r="B131" s="277" t="s">
        <v>466</v>
      </c>
      <c r="C131" s="283"/>
      <c r="D131" s="283"/>
      <c r="E131" s="283"/>
      <c r="G131" s="107"/>
      <c r="H131" s="271"/>
    </row>
    <row r="132" spans="1:10" s="124" customFormat="1">
      <c r="A132" s="263"/>
      <c r="B132" s="303" t="s">
        <v>467</v>
      </c>
      <c r="C132" s="310"/>
      <c r="D132" s="310"/>
      <c r="E132" s="310"/>
      <c r="F132" s="307">
        <f>F126+F127</f>
        <v>81.289999999999992</v>
      </c>
      <c r="G132" s="107"/>
      <c r="H132" s="271"/>
    </row>
    <row r="133" spans="1:10" s="124" customFormat="1">
      <c r="A133" s="263"/>
      <c r="B133" s="303" t="s">
        <v>468</v>
      </c>
      <c r="C133" s="311"/>
      <c r="D133" s="311"/>
      <c r="E133" s="311"/>
      <c r="F133" s="307">
        <f>F128</f>
        <v>10.08</v>
      </c>
      <c r="G133" s="107"/>
      <c r="H133" s="271"/>
    </row>
    <row r="134" spans="1:10" s="124" customFormat="1">
      <c r="A134" s="263"/>
      <c r="B134" s="303" t="s">
        <v>465</v>
      </c>
      <c r="C134" s="311"/>
      <c r="D134" s="311"/>
      <c r="E134" s="311"/>
      <c r="F134" s="307">
        <f>+F129</f>
        <v>8.6300000000000008</v>
      </c>
      <c r="G134" s="107"/>
      <c r="H134" s="271"/>
    </row>
    <row r="135" spans="1:10" s="124" customFormat="1">
      <c r="A135" s="263"/>
      <c r="B135" s="277"/>
      <c r="C135" s="312"/>
      <c r="D135" s="312"/>
      <c r="E135" s="312"/>
      <c r="F135" s="313"/>
      <c r="G135" s="107"/>
      <c r="H135" s="271"/>
    </row>
    <row r="136" spans="1:10" s="124" customFormat="1">
      <c r="A136" s="263"/>
      <c r="B136" s="277" t="s">
        <v>325</v>
      </c>
      <c r="C136" s="312"/>
      <c r="D136" s="312"/>
      <c r="E136" s="312"/>
      <c r="F136" s="160"/>
      <c r="G136" s="107"/>
      <c r="H136" s="271"/>
    </row>
    <row r="137" spans="1:10" s="124" customFormat="1" ht="13.5" thickBot="1">
      <c r="A137" s="263"/>
      <c r="B137" s="314"/>
      <c r="C137" s="315"/>
      <c r="D137" s="315"/>
      <c r="E137" s="316"/>
      <c r="F137" s="317"/>
      <c r="G137" s="316"/>
      <c r="H137" s="318"/>
    </row>
    <row r="138" spans="1:10" s="124" customFormat="1">
      <c r="A138" s="263"/>
    </row>
    <row r="140" spans="1:10">
      <c r="B140" s="563" t="s">
        <v>830</v>
      </c>
      <c r="C140" s="563"/>
      <c r="D140" s="563"/>
      <c r="E140" s="563"/>
      <c r="F140" s="563"/>
      <c r="G140" s="563"/>
      <c r="H140" s="563"/>
      <c r="I140" s="563"/>
      <c r="J140" s="195"/>
    </row>
    <row r="141" spans="1:10">
      <c r="B141" s="564" t="s">
        <v>831</v>
      </c>
      <c r="C141" s="565" t="s">
        <v>832</v>
      </c>
      <c r="D141" s="565"/>
      <c r="E141" s="182" t="s">
        <v>833</v>
      </c>
      <c r="F141" s="182" t="s">
        <v>834</v>
      </c>
      <c r="G141" s="565" t="s">
        <v>835</v>
      </c>
      <c r="H141" s="565"/>
      <c r="I141" s="565"/>
      <c r="J141" s="565"/>
    </row>
    <row r="142" spans="1:10" ht="25.5">
      <c r="B142" s="564"/>
      <c r="C142" s="343" t="s">
        <v>293</v>
      </c>
      <c r="D142" s="343" t="s">
        <v>292</v>
      </c>
      <c r="E142" s="344" t="s">
        <v>891</v>
      </c>
      <c r="F142" s="345" t="s">
        <v>912</v>
      </c>
      <c r="G142" s="343" t="s">
        <v>293</v>
      </c>
      <c r="H142" s="343" t="s">
        <v>292</v>
      </c>
      <c r="I142" s="345" t="s">
        <v>891</v>
      </c>
      <c r="J142" s="345" t="s">
        <v>912</v>
      </c>
    </row>
    <row r="143" spans="1:10">
      <c r="B143" s="185" t="s">
        <v>871</v>
      </c>
      <c r="C143" s="183">
        <v>4.7766779662479664E-2</v>
      </c>
      <c r="D143" s="183">
        <v>4.8831909500705928E-2</v>
      </c>
      <c r="E143" s="183">
        <v>5.3535606873591712E-2</v>
      </c>
      <c r="F143" s="183">
        <v>5.6756667370634117E-2</v>
      </c>
      <c r="G143" s="184">
        <v>12760.735999999999</v>
      </c>
      <c r="H143" s="184">
        <v>12828.657000000001</v>
      </c>
      <c r="I143" s="184">
        <v>13132.106883440687</v>
      </c>
      <c r="J143" s="184">
        <v>13343.235360568679</v>
      </c>
    </row>
    <row r="144" spans="1:10">
      <c r="B144" s="185" t="s">
        <v>872</v>
      </c>
      <c r="C144" s="183">
        <v>6.2860076807489881E-2</v>
      </c>
      <c r="D144" s="183">
        <v>6.383882893661541E-2</v>
      </c>
      <c r="E144" s="183">
        <v>6.4920417407692915E-2</v>
      </c>
      <c r="F144" s="183">
        <v>5.9228240271763342E-2</v>
      </c>
      <c r="G144" s="184">
        <v>10012.055357195957</v>
      </c>
      <c r="H144" s="184">
        <v>10012.243063083735</v>
      </c>
      <c r="I144" s="184">
        <v>10012.450491009695</v>
      </c>
      <c r="J144" s="184">
        <v>10011.358840600064</v>
      </c>
    </row>
    <row r="145" spans="2:10">
      <c r="B145" s="185" t="s">
        <v>873</v>
      </c>
      <c r="C145" s="183">
        <v>6.3142314143104228E-2</v>
      </c>
      <c r="D145" s="183">
        <v>6.412467721287185E-2</v>
      </c>
      <c r="E145" s="183">
        <v>6.63964215588837E-2</v>
      </c>
      <c r="F145" s="183">
        <v>6.7260988689854084E-2</v>
      </c>
      <c r="G145" s="184">
        <v>10025.948896223194</v>
      </c>
      <c r="H145" s="184">
        <v>10026.352607073783</v>
      </c>
      <c r="I145" s="184">
        <v>10027.286200640638</v>
      </c>
      <c r="J145" s="184">
        <v>10027.64150220131</v>
      </c>
    </row>
    <row r="146" spans="2:10">
      <c r="B146" s="185" t="s">
        <v>874</v>
      </c>
      <c r="C146" s="183">
        <v>6.4467812775517691E-2</v>
      </c>
      <c r="D146" s="183">
        <v>6.5466422559986942E-2</v>
      </c>
      <c r="E146" s="183">
        <v>6.7947987780597338E-2</v>
      </c>
      <c r="F146" s="183">
        <v>6.0229463447228578E-2</v>
      </c>
      <c r="G146" s="184">
        <v>10054.753484823043</v>
      </c>
      <c r="H146" s="184">
        <v>10055.601619160538</v>
      </c>
      <c r="I146" s="184">
        <v>10057.70924989585</v>
      </c>
      <c r="J146" s="184">
        <v>10051.153790872988</v>
      </c>
    </row>
    <row r="147" spans="2:10">
      <c r="B147" s="181" t="s">
        <v>875</v>
      </c>
      <c r="C147" s="183">
        <v>6.172854914092718E-2</v>
      </c>
      <c r="D147" s="183">
        <v>6.2770675559638889E-2</v>
      </c>
      <c r="E147" s="183">
        <v>6.6944016179332211E-2</v>
      </c>
      <c r="F147" s="183">
        <v>6.4073054278718899E-2</v>
      </c>
      <c r="G147" s="184">
        <v>10617.285491409271</v>
      </c>
      <c r="H147" s="184">
        <v>10627.706755596389</v>
      </c>
      <c r="I147" s="184">
        <v>10669.440161793322</v>
      </c>
      <c r="J147" s="184">
        <v>10640.730542787189</v>
      </c>
    </row>
    <row r="148" spans="2:10">
      <c r="B148" s="181" t="s">
        <v>840</v>
      </c>
      <c r="C148" s="183">
        <v>4.2192049285464606E-2</v>
      </c>
      <c r="D148" s="183">
        <v>4.3225000695084059E-2</v>
      </c>
      <c r="E148" s="183">
        <v>4.6532112137540826E-2</v>
      </c>
      <c r="F148" s="183">
        <v>4.3984939631754649E-2</v>
      </c>
      <c r="G148" s="184">
        <v>11319.917639042662</v>
      </c>
      <c r="H148" s="184">
        <v>11353.609657614337</v>
      </c>
      <c r="I148" s="184">
        <v>11461.928018648567</v>
      </c>
      <c r="J148" s="184">
        <v>11378.439401978085</v>
      </c>
    </row>
    <row r="149" spans="2:10">
      <c r="B149" s="181" t="s">
        <v>841</v>
      </c>
      <c r="C149" s="183">
        <v>4.7134312343124041E-2</v>
      </c>
      <c r="D149" s="183">
        <v>4.8187688250842076E-2</v>
      </c>
      <c r="E149" s="183">
        <v>5.2800858109616433E-2</v>
      </c>
      <c r="F149" s="183">
        <v>5.7231719737941722E-2</v>
      </c>
      <c r="G149" s="184">
        <v>12591.189339942996</v>
      </c>
      <c r="H149" s="184">
        <v>12654.682949743517</v>
      </c>
      <c r="I149" s="184">
        <v>12935.772640913916</v>
      </c>
      <c r="J149" s="184">
        <v>13210.435740157802</v>
      </c>
    </row>
    <row r="150" spans="2:10">
      <c r="B150" s="319"/>
      <c r="C150" s="78"/>
      <c r="D150" s="320"/>
      <c r="E150" s="78"/>
      <c r="F150" s="78"/>
      <c r="G150" s="78"/>
      <c r="H150" s="78"/>
      <c r="I150" s="78"/>
      <c r="J150" s="78"/>
    </row>
    <row r="151" spans="2:10">
      <c r="B151" s="78"/>
      <c r="C151" s="78"/>
      <c r="D151" s="78"/>
      <c r="E151" s="78"/>
      <c r="F151" s="78"/>
      <c r="G151" s="78"/>
      <c r="H151" s="78"/>
      <c r="I151" s="78"/>
      <c r="J151" s="78"/>
    </row>
    <row r="152" spans="2:10">
      <c r="B152" s="182" t="s">
        <v>862</v>
      </c>
      <c r="C152" s="78"/>
      <c r="D152" s="78"/>
      <c r="E152" s="78"/>
      <c r="F152" s="78"/>
      <c r="G152" s="78"/>
      <c r="H152" s="78"/>
      <c r="I152" s="78"/>
      <c r="J152" s="78"/>
    </row>
    <row r="153" spans="2:10">
      <c r="B153" s="181" t="s">
        <v>876</v>
      </c>
      <c r="C153" s="186"/>
      <c r="D153" s="78"/>
      <c r="E153" s="78"/>
      <c r="F153" s="78"/>
      <c r="G153" s="78"/>
      <c r="H153" s="78"/>
      <c r="I153" s="78"/>
      <c r="J153" s="78"/>
    </row>
    <row r="154" spans="2:10">
      <c r="B154" s="181" t="s">
        <v>877</v>
      </c>
      <c r="C154" s="186"/>
      <c r="D154" s="78"/>
      <c r="E154" s="78"/>
      <c r="F154" s="78"/>
      <c r="G154" s="78"/>
      <c r="H154" s="78"/>
      <c r="I154" s="78"/>
      <c r="J154" s="78"/>
    </row>
    <row r="155" spans="2:10">
      <c r="B155" s="78"/>
      <c r="C155" s="78"/>
      <c r="D155" s="78"/>
      <c r="E155" s="78"/>
      <c r="F155" s="78"/>
      <c r="G155" s="78"/>
      <c r="H155" s="78"/>
      <c r="I155" s="78"/>
      <c r="J155" s="78"/>
    </row>
    <row r="156" spans="2:10">
      <c r="B156" s="182" t="s">
        <v>860</v>
      </c>
      <c r="C156" s="189"/>
      <c r="D156" s="78"/>
      <c r="E156" s="78"/>
      <c r="F156" s="78"/>
      <c r="G156" s="78"/>
      <c r="H156" s="78"/>
      <c r="I156" s="78"/>
      <c r="J156" s="78"/>
    </row>
    <row r="157" spans="2:10">
      <c r="B157" s="195" t="s">
        <v>878</v>
      </c>
      <c r="C157" s="321">
        <v>43.454599999999992</v>
      </c>
      <c r="D157" s="322"/>
      <c r="E157" s="322"/>
      <c r="F157" s="78"/>
      <c r="G157" s="78"/>
      <c r="H157" s="78"/>
      <c r="I157" s="78"/>
      <c r="J157" s="78"/>
    </row>
    <row r="158" spans="2:10">
      <c r="B158" s="195" t="s">
        <v>879</v>
      </c>
      <c r="C158" s="204">
        <v>0.10918851152430567</v>
      </c>
      <c r="D158" s="322"/>
      <c r="E158" s="322"/>
      <c r="F158" s="78"/>
      <c r="G158" s="78"/>
      <c r="H158" s="78"/>
      <c r="I158" s="78"/>
      <c r="J158" s="78"/>
    </row>
    <row r="159" spans="2:10">
      <c r="B159" s="195" t="s">
        <v>861</v>
      </c>
      <c r="C159" s="204">
        <v>0.11649220244970321</v>
      </c>
      <c r="D159" s="78"/>
      <c r="E159" s="78"/>
      <c r="F159" s="78"/>
      <c r="G159" s="78"/>
      <c r="H159" s="78"/>
      <c r="I159" s="78"/>
      <c r="J159" s="78"/>
    </row>
    <row r="160" spans="2:10">
      <c r="B160" s="195" t="s">
        <v>880</v>
      </c>
      <c r="C160" s="323">
        <v>6.638545559999999E-2</v>
      </c>
      <c r="D160" s="78"/>
      <c r="E160" s="78"/>
      <c r="F160" s="78"/>
      <c r="G160" s="78"/>
      <c r="H160" s="78"/>
      <c r="I160" s="78"/>
      <c r="J160" s="78"/>
    </row>
    <row r="162" spans="2:11" ht="13.5" thickBot="1"/>
    <row r="163" spans="2:11" s="326" customFormat="1">
      <c r="B163" s="324"/>
      <c r="C163" s="325"/>
      <c r="D163" s="325"/>
      <c r="E163" s="590" t="s">
        <v>910</v>
      </c>
      <c r="F163" s="591"/>
      <c r="G163" s="78"/>
      <c r="H163" s="78"/>
      <c r="I163" s="78"/>
      <c r="J163" s="78"/>
      <c r="K163" s="78"/>
    </row>
    <row r="164" spans="2:11" s="326" customFormat="1">
      <c r="B164" s="327" t="s">
        <v>893</v>
      </c>
      <c r="C164" s="328"/>
      <c r="D164" s="328"/>
      <c r="E164" s="329"/>
      <c r="F164" s="330"/>
      <c r="G164" s="78"/>
      <c r="H164" s="78"/>
      <c r="I164" s="78"/>
      <c r="J164" s="78"/>
      <c r="K164" s="78"/>
    </row>
    <row r="165" spans="2:11" s="326" customFormat="1">
      <c r="B165" s="331" t="s">
        <v>894</v>
      </c>
      <c r="C165" s="328"/>
      <c r="D165" s="328"/>
      <c r="E165" s="329"/>
      <c r="F165" s="330"/>
      <c r="G165" s="78"/>
      <c r="H165" s="78"/>
      <c r="I165" s="78"/>
      <c r="J165" s="78"/>
      <c r="K165" s="78"/>
    </row>
    <row r="166" spans="2:11" s="326" customFormat="1">
      <c r="B166" s="332" t="s">
        <v>899</v>
      </c>
      <c r="C166" s="328"/>
      <c r="D166" s="328"/>
      <c r="E166" s="333"/>
      <c r="F166" s="330"/>
      <c r="G166" s="78"/>
      <c r="H166" s="78"/>
      <c r="I166" s="78"/>
      <c r="J166" s="78"/>
      <c r="K166" s="78"/>
    </row>
    <row r="167" spans="2:11" s="326" customFormat="1">
      <c r="B167" s="332" t="s">
        <v>900</v>
      </c>
      <c r="C167" s="328"/>
      <c r="D167" s="328"/>
      <c r="E167" s="329"/>
      <c r="F167" s="330"/>
      <c r="G167" s="78"/>
      <c r="H167" s="78"/>
      <c r="I167" s="78"/>
      <c r="J167" s="78"/>
      <c r="K167" s="78"/>
    </row>
    <row r="168" spans="2:11" s="326" customFormat="1">
      <c r="B168" s="332"/>
      <c r="C168" s="328"/>
      <c r="D168" s="328"/>
      <c r="E168" s="329"/>
      <c r="F168" s="330"/>
      <c r="G168" s="78"/>
      <c r="H168" s="78"/>
      <c r="I168" s="78"/>
      <c r="J168" s="78"/>
      <c r="K168" s="78"/>
    </row>
    <row r="169" spans="2:11" s="326" customFormat="1">
      <c r="B169" s="332"/>
      <c r="C169" s="328"/>
      <c r="D169" s="328"/>
      <c r="E169" s="329"/>
      <c r="F169" s="330"/>
      <c r="G169" s="78"/>
      <c r="H169" s="78"/>
      <c r="I169" s="78"/>
      <c r="J169" s="78"/>
      <c r="K169" s="78"/>
    </row>
    <row r="170" spans="2:11" s="326" customFormat="1">
      <c r="B170" s="334"/>
      <c r="C170" s="328"/>
      <c r="D170" s="328"/>
      <c r="E170" s="329"/>
      <c r="F170" s="330"/>
      <c r="G170" s="78"/>
      <c r="H170" s="78"/>
      <c r="I170" s="78"/>
      <c r="J170" s="78"/>
      <c r="K170" s="78"/>
    </row>
    <row r="171" spans="2:11" s="326" customFormat="1">
      <c r="B171" s="331" t="s">
        <v>896</v>
      </c>
      <c r="C171" s="328"/>
      <c r="D171" s="328"/>
      <c r="E171" s="329"/>
      <c r="F171" s="330"/>
      <c r="G171" s="78"/>
      <c r="H171" s="78"/>
      <c r="I171" s="78"/>
      <c r="J171" s="78"/>
      <c r="K171" s="78"/>
    </row>
    <row r="172" spans="2:11" s="326" customFormat="1">
      <c r="B172" s="331"/>
      <c r="C172" s="328"/>
      <c r="D172" s="328"/>
      <c r="E172" s="329"/>
      <c r="F172" s="330"/>
    </row>
    <row r="173" spans="2:11" s="326" customFormat="1" ht="13.5" thickBot="1">
      <c r="B173" s="335"/>
      <c r="C173" s="336"/>
      <c r="D173" s="336"/>
      <c r="E173" s="337"/>
      <c r="F173" s="338"/>
    </row>
    <row r="174" spans="2:11" s="326" customFormat="1" ht="13.5" thickBot="1"/>
    <row r="175" spans="2:11" s="326" customFormat="1">
      <c r="B175" s="339" t="s">
        <v>897</v>
      </c>
    </row>
    <row r="176" spans="2:11" s="326" customFormat="1">
      <c r="B176" s="340" t="s">
        <v>891</v>
      </c>
    </row>
    <row r="177" spans="2:2" s="326" customFormat="1">
      <c r="B177" s="341"/>
    </row>
    <row r="178" spans="2:2" s="326" customFormat="1">
      <c r="B178" s="341"/>
    </row>
    <row r="179" spans="2:2" s="326" customFormat="1">
      <c r="B179" s="341"/>
    </row>
    <row r="180" spans="2:2" s="326" customFormat="1">
      <c r="B180" s="341"/>
    </row>
    <row r="181" spans="2:2" s="326" customFormat="1">
      <c r="B181" s="341"/>
    </row>
    <row r="182" spans="2:2" s="326" customFormat="1">
      <c r="B182" s="341"/>
    </row>
    <row r="183" spans="2:2" s="326" customFormat="1">
      <c r="B183" s="341"/>
    </row>
    <row r="184" spans="2:2" s="326" customFormat="1">
      <c r="B184" s="341"/>
    </row>
    <row r="185" spans="2:2" s="326" customFormat="1">
      <c r="B185" s="341"/>
    </row>
    <row r="186" spans="2:2" s="326" customFormat="1">
      <c r="B186" s="341"/>
    </row>
    <row r="187" spans="2:2" s="326" customFormat="1" ht="13.5" thickBot="1">
      <c r="B187" s="342"/>
    </row>
    <row r="188" spans="2:2" s="326" customFormat="1"/>
    <row r="189" spans="2:2" s="326" customFormat="1"/>
  </sheetData>
  <mergeCells count="10">
    <mergeCell ref="B55:D55"/>
    <mergeCell ref="B60:B61"/>
    <mergeCell ref="C60:C61"/>
    <mergeCell ref="B1:E1"/>
    <mergeCell ref="B107:H107"/>
    <mergeCell ref="B140:I140"/>
    <mergeCell ref="B141:B142"/>
    <mergeCell ref="C141:D141"/>
    <mergeCell ref="G141:J141"/>
    <mergeCell ref="E163:F163"/>
  </mergeCells>
  <hyperlinks>
    <hyperlink ref="I2" location="'Scheme Dash Board'!A1" display="Back to Scheme DashBoard" xr:uid="{2618B470-0B7D-4EE7-8FBB-90CA02768DC8}"/>
  </hyperlink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L163"/>
  <sheetViews>
    <sheetView workbookViewId="0">
      <selection activeCell="A2" sqref="A2:XFD2"/>
    </sheetView>
  </sheetViews>
  <sheetFormatPr defaultRowHeight="12.75"/>
  <cols>
    <col min="1" max="1" width="3.28515625" style="2" customWidth="1"/>
    <col min="2" max="2" width="49.140625" style="2" customWidth="1"/>
    <col min="3" max="3" width="16.7109375" style="2" customWidth="1"/>
    <col min="4" max="4" width="21.7109375" style="2" customWidth="1"/>
    <col min="5" max="5" width="13.5703125" style="2" customWidth="1"/>
    <col min="6" max="6" width="17.42578125" style="2" customWidth="1"/>
    <col min="7" max="7" width="14.42578125" style="2" customWidth="1"/>
    <col min="8" max="8" width="11" style="2" customWidth="1"/>
    <col min="9" max="9" width="13" style="2" customWidth="1"/>
    <col min="10" max="10" width="10.85546875" style="2" customWidth="1"/>
    <col min="11" max="16384" width="9.140625" style="2"/>
  </cols>
  <sheetData>
    <row r="1" spans="1:11" ht="15.95" customHeight="1">
      <c r="A1" s="1"/>
      <c r="B1" s="569" t="s">
        <v>821</v>
      </c>
      <c r="C1" s="601"/>
      <c r="D1" s="601"/>
      <c r="E1" s="601"/>
      <c r="F1" s="601"/>
      <c r="G1" s="1"/>
      <c r="H1" s="1"/>
      <c r="I1" s="1"/>
      <c r="J1" s="1"/>
    </row>
    <row r="2" spans="1:11" s="742" customFormat="1" ht="12.95" customHeight="1">
      <c r="A2" s="737"/>
      <c r="B2" s="738"/>
      <c r="C2" s="737"/>
      <c r="D2" s="737"/>
      <c r="E2" s="737"/>
      <c r="F2" s="737"/>
      <c r="G2" s="737"/>
      <c r="H2" s="737"/>
      <c r="I2" s="739" t="s">
        <v>981</v>
      </c>
      <c r="J2" s="740"/>
      <c r="K2" s="741"/>
    </row>
    <row r="3" spans="1:11" ht="12.95" customHeight="1" thickBot="1">
      <c r="A3" s="3" t="s">
        <v>4</v>
      </c>
      <c r="B3" s="4" t="s">
        <v>5</v>
      </c>
      <c r="C3" s="1"/>
      <c r="D3" s="1"/>
      <c r="E3" s="1"/>
      <c r="F3" s="1"/>
      <c r="G3" s="1"/>
      <c r="H3" s="1"/>
      <c r="I3" s="1"/>
      <c r="J3" s="1"/>
    </row>
    <row r="4" spans="1:11" ht="27.95" customHeight="1">
      <c r="A4" s="1"/>
      <c r="B4" s="5" t="s">
        <v>6</v>
      </c>
      <c r="C4" s="6" t="s">
        <v>7</v>
      </c>
      <c r="D4" s="7" t="s">
        <v>8</v>
      </c>
      <c r="E4" s="7" t="s">
        <v>9</v>
      </c>
      <c r="F4" s="7" t="s">
        <v>10</v>
      </c>
      <c r="G4" s="7" t="s">
        <v>11</v>
      </c>
      <c r="H4" s="7" t="s">
        <v>12</v>
      </c>
      <c r="I4" s="8" t="s">
        <v>13</v>
      </c>
      <c r="J4" s="9" t="s">
        <v>14</v>
      </c>
    </row>
    <row r="5" spans="1:11" ht="12.95" customHeight="1">
      <c r="A5" s="1"/>
      <c r="B5" s="10" t="s">
        <v>15</v>
      </c>
      <c r="C5" s="11"/>
      <c r="D5" s="11"/>
      <c r="E5" s="11"/>
      <c r="F5" s="11"/>
      <c r="G5" s="11"/>
      <c r="H5" s="12"/>
      <c r="I5" s="13"/>
      <c r="J5" s="1"/>
    </row>
    <row r="6" spans="1:11" ht="12.95" customHeight="1">
      <c r="A6" s="1"/>
      <c r="B6" s="10" t="s">
        <v>16</v>
      </c>
      <c r="C6" s="11"/>
      <c r="D6" s="11"/>
      <c r="E6" s="11"/>
      <c r="F6" s="1"/>
      <c r="G6" s="12"/>
      <c r="H6" s="12"/>
      <c r="I6" s="13"/>
      <c r="J6" s="1"/>
    </row>
    <row r="7" spans="1:11" ht="12.95" customHeight="1">
      <c r="A7" s="14" t="s">
        <v>17</v>
      </c>
      <c r="B7" s="15" t="s">
        <v>18</v>
      </c>
      <c r="C7" s="11" t="s">
        <v>19</v>
      </c>
      <c r="D7" s="11" t="s">
        <v>20</v>
      </c>
      <c r="E7" s="16">
        <v>893960</v>
      </c>
      <c r="F7" s="17">
        <v>14761.07</v>
      </c>
      <c r="G7" s="18">
        <v>7.9799999999999996E-2</v>
      </c>
      <c r="H7" s="19"/>
      <c r="I7" s="20"/>
      <c r="J7" s="1"/>
    </row>
    <row r="8" spans="1:11" ht="12.95" customHeight="1">
      <c r="A8" s="14" t="s">
        <v>25</v>
      </c>
      <c r="B8" s="15" t="s">
        <v>26</v>
      </c>
      <c r="C8" s="11" t="s">
        <v>27</v>
      </c>
      <c r="D8" s="11" t="s">
        <v>28</v>
      </c>
      <c r="E8" s="16">
        <v>176312</v>
      </c>
      <c r="F8" s="17">
        <v>13300.1</v>
      </c>
      <c r="G8" s="18">
        <v>7.1900000000000006E-2</v>
      </c>
      <c r="H8" s="19"/>
      <c r="I8" s="20"/>
      <c r="J8" s="1"/>
    </row>
    <row r="9" spans="1:11" ht="12.95" customHeight="1">
      <c r="A9" s="14" t="s">
        <v>29</v>
      </c>
      <c r="B9" s="15" t="s">
        <v>30</v>
      </c>
      <c r="C9" s="11" t="s">
        <v>31</v>
      </c>
      <c r="D9" s="11" t="s">
        <v>20</v>
      </c>
      <c r="E9" s="16">
        <v>1052616</v>
      </c>
      <c r="F9" s="17">
        <v>10508.27</v>
      </c>
      <c r="G9" s="18">
        <v>5.6800000000000003E-2</v>
      </c>
      <c r="H9" s="19"/>
      <c r="I9" s="20"/>
      <c r="J9" s="1"/>
    </row>
    <row r="10" spans="1:11" ht="12.95" customHeight="1">
      <c r="A10" s="14" t="s">
        <v>32</v>
      </c>
      <c r="B10" s="15" t="s">
        <v>33</v>
      </c>
      <c r="C10" s="11" t="s">
        <v>34</v>
      </c>
      <c r="D10" s="11" t="s">
        <v>20</v>
      </c>
      <c r="E10" s="16">
        <v>1064472</v>
      </c>
      <c r="F10" s="17">
        <v>10154</v>
      </c>
      <c r="G10" s="18">
        <v>5.4899999999999997E-2</v>
      </c>
      <c r="H10" s="19"/>
      <c r="I10" s="20"/>
      <c r="J10" s="1"/>
    </row>
    <row r="11" spans="1:11" ht="12.95" customHeight="1">
      <c r="A11" s="14" t="s">
        <v>35</v>
      </c>
      <c r="B11" s="15" t="s">
        <v>36</v>
      </c>
      <c r="C11" s="11" t="s">
        <v>37</v>
      </c>
      <c r="D11" s="11" t="s">
        <v>38</v>
      </c>
      <c r="E11" s="16">
        <v>3767900</v>
      </c>
      <c r="F11" s="17">
        <v>10024.5</v>
      </c>
      <c r="G11" s="18">
        <v>5.4199999999999998E-2</v>
      </c>
      <c r="H11" s="19"/>
      <c r="I11" s="20"/>
      <c r="J11" s="1"/>
    </row>
    <row r="12" spans="1:11" ht="12.95" customHeight="1">
      <c r="A12" s="14" t="s">
        <v>126</v>
      </c>
      <c r="B12" s="15" t="s">
        <v>127</v>
      </c>
      <c r="C12" s="11" t="s">
        <v>128</v>
      </c>
      <c r="D12" s="11" t="s">
        <v>42</v>
      </c>
      <c r="E12" s="16">
        <v>272216</v>
      </c>
      <c r="F12" s="17">
        <v>9313.73</v>
      </c>
      <c r="G12" s="18">
        <v>5.04E-2</v>
      </c>
      <c r="H12" s="19"/>
      <c r="I12" s="20"/>
      <c r="J12" s="1"/>
    </row>
    <row r="13" spans="1:11" ht="12.95" customHeight="1">
      <c r="A13" s="14" t="s">
        <v>43</v>
      </c>
      <c r="B13" s="15" t="s">
        <v>44</v>
      </c>
      <c r="C13" s="11" t="s">
        <v>45</v>
      </c>
      <c r="D13" s="11" t="s">
        <v>46</v>
      </c>
      <c r="E13" s="16">
        <v>4029222</v>
      </c>
      <c r="F13" s="17">
        <v>9236.99</v>
      </c>
      <c r="G13" s="18">
        <v>0.05</v>
      </c>
      <c r="H13" s="19"/>
      <c r="I13" s="20"/>
      <c r="J13" s="1"/>
    </row>
    <row r="14" spans="1:11" ht="12.95" customHeight="1">
      <c r="A14" s="14" t="s">
        <v>39</v>
      </c>
      <c r="B14" s="15" t="s">
        <v>40</v>
      </c>
      <c r="C14" s="11" t="s">
        <v>41</v>
      </c>
      <c r="D14" s="11" t="s">
        <v>42</v>
      </c>
      <c r="E14" s="16">
        <v>826840</v>
      </c>
      <c r="F14" s="17">
        <v>9233.32</v>
      </c>
      <c r="G14" s="18">
        <v>4.99E-2</v>
      </c>
      <c r="H14" s="19"/>
      <c r="I14" s="20"/>
      <c r="J14" s="1"/>
    </row>
    <row r="15" spans="1:11" ht="12.95" customHeight="1">
      <c r="A15" s="14" t="s">
        <v>47</v>
      </c>
      <c r="B15" s="15" t="s">
        <v>48</v>
      </c>
      <c r="C15" s="11" t="s">
        <v>49</v>
      </c>
      <c r="D15" s="11" t="s">
        <v>50</v>
      </c>
      <c r="E15" s="16">
        <v>90665</v>
      </c>
      <c r="F15" s="17">
        <v>8903.98</v>
      </c>
      <c r="G15" s="18">
        <v>4.82E-2</v>
      </c>
      <c r="H15" s="19"/>
      <c r="I15" s="20"/>
      <c r="J15" s="1"/>
    </row>
    <row r="16" spans="1:11" ht="12.95" customHeight="1">
      <c r="A16" s="14" t="s">
        <v>117</v>
      </c>
      <c r="B16" s="15" t="s">
        <v>118</v>
      </c>
      <c r="C16" s="11" t="s">
        <v>119</v>
      </c>
      <c r="D16" s="11" t="s">
        <v>28</v>
      </c>
      <c r="E16" s="16">
        <v>143421</v>
      </c>
      <c r="F16" s="17">
        <v>8027.78</v>
      </c>
      <c r="G16" s="18">
        <v>4.3400000000000001E-2</v>
      </c>
      <c r="H16" s="19"/>
      <c r="I16" s="20"/>
      <c r="J16" s="1"/>
    </row>
    <row r="17" spans="1:10" ht="12.95" customHeight="1">
      <c r="A17" s="14" t="s">
        <v>254</v>
      </c>
      <c r="B17" s="15" t="s">
        <v>255</v>
      </c>
      <c r="C17" s="11" t="s">
        <v>256</v>
      </c>
      <c r="D17" s="11" t="s">
        <v>42</v>
      </c>
      <c r="E17" s="16">
        <v>1908377</v>
      </c>
      <c r="F17" s="17">
        <v>7729.88</v>
      </c>
      <c r="G17" s="18">
        <v>4.1799999999999997E-2</v>
      </c>
      <c r="H17" s="19"/>
      <c r="I17" s="20"/>
      <c r="J17" s="1"/>
    </row>
    <row r="18" spans="1:10" ht="12.95" customHeight="1">
      <c r="A18" s="14" t="s">
        <v>21</v>
      </c>
      <c r="B18" s="15" t="s">
        <v>22</v>
      </c>
      <c r="C18" s="11" t="s">
        <v>23</v>
      </c>
      <c r="D18" s="11" t="s">
        <v>24</v>
      </c>
      <c r="E18" s="16">
        <v>1596935</v>
      </c>
      <c r="F18" s="17">
        <v>7436.93</v>
      </c>
      <c r="G18" s="18">
        <v>4.02E-2</v>
      </c>
      <c r="H18" s="19"/>
      <c r="I18" s="20"/>
      <c r="J18" s="1"/>
    </row>
    <row r="19" spans="1:10" ht="12.95" customHeight="1">
      <c r="A19" s="14" t="s">
        <v>55</v>
      </c>
      <c r="B19" s="15" t="s">
        <v>56</v>
      </c>
      <c r="C19" s="11" t="s">
        <v>57</v>
      </c>
      <c r="D19" s="11" t="s">
        <v>42</v>
      </c>
      <c r="E19" s="16">
        <v>388846</v>
      </c>
      <c r="F19" s="17">
        <v>5271.59</v>
      </c>
      <c r="G19" s="18">
        <v>2.8500000000000001E-2</v>
      </c>
      <c r="H19" s="19"/>
      <c r="I19" s="20"/>
      <c r="J19" s="1"/>
    </row>
    <row r="20" spans="1:10" ht="12.95" customHeight="1">
      <c r="A20" s="14" t="s">
        <v>91</v>
      </c>
      <c r="B20" s="15" t="s">
        <v>92</v>
      </c>
      <c r="C20" s="11" t="s">
        <v>93</v>
      </c>
      <c r="D20" s="11" t="s">
        <v>54</v>
      </c>
      <c r="E20" s="16">
        <v>369099</v>
      </c>
      <c r="F20" s="17">
        <v>2960.54</v>
      </c>
      <c r="G20" s="18">
        <v>1.6E-2</v>
      </c>
      <c r="H20" s="19"/>
      <c r="I20" s="20"/>
      <c r="J20" s="1"/>
    </row>
    <row r="21" spans="1:10" ht="12.95" customHeight="1">
      <c r="A21" s="14" t="s">
        <v>58</v>
      </c>
      <c r="B21" s="15" t="s">
        <v>59</v>
      </c>
      <c r="C21" s="11" t="s">
        <v>60</v>
      </c>
      <c r="D21" s="11" t="s">
        <v>61</v>
      </c>
      <c r="E21" s="16">
        <v>2484000</v>
      </c>
      <c r="F21" s="17">
        <v>2912.49</v>
      </c>
      <c r="G21" s="18">
        <v>1.5800000000000002E-2</v>
      </c>
      <c r="H21" s="19"/>
      <c r="I21" s="20"/>
      <c r="J21" s="1"/>
    </row>
    <row r="22" spans="1:10" ht="12.95" customHeight="1">
      <c r="A22" s="14" t="s">
        <v>257</v>
      </c>
      <c r="B22" s="15" t="s">
        <v>258</v>
      </c>
      <c r="C22" s="11" t="s">
        <v>259</v>
      </c>
      <c r="D22" s="11" t="s">
        <v>260</v>
      </c>
      <c r="E22" s="16">
        <v>709493</v>
      </c>
      <c r="F22" s="17">
        <v>2832.65</v>
      </c>
      <c r="G22" s="18">
        <v>1.5299999999999999E-2</v>
      </c>
      <c r="H22" s="19"/>
      <c r="I22" s="20"/>
      <c r="J22" s="1"/>
    </row>
    <row r="23" spans="1:10" ht="12.95" customHeight="1">
      <c r="A23" s="14" t="s">
        <v>261</v>
      </c>
      <c r="B23" s="15" t="s">
        <v>262</v>
      </c>
      <c r="C23" s="11" t="s">
        <v>263</v>
      </c>
      <c r="D23" s="11" t="s">
        <v>264</v>
      </c>
      <c r="E23" s="16">
        <v>66935</v>
      </c>
      <c r="F23" s="17">
        <v>2544.5700000000002</v>
      </c>
      <c r="G23" s="18">
        <v>1.38E-2</v>
      </c>
      <c r="H23" s="19"/>
      <c r="I23" s="20"/>
      <c r="J23" s="1"/>
    </row>
    <row r="24" spans="1:10" ht="12.95" customHeight="1">
      <c r="A24" s="14" t="s">
        <v>78</v>
      </c>
      <c r="B24" s="15" t="s">
        <v>79</v>
      </c>
      <c r="C24" s="11" t="s">
        <v>80</v>
      </c>
      <c r="D24" s="11" t="s">
        <v>71</v>
      </c>
      <c r="E24" s="16">
        <v>35666</v>
      </c>
      <c r="F24" s="17">
        <v>2011.72</v>
      </c>
      <c r="G24" s="18">
        <v>1.09E-2</v>
      </c>
      <c r="H24" s="19"/>
      <c r="I24" s="20"/>
      <c r="J24" s="1"/>
    </row>
    <row r="25" spans="1:10" ht="12.95" customHeight="1">
      <c r="A25" s="14" t="s">
        <v>72</v>
      </c>
      <c r="B25" s="15" t="s">
        <v>73</v>
      </c>
      <c r="C25" s="11" t="s">
        <v>74</v>
      </c>
      <c r="D25" s="11" t="s">
        <v>71</v>
      </c>
      <c r="E25" s="16">
        <v>170000</v>
      </c>
      <c r="F25" s="17">
        <v>1997.5</v>
      </c>
      <c r="G25" s="18">
        <v>1.0800000000000001E-2</v>
      </c>
      <c r="H25" s="19"/>
      <c r="I25" s="20"/>
      <c r="J25" s="1"/>
    </row>
    <row r="26" spans="1:10" ht="12.95" customHeight="1">
      <c r="A26" s="14" t="s">
        <v>68</v>
      </c>
      <c r="B26" s="15" t="s">
        <v>69</v>
      </c>
      <c r="C26" s="11" t="s">
        <v>70</v>
      </c>
      <c r="D26" s="11" t="s">
        <v>71</v>
      </c>
      <c r="E26" s="16">
        <v>313210</v>
      </c>
      <c r="F26" s="17">
        <v>1980.27</v>
      </c>
      <c r="G26" s="18">
        <v>1.0699999999999999E-2</v>
      </c>
      <c r="H26" s="19"/>
      <c r="I26" s="20"/>
      <c r="J26" s="1"/>
    </row>
    <row r="27" spans="1:10" ht="12.95" customHeight="1">
      <c r="A27" s="14" t="s">
        <v>51</v>
      </c>
      <c r="B27" s="15" t="s">
        <v>52</v>
      </c>
      <c r="C27" s="11" t="s">
        <v>53</v>
      </c>
      <c r="D27" s="11" t="s">
        <v>54</v>
      </c>
      <c r="E27" s="16">
        <v>230215</v>
      </c>
      <c r="F27" s="17">
        <v>1930.24</v>
      </c>
      <c r="G27" s="18">
        <v>1.04E-2</v>
      </c>
      <c r="H27" s="19"/>
      <c r="I27" s="20"/>
      <c r="J27" s="1"/>
    </row>
    <row r="28" spans="1:10" ht="12.95" customHeight="1">
      <c r="A28" s="14" t="s">
        <v>88</v>
      </c>
      <c r="B28" s="15" t="s">
        <v>89</v>
      </c>
      <c r="C28" s="11" t="s">
        <v>90</v>
      </c>
      <c r="D28" s="11" t="s">
        <v>71</v>
      </c>
      <c r="E28" s="16">
        <v>174919</v>
      </c>
      <c r="F28" s="17">
        <v>1527.92</v>
      </c>
      <c r="G28" s="18">
        <v>8.3000000000000001E-3</v>
      </c>
      <c r="H28" s="19"/>
      <c r="I28" s="20"/>
      <c r="J28" s="1"/>
    </row>
    <row r="29" spans="1:10" ht="12.95" customHeight="1">
      <c r="A29" s="14" t="s">
        <v>84</v>
      </c>
      <c r="B29" s="15" t="s">
        <v>85</v>
      </c>
      <c r="C29" s="11" t="s">
        <v>86</v>
      </c>
      <c r="D29" s="11" t="s">
        <v>87</v>
      </c>
      <c r="E29" s="16">
        <v>46003</v>
      </c>
      <c r="F29" s="17">
        <v>1169.56</v>
      </c>
      <c r="G29" s="18">
        <v>6.3E-3</v>
      </c>
      <c r="H29" s="19"/>
      <c r="I29" s="20"/>
      <c r="J29" s="1"/>
    </row>
    <row r="30" spans="1:10" ht="12.95" customHeight="1">
      <c r="A30" s="14" t="s">
        <v>265</v>
      </c>
      <c r="B30" s="15" t="s">
        <v>266</v>
      </c>
      <c r="C30" s="11" t="s">
        <v>267</v>
      </c>
      <c r="D30" s="11" t="s">
        <v>268</v>
      </c>
      <c r="E30" s="16">
        <v>176391</v>
      </c>
      <c r="F30" s="17">
        <v>1084.72</v>
      </c>
      <c r="G30" s="18">
        <v>5.8999999999999999E-3</v>
      </c>
      <c r="H30" s="19"/>
      <c r="I30" s="20"/>
      <c r="J30" s="1"/>
    </row>
    <row r="31" spans="1:10" ht="12.95" customHeight="1">
      <c r="A31" s="14" t="s">
        <v>65</v>
      </c>
      <c r="B31" s="15" t="s">
        <v>66</v>
      </c>
      <c r="C31" s="11" t="s">
        <v>67</v>
      </c>
      <c r="D31" s="11" t="s">
        <v>54</v>
      </c>
      <c r="E31" s="16">
        <v>878211</v>
      </c>
      <c r="F31" s="17">
        <v>1077.1300000000001</v>
      </c>
      <c r="G31" s="18">
        <v>5.7999999999999996E-3</v>
      </c>
      <c r="H31" s="19"/>
      <c r="I31" s="20"/>
      <c r="J31" s="1"/>
    </row>
    <row r="32" spans="1:10" ht="12.95" customHeight="1">
      <c r="A32" s="14" t="s">
        <v>62</v>
      </c>
      <c r="B32" s="15" t="s">
        <v>63</v>
      </c>
      <c r="C32" s="11" t="s">
        <v>64</v>
      </c>
      <c r="D32" s="11" t="s">
        <v>54</v>
      </c>
      <c r="E32" s="16">
        <v>81364</v>
      </c>
      <c r="F32" s="17">
        <v>1001.31</v>
      </c>
      <c r="G32" s="18">
        <v>5.4000000000000003E-3</v>
      </c>
      <c r="H32" s="19"/>
      <c r="I32" s="20"/>
      <c r="J32" s="1"/>
    </row>
    <row r="33" spans="1:10" ht="12.95" customHeight="1">
      <c r="A33" s="14" t="s">
        <v>94</v>
      </c>
      <c r="B33" s="15" t="s">
        <v>95</v>
      </c>
      <c r="C33" s="11" t="s">
        <v>96</v>
      </c>
      <c r="D33" s="11" t="s">
        <v>54</v>
      </c>
      <c r="E33" s="16">
        <v>16672</v>
      </c>
      <c r="F33" s="17">
        <v>939.11</v>
      </c>
      <c r="G33" s="18">
        <v>5.1000000000000004E-3</v>
      </c>
      <c r="H33" s="19"/>
      <c r="I33" s="20"/>
      <c r="J33" s="1"/>
    </row>
    <row r="34" spans="1:10" ht="12.95" customHeight="1">
      <c r="A34" s="14" t="s">
        <v>75</v>
      </c>
      <c r="B34" s="15" t="s">
        <v>76</v>
      </c>
      <c r="C34" s="11" t="s">
        <v>77</v>
      </c>
      <c r="D34" s="11" t="s">
        <v>54</v>
      </c>
      <c r="E34" s="16">
        <v>48775</v>
      </c>
      <c r="F34" s="17">
        <v>810.25</v>
      </c>
      <c r="G34" s="18">
        <v>4.4000000000000003E-3</v>
      </c>
      <c r="H34" s="19"/>
      <c r="I34" s="20"/>
      <c r="J34" s="1"/>
    </row>
    <row r="35" spans="1:10" ht="12.95" customHeight="1">
      <c r="A35" s="14" t="s">
        <v>103</v>
      </c>
      <c r="B35" s="15" t="s">
        <v>104</v>
      </c>
      <c r="C35" s="11" t="s">
        <v>105</v>
      </c>
      <c r="D35" s="11" t="s">
        <v>106</v>
      </c>
      <c r="E35" s="16">
        <v>1124000</v>
      </c>
      <c r="F35" s="17">
        <v>538.4</v>
      </c>
      <c r="G35" s="18">
        <v>2.8999999999999998E-3</v>
      </c>
      <c r="H35" s="19"/>
      <c r="I35" s="20"/>
      <c r="J35" s="1"/>
    </row>
    <row r="36" spans="1:10" ht="12.95" customHeight="1">
      <c r="A36" s="14" t="s">
        <v>97</v>
      </c>
      <c r="B36" s="15" t="s">
        <v>98</v>
      </c>
      <c r="C36" s="11" t="s">
        <v>99</v>
      </c>
      <c r="D36" s="11" t="s">
        <v>42</v>
      </c>
      <c r="E36" s="16">
        <v>7491</v>
      </c>
      <c r="F36" s="17">
        <v>291.10000000000002</v>
      </c>
      <c r="G36" s="18">
        <v>1.6000000000000001E-3</v>
      </c>
      <c r="H36" s="19"/>
      <c r="I36" s="20"/>
      <c r="J36" s="1"/>
    </row>
    <row r="37" spans="1:10" ht="12.95" customHeight="1">
      <c r="A37" s="1"/>
      <c r="B37" s="10" t="s">
        <v>137</v>
      </c>
      <c r="C37" s="11"/>
      <c r="D37" s="11"/>
      <c r="E37" s="11"/>
      <c r="F37" s="35">
        <v>151511.62</v>
      </c>
      <c r="G37" s="36">
        <v>0.81940000000000002</v>
      </c>
      <c r="H37" s="37"/>
      <c r="I37" s="38"/>
      <c r="J37" s="1"/>
    </row>
    <row r="38" spans="1:10" ht="12.95" customHeight="1">
      <c r="A38" s="1"/>
      <c r="B38" s="39" t="s">
        <v>138</v>
      </c>
      <c r="C38" s="40"/>
      <c r="D38" s="40"/>
      <c r="E38" s="40"/>
      <c r="F38" s="37" t="s">
        <v>139</v>
      </c>
      <c r="G38" s="37" t="s">
        <v>139</v>
      </c>
      <c r="H38" s="37"/>
      <c r="I38" s="38"/>
      <c r="J38" s="1"/>
    </row>
    <row r="39" spans="1:10" ht="12.95" customHeight="1">
      <c r="A39" s="1"/>
      <c r="B39" s="39" t="s">
        <v>137</v>
      </c>
      <c r="C39" s="40"/>
      <c r="D39" s="40"/>
      <c r="E39" s="40"/>
      <c r="F39" s="37" t="s">
        <v>139</v>
      </c>
      <c r="G39" s="37" t="s">
        <v>139</v>
      </c>
      <c r="H39" s="37"/>
      <c r="I39" s="38"/>
      <c r="J39" s="1"/>
    </row>
    <row r="40" spans="1:10" ht="12.95" customHeight="1">
      <c r="A40" s="1"/>
      <c r="B40" s="39" t="s">
        <v>140</v>
      </c>
      <c r="C40" s="41"/>
      <c r="D40" s="40"/>
      <c r="E40" s="41"/>
      <c r="F40" s="35">
        <v>151511.62</v>
      </c>
      <c r="G40" s="36">
        <v>0.81940000000000002</v>
      </c>
      <c r="H40" s="37"/>
      <c r="I40" s="38"/>
      <c r="J40" s="1"/>
    </row>
    <row r="41" spans="1:10" ht="12.95" customHeight="1">
      <c r="A41" s="1"/>
      <c r="B41" s="10" t="s">
        <v>175</v>
      </c>
      <c r="C41" s="11"/>
      <c r="D41" s="11"/>
      <c r="E41" s="11"/>
      <c r="F41" s="11"/>
      <c r="G41" s="11"/>
      <c r="H41" s="12"/>
      <c r="I41" s="13"/>
      <c r="J41" s="1"/>
    </row>
    <row r="42" spans="1:10" ht="12.95" customHeight="1">
      <c r="A42" s="1"/>
      <c r="B42" s="10" t="s">
        <v>176</v>
      </c>
      <c r="C42" s="11"/>
      <c r="D42" s="11"/>
      <c r="E42" s="11"/>
      <c r="F42" s="1"/>
      <c r="G42" s="12"/>
      <c r="H42" s="12"/>
      <c r="I42" s="13"/>
      <c r="J42" s="1"/>
    </row>
    <row r="43" spans="1:10" ht="25.5" customHeight="1">
      <c r="A43" s="14" t="s">
        <v>179</v>
      </c>
      <c r="B43" s="366" t="s">
        <v>913</v>
      </c>
      <c r="C43" s="11" t="s">
        <v>180</v>
      </c>
      <c r="D43" s="11" t="s">
        <v>349</v>
      </c>
      <c r="E43" s="16">
        <v>500</v>
      </c>
      <c r="F43" s="17">
        <v>2417.0300000000002</v>
      </c>
      <c r="G43" s="18">
        <v>1.3100000000000001E-2</v>
      </c>
      <c r="H43" s="43">
        <v>7.1598999999999996E-2</v>
      </c>
      <c r="I43" s="20"/>
      <c r="J43" s="1"/>
    </row>
    <row r="44" spans="1:10" ht="12.95" customHeight="1">
      <c r="A44" s="14" t="s">
        <v>187</v>
      </c>
      <c r="B44" s="15" t="s">
        <v>808</v>
      </c>
      <c r="C44" s="11" t="s">
        <v>188</v>
      </c>
      <c r="D44" s="11" t="s">
        <v>354</v>
      </c>
      <c r="E44" s="16">
        <v>500</v>
      </c>
      <c r="F44" s="17">
        <v>2350.9499999999998</v>
      </c>
      <c r="G44" s="18">
        <v>1.2699999999999999E-2</v>
      </c>
      <c r="H44" s="43">
        <v>7.2999999999999995E-2</v>
      </c>
      <c r="I44" s="20"/>
      <c r="J44" s="1"/>
    </row>
    <row r="45" spans="1:10" ht="12.95" customHeight="1">
      <c r="A45" s="14" t="s">
        <v>269</v>
      </c>
      <c r="B45" s="15" t="s">
        <v>822</v>
      </c>
      <c r="C45" s="11" t="s">
        <v>270</v>
      </c>
      <c r="D45" s="11" t="s">
        <v>349</v>
      </c>
      <c r="E45" s="16">
        <v>500</v>
      </c>
      <c r="F45" s="17">
        <v>2347.33</v>
      </c>
      <c r="G45" s="18">
        <v>1.2699999999999999E-2</v>
      </c>
      <c r="H45" s="43">
        <v>7.3499999999999996E-2</v>
      </c>
      <c r="I45" s="20"/>
      <c r="J45" s="1"/>
    </row>
    <row r="46" spans="1:10" ht="12.95" customHeight="1">
      <c r="A46" s="1"/>
      <c r="B46" s="10" t="s">
        <v>137</v>
      </c>
      <c r="C46" s="11"/>
      <c r="D46" s="11"/>
      <c r="E46" s="11"/>
      <c r="F46" s="35">
        <v>7115.31</v>
      </c>
      <c r="G46" s="36">
        <v>3.85E-2</v>
      </c>
      <c r="H46" s="37"/>
      <c r="I46" s="38"/>
      <c r="J46" s="1"/>
    </row>
    <row r="47" spans="1:10" ht="12.95" customHeight="1">
      <c r="A47" s="1"/>
      <c r="B47" s="10" t="s">
        <v>189</v>
      </c>
      <c r="C47" s="11"/>
      <c r="D47" s="11"/>
      <c r="E47" s="11"/>
      <c r="F47" s="1"/>
      <c r="G47" s="12"/>
      <c r="H47" s="12"/>
      <c r="I47" s="13"/>
      <c r="J47" s="1"/>
    </row>
    <row r="48" spans="1:10" ht="12.95" customHeight="1">
      <c r="A48" s="14" t="s">
        <v>190</v>
      </c>
      <c r="B48" s="15" t="s">
        <v>809</v>
      </c>
      <c r="C48" s="11" t="s">
        <v>191</v>
      </c>
      <c r="D48" s="11" t="s">
        <v>349</v>
      </c>
      <c r="E48" s="16">
        <v>500</v>
      </c>
      <c r="F48" s="17">
        <v>2368.4499999999998</v>
      </c>
      <c r="G48" s="18">
        <v>1.2800000000000001E-2</v>
      </c>
      <c r="H48" s="43">
        <v>7.6499999999999999E-2</v>
      </c>
      <c r="I48" s="20"/>
      <c r="J48" s="1"/>
    </row>
    <row r="49" spans="1:10" ht="12.95" customHeight="1">
      <c r="A49" s="1"/>
      <c r="B49" s="10" t="s">
        <v>137</v>
      </c>
      <c r="C49" s="11"/>
      <c r="D49" s="11"/>
      <c r="E49" s="11"/>
      <c r="F49" s="35">
        <v>2368.4499999999998</v>
      </c>
      <c r="G49" s="36">
        <v>1.2800000000000001E-2</v>
      </c>
      <c r="H49" s="37"/>
      <c r="I49" s="38"/>
      <c r="J49" s="1"/>
    </row>
    <row r="50" spans="1:10" ht="12.95" customHeight="1">
      <c r="A50" s="1"/>
      <c r="B50" s="39" t="s">
        <v>140</v>
      </c>
      <c r="C50" s="41"/>
      <c r="D50" s="40"/>
      <c r="E50" s="41"/>
      <c r="F50" s="35">
        <v>9483.76</v>
      </c>
      <c r="G50" s="36">
        <v>5.1299999999999998E-2</v>
      </c>
      <c r="H50" s="37"/>
      <c r="I50" s="38"/>
      <c r="J50" s="1"/>
    </row>
    <row r="51" spans="1:10" ht="12.95" customHeight="1">
      <c r="A51" s="1"/>
      <c r="B51" s="10" t="s">
        <v>245</v>
      </c>
      <c r="C51" s="11"/>
      <c r="D51" s="11"/>
      <c r="E51" s="11"/>
      <c r="F51" s="11"/>
      <c r="G51" s="11"/>
      <c r="H51" s="12"/>
      <c r="I51" s="13"/>
      <c r="J51" s="1"/>
    </row>
    <row r="52" spans="1:10" ht="12.95" customHeight="1">
      <c r="A52" s="14" t="s">
        <v>246</v>
      </c>
      <c r="B52" s="15" t="s">
        <v>247</v>
      </c>
      <c r="C52" s="11"/>
      <c r="D52" s="11"/>
      <c r="E52" s="16"/>
      <c r="F52" s="17">
        <v>24310</v>
      </c>
      <c r="G52" s="18">
        <v>0.13150000000000001</v>
      </c>
      <c r="H52" s="43">
        <v>6.3088153075135517E-2</v>
      </c>
      <c r="I52" s="20"/>
      <c r="J52" s="1"/>
    </row>
    <row r="53" spans="1:10" ht="12.95" customHeight="1">
      <c r="A53" s="1"/>
      <c r="B53" s="10" t="s">
        <v>137</v>
      </c>
      <c r="C53" s="11"/>
      <c r="D53" s="11"/>
      <c r="E53" s="11"/>
      <c r="F53" s="35">
        <v>24310</v>
      </c>
      <c r="G53" s="36">
        <v>0.13150000000000001</v>
      </c>
      <c r="H53" s="37"/>
      <c r="I53" s="38"/>
      <c r="J53" s="1"/>
    </row>
    <row r="54" spans="1:10" ht="12.95" customHeight="1">
      <c r="A54" s="1"/>
      <c r="B54" s="39" t="s">
        <v>140</v>
      </c>
      <c r="C54" s="41"/>
      <c r="D54" s="40"/>
      <c r="E54" s="41"/>
      <c r="F54" s="35">
        <v>24310</v>
      </c>
      <c r="G54" s="36">
        <v>0.13150000000000001</v>
      </c>
      <c r="H54" s="37"/>
      <c r="I54" s="38"/>
      <c r="J54" s="1"/>
    </row>
    <row r="55" spans="1:10" ht="12.95" customHeight="1">
      <c r="A55" s="1"/>
      <c r="B55" s="39" t="s">
        <v>248</v>
      </c>
      <c r="C55" s="11"/>
      <c r="D55" s="40"/>
      <c r="E55" s="11"/>
      <c r="F55" s="47">
        <v>-404.74</v>
      </c>
      <c r="G55" s="36">
        <v>-2.2000000000000001E-3</v>
      </c>
      <c r="H55" s="37"/>
      <c r="I55" s="38"/>
      <c r="J55" s="1"/>
    </row>
    <row r="56" spans="1:10" ht="12.95" customHeight="1">
      <c r="A56" s="1"/>
      <c r="B56" s="48" t="s">
        <v>249</v>
      </c>
      <c r="C56" s="49"/>
      <c r="D56" s="49"/>
      <c r="E56" s="49"/>
      <c r="F56" s="50">
        <v>184900.64</v>
      </c>
      <c r="G56" s="51">
        <v>1</v>
      </c>
      <c r="H56" s="52"/>
      <c r="I56" s="53"/>
      <c r="J56" s="1"/>
    </row>
    <row r="57" spans="1:10" ht="12.95" customHeight="1">
      <c r="A57" s="1"/>
      <c r="B57" s="3"/>
      <c r="C57" s="1"/>
      <c r="D57" s="1"/>
      <c r="E57" s="1"/>
      <c r="F57" s="1"/>
      <c r="G57" s="1"/>
      <c r="H57" s="1"/>
      <c r="I57" s="1"/>
      <c r="J57" s="1"/>
    </row>
    <row r="58" spans="1:10" ht="12.95" customHeight="1" thickBot="1">
      <c r="A58" s="1"/>
      <c r="B58" s="94" t="s">
        <v>250</v>
      </c>
      <c r="C58" s="1"/>
      <c r="D58" s="1"/>
      <c r="E58" s="1"/>
      <c r="F58" s="1"/>
      <c r="G58" s="1"/>
      <c r="H58" s="1"/>
      <c r="I58" s="1"/>
      <c r="J58" s="1"/>
    </row>
    <row r="59" spans="1:10" ht="12.95" customHeight="1">
      <c r="A59" s="1"/>
      <c r="B59" s="87" t="s">
        <v>252</v>
      </c>
      <c r="C59" s="88"/>
      <c r="D59" s="88"/>
      <c r="E59" s="88"/>
      <c r="F59" s="88"/>
      <c r="G59" s="88"/>
      <c r="H59" s="89"/>
      <c r="I59" s="1"/>
      <c r="J59" s="1"/>
    </row>
    <row r="60" spans="1:10" ht="12.95" customHeight="1" thickBot="1">
      <c r="A60" s="1"/>
      <c r="B60" s="570" t="s">
        <v>253</v>
      </c>
      <c r="C60" s="571"/>
      <c r="D60" s="571"/>
      <c r="E60" s="92"/>
      <c r="F60" s="92"/>
      <c r="G60" s="92"/>
      <c r="H60" s="93"/>
      <c r="I60" s="1"/>
      <c r="J60" s="1"/>
    </row>
    <row r="61" spans="1:10" ht="12.95" customHeight="1" thickBot="1">
      <c r="A61" s="95"/>
      <c r="B61" s="96"/>
      <c r="C61" s="95"/>
      <c r="D61" s="95"/>
      <c r="E61" s="95"/>
      <c r="F61" s="95"/>
      <c r="G61" s="95"/>
      <c r="H61" s="95"/>
      <c r="I61" s="95"/>
      <c r="J61" s="95"/>
    </row>
    <row r="62" spans="1:10" s="103" customFormat="1">
      <c r="B62" s="98" t="s">
        <v>279</v>
      </c>
      <c r="C62" s="99"/>
      <c r="D62" s="99"/>
      <c r="E62" s="99"/>
      <c r="F62" s="99"/>
      <c r="G62" s="101"/>
      <c r="H62" s="346"/>
    </row>
    <row r="63" spans="1:10" s="103" customFormat="1">
      <c r="B63" s="105" t="s">
        <v>280</v>
      </c>
      <c r="C63" s="106"/>
      <c r="D63" s="115"/>
      <c r="E63" s="115"/>
      <c r="F63" s="106"/>
      <c r="G63" s="107"/>
      <c r="H63" s="104"/>
    </row>
    <row r="64" spans="1:10" s="103" customFormat="1" ht="38.25">
      <c r="B64" s="574" t="s">
        <v>281</v>
      </c>
      <c r="C64" s="575" t="s">
        <v>282</v>
      </c>
      <c r="D64" s="116" t="s">
        <v>283</v>
      </c>
      <c r="E64" s="116" t="s">
        <v>283</v>
      </c>
      <c r="F64" s="116" t="s">
        <v>284</v>
      </c>
      <c r="G64" s="107"/>
      <c r="H64" s="104"/>
    </row>
    <row r="65" spans="2:8" s="103" customFormat="1">
      <c r="B65" s="574"/>
      <c r="C65" s="575"/>
      <c r="D65" s="116" t="s">
        <v>285</v>
      </c>
      <c r="E65" s="116" t="s">
        <v>286</v>
      </c>
      <c r="F65" s="116" t="s">
        <v>285</v>
      </c>
      <c r="G65" s="107"/>
      <c r="H65" s="104"/>
    </row>
    <row r="66" spans="2:8" s="103" customFormat="1">
      <c r="B66" s="117" t="s">
        <v>139</v>
      </c>
      <c r="C66" s="118" t="s">
        <v>139</v>
      </c>
      <c r="D66" s="118" t="s">
        <v>139</v>
      </c>
      <c r="E66" s="118" t="s">
        <v>139</v>
      </c>
      <c r="F66" s="118" t="s">
        <v>139</v>
      </c>
      <c r="G66" s="107"/>
      <c r="H66" s="104"/>
    </row>
    <row r="67" spans="2:8" s="103" customFormat="1">
      <c r="B67" s="119" t="s">
        <v>287</v>
      </c>
      <c r="C67" s="120"/>
      <c r="D67" s="120"/>
      <c r="E67" s="120"/>
      <c r="F67" s="120"/>
      <c r="G67" s="107"/>
      <c r="H67" s="104"/>
    </row>
    <row r="68" spans="2:8" s="103" customFormat="1">
      <c r="B68" s="121"/>
      <c r="C68" s="106"/>
      <c r="D68" s="106"/>
      <c r="E68" s="106"/>
      <c r="F68" s="106"/>
      <c r="G68" s="107"/>
      <c r="H68" s="104"/>
    </row>
    <row r="69" spans="2:8" s="103" customFormat="1">
      <c r="B69" s="121" t="s">
        <v>288</v>
      </c>
      <c r="C69" s="106"/>
      <c r="D69" s="106"/>
      <c r="E69" s="106"/>
      <c r="F69" s="106"/>
      <c r="G69" s="107"/>
      <c r="H69" s="104"/>
    </row>
    <row r="70" spans="2:8" s="103" customFormat="1">
      <c r="B70" s="105"/>
      <c r="C70" s="106"/>
      <c r="D70" s="106"/>
      <c r="E70" s="106"/>
      <c r="F70" s="106"/>
      <c r="G70" s="107"/>
      <c r="H70" s="104"/>
    </row>
    <row r="71" spans="2:8" s="103" customFormat="1">
      <c r="B71" s="121" t="s">
        <v>289</v>
      </c>
      <c r="C71" s="106"/>
      <c r="D71" s="106"/>
      <c r="E71" s="106"/>
      <c r="F71" s="106"/>
      <c r="G71" s="107"/>
      <c r="H71" s="104"/>
    </row>
    <row r="72" spans="2:8" s="103" customFormat="1">
      <c r="B72" s="122" t="s">
        <v>290</v>
      </c>
      <c r="C72" s="123" t="s">
        <v>291</v>
      </c>
      <c r="D72" s="123" t="s">
        <v>326</v>
      </c>
      <c r="E72" s="106"/>
      <c r="F72" s="106"/>
      <c r="G72" s="107"/>
      <c r="H72" s="104"/>
    </row>
    <row r="73" spans="2:8" s="103" customFormat="1">
      <c r="B73" s="122" t="s">
        <v>292</v>
      </c>
      <c r="C73" s="347">
        <v>22.760100000000001</v>
      </c>
      <c r="D73" s="347">
        <v>23.333100000000002</v>
      </c>
      <c r="E73" s="106"/>
      <c r="F73" s="124"/>
      <c r="G73" s="107"/>
      <c r="H73" s="104"/>
    </row>
    <row r="74" spans="2:8" s="103" customFormat="1">
      <c r="B74" s="122" t="s">
        <v>293</v>
      </c>
      <c r="C74" s="347">
        <v>21.6585</v>
      </c>
      <c r="D74" s="347">
        <v>22.183299999999999</v>
      </c>
      <c r="E74" s="106"/>
      <c r="F74" s="124"/>
      <c r="G74" s="107"/>
      <c r="H74" s="104"/>
    </row>
    <row r="75" spans="2:8" s="103" customFormat="1">
      <c r="B75" s="105"/>
      <c r="C75" s="106"/>
      <c r="D75" s="106"/>
      <c r="E75" s="106"/>
      <c r="F75" s="106"/>
      <c r="G75" s="107"/>
      <c r="H75" s="104"/>
    </row>
    <row r="76" spans="2:8" s="103" customFormat="1">
      <c r="B76" s="121" t="s">
        <v>327</v>
      </c>
      <c r="C76" s="126"/>
      <c r="D76" s="126"/>
      <c r="E76" s="126"/>
      <c r="F76" s="106"/>
      <c r="G76" s="107"/>
      <c r="H76" s="104"/>
    </row>
    <row r="77" spans="2:8" s="103" customFormat="1">
      <c r="B77" s="121"/>
      <c r="C77" s="126"/>
      <c r="D77" s="126"/>
      <c r="E77" s="126"/>
      <c r="F77" s="106"/>
      <c r="G77" s="107"/>
      <c r="H77" s="104"/>
    </row>
    <row r="78" spans="2:8" s="103" customFormat="1">
      <c r="B78" s="121" t="s">
        <v>328</v>
      </c>
      <c r="C78" s="126"/>
      <c r="D78" s="126"/>
      <c r="E78" s="126"/>
      <c r="F78" s="106"/>
      <c r="G78" s="107"/>
      <c r="H78" s="104"/>
    </row>
    <row r="79" spans="2:8" s="103" customFormat="1">
      <c r="B79" s="121"/>
      <c r="C79" s="126"/>
      <c r="D79" s="126"/>
      <c r="E79" s="126"/>
      <c r="F79" s="106"/>
      <c r="G79" s="107"/>
      <c r="H79" s="104"/>
    </row>
    <row r="80" spans="2:8" s="103" customFormat="1">
      <c r="B80" s="121" t="s">
        <v>330</v>
      </c>
      <c r="C80" s="126"/>
      <c r="D80" s="132"/>
      <c r="E80" s="136"/>
      <c r="F80" s="106"/>
      <c r="G80" s="107"/>
      <c r="H80" s="104"/>
    </row>
    <row r="81" spans="1:10" s="103" customFormat="1">
      <c r="B81" s="131" t="s">
        <v>294</v>
      </c>
      <c r="C81" s="126"/>
      <c r="D81" s="126"/>
      <c r="E81" s="126"/>
      <c r="F81" s="106"/>
      <c r="G81" s="107"/>
      <c r="H81" s="104"/>
    </row>
    <row r="82" spans="1:10" s="103" customFormat="1">
      <c r="B82" s="134"/>
      <c r="C82" s="126"/>
      <c r="D82" s="126"/>
      <c r="E82" s="126"/>
      <c r="F82" s="106"/>
      <c r="G82" s="107"/>
      <c r="H82" s="104"/>
    </row>
    <row r="83" spans="1:10" s="103" customFormat="1">
      <c r="B83" s="121" t="s">
        <v>331</v>
      </c>
      <c r="C83" s="126"/>
      <c r="D83" s="126"/>
      <c r="E83" s="126"/>
      <c r="F83" s="106"/>
      <c r="G83" s="107"/>
      <c r="H83" s="104"/>
    </row>
    <row r="84" spans="1:10" s="103" customFormat="1">
      <c r="B84" s="121"/>
      <c r="C84" s="126"/>
      <c r="D84" s="126"/>
      <c r="E84" s="136"/>
      <c r="F84" s="106"/>
      <c r="G84" s="107"/>
      <c r="H84" s="104"/>
    </row>
    <row r="85" spans="1:10" s="103" customFormat="1">
      <c r="B85" s="121" t="s">
        <v>340</v>
      </c>
      <c r="C85" s="126"/>
      <c r="D85" s="126"/>
      <c r="E85" s="106"/>
      <c r="F85" s="120"/>
      <c r="G85" s="107"/>
      <c r="H85" s="104"/>
    </row>
    <row r="86" spans="1:10" s="103" customFormat="1">
      <c r="B86" s="121"/>
      <c r="C86" s="126"/>
      <c r="D86" s="126"/>
      <c r="E86" s="106"/>
      <c r="F86" s="120"/>
      <c r="G86" s="107"/>
      <c r="H86" s="104"/>
    </row>
    <row r="87" spans="1:10" s="103" customFormat="1">
      <c r="B87" s="121" t="s">
        <v>341</v>
      </c>
      <c r="C87" s="126"/>
      <c r="D87" s="126"/>
      <c r="E87" s="137"/>
      <c r="F87" s="106"/>
      <c r="G87" s="107"/>
      <c r="H87" s="104"/>
    </row>
    <row r="88" spans="1:10" s="103" customFormat="1">
      <c r="B88" s="121"/>
      <c r="C88" s="126"/>
      <c r="D88" s="126"/>
      <c r="E88" s="106"/>
      <c r="F88" s="106"/>
      <c r="G88" s="107"/>
      <c r="H88" s="104"/>
    </row>
    <row r="89" spans="1:10" s="103" customFormat="1">
      <c r="B89" s="121" t="s">
        <v>812</v>
      </c>
      <c r="C89" s="126"/>
      <c r="D89" s="126"/>
      <c r="E89" s="126"/>
      <c r="F89" s="106"/>
      <c r="G89" s="107"/>
      <c r="H89" s="104"/>
    </row>
    <row r="90" spans="1:10" s="103" customFormat="1">
      <c r="B90" s="121"/>
      <c r="C90" s="126"/>
      <c r="D90" s="126"/>
      <c r="E90" s="126"/>
      <c r="F90" s="106"/>
      <c r="G90" s="107"/>
      <c r="H90" s="104"/>
    </row>
    <row r="91" spans="1:10" s="103" customFormat="1">
      <c r="B91" s="121" t="s">
        <v>332</v>
      </c>
      <c r="C91" s="126"/>
      <c r="D91" s="126"/>
      <c r="E91" s="126"/>
      <c r="F91" s="106"/>
      <c r="G91" s="107"/>
      <c r="H91" s="104"/>
    </row>
    <row r="92" spans="1:10" s="103" customFormat="1">
      <c r="B92" s="121"/>
      <c r="C92" s="126"/>
      <c r="D92" s="126"/>
      <c r="E92" s="126"/>
      <c r="F92" s="106"/>
      <c r="G92" s="107"/>
      <c r="H92" s="104"/>
    </row>
    <row r="93" spans="1:10" s="103" customFormat="1">
      <c r="B93" s="121" t="s">
        <v>325</v>
      </c>
      <c r="C93" s="126"/>
      <c r="D93" s="126"/>
      <c r="E93" s="126"/>
      <c r="F93" s="106"/>
      <c r="G93" s="107"/>
      <c r="H93" s="104"/>
    </row>
    <row r="94" spans="1:10" s="103" customFormat="1" ht="13.5" thickBot="1">
      <c r="B94" s="314"/>
      <c r="C94" s="315"/>
      <c r="D94" s="315"/>
      <c r="E94" s="316"/>
      <c r="F94" s="317"/>
      <c r="G94" s="316"/>
      <c r="H94" s="348"/>
    </row>
    <row r="95" spans="1:10" ht="12.95" customHeight="1">
      <c r="A95" s="1"/>
      <c r="B95" s="94"/>
      <c r="C95" s="1"/>
      <c r="D95" s="1"/>
      <c r="E95" s="1"/>
      <c r="F95" s="1"/>
      <c r="G95" s="1"/>
      <c r="H95" s="1"/>
      <c r="I95" s="1"/>
      <c r="J95" s="1"/>
    </row>
    <row r="97" spans="2:12">
      <c r="B97" s="563" t="s">
        <v>830</v>
      </c>
      <c r="C97" s="563"/>
      <c r="D97" s="563"/>
      <c r="E97" s="563"/>
      <c r="F97" s="563"/>
      <c r="G97" s="563"/>
      <c r="H97" s="563"/>
      <c r="I97" s="563"/>
      <c r="J97" s="563"/>
    </row>
    <row r="98" spans="2:12" ht="15" customHeight="1">
      <c r="B98" s="564" t="s">
        <v>831</v>
      </c>
      <c r="C98" s="565" t="s">
        <v>832</v>
      </c>
      <c r="D98" s="565"/>
      <c r="E98" s="182" t="s">
        <v>833</v>
      </c>
      <c r="F98" s="182" t="s">
        <v>834</v>
      </c>
      <c r="G98" s="566" t="s">
        <v>835</v>
      </c>
      <c r="H98" s="567"/>
      <c r="I98" s="567"/>
      <c r="J98" s="568"/>
    </row>
    <row r="99" spans="2:12" ht="25.5">
      <c r="B99" s="564"/>
      <c r="C99" s="349" t="s">
        <v>293</v>
      </c>
      <c r="D99" s="349" t="s">
        <v>292</v>
      </c>
      <c r="E99" s="182" t="s">
        <v>836</v>
      </c>
      <c r="F99" s="182" t="s">
        <v>837</v>
      </c>
      <c r="G99" s="349" t="s">
        <v>293</v>
      </c>
      <c r="H99" s="349" t="s">
        <v>292</v>
      </c>
      <c r="I99" s="182" t="s">
        <v>836</v>
      </c>
      <c r="J99" s="182" t="s">
        <v>837</v>
      </c>
    </row>
    <row r="100" spans="2:12">
      <c r="B100" s="181" t="s">
        <v>865</v>
      </c>
      <c r="C100" s="183">
        <v>0.21908815861658559</v>
      </c>
      <c r="D100" s="183">
        <v>0.23450196550731928</v>
      </c>
      <c r="E100" s="183">
        <v>0.17973385444336887</v>
      </c>
      <c r="F100" s="183">
        <v>0.16302339922775788</v>
      </c>
      <c r="G100" s="184">
        <v>22183.3</v>
      </c>
      <c r="H100" s="184">
        <v>23333.1</v>
      </c>
      <c r="I100" s="184">
        <v>19440.593462705867</v>
      </c>
      <c r="J100" s="184">
        <v>18356.562833941927</v>
      </c>
    </row>
    <row r="101" spans="2:12">
      <c r="B101" s="185" t="s">
        <v>839</v>
      </c>
      <c r="C101" s="183">
        <v>0.19371450022453685</v>
      </c>
      <c r="D101" s="183">
        <v>0.20884680430563995</v>
      </c>
      <c r="E101" s="183">
        <v>0.17245742720565405</v>
      </c>
      <c r="F101" s="183">
        <v>0.16184790485396094</v>
      </c>
      <c r="G101" s="184">
        <v>11948.732588578754</v>
      </c>
      <c r="H101" s="184">
        <v>12101.037760801581</v>
      </c>
      <c r="I101" s="184">
        <v>11734.80011059035</v>
      </c>
      <c r="J101" s="184">
        <v>11628.03315810431</v>
      </c>
    </row>
    <row r="102" spans="2:12">
      <c r="B102" s="185" t="s">
        <v>840</v>
      </c>
      <c r="C102" s="183">
        <v>0.249851444982649</v>
      </c>
      <c r="D102" s="183">
        <v>0.26574314230041818</v>
      </c>
      <c r="E102" s="183">
        <v>0.24910896438623231</v>
      </c>
      <c r="F102" s="183">
        <v>0.22712795144557418</v>
      </c>
      <c r="G102" s="184">
        <v>19524.287311101132</v>
      </c>
      <c r="H102" s="184">
        <v>20278.543059019841</v>
      </c>
      <c r="I102" s="184">
        <v>19489.512471447746</v>
      </c>
      <c r="J102" s="184">
        <v>18478.620471015649</v>
      </c>
    </row>
    <row r="103" spans="2:12">
      <c r="B103" s="185" t="s">
        <v>841</v>
      </c>
      <c r="C103" s="193" t="s">
        <v>866</v>
      </c>
      <c r="D103" s="193" t="s">
        <v>866</v>
      </c>
      <c r="E103" s="193" t="s">
        <v>866</v>
      </c>
      <c r="F103" s="193" t="s">
        <v>866</v>
      </c>
      <c r="G103" s="193" t="s">
        <v>866</v>
      </c>
      <c r="H103" s="193" t="s">
        <v>866</v>
      </c>
      <c r="I103" s="193" t="s">
        <v>866</v>
      </c>
      <c r="J103" s="193" t="s">
        <v>866</v>
      </c>
    </row>
    <row r="104" spans="2:12">
      <c r="B104" s="186"/>
      <c r="C104" s="187"/>
      <c r="D104" s="187"/>
      <c r="E104" s="187"/>
      <c r="F104" s="187"/>
      <c r="G104" s="187"/>
      <c r="H104" s="188"/>
      <c r="I104" s="188"/>
      <c r="J104" s="188"/>
      <c r="K104" s="188"/>
      <c r="L104" s="78"/>
    </row>
    <row r="105" spans="2:12">
      <c r="B105" s="78"/>
      <c r="C105" s="78"/>
      <c r="D105" s="78"/>
      <c r="E105" s="78"/>
      <c r="F105" s="78"/>
      <c r="G105" s="78"/>
      <c r="H105" s="78"/>
      <c r="I105" s="78"/>
      <c r="J105" s="78"/>
      <c r="K105" s="78"/>
      <c r="L105" s="78"/>
    </row>
    <row r="106" spans="2:12">
      <c r="B106" s="563" t="s">
        <v>867</v>
      </c>
      <c r="C106" s="563"/>
      <c r="D106" s="563"/>
      <c r="E106" s="563"/>
      <c r="F106" s="563"/>
      <c r="G106" s="186"/>
      <c r="H106" s="78"/>
      <c r="I106" s="78"/>
      <c r="J106" s="78"/>
      <c r="K106" s="78"/>
      <c r="L106" s="78"/>
    </row>
    <row r="107" spans="2:12" ht="38.25">
      <c r="B107" s="189"/>
      <c r="C107" s="190" t="s">
        <v>865</v>
      </c>
      <c r="D107" s="190" t="s">
        <v>839</v>
      </c>
      <c r="E107" s="190" t="s">
        <v>840</v>
      </c>
      <c r="F107" s="190" t="s">
        <v>841</v>
      </c>
      <c r="G107" s="78"/>
      <c r="H107" s="78"/>
      <c r="I107" s="78"/>
      <c r="J107" s="78"/>
      <c r="K107" s="78"/>
      <c r="L107" s="78"/>
    </row>
    <row r="108" spans="2:12">
      <c r="B108" s="181" t="s">
        <v>845</v>
      </c>
      <c r="C108" s="192">
        <v>490000</v>
      </c>
      <c r="D108" s="192">
        <v>120000</v>
      </c>
      <c r="E108" s="192">
        <v>360000</v>
      </c>
      <c r="F108" s="193" t="s">
        <v>866</v>
      </c>
      <c r="G108" s="350"/>
      <c r="H108" s="78"/>
      <c r="I108" s="78"/>
      <c r="J108" s="78"/>
      <c r="K108" s="78"/>
      <c r="L108" s="78"/>
    </row>
    <row r="109" spans="2:12">
      <c r="B109" s="181" t="s">
        <v>846</v>
      </c>
      <c r="C109" s="192">
        <v>763144.03910000005</v>
      </c>
      <c r="D109" s="192">
        <v>132880.1207</v>
      </c>
      <c r="E109" s="192">
        <v>475251.3345</v>
      </c>
      <c r="F109" s="193" t="s">
        <v>866</v>
      </c>
      <c r="G109" s="350"/>
      <c r="H109" s="78"/>
      <c r="I109" s="78"/>
      <c r="J109" s="78"/>
      <c r="K109" s="78"/>
      <c r="L109" s="78"/>
    </row>
    <row r="110" spans="2:12">
      <c r="B110" s="181" t="s">
        <v>847</v>
      </c>
      <c r="C110" s="193">
        <v>0.22136</v>
      </c>
      <c r="D110" s="193">
        <v>0.205925</v>
      </c>
      <c r="E110" s="193">
        <v>0.189304</v>
      </c>
      <c r="F110" s="193" t="s">
        <v>866</v>
      </c>
      <c r="G110" s="350"/>
      <c r="H110" s="78"/>
      <c r="I110" s="78"/>
      <c r="J110" s="78"/>
      <c r="K110" s="78"/>
      <c r="L110" s="78"/>
    </row>
    <row r="111" spans="2:12">
      <c r="B111" s="181" t="s">
        <v>848</v>
      </c>
      <c r="C111" s="193">
        <v>0.19856799999999999</v>
      </c>
      <c r="D111" s="193">
        <v>0.23721200000000001</v>
      </c>
      <c r="E111" s="193">
        <v>0.17761299999999999</v>
      </c>
      <c r="F111" s="193" t="s">
        <v>866</v>
      </c>
      <c r="G111" s="350"/>
      <c r="H111" s="78"/>
      <c r="I111" s="78"/>
      <c r="J111" s="78"/>
      <c r="K111" s="78"/>
      <c r="L111" s="78"/>
    </row>
    <row r="112" spans="2:12">
      <c r="B112" s="181" t="s">
        <v>849</v>
      </c>
      <c r="C112" s="193">
        <v>0.18271022439002996</v>
      </c>
      <c r="D112" s="193">
        <v>0.2090177357196808</v>
      </c>
      <c r="E112" s="193">
        <v>0.16409279704093938</v>
      </c>
      <c r="F112" s="193" t="s">
        <v>866</v>
      </c>
      <c r="G112" s="350"/>
      <c r="H112" s="78"/>
      <c r="I112" s="78"/>
      <c r="J112" s="78"/>
      <c r="K112" s="78"/>
      <c r="L112" s="78"/>
    </row>
    <row r="113" spans="2:12">
      <c r="B113" s="78"/>
      <c r="C113" s="78"/>
      <c r="D113" s="78"/>
      <c r="E113" s="78"/>
      <c r="F113" s="78"/>
      <c r="G113" s="78"/>
      <c r="H113" s="78"/>
      <c r="I113" s="78"/>
      <c r="J113" s="78"/>
      <c r="K113" s="78"/>
      <c r="L113" s="78"/>
    </row>
    <row r="114" spans="2:12">
      <c r="B114" s="563" t="s">
        <v>868</v>
      </c>
      <c r="C114" s="563"/>
      <c r="D114" s="563"/>
      <c r="E114" s="563"/>
      <c r="F114" s="563"/>
      <c r="G114" s="186"/>
      <c r="H114" s="78"/>
      <c r="I114" s="78"/>
      <c r="J114" s="78"/>
      <c r="K114" s="78"/>
      <c r="L114" s="78"/>
    </row>
    <row r="115" spans="2:12" ht="38.25">
      <c r="B115" s="189"/>
      <c r="C115" s="190" t="s">
        <v>865</v>
      </c>
      <c r="D115" s="190" t="s">
        <v>839</v>
      </c>
      <c r="E115" s="190" t="s">
        <v>840</v>
      </c>
      <c r="F115" s="190" t="s">
        <v>841</v>
      </c>
      <c r="G115" s="78"/>
      <c r="H115" s="78"/>
      <c r="I115" s="78"/>
      <c r="J115" s="78"/>
      <c r="K115" s="78"/>
      <c r="L115" s="78"/>
    </row>
    <row r="116" spans="2:12">
      <c r="B116" s="181" t="s">
        <v>845</v>
      </c>
      <c r="C116" s="192">
        <v>490000</v>
      </c>
      <c r="D116" s="192">
        <v>120000</v>
      </c>
      <c r="E116" s="192">
        <v>360000</v>
      </c>
      <c r="F116" s="193" t="s">
        <v>866</v>
      </c>
      <c r="G116" s="350"/>
      <c r="H116" s="78"/>
      <c r="I116" s="78"/>
      <c r="J116" s="78"/>
      <c r="K116" s="78"/>
      <c r="L116" s="78"/>
    </row>
    <row r="117" spans="2:12">
      <c r="B117" s="181" t="s">
        <v>846</v>
      </c>
      <c r="C117" s="192">
        <v>786750.30599999998</v>
      </c>
      <c r="D117" s="192">
        <v>133750.33110000001</v>
      </c>
      <c r="E117" s="192">
        <v>485604.52500000002</v>
      </c>
      <c r="F117" s="193" t="s">
        <v>866</v>
      </c>
      <c r="G117" s="350"/>
      <c r="H117" s="78"/>
      <c r="I117" s="78"/>
      <c r="J117" s="78"/>
      <c r="K117" s="78"/>
      <c r="L117" s="78"/>
    </row>
    <row r="118" spans="2:12">
      <c r="B118" s="181" t="s">
        <v>847</v>
      </c>
      <c r="C118" s="193">
        <v>0.23722599999999999</v>
      </c>
      <c r="D118" s="193">
        <v>0.220252</v>
      </c>
      <c r="E118" s="193">
        <v>0.204738</v>
      </c>
      <c r="F118" s="193" t="s">
        <v>866</v>
      </c>
      <c r="G118" s="78"/>
      <c r="H118" s="78"/>
      <c r="I118" s="78"/>
      <c r="J118" s="78"/>
      <c r="K118" s="78"/>
      <c r="L118" s="78"/>
    </row>
    <row r="119" spans="2:12">
      <c r="B119" s="181" t="s">
        <v>848</v>
      </c>
      <c r="C119" s="193">
        <v>0.19856799999999999</v>
      </c>
      <c r="D119" s="193">
        <v>0.23721200000000001</v>
      </c>
      <c r="E119" s="193">
        <v>0.17761299999999999</v>
      </c>
      <c r="F119" s="193" t="s">
        <v>866</v>
      </c>
      <c r="G119" s="78"/>
      <c r="H119" s="78"/>
      <c r="I119" s="78"/>
      <c r="J119" s="78"/>
      <c r="K119" s="78"/>
      <c r="L119" s="78"/>
    </row>
    <row r="120" spans="2:12">
      <c r="B120" s="181" t="s">
        <v>849</v>
      </c>
      <c r="C120" s="193">
        <v>0.18271022439002996</v>
      </c>
      <c r="D120" s="193">
        <v>0.2090177357196808</v>
      </c>
      <c r="E120" s="193">
        <v>0.16409279704093938</v>
      </c>
      <c r="F120" s="193" t="s">
        <v>866</v>
      </c>
      <c r="G120" s="78"/>
      <c r="H120" s="78"/>
      <c r="I120" s="78"/>
      <c r="J120" s="78"/>
      <c r="K120" s="78"/>
      <c r="L120" s="78"/>
    </row>
    <row r="121" spans="2:12">
      <c r="B121" s="186"/>
      <c r="C121" s="350"/>
      <c r="D121" s="350"/>
      <c r="E121" s="350"/>
      <c r="F121" s="350"/>
      <c r="G121" s="350"/>
      <c r="H121" s="78"/>
      <c r="I121" s="78"/>
      <c r="J121" s="78"/>
      <c r="K121" s="78"/>
      <c r="L121" s="78"/>
    </row>
    <row r="122" spans="2:12">
      <c r="B122" s="189" t="s">
        <v>851</v>
      </c>
      <c r="C122" s="189"/>
      <c r="D122" s="350"/>
      <c r="E122" s="350"/>
      <c r="F122" s="350"/>
      <c r="G122" s="350"/>
      <c r="H122" s="78"/>
      <c r="I122" s="78"/>
      <c r="J122" s="78"/>
      <c r="K122" s="78"/>
      <c r="L122" s="78"/>
    </row>
    <row r="123" spans="2:12">
      <c r="B123" s="195" t="s">
        <v>852</v>
      </c>
      <c r="C123" s="196">
        <v>0.10434829379734367</v>
      </c>
      <c r="D123" s="350"/>
      <c r="E123" s="350"/>
      <c r="F123" s="350"/>
      <c r="G123" s="350"/>
      <c r="H123" s="78"/>
      <c r="I123" s="78"/>
      <c r="J123" s="78"/>
      <c r="K123" s="78"/>
      <c r="L123" s="78"/>
    </row>
    <row r="124" spans="2:12">
      <c r="B124" s="195" t="s">
        <v>853</v>
      </c>
      <c r="C124" s="196">
        <v>0.14432767517117073</v>
      </c>
      <c r="D124" s="350"/>
      <c r="E124" s="350"/>
      <c r="F124" s="350"/>
      <c r="G124" s="350"/>
      <c r="H124" s="78"/>
      <c r="I124" s="78"/>
      <c r="J124" s="78"/>
      <c r="K124" s="78"/>
      <c r="L124" s="78"/>
    </row>
    <row r="125" spans="2:12">
      <c r="B125" s="195" t="s">
        <v>854</v>
      </c>
      <c r="C125" s="198">
        <v>1.5747759284975671</v>
      </c>
      <c r="D125" s="350"/>
      <c r="E125" s="350"/>
      <c r="F125" s="350"/>
      <c r="G125" s="350"/>
      <c r="H125" s="78"/>
      <c r="I125" s="78"/>
      <c r="J125" s="78"/>
      <c r="K125" s="78"/>
      <c r="L125" s="78"/>
    </row>
    <row r="126" spans="2:12">
      <c r="B126" s="195" t="s">
        <v>855</v>
      </c>
      <c r="C126" s="198">
        <v>0.57332204181587598</v>
      </c>
      <c r="D126" s="350"/>
      <c r="E126" s="350"/>
      <c r="F126" s="350"/>
      <c r="G126" s="350"/>
      <c r="H126" s="78"/>
      <c r="I126" s="78"/>
      <c r="J126" s="78"/>
      <c r="K126" s="78"/>
      <c r="L126" s="78"/>
    </row>
    <row r="127" spans="2:12">
      <c r="B127" s="195" t="s">
        <v>856</v>
      </c>
      <c r="C127" s="198">
        <v>0.2866193330564854</v>
      </c>
      <c r="D127" s="350"/>
      <c r="E127" s="350"/>
      <c r="F127" s="350"/>
      <c r="G127" s="350"/>
      <c r="H127" s="78"/>
      <c r="I127" s="78"/>
      <c r="J127" s="78"/>
      <c r="K127" s="78"/>
      <c r="L127" s="78"/>
    </row>
    <row r="128" spans="2:12">
      <c r="B128" s="195" t="s">
        <v>857</v>
      </c>
      <c r="C128" s="200">
        <v>-3.2912321157551355E-2</v>
      </c>
      <c r="D128" s="350"/>
      <c r="E128" s="350"/>
      <c r="F128" s="350"/>
      <c r="G128" s="350"/>
      <c r="H128" s="78"/>
      <c r="I128" s="78"/>
      <c r="J128" s="78"/>
      <c r="K128" s="78"/>
      <c r="L128" s="78"/>
    </row>
    <row r="129" spans="2:12">
      <c r="B129" s="191" t="s">
        <v>858</v>
      </c>
      <c r="C129" s="201">
        <v>-4.5828525730704818E-2</v>
      </c>
      <c r="D129" s="350"/>
      <c r="E129" s="350"/>
      <c r="F129" s="350"/>
      <c r="G129" s="350"/>
      <c r="H129" s="78"/>
      <c r="I129" s="78"/>
      <c r="J129" s="78"/>
      <c r="K129" s="78"/>
      <c r="L129" s="78"/>
    </row>
    <row r="130" spans="2:12">
      <c r="B130" s="181" t="s">
        <v>859</v>
      </c>
      <c r="C130" s="203">
        <v>6.6000000000000003E-2</v>
      </c>
      <c r="D130" s="78"/>
      <c r="E130" s="78"/>
      <c r="F130" s="78"/>
      <c r="G130" s="78"/>
      <c r="H130" s="78"/>
      <c r="I130" s="78"/>
      <c r="J130" s="78"/>
      <c r="K130" s="78"/>
      <c r="L130" s="78"/>
    </row>
    <row r="131" spans="2:12">
      <c r="B131" s="186"/>
      <c r="C131" s="197"/>
      <c r="D131" s="78"/>
      <c r="E131" s="78"/>
      <c r="F131" s="78"/>
      <c r="G131" s="78"/>
      <c r="H131" s="78"/>
      <c r="I131" s="78"/>
      <c r="J131" s="78"/>
      <c r="K131" s="78"/>
      <c r="L131" s="78"/>
    </row>
    <row r="132" spans="2:12">
      <c r="B132" s="182" t="s">
        <v>860</v>
      </c>
      <c r="C132" s="189"/>
      <c r="D132" s="78"/>
      <c r="E132" s="78"/>
      <c r="F132" s="78"/>
      <c r="G132" s="78"/>
      <c r="H132" s="78"/>
      <c r="I132" s="78"/>
      <c r="J132" s="78"/>
      <c r="K132" s="78"/>
      <c r="L132" s="78"/>
    </row>
    <row r="133" spans="2:12">
      <c r="B133" s="195" t="s">
        <v>861</v>
      </c>
      <c r="C133" s="204">
        <v>0.20980212638501541</v>
      </c>
      <c r="D133" s="78"/>
      <c r="E133" s="78"/>
      <c r="F133" s="78"/>
      <c r="G133" s="78"/>
      <c r="H133" s="78"/>
      <c r="I133" s="78"/>
      <c r="J133" s="78"/>
      <c r="K133" s="78"/>
      <c r="L133" s="78"/>
    </row>
    <row r="134" spans="2:12">
      <c r="B134" s="78"/>
      <c r="C134" s="78"/>
      <c r="D134" s="78"/>
      <c r="E134" s="78"/>
      <c r="F134" s="78"/>
      <c r="G134" s="78"/>
      <c r="H134" s="78"/>
      <c r="I134" s="78"/>
      <c r="J134" s="78"/>
      <c r="K134" s="78"/>
      <c r="L134" s="78"/>
    </row>
    <row r="135" spans="2:12">
      <c r="B135" s="182" t="s">
        <v>862</v>
      </c>
      <c r="C135" s="78"/>
      <c r="D135" s="78"/>
      <c r="E135" s="78"/>
      <c r="F135" s="78"/>
      <c r="G135" s="78"/>
      <c r="H135" s="78"/>
      <c r="I135" s="78"/>
      <c r="J135" s="78"/>
      <c r="K135" s="78"/>
      <c r="L135" s="78"/>
    </row>
    <row r="136" spans="2:12">
      <c r="B136" s="181" t="s">
        <v>869</v>
      </c>
      <c r="C136" s="186"/>
      <c r="D136" s="78"/>
      <c r="E136" s="78"/>
      <c r="F136" s="78"/>
      <c r="G136" s="78"/>
      <c r="H136" s="78"/>
      <c r="I136" s="78"/>
      <c r="J136" s="78"/>
      <c r="K136" s="78"/>
      <c r="L136" s="78"/>
    </row>
    <row r="137" spans="2:12">
      <c r="B137" s="181" t="s">
        <v>870</v>
      </c>
      <c r="C137" s="186"/>
      <c r="D137" s="78"/>
      <c r="E137" s="78"/>
      <c r="F137" s="78"/>
      <c r="G137" s="78"/>
      <c r="H137" s="78"/>
      <c r="I137" s="78"/>
      <c r="J137" s="78"/>
      <c r="K137" s="78"/>
      <c r="L137" s="78"/>
    </row>
    <row r="138" spans="2:12">
      <c r="B138" s="78"/>
      <c r="C138" s="78"/>
      <c r="D138" s="78"/>
      <c r="E138" s="78"/>
      <c r="F138" s="78"/>
      <c r="G138" s="78"/>
      <c r="H138" s="78"/>
      <c r="I138" s="78"/>
      <c r="J138" s="78"/>
      <c r="K138" s="78"/>
      <c r="L138" s="78"/>
    </row>
    <row r="139" spans="2:12" ht="13.5" thickBot="1">
      <c r="B139" s="78"/>
      <c r="C139" s="78"/>
      <c r="D139" s="78"/>
      <c r="E139" s="78"/>
      <c r="F139" s="78"/>
      <c r="G139" s="78"/>
      <c r="H139" s="78"/>
      <c r="I139" s="78"/>
      <c r="J139" s="78"/>
      <c r="K139" s="78"/>
      <c r="L139" s="78"/>
    </row>
    <row r="140" spans="2:12">
      <c r="B140" s="351"/>
      <c r="C140" s="352"/>
      <c r="D140" s="352"/>
      <c r="E140" s="353" t="s">
        <v>901</v>
      </c>
      <c r="F140" s="354"/>
    </row>
    <row r="141" spans="2:12">
      <c r="B141" s="355" t="s">
        <v>893</v>
      </c>
      <c r="C141" s="356"/>
      <c r="D141" s="356"/>
      <c r="E141" s="210"/>
      <c r="F141" s="211"/>
    </row>
    <row r="142" spans="2:12">
      <c r="B142" s="357" t="s">
        <v>894</v>
      </c>
      <c r="C142" s="356"/>
      <c r="D142" s="356"/>
      <c r="E142" s="210"/>
      <c r="F142" s="211"/>
    </row>
    <row r="143" spans="2:12">
      <c r="B143" s="358" t="s">
        <v>902</v>
      </c>
      <c r="C143" s="356"/>
      <c r="D143" s="356"/>
      <c r="E143" s="210"/>
      <c r="F143" s="211"/>
    </row>
    <row r="144" spans="2:12">
      <c r="B144" s="358" t="s">
        <v>903</v>
      </c>
      <c r="C144" s="356"/>
      <c r="D144" s="356"/>
      <c r="E144" s="210"/>
      <c r="F144" s="211"/>
    </row>
    <row r="145" spans="2:6">
      <c r="B145" s="358"/>
      <c r="C145" s="356"/>
      <c r="D145" s="356"/>
      <c r="E145" s="210"/>
      <c r="F145" s="211"/>
    </row>
    <row r="146" spans="2:6">
      <c r="B146" s="358"/>
      <c r="C146" s="356"/>
      <c r="D146" s="356"/>
      <c r="E146" s="210"/>
      <c r="F146" s="211"/>
    </row>
    <row r="147" spans="2:6">
      <c r="B147" s="358"/>
      <c r="C147" s="356"/>
      <c r="D147" s="356"/>
      <c r="E147" s="210"/>
      <c r="F147" s="211"/>
    </row>
    <row r="148" spans="2:6">
      <c r="B148" s="359"/>
      <c r="C148" s="356"/>
      <c r="D148" s="356"/>
      <c r="E148" s="210"/>
      <c r="F148" s="211"/>
    </row>
    <row r="149" spans="2:6" ht="13.5" thickBot="1">
      <c r="B149" s="360" t="s">
        <v>896</v>
      </c>
      <c r="C149" s="361"/>
      <c r="D149" s="361"/>
      <c r="E149" s="216"/>
      <c r="F149" s="217"/>
    </row>
    <row r="150" spans="2:6" ht="13.5" thickBot="1"/>
    <row r="151" spans="2:6">
      <c r="B151" s="362" t="s">
        <v>897</v>
      </c>
    </row>
    <row r="152" spans="2:6">
      <c r="B152" s="363" t="s">
        <v>898</v>
      </c>
    </row>
    <row r="153" spans="2:6">
      <c r="B153" s="364"/>
    </row>
    <row r="154" spans="2:6">
      <c r="B154" s="364"/>
    </row>
    <row r="155" spans="2:6">
      <c r="B155" s="364"/>
    </row>
    <row r="156" spans="2:6">
      <c r="B156" s="364"/>
    </row>
    <row r="157" spans="2:6">
      <c r="B157" s="364"/>
    </row>
    <row r="158" spans="2:6">
      <c r="B158" s="364"/>
    </row>
    <row r="159" spans="2:6">
      <c r="B159" s="364"/>
    </row>
    <row r="160" spans="2:6">
      <c r="B160" s="364"/>
    </row>
    <row r="161" spans="2:2">
      <c r="B161" s="364"/>
    </row>
    <row r="162" spans="2:2">
      <c r="B162" s="364"/>
    </row>
    <row r="163" spans="2:2" ht="13.5" thickBot="1">
      <c r="B163" s="365"/>
    </row>
  </sheetData>
  <mergeCells count="10">
    <mergeCell ref="B60:D60"/>
    <mergeCell ref="B64:B65"/>
    <mergeCell ref="C64:C65"/>
    <mergeCell ref="B1:F1"/>
    <mergeCell ref="B97:J97"/>
    <mergeCell ref="G98:J98"/>
    <mergeCell ref="B98:B99"/>
    <mergeCell ref="C98:D98"/>
    <mergeCell ref="B106:F106"/>
    <mergeCell ref="B114:F114"/>
  </mergeCells>
  <hyperlinks>
    <hyperlink ref="I2" location="'Scheme Dash Board'!A1" display="Back to Scheme DashBoard" xr:uid="{4A3DEFF9-8BC6-418A-879D-D0BC9EE3238B}"/>
  </hyperlink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C45A-B30E-453C-A5BB-E655B19ED8E4}">
  <sheetPr>
    <outlinePr summaryBelow="0"/>
  </sheetPr>
  <dimension ref="A1:K311"/>
  <sheetViews>
    <sheetView workbookViewId="0">
      <selection activeCell="H12" sqref="H12"/>
    </sheetView>
  </sheetViews>
  <sheetFormatPr defaultRowHeight="12.75"/>
  <cols>
    <col min="1" max="1" width="3.28515625" style="326" customWidth="1"/>
    <col min="2" max="2" width="58" style="326" customWidth="1"/>
    <col min="3" max="3" width="16.7109375" style="326" customWidth="1"/>
    <col min="4" max="4" width="25" style="326" customWidth="1"/>
    <col min="5" max="5" width="23.140625" style="326" customWidth="1"/>
    <col min="6" max="6" width="20.28515625" style="326" customWidth="1"/>
    <col min="7" max="7" width="14.42578125" style="326" customWidth="1"/>
    <col min="8" max="8" width="16" style="326" customWidth="1"/>
    <col min="9" max="9" width="15.7109375" style="326" customWidth="1"/>
    <col min="10" max="10" width="10.85546875" style="326" customWidth="1"/>
    <col min="11" max="16384" width="9.140625" style="326"/>
  </cols>
  <sheetData>
    <row r="1" spans="1:11" ht="15.95" customHeight="1">
      <c r="A1" s="367"/>
      <c r="B1" s="604" t="s">
        <v>823</v>
      </c>
      <c r="C1" s="605"/>
      <c r="D1" s="605"/>
      <c r="E1" s="605"/>
      <c r="F1" s="367"/>
      <c r="G1" s="367"/>
      <c r="H1" s="367"/>
      <c r="I1" s="367"/>
      <c r="J1" s="367"/>
    </row>
    <row r="2" spans="1:11" s="742" customFormat="1" ht="12.95" customHeight="1">
      <c r="A2" s="737"/>
      <c r="B2" s="738"/>
      <c r="C2" s="737"/>
      <c r="D2" s="737"/>
      <c r="E2" s="737"/>
      <c r="F2" s="737"/>
      <c r="G2" s="737"/>
      <c r="H2" s="737"/>
      <c r="I2" s="739" t="s">
        <v>981</v>
      </c>
      <c r="J2" s="740"/>
      <c r="K2" s="741"/>
    </row>
    <row r="3" spans="1:11" ht="12.95" customHeight="1" thickBot="1">
      <c r="A3" s="368" t="s">
        <v>4</v>
      </c>
      <c r="B3" s="223" t="s">
        <v>5</v>
      </c>
      <c r="C3" s="367"/>
      <c r="D3" s="367"/>
      <c r="E3" s="367"/>
      <c r="F3" s="367"/>
      <c r="G3" s="367"/>
      <c r="H3" s="367"/>
      <c r="I3" s="367"/>
      <c r="J3" s="367"/>
    </row>
    <row r="4" spans="1:11" ht="27.95" customHeight="1">
      <c r="A4" s="367"/>
      <c r="B4" s="369" t="s">
        <v>6</v>
      </c>
      <c r="C4" s="370" t="s">
        <v>7</v>
      </c>
      <c r="D4" s="371" t="s">
        <v>8</v>
      </c>
      <c r="E4" s="371" t="s">
        <v>9</v>
      </c>
      <c r="F4" s="371" t="s">
        <v>10</v>
      </c>
      <c r="G4" s="371" t="s">
        <v>11</v>
      </c>
      <c r="H4" s="371" t="s">
        <v>12</v>
      </c>
      <c r="I4" s="372" t="s">
        <v>13</v>
      </c>
      <c r="J4" s="373" t="s">
        <v>14</v>
      </c>
    </row>
    <row r="5" spans="1:11" ht="12.95" customHeight="1">
      <c r="A5" s="367"/>
      <c r="B5" s="374" t="s">
        <v>15</v>
      </c>
      <c r="C5" s="375"/>
      <c r="D5" s="375"/>
      <c r="E5" s="375"/>
      <c r="F5" s="375"/>
      <c r="G5" s="375"/>
      <c r="H5" s="376"/>
      <c r="I5" s="377"/>
      <c r="J5" s="367"/>
    </row>
    <row r="6" spans="1:11" ht="12.95" customHeight="1">
      <c r="A6" s="367"/>
      <c r="B6" s="374" t="s">
        <v>16</v>
      </c>
      <c r="C6" s="375"/>
      <c r="D6" s="375"/>
      <c r="E6" s="375"/>
      <c r="F6" s="367"/>
      <c r="G6" s="376"/>
      <c r="H6" s="376"/>
      <c r="I6" s="377"/>
      <c r="J6" s="367"/>
    </row>
    <row r="7" spans="1:11" ht="12.95" customHeight="1">
      <c r="A7" s="378" t="s">
        <v>469</v>
      </c>
      <c r="B7" s="379" t="s">
        <v>470</v>
      </c>
      <c r="C7" s="375" t="s">
        <v>471</v>
      </c>
      <c r="D7" s="375" t="s">
        <v>28</v>
      </c>
      <c r="E7" s="380">
        <v>9976423</v>
      </c>
      <c r="F7" s="381">
        <v>3810.99</v>
      </c>
      <c r="G7" s="382">
        <v>2.5600000000000001E-2</v>
      </c>
      <c r="H7" s="376"/>
      <c r="I7" s="377"/>
      <c r="J7" s="367"/>
    </row>
    <row r="8" spans="1:11" ht="12.95" customHeight="1">
      <c r="A8" s="378" t="s">
        <v>35</v>
      </c>
      <c r="B8" s="379" t="s">
        <v>36</v>
      </c>
      <c r="C8" s="375" t="s">
        <v>37</v>
      </c>
      <c r="D8" s="375" t="s">
        <v>38</v>
      </c>
      <c r="E8" s="380">
        <v>1218670</v>
      </c>
      <c r="F8" s="381">
        <v>3242.27</v>
      </c>
      <c r="G8" s="382">
        <v>2.18E-2</v>
      </c>
      <c r="H8" s="376"/>
      <c r="I8" s="377"/>
      <c r="J8" s="367"/>
    </row>
    <row r="9" spans="1:11" ht="12.95" customHeight="1">
      <c r="A9" s="378" t="s">
        <v>472</v>
      </c>
      <c r="B9" s="379" t="s">
        <v>473</v>
      </c>
      <c r="C9" s="375" t="s">
        <v>474</v>
      </c>
      <c r="D9" s="375" t="s">
        <v>50</v>
      </c>
      <c r="E9" s="380">
        <v>61439</v>
      </c>
      <c r="F9" s="381">
        <v>3029.8</v>
      </c>
      <c r="G9" s="382">
        <v>2.0299999999999999E-2</v>
      </c>
      <c r="H9" s="376"/>
      <c r="I9" s="377"/>
      <c r="J9" s="367"/>
    </row>
    <row r="10" spans="1:11" ht="12.95" customHeight="1">
      <c r="A10" s="378" t="s">
        <v>21</v>
      </c>
      <c r="B10" s="379" t="s">
        <v>22</v>
      </c>
      <c r="C10" s="375" t="s">
        <v>23</v>
      </c>
      <c r="D10" s="375" t="s">
        <v>24</v>
      </c>
      <c r="E10" s="380">
        <v>626420</v>
      </c>
      <c r="F10" s="381">
        <v>2917.24</v>
      </c>
      <c r="G10" s="382">
        <v>1.9599999999999999E-2</v>
      </c>
      <c r="H10" s="376"/>
      <c r="I10" s="377"/>
      <c r="J10" s="367"/>
    </row>
    <row r="11" spans="1:11" ht="12.95" customHeight="1">
      <c r="A11" s="378" t="s">
        <v>43</v>
      </c>
      <c r="B11" s="379" t="s">
        <v>44</v>
      </c>
      <c r="C11" s="375" t="s">
        <v>45</v>
      </c>
      <c r="D11" s="375" t="s">
        <v>46</v>
      </c>
      <c r="E11" s="380">
        <v>1253430</v>
      </c>
      <c r="F11" s="381">
        <v>2873.49</v>
      </c>
      <c r="G11" s="382">
        <v>1.9300000000000001E-2</v>
      </c>
      <c r="H11" s="376"/>
      <c r="I11" s="377"/>
      <c r="J11" s="367"/>
    </row>
    <row r="12" spans="1:11" ht="12.95" customHeight="1">
      <c r="A12" s="378" t="s">
        <v>475</v>
      </c>
      <c r="B12" s="379" t="s">
        <v>476</v>
      </c>
      <c r="C12" s="375" t="s">
        <v>477</v>
      </c>
      <c r="D12" s="375" t="s">
        <v>478</v>
      </c>
      <c r="E12" s="380">
        <v>1089812</v>
      </c>
      <c r="F12" s="381">
        <v>2545.2600000000002</v>
      </c>
      <c r="G12" s="382">
        <v>1.7100000000000001E-2</v>
      </c>
      <c r="H12" s="376"/>
      <c r="I12" s="377"/>
      <c r="J12" s="367"/>
    </row>
    <row r="13" spans="1:11" ht="12.95" customHeight="1">
      <c r="A13" s="378" t="s">
        <v>58</v>
      </c>
      <c r="B13" s="379" t="s">
        <v>59</v>
      </c>
      <c r="C13" s="375" t="s">
        <v>60</v>
      </c>
      <c r="D13" s="375" t="s">
        <v>61</v>
      </c>
      <c r="E13" s="380">
        <v>1350000</v>
      </c>
      <c r="F13" s="381">
        <v>1582.88</v>
      </c>
      <c r="G13" s="382">
        <v>1.06E-2</v>
      </c>
      <c r="H13" s="376"/>
      <c r="I13" s="377"/>
      <c r="J13" s="367"/>
    </row>
    <row r="14" spans="1:11" ht="12.95" customHeight="1">
      <c r="A14" s="378"/>
      <c r="B14" s="379"/>
      <c r="C14" s="375"/>
      <c r="D14" s="375"/>
      <c r="E14" s="380"/>
      <c r="F14" s="381"/>
      <c r="G14" s="382"/>
      <c r="H14" s="376"/>
      <c r="I14" s="377"/>
      <c r="J14" s="367"/>
    </row>
    <row r="15" spans="1:11">
      <c r="A15" s="378"/>
      <c r="B15" s="383" t="s">
        <v>796</v>
      </c>
      <c r="C15" s="375"/>
      <c r="D15" s="375"/>
      <c r="E15" s="380"/>
      <c r="F15" s="381"/>
      <c r="G15" s="382"/>
      <c r="H15" s="376"/>
      <c r="I15" s="377"/>
      <c r="J15" s="367"/>
    </row>
    <row r="16" spans="1:11" ht="12.95" customHeight="1">
      <c r="A16" s="378" t="s">
        <v>120</v>
      </c>
      <c r="B16" s="379" t="s">
        <v>121</v>
      </c>
      <c r="C16" s="375" t="s">
        <v>122</v>
      </c>
      <c r="D16" s="375" t="s">
        <v>50</v>
      </c>
      <c r="E16" s="380">
        <v>149625</v>
      </c>
      <c r="F16" s="381">
        <v>964.03</v>
      </c>
      <c r="G16" s="382">
        <v>6.4999999999999997E-3</v>
      </c>
      <c r="H16" s="376"/>
      <c r="I16" s="377"/>
      <c r="J16" s="367"/>
    </row>
    <row r="17" spans="1:10" ht="12.95" customHeight="1">
      <c r="A17" s="378" t="s">
        <v>29</v>
      </c>
      <c r="B17" s="379" t="s">
        <v>30</v>
      </c>
      <c r="C17" s="375" t="s">
        <v>31</v>
      </c>
      <c r="D17" s="375" t="s">
        <v>20</v>
      </c>
      <c r="E17" s="380">
        <v>94500</v>
      </c>
      <c r="F17" s="381">
        <v>943.39</v>
      </c>
      <c r="G17" s="382">
        <v>6.3E-3</v>
      </c>
      <c r="H17" s="376"/>
      <c r="I17" s="377"/>
      <c r="J17" s="367"/>
    </row>
    <row r="18" spans="1:10" ht="12.95" customHeight="1">
      <c r="A18" s="378" t="s">
        <v>110</v>
      </c>
      <c r="B18" s="379" t="s">
        <v>111</v>
      </c>
      <c r="C18" s="375" t="s">
        <v>112</v>
      </c>
      <c r="D18" s="375" t="s">
        <v>113</v>
      </c>
      <c r="E18" s="380">
        <v>150000</v>
      </c>
      <c r="F18" s="381">
        <v>276</v>
      </c>
      <c r="G18" s="382">
        <v>1.9E-3</v>
      </c>
      <c r="H18" s="376"/>
      <c r="I18" s="377"/>
      <c r="J18" s="367"/>
    </row>
    <row r="19" spans="1:10" ht="12.95" customHeight="1">
      <c r="A19" s="378" t="s">
        <v>114</v>
      </c>
      <c r="B19" s="379" t="s">
        <v>115</v>
      </c>
      <c r="C19" s="375" t="s">
        <v>116</v>
      </c>
      <c r="D19" s="375" t="s">
        <v>42</v>
      </c>
      <c r="E19" s="380">
        <v>18000</v>
      </c>
      <c r="F19" s="381">
        <v>200.79</v>
      </c>
      <c r="G19" s="382">
        <v>1.2999999999999999E-3</v>
      </c>
      <c r="H19" s="376"/>
      <c r="I19" s="377"/>
      <c r="J19" s="367"/>
    </row>
    <row r="20" spans="1:10" ht="12.95" customHeight="1">
      <c r="A20" s="367"/>
      <c r="B20" s="374" t="s">
        <v>137</v>
      </c>
      <c r="C20" s="375"/>
      <c r="D20" s="375"/>
      <c r="E20" s="375"/>
      <c r="F20" s="384">
        <v>22386.14</v>
      </c>
      <c r="G20" s="385">
        <v>0.15029999999999999</v>
      </c>
      <c r="H20" s="386"/>
      <c r="I20" s="387"/>
      <c r="J20" s="367"/>
    </row>
    <row r="21" spans="1:10" ht="12.95" customHeight="1">
      <c r="A21" s="367"/>
      <c r="B21" s="388" t="s">
        <v>138</v>
      </c>
      <c r="C21" s="389"/>
      <c r="D21" s="389"/>
      <c r="E21" s="389"/>
      <c r="F21" s="386" t="s">
        <v>139</v>
      </c>
      <c r="G21" s="386" t="s">
        <v>139</v>
      </c>
      <c r="H21" s="386"/>
      <c r="I21" s="387"/>
      <c r="J21" s="367"/>
    </row>
    <row r="22" spans="1:10" ht="12.95" customHeight="1">
      <c r="A22" s="367"/>
      <c r="B22" s="388" t="s">
        <v>137</v>
      </c>
      <c r="C22" s="389"/>
      <c r="D22" s="389"/>
      <c r="E22" s="389"/>
      <c r="F22" s="386" t="s">
        <v>139</v>
      </c>
      <c r="G22" s="386" t="s">
        <v>139</v>
      </c>
      <c r="H22" s="386"/>
      <c r="I22" s="387"/>
      <c r="J22" s="367"/>
    </row>
    <row r="23" spans="1:10" ht="12.95" customHeight="1">
      <c r="A23" s="367"/>
      <c r="B23" s="390" t="s">
        <v>479</v>
      </c>
      <c r="C23" s="391"/>
      <c r="D23" s="392"/>
      <c r="E23" s="393"/>
      <c r="F23" s="394"/>
      <c r="G23" s="386"/>
      <c r="H23" s="386"/>
      <c r="I23" s="387"/>
      <c r="J23" s="367"/>
    </row>
    <row r="24" spans="1:10" ht="12.95" customHeight="1">
      <c r="A24" s="367"/>
      <c r="B24" s="395" t="s">
        <v>480</v>
      </c>
      <c r="C24" s="375" t="s">
        <v>481</v>
      </c>
      <c r="D24" s="375" t="s">
        <v>482</v>
      </c>
      <c r="E24" s="380">
        <v>2240891</v>
      </c>
      <c r="F24" s="381">
        <v>5918.6413091999993</v>
      </c>
      <c r="G24" s="382">
        <v>3.9704439096207925E-2</v>
      </c>
      <c r="H24" s="386"/>
      <c r="I24" s="387"/>
      <c r="J24" s="367"/>
    </row>
    <row r="25" spans="1:10" ht="12.95" customHeight="1">
      <c r="A25" s="367"/>
      <c r="B25" s="395" t="s">
        <v>483</v>
      </c>
      <c r="C25" s="375" t="s">
        <v>484</v>
      </c>
      <c r="D25" s="375" t="s">
        <v>482</v>
      </c>
      <c r="E25" s="380">
        <v>1371079</v>
      </c>
      <c r="F25" s="381">
        <v>4277.4922642000001</v>
      </c>
      <c r="G25" s="382">
        <v>2.8695003163046118E-2</v>
      </c>
      <c r="H25" s="386"/>
      <c r="I25" s="387"/>
      <c r="J25" s="367"/>
    </row>
    <row r="26" spans="1:10" ht="12.95" customHeight="1">
      <c r="A26" s="367"/>
      <c r="B26" s="395" t="s">
        <v>485</v>
      </c>
      <c r="C26" s="375" t="s">
        <v>486</v>
      </c>
      <c r="D26" s="375" t="s">
        <v>482</v>
      </c>
      <c r="E26" s="380">
        <v>493139</v>
      </c>
      <c r="F26" s="381">
        <v>1525.772066</v>
      </c>
      <c r="G26" s="382">
        <v>1.0235444404280125E-2</v>
      </c>
      <c r="H26" s="386"/>
      <c r="I26" s="387"/>
      <c r="J26" s="367"/>
    </row>
    <row r="27" spans="1:10" ht="12.95" customHeight="1">
      <c r="A27" s="367"/>
      <c r="B27" s="390" t="s">
        <v>137</v>
      </c>
      <c r="C27" s="392"/>
      <c r="D27" s="392"/>
      <c r="E27" s="393"/>
      <c r="F27" s="384">
        <f>SUM(F24:F26)</f>
        <v>11721.905639399998</v>
      </c>
      <c r="G27" s="385">
        <f>SUM(G24:G26)</f>
        <v>7.8634886663534159E-2</v>
      </c>
      <c r="H27" s="386"/>
      <c r="I27" s="387"/>
      <c r="J27" s="367"/>
    </row>
    <row r="28" spans="1:10" ht="12.95" customHeight="1">
      <c r="A28" s="367"/>
      <c r="B28" s="388" t="s">
        <v>140</v>
      </c>
      <c r="C28" s="393"/>
      <c r="D28" s="389"/>
      <c r="E28" s="393"/>
      <c r="F28" s="384">
        <f>F20+F27</f>
        <v>34108.045639399999</v>
      </c>
      <c r="G28" s="385">
        <f>G20+G27</f>
        <v>0.22893488666353415</v>
      </c>
      <c r="H28" s="386"/>
      <c r="I28" s="387"/>
      <c r="J28" s="367"/>
    </row>
    <row r="29" spans="1:10" ht="12.95" customHeight="1">
      <c r="A29" s="367"/>
      <c r="B29" s="374" t="s">
        <v>489</v>
      </c>
      <c r="C29" s="375"/>
      <c r="D29" s="375"/>
      <c r="E29" s="375"/>
      <c r="F29" s="375"/>
      <c r="G29" s="375"/>
      <c r="H29" s="376"/>
      <c r="I29" s="377"/>
      <c r="J29" s="367"/>
    </row>
    <row r="30" spans="1:10" ht="12.95" customHeight="1">
      <c r="A30" s="367"/>
      <c r="B30" s="374" t="s">
        <v>490</v>
      </c>
      <c r="C30" s="375"/>
      <c r="D30" s="375"/>
      <c r="E30" s="375"/>
      <c r="F30" s="367"/>
      <c r="G30" s="376"/>
      <c r="H30" s="376"/>
      <c r="I30" s="377"/>
      <c r="J30" s="367"/>
    </row>
    <row r="31" spans="1:10" ht="12.95" customHeight="1">
      <c r="A31" s="378" t="s">
        <v>491</v>
      </c>
      <c r="B31" s="379" t="s">
        <v>492</v>
      </c>
      <c r="C31" s="375" t="s">
        <v>493</v>
      </c>
      <c r="D31" s="375" t="s">
        <v>196</v>
      </c>
      <c r="E31" s="380">
        <v>3500000</v>
      </c>
      <c r="F31" s="381">
        <v>3607.28</v>
      </c>
      <c r="G31" s="382">
        <v>2.4199999999999999E-2</v>
      </c>
      <c r="H31" s="396">
        <v>7.5153999999999999E-2</v>
      </c>
      <c r="I31" s="377"/>
      <c r="J31" s="367"/>
    </row>
    <row r="32" spans="1:10" ht="12.95" customHeight="1">
      <c r="A32" s="378" t="s">
        <v>494</v>
      </c>
      <c r="B32" s="379" t="s">
        <v>495</v>
      </c>
      <c r="C32" s="375" t="s">
        <v>496</v>
      </c>
      <c r="D32" s="375" t="s">
        <v>196</v>
      </c>
      <c r="E32" s="380">
        <v>3500000</v>
      </c>
      <c r="F32" s="381">
        <v>3569.37</v>
      </c>
      <c r="G32" s="382">
        <v>2.3900000000000001E-2</v>
      </c>
      <c r="H32" s="396">
        <v>7.5837000000000002E-2</v>
      </c>
      <c r="I32" s="377"/>
      <c r="J32" s="367"/>
    </row>
    <row r="33" spans="1:10" ht="12.95" customHeight="1">
      <c r="A33" s="378" t="s">
        <v>497</v>
      </c>
      <c r="B33" s="379" t="s">
        <v>498</v>
      </c>
      <c r="C33" s="375" t="s">
        <v>499</v>
      </c>
      <c r="D33" s="375" t="s">
        <v>196</v>
      </c>
      <c r="E33" s="380">
        <v>3500000</v>
      </c>
      <c r="F33" s="381">
        <v>3549.51</v>
      </c>
      <c r="G33" s="382">
        <v>2.3800000000000002E-2</v>
      </c>
      <c r="H33" s="396">
        <v>7.5784000000000004E-2</v>
      </c>
      <c r="I33" s="377"/>
      <c r="J33" s="367"/>
    </row>
    <row r="34" spans="1:10" ht="12.95" customHeight="1">
      <c r="A34" s="378" t="s">
        <v>500</v>
      </c>
      <c r="B34" s="379" t="s">
        <v>501</v>
      </c>
      <c r="C34" s="375" t="s">
        <v>502</v>
      </c>
      <c r="D34" s="375" t="s">
        <v>196</v>
      </c>
      <c r="E34" s="380">
        <v>3000000</v>
      </c>
      <c r="F34" s="381">
        <v>3127.52</v>
      </c>
      <c r="G34" s="382">
        <v>2.1000000000000001E-2</v>
      </c>
      <c r="H34" s="396">
        <v>7.5258000000000005E-2</v>
      </c>
      <c r="I34" s="377"/>
      <c r="J34" s="367"/>
    </row>
    <row r="35" spans="1:10" ht="12.95" customHeight="1">
      <c r="A35" s="378" t="s">
        <v>503</v>
      </c>
      <c r="B35" s="379" t="s">
        <v>504</v>
      </c>
      <c r="C35" s="375" t="s">
        <v>505</v>
      </c>
      <c r="D35" s="375" t="s">
        <v>196</v>
      </c>
      <c r="E35" s="380">
        <v>3000000</v>
      </c>
      <c r="F35" s="381">
        <v>3126.62</v>
      </c>
      <c r="G35" s="382">
        <v>2.1000000000000001E-2</v>
      </c>
      <c r="H35" s="396">
        <v>7.5258000000000005E-2</v>
      </c>
      <c r="I35" s="377"/>
      <c r="J35" s="367"/>
    </row>
    <row r="36" spans="1:10" ht="12.95" customHeight="1">
      <c r="A36" s="378" t="s">
        <v>506</v>
      </c>
      <c r="B36" s="379" t="s">
        <v>507</v>
      </c>
      <c r="C36" s="375" t="s">
        <v>508</v>
      </c>
      <c r="D36" s="375" t="s">
        <v>196</v>
      </c>
      <c r="E36" s="380">
        <v>3000000</v>
      </c>
      <c r="F36" s="381">
        <v>3055.56</v>
      </c>
      <c r="G36" s="382">
        <v>2.0500000000000001E-2</v>
      </c>
      <c r="H36" s="396">
        <v>7.5797000000000003E-2</v>
      </c>
      <c r="I36" s="377"/>
      <c r="J36" s="367"/>
    </row>
    <row r="37" spans="1:10" ht="12.95" customHeight="1">
      <c r="A37" s="378" t="s">
        <v>509</v>
      </c>
      <c r="B37" s="379" t="s">
        <v>510</v>
      </c>
      <c r="C37" s="375" t="s">
        <v>511</v>
      </c>
      <c r="D37" s="375" t="s">
        <v>196</v>
      </c>
      <c r="E37" s="380">
        <v>3000000</v>
      </c>
      <c r="F37" s="381">
        <v>3052.16</v>
      </c>
      <c r="G37" s="382">
        <v>2.0500000000000001E-2</v>
      </c>
      <c r="H37" s="396">
        <v>7.5784000000000004E-2</v>
      </c>
      <c r="I37" s="377"/>
      <c r="J37" s="367"/>
    </row>
    <row r="38" spans="1:10" ht="12.95" customHeight="1">
      <c r="A38" s="378" t="s">
        <v>512</v>
      </c>
      <c r="B38" s="379" t="s">
        <v>513</v>
      </c>
      <c r="C38" s="375" t="s">
        <v>514</v>
      </c>
      <c r="D38" s="375" t="s">
        <v>196</v>
      </c>
      <c r="E38" s="380">
        <v>3000000</v>
      </c>
      <c r="F38" s="381">
        <v>3035.16</v>
      </c>
      <c r="G38" s="382">
        <v>2.0400000000000001E-2</v>
      </c>
      <c r="H38" s="396">
        <v>7.5881000000000004E-2</v>
      </c>
      <c r="I38" s="377"/>
      <c r="J38" s="367"/>
    </row>
    <row r="39" spans="1:10" ht="12.95" customHeight="1">
      <c r="A39" s="378" t="s">
        <v>515</v>
      </c>
      <c r="B39" s="379" t="s">
        <v>516</v>
      </c>
      <c r="C39" s="375" t="s">
        <v>517</v>
      </c>
      <c r="D39" s="375" t="s">
        <v>196</v>
      </c>
      <c r="E39" s="380">
        <v>2500000</v>
      </c>
      <c r="F39" s="381">
        <v>2626.01</v>
      </c>
      <c r="G39" s="382">
        <v>1.7600000000000001E-2</v>
      </c>
      <c r="H39" s="396">
        <v>7.5288999999999995E-2</v>
      </c>
      <c r="I39" s="377"/>
      <c r="J39" s="367"/>
    </row>
    <row r="40" spans="1:10" ht="12.95" customHeight="1">
      <c r="A40" s="378" t="s">
        <v>518</v>
      </c>
      <c r="B40" s="379" t="s">
        <v>519</v>
      </c>
      <c r="C40" s="375" t="s">
        <v>520</v>
      </c>
      <c r="D40" s="375" t="s">
        <v>196</v>
      </c>
      <c r="E40" s="380">
        <v>2500000</v>
      </c>
      <c r="F40" s="381">
        <v>2586.19</v>
      </c>
      <c r="G40" s="382">
        <v>1.7299999999999999E-2</v>
      </c>
      <c r="H40" s="396">
        <v>7.5258000000000005E-2</v>
      </c>
      <c r="I40" s="377"/>
      <c r="J40" s="367"/>
    </row>
    <row r="41" spans="1:10" ht="12.95" customHeight="1">
      <c r="A41" s="378" t="s">
        <v>521</v>
      </c>
      <c r="B41" s="379" t="s">
        <v>522</v>
      </c>
      <c r="C41" s="375" t="s">
        <v>523</v>
      </c>
      <c r="D41" s="375" t="s">
        <v>196</v>
      </c>
      <c r="E41" s="380">
        <v>2500000</v>
      </c>
      <c r="F41" s="381">
        <v>2574.27</v>
      </c>
      <c r="G41" s="382">
        <v>1.7299999999999999E-2</v>
      </c>
      <c r="H41" s="396">
        <v>7.5423000000000004E-2</v>
      </c>
      <c r="I41" s="377"/>
      <c r="J41" s="367"/>
    </row>
    <row r="42" spans="1:10" ht="12.95" customHeight="1">
      <c r="A42" s="378" t="s">
        <v>524</v>
      </c>
      <c r="B42" s="379" t="s">
        <v>525</v>
      </c>
      <c r="C42" s="375" t="s">
        <v>526</v>
      </c>
      <c r="D42" s="375" t="s">
        <v>196</v>
      </c>
      <c r="E42" s="380">
        <v>2500000</v>
      </c>
      <c r="F42" s="381">
        <v>2557.1799999999998</v>
      </c>
      <c r="G42" s="382">
        <v>1.72E-2</v>
      </c>
      <c r="H42" s="396">
        <v>7.547100000000001E-2</v>
      </c>
      <c r="I42" s="377"/>
      <c r="J42" s="367"/>
    </row>
    <row r="43" spans="1:10" ht="12.95" customHeight="1">
      <c r="A43" s="378" t="s">
        <v>527</v>
      </c>
      <c r="B43" s="379" t="s">
        <v>528</v>
      </c>
      <c r="C43" s="375" t="s">
        <v>529</v>
      </c>
      <c r="D43" s="375" t="s">
        <v>196</v>
      </c>
      <c r="E43" s="380">
        <v>2500000</v>
      </c>
      <c r="F43" s="381">
        <v>2555.04</v>
      </c>
      <c r="G43" s="382">
        <v>1.7100000000000001E-2</v>
      </c>
      <c r="H43" s="396">
        <v>7.5797000000000003E-2</v>
      </c>
      <c r="I43" s="377"/>
      <c r="J43" s="367"/>
    </row>
    <row r="44" spans="1:10" ht="12.95" customHeight="1">
      <c r="A44" s="378" t="s">
        <v>530</v>
      </c>
      <c r="B44" s="379" t="s">
        <v>531</v>
      </c>
      <c r="C44" s="375" t="s">
        <v>532</v>
      </c>
      <c r="D44" s="375" t="s">
        <v>196</v>
      </c>
      <c r="E44" s="380">
        <v>2500000</v>
      </c>
      <c r="F44" s="381">
        <v>2550.0300000000002</v>
      </c>
      <c r="G44" s="382">
        <v>1.7100000000000001E-2</v>
      </c>
      <c r="H44" s="396">
        <v>7.5229000000000004E-2</v>
      </c>
      <c r="I44" s="377"/>
      <c r="J44" s="367"/>
    </row>
    <row r="45" spans="1:10" ht="12.95" customHeight="1">
      <c r="A45" s="378" t="s">
        <v>533</v>
      </c>
      <c r="B45" s="379" t="s">
        <v>534</v>
      </c>
      <c r="C45" s="375" t="s">
        <v>535</v>
      </c>
      <c r="D45" s="375" t="s">
        <v>196</v>
      </c>
      <c r="E45" s="380">
        <v>2500000</v>
      </c>
      <c r="F45" s="381">
        <v>2532.23</v>
      </c>
      <c r="G45" s="382">
        <v>1.7000000000000001E-2</v>
      </c>
      <c r="H45" s="396">
        <v>7.5864000000000001E-2</v>
      </c>
      <c r="I45" s="377"/>
      <c r="J45" s="367"/>
    </row>
    <row r="46" spans="1:10" ht="12.95" customHeight="1">
      <c r="A46" s="378" t="s">
        <v>536</v>
      </c>
      <c r="B46" s="379" t="s">
        <v>537</v>
      </c>
      <c r="C46" s="375" t="s">
        <v>538</v>
      </c>
      <c r="D46" s="375" t="s">
        <v>196</v>
      </c>
      <c r="E46" s="380">
        <v>2500000</v>
      </c>
      <c r="F46" s="381">
        <v>2532.09</v>
      </c>
      <c r="G46" s="382">
        <v>1.7000000000000001E-2</v>
      </c>
      <c r="H46" s="396">
        <v>7.5863E-2</v>
      </c>
      <c r="I46" s="377"/>
      <c r="J46" s="367"/>
    </row>
    <row r="47" spans="1:10" ht="12.95" customHeight="1">
      <c r="A47" s="378" t="s">
        <v>539</v>
      </c>
      <c r="B47" s="379" t="s">
        <v>825</v>
      </c>
      <c r="C47" s="375" t="s">
        <v>540</v>
      </c>
      <c r="D47" s="375" t="s">
        <v>541</v>
      </c>
      <c r="E47" s="380">
        <v>250</v>
      </c>
      <c r="F47" s="381">
        <v>2489.48</v>
      </c>
      <c r="G47" s="382">
        <v>1.67E-2</v>
      </c>
      <c r="H47" s="396">
        <v>7.3349999999999999E-2</v>
      </c>
      <c r="I47" s="377"/>
      <c r="J47" s="367"/>
    </row>
    <row r="48" spans="1:10" ht="12.95" customHeight="1">
      <c r="A48" s="378" t="s">
        <v>542</v>
      </c>
      <c r="B48" s="379" t="s">
        <v>543</v>
      </c>
      <c r="C48" s="375" t="s">
        <v>544</v>
      </c>
      <c r="D48" s="375" t="s">
        <v>196</v>
      </c>
      <c r="E48" s="380">
        <v>2000000</v>
      </c>
      <c r="F48" s="381">
        <v>2073.5300000000002</v>
      </c>
      <c r="G48" s="382">
        <v>1.3899999999999999E-2</v>
      </c>
      <c r="H48" s="396">
        <v>7.5538999999999995E-2</v>
      </c>
      <c r="I48" s="377"/>
      <c r="J48" s="367"/>
    </row>
    <row r="49" spans="1:10" ht="12.95" customHeight="1">
      <c r="A49" s="378" t="s">
        <v>545</v>
      </c>
      <c r="B49" s="379" t="s">
        <v>546</v>
      </c>
      <c r="C49" s="375" t="s">
        <v>547</v>
      </c>
      <c r="D49" s="375" t="s">
        <v>196</v>
      </c>
      <c r="E49" s="380">
        <v>2000000</v>
      </c>
      <c r="F49" s="381">
        <v>2017.69</v>
      </c>
      <c r="G49" s="382">
        <v>1.35E-2</v>
      </c>
      <c r="H49" s="396">
        <v>7.5422000000000003E-2</v>
      </c>
      <c r="I49" s="377"/>
      <c r="J49" s="367"/>
    </row>
    <row r="50" spans="1:10" ht="12.95" customHeight="1">
      <c r="A50" s="378" t="s">
        <v>548</v>
      </c>
      <c r="B50" s="379" t="s">
        <v>549</v>
      </c>
      <c r="C50" s="375" t="s">
        <v>550</v>
      </c>
      <c r="D50" s="375" t="s">
        <v>196</v>
      </c>
      <c r="E50" s="380">
        <v>2000000</v>
      </c>
      <c r="F50" s="381">
        <v>2014.53</v>
      </c>
      <c r="G50" s="382">
        <v>1.35E-2</v>
      </c>
      <c r="H50" s="396">
        <v>7.2872000000000006E-2</v>
      </c>
      <c r="I50" s="377"/>
      <c r="J50" s="367"/>
    </row>
    <row r="51" spans="1:10" ht="12.95" customHeight="1">
      <c r="A51" s="378" t="s">
        <v>551</v>
      </c>
      <c r="B51" s="379" t="s">
        <v>552</v>
      </c>
      <c r="C51" s="375" t="s">
        <v>553</v>
      </c>
      <c r="D51" s="375" t="s">
        <v>196</v>
      </c>
      <c r="E51" s="380">
        <v>1500000</v>
      </c>
      <c r="F51" s="381">
        <v>1565.85</v>
      </c>
      <c r="G51" s="382">
        <v>1.0500000000000001E-2</v>
      </c>
      <c r="H51" s="396">
        <v>7.5538999999999995E-2</v>
      </c>
      <c r="I51" s="377"/>
      <c r="J51" s="367"/>
    </row>
    <row r="52" spans="1:10" ht="12.95" customHeight="1">
      <c r="A52" s="378" t="s">
        <v>554</v>
      </c>
      <c r="B52" s="379" t="s">
        <v>555</v>
      </c>
      <c r="C52" s="375" t="s">
        <v>556</v>
      </c>
      <c r="D52" s="375" t="s">
        <v>196</v>
      </c>
      <c r="E52" s="380">
        <v>1500000</v>
      </c>
      <c r="F52" s="381">
        <v>1563.68</v>
      </c>
      <c r="G52" s="382">
        <v>1.0500000000000001E-2</v>
      </c>
      <c r="H52" s="396">
        <v>7.5283000000000003E-2</v>
      </c>
      <c r="I52" s="377"/>
      <c r="J52" s="367"/>
    </row>
    <row r="53" spans="1:10" ht="12.95" customHeight="1">
      <c r="A53" s="378" t="s">
        <v>557</v>
      </c>
      <c r="B53" s="379" t="s">
        <v>558</v>
      </c>
      <c r="C53" s="375" t="s">
        <v>559</v>
      </c>
      <c r="D53" s="375" t="s">
        <v>196</v>
      </c>
      <c r="E53" s="380">
        <v>1500000</v>
      </c>
      <c r="F53" s="381">
        <v>1554.33</v>
      </c>
      <c r="G53" s="382">
        <v>1.04E-2</v>
      </c>
      <c r="H53" s="396">
        <v>7.5575000000000003E-2</v>
      </c>
      <c r="I53" s="377"/>
      <c r="J53" s="367"/>
    </row>
    <row r="54" spans="1:10" ht="12.95" customHeight="1">
      <c r="A54" s="378" t="s">
        <v>560</v>
      </c>
      <c r="B54" s="379" t="s">
        <v>561</v>
      </c>
      <c r="C54" s="375" t="s">
        <v>562</v>
      </c>
      <c r="D54" s="375" t="s">
        <v>196</v>
      </c>
      <c r="E54" s="380">
        <v>1500000</v>
      </c>
      <c r="F54" s="381">
        <v>1550.05</v>
      </c>
      <c r="G54" s="382">
        <v>1.04E-2</v>
      </c>
      <c r="H54" s="396">
        <v>7.5491000000000003E-2</v>
      </c>
      <c r="I54" s="377"/>
      <c r="J54" s="367"/>
    </row>
    <row r="55" spans="1:10" ht="12.95" customHeight="1">
      <c r="A55" s="378" t="s">
        <v>563</v>
      </c>
      <c r="B55" s="379" t="s">
        <v>564</v>
      </c>
      <c r="C55" s="375" t="s">
        <v>565</v>
      </c>
      <c r="D55" s="375" t="s">
        <v>196</v>
      </c>
      <c r="E55" s="380">
        <v>1500000</v>
      </c>
      <c r="F55" s="381">
        <v>1546.6</v>
      </c>
      <c r="G55" s="382">
        <v>1.04E-2</v>
      </c>
      <c r="H55" s="396">
        <v>7.5059000000000001E-2</v>
      </c>
      <c r="I55" s="377"/>
      <c r="J55" s="367"/>
    </row>
    <row r="56" spans="1:10" ht="12.95" customHeight="1">
      <c r="A56" s="378" t="s">
        <v>566</v>
      </c>
      <c r="B56" s="379" t="s">
        <v>567</v>
      </c>
      <c r="C56" s="375" t="s">
        <v>568</v>
      </c>
      <c r="D56" s="375" t="s">
        <v>196</v>
      </c>
      <c r="E56" s="380">
        <v>1500000</v>
      </c>
      <c r="F56" s="381">
        <v>1544.93</v>
      </c>
      <c r="G56" s="382">
        <v>1.04E-2</v>
      </c>
      <c r="H56" s="396">
        <v>7.5258000000000005E-2</v>
      </c>
      <c r="I56" s="377"/>
      <c r="J56" s="367"/>
    </row>
    <row r="57" spans="1:10" ht="12.95" customHeight="1">
      <c r="A57" s="378" t="s">
        <v>569</v>
      </c>
      <c r="B57" s="379" t="s">
        <v>570</v>
      </c>
      <c r="C57" s="375" t="s">
        <v>571</v>
      </c>
      <c r="D57" s="375" t="s">
        <v>196</v>
      </c>
      <c r="E57" s="380">
        <v>1500000</v>
      </c>
      <c r="F57" s="381">
        <v>1477.35</v>
      </c>
      <c r="G57" s="382">
        <v>9.9000000000000008E-3</v>
      </c>
      <c r="H57" s="396">
        <v>7.4956999999999996E-2</v>
      </c>
      <c r="I57" s="377"/>
      <c r="J57" s="367"/>
    </row>
    <row r="58" spans="1:10" ht="12.95" customHeight="1">
      <c r="A58" s="378" t="s">
        <v>572</v>
      </c>
      <c r="B58" s="379" t="s">
        <v>573</v>
      </c>
      <c r="C58" s="375" t="s">
        <v>574</v>
      </c>
      <c r="D58" s="375" t="s">
        <v>196</v>
      </c>
      <c r="E58" s="380">
        <v>1500000</v>
      </c>
      <c r="F58" s="381">
        <v>1463.58</v>
      </c>
      <c r="G58" s="382">
        <v>9.7999999999999997E-3</v>
      </c>
      <c r="H58" s="396">
        <v>7.5225E-2</v>
      </c>
      <c r="I58" s="377"/>
      <c r="J58" s="367"/>
    </row>
    <row r="59" spans="1:10" ht="12.95" customHeight="1">
      <c r="A59" s="378" t="s">
        <v>575</v>
      </c>
      <c r="B59" s="379" t="s">
        <v>576</v>
      </c>
      <c r="C59" s="375" t="s">
        <v>577</v>
      </c>
      <c r="D59" s="375" t="s">
        <v>196</v>
      </c>
      <c r="E59" s="380">
        <v>1000000</v>
      </c>
      <c r="F59" s="381">
        <v>1054.54</v>
      </c>
      <c r="G59" s="382">
        <v>7.1000000000000004E-3</v>
      </c>
      <c r="H59" s="396">
        <v>7.6063999999999993E-2</v>
      </c>
      <c r="I59" s="377"/>
      <c r="J59" s="367"/>
    </row>
    <row r="60" spans="1:10" ht="12.95" customHeight="1">
      <c r="A60" s="378" t="s">
        <v>578</v>
      </c>
      <c r="B60" s="379" t="s">
        <v>579</v>
      </c>
      <c r="C60" s="375" t="s">
        <v>580</v>
      </c>
      <c r="D60" s="375" t="s">
        <v>196</v>
      </c>
      <c r="E60" s="380">
        <v>1000000</v>
      </c>
      <c r="F60" s="381">
        <v>1047.8699999999999</v>
      </c>
      <c r="G60" s="382">
        <v>7.0000000000000001E-3</v>
      </c>
      <c r="H60" s="396">
        <v>7.5288999999999995E-2</v>
      </c>
      <c r="I60" s="377"/>
      <c r="J60" s="367"/>
    </row>
    <row r="61" spans="1:10" ht="12.95" customHeight="1">
      <c r="A61" s="378" t="s">
        <v>581</v>
      </c>
      <c r="B61" s="379" t="s">
        <v>582</v>
      </c>
      <c r="C61" s="375" t="s">
        <v>583</v>
      </c>
      <c r="D61" s="375" t="s">
        <v>196</v>
      </c>
      <c r="E61" s="380">
        <v>1000000</v>
      </c>
      <c r="F61" s="381">
        <v>1044.8399999999999</v>
      </c>
      <c r="G61" s="382">
        <v>7.0000000000000001E-3</v>
      </c>
      <c r="H61" s="396">
        <v>7.5887999999999997E-2</v>
      </c>
      <c r="I61" s="377"/>
      <c r="J61" s="367"/>
    </row>
    <row r="62" spans="1:10" ht="12.95" customHeight="1">
      <c r="A62" s="378" t="s">
        <v>584</v>
      </c>
      <c r="B62" s="379" t="s">
        <v>585</v>
      </c>
      <c r="C62" s="375" t="s">
        <v>586</v>
      </c>
      <c r="D62" s="375" t="s">
        <v>196</v>
      </c>
      <c r="E62" s="380">
        <v>1000000</v>
      </c>
      <c r="F62" s="381">
        <v>1043.8800000000001</v>
      </c>
      <c r="G62" s="382">
        <v>7.0000000000000001E-3</v>
      </c>
      <c r="H62" s="396">
        <v>7.5955000000000009E-2</v>
      </c>
      <c r="I62" s="377"/>
      <c r="J62" s="367"/>
    </row>
    <row r="63" spans="1:10" ht="12.95" customHeight="1">
      <c r="A63" s="378" t="s">
        <v>587</v>
      </c>
      <c r="B63" s="379" t="s">
        <v>588</v>
      </c>
      <c r="C63" s="375" t="s">
        <v>589</v>
      </c>
      <c r="D63" s="375" t="s">
        <v>196</v>
      </c>
      <c r="E63" s="380">
        <v>1000000</v>
      </c>
      <c r="F63" s="381">
        <v>1043.01</v>
      </c>
      <c r="G63" s="382">
        <v>7.0000000000000001E-3</v>
      </c>
      <c r="H63" s="396">
        <v>7.5226000000000001E-2</v>
      </c>
      <c r="I63" s="377"/>
      <c r="J63" s="367"/>
    </row>
    <row r="64" spans="1:10" ht="12.95" customHeight="1">
      <c r="A64" s="378" t="s">
        <v>590</v>
      </c>
      <c r="B64" s="379" t="s">
        <v>591</v>
      </c>
      <c r="C64" s="375" t="s">
        <v>592</v>
      </c>
      <c r="D64" s="375" t="s">
        <v>196</v>
      </c>
      <c r="E64" s="380">
        <v>1000000</v>
      </c>
      <c r="F64" s="381">
        <v>1042.4000000000001</v>
      </c>
      <c r="G64" s="382">
        <v>7.0000000000000001E-3</v>
      </c>
      <c r="H64" s="396">
        <v>7.5283000000000003E-2</v>
      </c>
      <c r="I64" s="377"/>
      <c r="J64" s="367"/>
    </row>
    <row r="65" spans="1:10" ht="12.95" customHeight="1">
      <c r="A65" s="378" t="s">
        <v>593</v>
      </c>
      <c r="B65" s="379" t="s">
        <v>594</v>
      </c>
      <c r="C65" s="375" t="s">
        <v>595</v>
      </c>
      <c r="D65" s="375" t="s">
        <v>196</v>
      </c>
      <c r="E65" s="380">
        <v>1000000</v>
      </c>
      <c r="F65" s="381">
        <v>1039.54</v>
      </c>
      <c r="G65" s="382">
        <v>7.0000000000000001E-3</v>
      </c>
      <c r="H65" s="396">
        <v>7.5575000000000003E-2</v>
      </c>
      <c r="I65" s="377"/>
      <c r="J65" s="367"/>
    </row>
    <row r="66" spans="1:10" ht="12.95" customHeight="1">
      <c r="A66" s="378" t="s">
        <v>596</v>
      </c>
      <c r="B66" s="379" t="s">
        <v>597</v>
      </c>
      <c r="C66" s="375" t="s">
        <v>598</v>
      </c>
      <c r="D66" s="375" t="s">
        <v>196</v>
      </c>
      <c r="E66" s="380">
        <v>1000000</v>
      </c>
      <c r="F66" s="381">
        <v>1031.21</v>
      </c>
      <c r="G66" s="382">
        <v>6.8999999999999999E-3</v>
      </c>
      <c r="H66" s="396">
        <v>7.5441999999999995E-2</v>
      </c>
      <c r="I66" s="377"/>
      <c r="J66" s="367"/>
    </row>
    <row r="67" spans="1:10" ht="12.95" customHeight="1">
      <c r="A67" s="378" t="s">
        <v>599</v>
      </c>
      <c r="B67" s="379" t="s">
        <v>600</v>
      </c>
      <c r="C67" s="375" t="s">
        <v>601</v>
      </c>
      <c r="D67" s="375" t="s">
        <v>196</v>
      </c>
      <c r="E67" s="380">
        <v>1000000</v>
      </c>
      <c r="F67" s="381">
        <v>1030.3900000000001</v>
      </c>
      <c r="G67" s="382">
        <v>6.8999999999999999E-3</v>
      </c>
      <c r="H67" s="396">
        <v>7.5216000000000005E-2</v>
      </c>
      <c r="I67" s="377"/>
      <c r="J67" s="367"/>
    </row>
    <row r="68" spans="1:10" ht="12.95" customHeight="1">
      <c r="A68" s="378" t="s">
        <v>602</v>
      </c>
      <c r="B68" s="379" t="s">
        <v>603</v>
      </c>
      <c r="C68" s="375" t="s">
        <v>604</v>
      </c>
      <c r="D68" s="375" t="s">
        <v>196</v>
      </c>
      <c r="E68" s="380">
        <v>1000000</v>
      </c>
      <c r="F68" s="381">
        <v>1028.74</v>
      </c>
      <c r="G68" s="382">
        <v>6.8999999999999999E-3</v>
      </c>
      <c r="H68" s="396">
        <v>7.5421000000000002E-2</v>
      </c>
      <c r="I68" s="377"/>
      <c r="J68" s="367"/>
    </row>
    <row r="69" spans="1:10" ht="12.95" customHeight="1">
      <c r="A69" s="378" t="s">
        <v>605</v>
      </c>
      <c r="B69" s="379" t="s">
        <v>606</v>
      </c>
      <c r="C69" s="375" t="s">
        <v>607</v>
      </c>
      <c r="D69" s="375" t="s">
        <v>196</v>
      </c>
      <c r="E69" s="380">
        <v>1000000</v>
      </c>
      <c r="F69" s="381">
        <v>1022.62</v>
      </c>
      <c r="G69" s="382">
        <v>6.8999999999999999E-3</v>
      </c>
      <c r="H69" s="396">
        <v>7.5435000000000002E-2</v>
      </c>
      <c r="I69" s="377"/>
      <c r="J69" s="367"/>
    </row>
    <row r="70" spans="1:10" ht="12.95" customHeight="1">
      <c r="A70" s="378" t="s">
        <v>608</v>
      </c>
      <c r="B70" s="379" t="s">
        <v>609</v>
      </c>
      <c r="C70" s="375" t="s">
        <v>610</v>
      </c>
      <c r="D70" s="375" t="s">
        <v>196</v>
      </c>
      <c r="E70" s="380">
        <v>1000000</v>
      </c>
      <c r="F70" s="381">
        <v>1009.73</v>
      </c>
      <c r="G70" s="382">
        <v>6.7999999999999996E-3</v>
      </c>
      <c r="H70" s="396">
        <v>7.5797000000000003E-2</v>
      </c>
      <c r="I70" s="377"/>
      <c r="J70" s="367"/>
    </row>
    <row r="71" spans="1:10" ht="12.95" customHeight="1">
      <c r="A71" s="378" t="s">
        <v>611</v>
      </c>
      <c r="B71" s="379" t="s">
        <v>612</v>
      </c>
      <c r="C71" s="375" t="s">
        <v>613</v>
      </c>
      <c r="D71" s="375" t="s">
        <v>196</v>
      </c>
      <c r="E71" s="380">
        <v>1000000</v>
      </c>
      <c r="F71" s="381">
        <v>1008.09</v>
      </c>
      <c r="G71" s="382">
        <v>6.7999999999999996E-3</v>
      </c>
      <c r="H71" s="396">
        <v>7.5797000000000003E-2</v>
      </c>
      <c r="I71" s="377"/>
      <c r="J71" s="367"/>
    </row>
    <row r="72" spans="1:10" ht="12.95" customHeight="1">
      <c r="A72" s="378" t="s">
        <v>614</v>
      </c>
      <c r="B72" s="379" t="s">
        <v>615</v>
      </c>
      <c r="C72" s="375" t="s">
        <v>616</v>
      </c>
      <c r="D72" s="375" t="s">
        <v>196</v>
      </c>
      <c r="E72" s="380">
        <v>1000000</v>
      </c>
      <c r="F72" s="381">
        <v>1004.53</v>
      </c>
      <c r="G72" s="382">
        <v>6.7000000000000002E-3</v>
      </c>
      <c r="H72" s="396">
        <v>7.5163999999999995E-2</v>
      </c>
      <c r="I72" s="377"/>
      <c r="J72" s="367"/>
    </row>
    <row r="73" spans="1:10" ht="12.95" customHeight="1">
      <c r="A73" s="378" t="s">
        <v>617</v>
      </c>
      <c r="B73" s="379" t="s">
        <v>618</v>
      </c>
      <c r="C73" s="375" t="s">
        <v>619</v>
      </c>
      <c r="D73" s="375" t="s">
        <v>196</v>
      </c>
      <c r="E73" s="380">
        <v>1000000</v>
      </c>
      <c r="F73" s="381">
        <v>998.65</v>
      </c>
      <c r="G73" s="382">
        <v>6.7000000000000002E-3</v>
      </c>
      <c r="H73" s="396">
        <v>7.5707999999999998E-2</v>
      </c>
      <c r="I73" s="377"/>
      <c r="J73" s="367"/>
    </row>
    <row r="74" spans="1:10" ht="12.95" customHeight="1">
      <c r="A74" s="378" t="s">
        <v>620</v>
      </c>
      <c r="B74" s="379" t="s">
        <v>621</v>
      </c>
      <c r="C74" s="375" t="s">
        <v>622</v>
      </c>
      <c r="D74" s="375" t="s">
        <v>196</v>
      </c>
      <c r="E74" s="380">
        <v>1000000</v>
      </c>
      <c r="F74" s="381">
        <v>990.49</v>
      </c>
      <c r="G74" s="382">
        <v>6.6E-3</v>
      </c>
      <c r="H74" s="396">
        <v>7.5060000000000002E-2</v>
      </c>
      <c r="I74" s="377"/>
      <c r="J74" s="367"/>
    </row>
    <row r="75" spans="1:10" ht="12.95" customHeight="1">
      <c r="A75" s="378" t="s">
        <v>623</v>
      </c>
      <c r="B75" s="379" t="s">
        <v>624</v>
      </c>
      <c r="C75" s="375" t="s">
        <v>625</v>
      </c>
      <c r="D75" s="375" t="s">
        <v>196</v>
      </c>
      <c r="E75" s="380">
        <v>1000000</v>
      </c>
      <c r="F75" s="381">
        <v>984.98</v>
      </c>
      <c r="G75" s="382">
        <v>6.6E-3</v>
      </c>
      <c r="H75" s="396">
        <v>7.4956999999999996E-2</v>
      </c>
      <c r="I75" s="377"/>
      <c r="J75" s="367"/>
    </row>
    <row r="76" spans="1:10" ht="12.95" customHeight="1">
      <c r="A76" s="378" t="s">
        <v>626</v>
      </c>
      <c r="B76" s="379" t="s">
        <v>627</v>
      </c>
      <c r="C76" s="375" t="s">
        <v>628</v>
      </c>
      <c r="D76" s="375" t="s">
        <v>196</v>
      </c>
      <c r="E76" s="380">
        <v>1000000</v>
      </c>
      <c r="F76" s="381">
        <v>976.61</v>
      </c>
      <c r="G76" s="382">
        <v>6.6E-3</v>
      </c>
      <c r="H76" s="396">
        <v>7.5278999999999999E-2</v>
      </c>
      <c r="I76" s="377"/>
      <c r="J76" s="367"/>
    </row>
    <row r="77" spans="1:10" ht="12.95" customHeight="1">
      <c r="A77" s="378" t="s">
        <v>629</v>
      </c>
      <c r="B77" s="379" t="s">
        <v>630</v>
      </c>
      <c r="C77" s="375" t="s">
        <v>631</v>
      </c>
      <c r="D77" s="375" t="s">
        <v>196</v>
      </c>
      <c r="E77" s="380">
        <v>500000</v>
      </c>
      <c r="F77" s="381">
        <v>530.02</v>
      </c>
      <c r="G77" s="382">
        <v>3.5999999999999999E-3</v>
      </c>
      <c r="H77" s="396">
        <v>7.5423000000000004E-2</v>
      </c>
      <c r="I77" s="377"/>
      <c r="J77" s="367"/>
    </row>
    <row r="78" spans="1:10" ht="12.95" customHeight="1">
      <c r="A78" s="378" t="s">
        <v>632</v>
      </c>
      <c r="B78" s="379" t="s">
        <v>633</v>
      </c>
      <c r="C78" s="375" t="s">
        <v>634</v>
      </c>
      <c r="D78" s="375" t="s">
        <v>196</v>
      </c>
      <c r="E78" s="380">
        <v>500000</v>
      </c>
      <c r="F78" s="381">
        <v>528.45000000000005</v>
      </c>
      <c r="G78" s="382">
        <v>3.5000000000000001E-3</v>
      </c>
      <c r="H78" s="396">
        <v>7.5226000000000001E-2</v>
      </c>
      <c r="I78" s="377"/>
      <c r="J78" s="367"/>
    </row>
    <row r="79" spans="1:10" ht="12.95" customHeight="1">
      <c r="A79" s="378" t="s">
        <v>635</v>
      </c>
      <c r="B79" s="379" t="s">
        <v>636</v>
      </c>
      <c r="C79" s="375" t="s">
        <v>637</v>
      </c>
      <c r="D79" s="375" t="s">
        <v>196</v>
      </c>
      <c r="E79" s="380">
        <v>500000</v>
      </c>
      <c r="F79" s="381">
        <v>527.44000000000005</v>
      </c>
      <c r="G79" s="382">
        <v>3.5000000000000001E-3</v>
      </c>
      <c r="H79" s="396">
        <v>7.5288999999999995E-2</v>
      </c>
      <c r="I79" s="377"/>
      <c r="J79" s="367"/>
    </row>
    <row r="80" spans="1:10" ht="12.95" customHeight="1">
      <c r="A80" s="378" t="s">
        <v>638</v>
      </c>
      <c r="B80" s="379" t="s">
        <v>639</v>
      </c>
      <c r="C80" s="375" t="s">
        <v>640</v>
      </c>
      <c r="D80" s="375" t="s">
        <v>196</v>
      </c>
      <c r="E80" s="380">
        <v>500000</v>
      </c>
      <c r="F80" s="381">
        <v>526.26</v>
      </c>
      <c r="G80" s="382">
        <v>3.5000000000000001E-3</v>
      </c>
      <c r="H80" s="396">
        <v>7.5423000000000004E-2</v>
      </c>
      <c r="I80" s="377"/>
      <c r="J80" s="367"/>
    </row>
    <row r="81" spans="1:10" ht="12.95" customHeight="1">
      <c r="A81" s="378" t="s">
        <v>641</v>
      </c>
      <c r="B81" s="379" t="s">
        <v>642</v>
      </c>
      <c r="C81" s="375" t="s">
        <v>643</v>
      </c>
      <c r="D81" s="375" t="s">
        <v>196</v>
      </c>
      <c r="E81" s="380">
        <v>500000</v>
      </c>
      <c r="F81" s="381">
        <v>525.62</v>
      </c>
      <c r="G81" s="382">
        <v>3.5000000000000001E-3</v>
      </c>
      <c r="H81" s="396">
        <v>7.5538999999999995E-2</v>
      </c>
      <c r="I81" s="377"/>
      <c r="J81" s="367"/>
    </row>
    <row r="82" spans="1:10" ht="12.95" customHeight="1">
      <c r="A82" s="378" t="s">
        <v>644</v>
      </c>
      <c r="B82" s="379" t="s">
        <v>645</v>
      </c>
      <c r="C82" s="375" t="s">
        <v>646</v>
      </c>
      <c r="D82" s="375" t="s">
        <v>196</v>
      </c>
      <c r="E82" s="380">
        <v>500000</v>
      </c>
      <c r="F82" s="381">
        <v>525.52</v>
      </c>
      <c r="G82" s="382">
        <v>3.5000000000000001E-3</v>
      </c>
      <c r="H82" s="396">
        <v>7.5423000000000004E-2</v>
      </c>
      <c r="I82" s="377"/>
      <c r="J82" s="367"/>
    </row>
    <row r="83" spans="1:10" ht="12.95" customHeight="1">
      <c r="A83" s="378" t="s">
        <v>647</v>
      </c>
      <c r="B83" s="379" t="s">
        <v>648</v>
      </c>
      <c r="C83" s="375" t="s">
        <v>649</v>
      </c>
      <c r="D83" s="375" t="s">
        <v>196</v>
      </c>
      <c r="E83" s="380">
        <v>500000</v>
      </c>
      <c r="F83" s="381">
        <v>524.49</v>
      </c>
      <c r="G83" s="382">
        <v>3.5000000000000001E-3</v>
      </c>
      <c r="H83" s="396">
        <v>7.5288999999999995E-2</v>
      </c>
      <c r="I83" s="377"/>
      <c r="J83" s="367"/>
    </row>
    <row r="84" spans="1:10" ht="12.95" customHeight="1">
      <c r="A84" s="378" t="s">
        <v>650</v>
      </c>
      <c r="B84" s="379" t="s">
        <v>651</v>
      </c>
      <c r="C84" s="375" t="s">
        <v>652</v>
      </c>
      <c r="D84" s="375" t="s">
        <v>196</v>
      </c>
      <c r="E84" s="380">
        <v>500000</v>
      </c>
      <c r="F84" s="381">
        <v>522.46</v>
      </c>
      <c r="G84" s="382">
        <v>3.5000000000000001E-3</v>
      </c>
      <c r="H84" s="396">
        <v>7.5441999999999995E-2</v>
      </c>
      <c r="I84" s="377"/>
      <c r="J84" s="367"/>
    </row>
    <row r="85" spans="1:10" ht="12.95" customHeight="1">
      <c r="A85" s="378" t="s">
        <v>653</v>
      </c>
      <c r="B85" s="379" t="s">
        <v>654</v>
      </c>
      <c r="C85" s="375" t="s">
        <v>655</v>
      </c>
      <c r="D85" s="375" t="s">
        <v>196</v>
      </c>
      <c r="E85" s="380">
        <v>500000</v>
      </c>
      <c r="F85" s="381">
        <v>522.04</v>
      </c>
      <c r="G85" s="382">
        <v>3.5000000000000001E-3</v>
      </c>
      <c r="H85" s="396">
        <v>7.5887999999999997E-2</v>
      </c>
      <c r="I85" s="377"/>
      <c r="J85" s="367"/>
    </row>
    <row r="86" spans="1:10" ht="12.95" customHeight="1">
      <c r="A86" s="378" t="s">
        <v>656</v>
      </c>
      <c r="B86" s="379" t="s">
        <v>657</v>
      </c>
      <c r="C86" s="375" t="s">
        <v>658</v>
      </c>
      <c r="D86" s="375" t="s">
        <v>196</v>
      </c>
      <c r="E86" s="380">
        <v>500000</v>
      </c>
      <c r="F86" s="381">
        <v>521.19000000000005</v>
      </c>
      <c r="G86" s="382">
        <v>3.5000000000000001E-3</v>
      </c>
      <c r="H86" s="396">
        <v>7.5887999999999997E-2</v>
      </c>
      <c r="I86" s="377"/>
      <c r="J86" s="367"/>
    </row>
    <row r="87" spans="1:10" ht="12.95" customHeight="1">
      <c r="A87" s="378" t="s">
        <v>659</v>
      </c>
      <c r="B87" s="379" t="s">
        <v>660</v>
      </c>
      <c r="C87" s="375" t="s">
        <v>661</v>
      </c>
      <c r="D87" s="375" t="s">
        <v>196</v>
      </c>
      <c r="E87" s="380">
        <v>500000</v>
      </c>
      <c r="F87" s="381">
        <v>520.83000000000004</v>
      </c>
      <c r="G87" s="382">
        <v>3.5000000000000001E-3</v>
      </c>
      <c r="H87" s="396">
        <v>7.7207999999999999E-2</v>
      </c>
      <c r="I87" s="377"/>
      <c r="J87" s="367"/>
    </row>
    <row r="88" spans="1:10" ht="12.95" customHeight="1">
      <c r="A88" s="378" t="s">
        <v>662</v>
      </c>
      <c r="B88" s="379" t="s">
        <v>663</v>
      </c>
      <c r="C88" s="375" t="s">
        <v>664</v>
      </c>
      <c r="D88" s="375" t="s">
        <v>196</v>
      </c>
      <c r="E88" s="380">
        <v>500000</v>
      </c>
      <c r="F88" s="381">
        <v>520.67999999999995</v>
      </c>
      <c r="G88" s="382">
        <v>3.5000000000000001E-3</v>
      </c>
      <c r="H88" s="396">
        <v>7.5536000000000006E-2</v>
      </c>
      <c r="I88" s="377"/>
      <c r="J88" s="367"/>
    </row>
    <row r="89" spans="1:10" ht="12.95" customHeight="1">
      <c r="A89" s="378" t="s">
        <v>665</v>
      </c>
      <c r="B89" s="379" t="s">
        <v>666</v>
      </c>
      <c r="C89" s="375" t="s">
        <v>667</v>
      </c>
      <c r="D89" s="375" t="s">
        <v>196</v>
      </c>
      <c r="E89" s="380">
        <v>500000</v>
      </c>
      <c r="F89" s="381">
        <v>520.02</v>
      </c>
      <c r="G89" s="382">
        <v>3.5000000000000001E-3</v>
      </c>
      <c r="H89" s="396">
        <v>7.5423000000000004E-2</v>
      </c>
      <c r="I89" s="377"/>
      <c r="J89" s="367"/>
    </row>
    <row r="90" spans="1:10" ht="12.95" customHeight="1">
      <c r="A90" s="378" t="s">
        <v>668</v>
      </c>
      <c r="B90" s="379" t="s">
        <v>669</v>
      </c>
      <c r="C90" s="375" t="s">
        <v>670</v>
      </c>
      <c r="D90" s="375" t="s">
        <v>196</v>
      </c>
      <c r="E90" s="380">
        <v>500000</v>
      </c>
      <c r="F90" s="381">
        <v>519.91999999999996</v>
      </c>
      <c r="G90" s="382">
        <v>3.5000000000000001E-3</v>
      </c>
      <c r="H90" s="396">
        <v>7.5473999999999999E-2</v>
      </c>
      <c r="I90" s="377"/>
      <c r="J90" s="367"/>
    </row>
    <row r="91" spans="1:10" ht="12.95" customHeight="1">
      <c r="A91" s="378" t="s">
        <v>671</v>
      </c>
      <c r="B91" s="379" t="s">
        <v>672</v>
      </c>
      <c r="C91" s="375" t="s">
        <v>673</v>
      </c>
      <c r="D91" s="375" t="s">
        <v>196</v>
      </c>
      <c r="E91" s="380">
        <v>500000</v>
      </c>
      <c r="F91" s="381">
        <v>519.44000000000005</v>
      </c>
      <c r="G91" s="382">
        <v>3.5000000000000001E-3</v>
      </c>
      <c r="H91" s="396">
        <v>7.5473999999999999E-2</v>
      </c>
      <c r="I91" s="377"/>
      <c r="J91" s="367"/>
    </row>
    <row r="92" spans="1:10" ht="12.95" customHeight="1">
      <c r="A92" s="378" t="s">
        <v>674</v>
      </c>
      <c r="B92" s="379" t="s">
        <v>675</v>
      </c>
      <c r="C92" s="375" t="s">
        <v>676</v>
      </c>
      <c r="D92" s="375" t="s">
        <v>196</v>
      </c>
      <c r="E92" s="380">
        <v>500000</v>
      </c>
      <c r="F92" s="381">
        <v>519.04</v>
      </c>
      <c r="G92" s="382">
        <v>3.5000000000000001E-3</v>
      </c>
      <c r="H92" s="396">
        <v>7.5670000000000001E-2</v>
      </c>
      <c r="I92" s="377"/>
      <c r="J92" s="367"/>
    </row>
    <row r="93" spans="1:10" ht="12.95" customHeight="1">
      <c r="A93" s="378" t="s">
        <v>677</v>
      </c>
      <c r="B93" s="379" t="s">
        <v>678</v>
      </c>
      <c r="C93" s="375" t="s">
        <v>679</v>
      </c>
      <c r="D93" s="375" t="s">
        <v>196</v>
      </c>
      <c r="E93" s="380">
        <v>500000</v>
      </c>
      <c r="F93" s="381">
        <v>518.46</v>
      </c>
      <c r="G93" s="382">
        <v>3.5000000000000001E-3</v>
      </c>
      <c r="H93" s="396">
        <v>7.6218000000000008E-2</v>
      </c>
      <c r="I93" s="377"/>
      <c r="J93" s="367"/>
    </row>
    <row r="94" spans="1:10" ht="12.95" customHeight="1">
      <c r="A94" s="378" t="s">
        <v>680</v>
      </c>
      <c r="B94" s="379" t="s">
        <v>681</v>
      </c>
      <c r="C94" s="375" t="s">
        <v>682</v>
      </c>
      <c r="D94" s="375" t="s">
        <v>196</v>
      </c>
      <c r="E94" s="380">
        <v>500000</v>
      </c>
      <c r="F94" s="381">
        <v>517.74</v>
      </c>
      <c r="G94" s="382">
        <v>3.5000000000000001E-3</v>
      </c>
      <c r="H94" s="396">
        <v>7.5785000000000005E-2</v>
      </c>
      <c r="I94" s="377"/>
      <c r="J94" s="367"/>
    </row>
    <row r="95" spans="1:10" ht="12.95" customHeight="1">
      <c r="A95" s="378" t="s">
        <v>683</v>
      </c>
      <c r="B95" s="379" t="s">
        <v>684</v>
      </c>
      <c r="C95" s="375" t="s">
        <v>685</v>
      </c>
      <c r="D95" s="375" t="s">
        <v>196</v>
      </c>
      <c r="E95" s="380">
        <v>500000</v>
      </c>
      <c r="F95" s="381">
        <v>517.27</v>
      </c>
      <c r="G95" s="382">
        <v>3.5000000000000001E-3</v>
      </c>
      <c r="H95" s="396">
        <v>7.5267000000000001E-2</v>
      </c>
      <c r="I95" s="377"/>
      <c r="J95" s="367"/>
    </row>
    <row r="96" spans="1:10" ht="12.95" customHeight="1">
      <c r="A96" s="378" t="s">
        <v>686</v>
      </c>
      <c r="B96" s="379" t="s">
        <v>687</v>
      </c>
      <c r="C96" s="375" t="s">
        <v>688</v>
      </c>
      <c r="D96" s="375" t="s">
        <v>196</v>
      </c>
      <c r="E96" s="380">
        <v>500000</v>
      </c>
      <c r="F96" s="381">
        <v>516.95000000000005</v>
      </c>
      <c r="G96" s="382">
        <v>3.5000000000000001E-3</v>
      </c>
      <c r="H96" s="396">
        <v>7.5288999999999995E-2</v>
      </c>
      <c r="I96" s="377"/>
      <c r="J96" s="367"/>
    </row>
    <row r="97" spans="1:10" ht="12.95" customHeight="1">
      <c r="A97" s="378" t="s">
        <v>689</v>
      </c>
      <c r="B97" s="379" t="s">
        <v>690</v>
      </c>
      <c r="C97" s="375" t="s">
        <v>691</v>
      </c>
      <c r="D97" s="375" t="s">
        <v>196</v>
      </c>
      <c r="E97" s="380">
        <v>500000</v>
      </c>
      <c r="F97" s="381">
        <v>516.52</v>
      </c>
      <c r="G97" s="382">
        <v>3.5000000000000001E-3</v>
      </c>
      <c r="H97" s="396">
        <v>7.5955000000000009E-2</v>
      </c>
      <c r="I97" s="377"/>
      <c r="J97" s="367"/>
    </row>
    <row r="98" spans="1:10" ht="12.95" customHeight="1">
      <c r="A98" s="378" t="s">
        <v>692</v>
      </c>
      <c r="B98" s="379" t="s">
        <v>693</v>
      </c>
      <c r="C98" s="375" t="s">
        <v>694</v>
      </c>
      <c r="D98" s="375" t="s">
        <v>196</v>
      </c>
      <c r="E98" s="380">
        <v>500000</v>
      </c>
      <c r="F98" s="381">
        <v>516.51</v>
      </c>
      <c r="G98" s="382">
        <v>3.5000000000000001E-3</v>
      </c>
      <c r="H98" s="396">
        <v>7.6033000000000003E-2</v>
      </c>
      <c r="I98" s="377"/>
      <c r="J98" s="367"/>
    </row>
    <row r="99" spans="1:10" ht="12.95" customHeight="1">
      <c r="A99" s="378" t="s">
        <v>695</v>
      </c>
      <c r="B99" s="379" t="s">
        <v>696</v>
      </c>
      <c r="C99" s="375" t="s">
        <v>697</v>
      </c>
      <c r="D99" s="375" t="s">
        <v>196</v>
      </c>
      <c r="E99" s="380">
        <v>500000</v>
      </c>
      <c r="F99" s="381">
        <v>515.26</v>
      </c>
      <c r="G99" s="382">
        <v>3.5000000000000001E-3</v>
      </c>
      <c r="H99" s="396">
        <v>7.5186000000000003E-2</v>
      </c>
      <c r="I99" s="377"/>
      <c r="J99" s="367"/>
    </row>
    <row r="100" spans="1:10" ht="12.95" customHeight="1">
      <c r="A100" s="378" t="s">
        <v>698</v>
      </c>
      <c r="B100" s="379" t="s">
        <v>699</v>
      </c>
      <c r="C100" s="375" t="s">
        <v>700</v>
      </c>
      <c r="D100" s="375" t="s">
        <v>196</v>
      </c>
      <c r="E100" s="380">
        <v>500000</v>
      </c>
      <c r="F100" s="381">
        <v>515.19000000000005</v>
      </c>
      <c r="G100" s="382">
        <v>3.5000000000000001E-3</v>
      </c>
      <c r="H100" s="396">
        <v>7.5552999999999995E-2</v>
      </c>
      <c r="I100" s="377"/>
      <c r="J100" s="367"/>
    </row>
    <row r="101" spans="1:10" ht="12.95" customHeight="1">
      <c r="A101" s="378" t="s">
        <v>701</v>
      </c>
      <c r="B101" s="379" t="s">
        <v>702</v>
      </c>
      <c r="C101" s="375" t="s">
        <v>703</v>
      </c>
      <c r="D101" s="375" t="s">
        <v>196</v>
      </c>
      <c r="E101" s="380">
        <v>500000</v>
      </c>
      <c r="F101" s="381">
        <v>513.91</v>
      </c>
      <c r="G101" s="382">
        <v>3.3999999999999998E-3</v>
      </c>
      <c r="H101" s="396">
        <v>7.5456999999999996E-2</v>
      </c>
      <c r="I101" s="377"/>
      <c r="J101" s="367"/>
    </row>
    <row r="102" spans="1:10" ht="12.95" customHeight="1">
      <c r="A102" s="378" t="s">
        <v>704</v>
      </c>
      <c r="B102" s="379" t="s">
        <v>705</v>
      </c>
      <c r="C102" s="375" t="s">
        <v>706</v>
      </c>
      <c r="D102" s="375" t="s">
        <v>196</v>
      </c>
      <c r="E102" s="380">
        <v>500000</v>
      </c>
      <c r="F102" s="381">
        <v>513.28</v>
      </c>
      <c r="G102" s="382">
        <v>3.3999999999999998E-3</v>
      </c>
      <c r="H102" s="396">
        <v>7.5421000000000002E-2</v>
      </c>
      <c r="I102" s="377"/>
      <c r="J102" s="367"/>
    </row>
    <row r="103" spans="1:10" ht="12.95" customHeight="1">
      <c r="A103" s="378" t="s">
        <v>707</v>
      </c>
      <c r="B103" s="379" t="s">
        <v>708</v>
      </c>
      <c r="C103" s="375" t="s">
        <v>709</v>
      </c>
      <c r="D103" s="375" t="s">
        <v>196</v>
      </c>
      <c r="E103" s="380">
        <v>500000</v>
      </c>
      <c r="F103" s="381">
        <v>513.27</v>
      </c>
      <c r="G103" s="382">
        <v>3.3999999999999998E-3</v>
      </c>
      <c r="H103" s="396">
        <v>7.5387999999999997E-2</v>
      </c>
      <c r="I103" s="377"/>
      <c r="J103" s="367"/>
    </row>
    <row r="104" spans="1:10" ht="12.95" customHeight="1">
      <c r="A104" s="378" t="s">
        <v>710</v>
      </c>
      <c r="B104" s="379" t="s">
        <v>711</v>
      </c>
      <c r="C104" s="375" t="s">
        <v>712</v>
      </c>
      <c r="D104" s="375" t="s">
        <v>196</v>
      </c>
      <c r="E104" s="380">
        <v>500000</v>
      </c>
      <c r="F104" s="381">
        <v>513.05999999999995</v>
      </c>
      <c r="G104" s="382">
        <v>3.3999999999999998E-3</v>
      </c>
      <c r="H104" s="396">
        <v>7.5153999999999999E-2</v>
      </c>
      <c r="I104" s="377"/>
      <c r="J104" s="367"/>
    </row>
    <row r="105" spans="1:10" ht="12.95" customHeight="1">
      <c r="A105" s="378" t="s">
        <v>713</v>
      </c>
      <c r="B105" s="379" t="s">
        <v>714</v>
      </c>
      <c r="C105" s="375" t="s">
        <v>715</v>
      </c>
      <c r="D105" s="375" t="s">
        <v>196</v>
      </c>
      <c r="E105" s="380">
        <v>500000</v>
      </c>
      <c r="F105" s="381">
        <v>511.71</v>
      </c>
      <c r="G105" s="382">
        <v>3.3999999999999998E-3</v>
      </c>
      <c r="H105" s="396">
        <v>7.5121999999999994E-2</v>
      </c>
      <c r="I105" s="377"/>
      <c r="J105" s="367"/>
    </row>
    <row r="106" spans="1:10" ht="12.95" customHeight="1">
      <c r="A106" s="378" t="s">
        <v>716</v>
      </c>
      <c r="B106" s="379" t="s">
        <v>717</v>
      </c>
      <c r="C106" s="375" t="s">
        <v>718</v>
      </c>
      <c r="D106" s="375" t="s">
        <v>196</v>
      </c>
      <c r="E106" s="380">
        <v>500000</v>
      </c>
      <c r="F106" s="381">
        <v>510.95</v>
      </c>
      <c r="G106" s="382">
        <v>3.3999999999999998E-3</v>
      </c>
      <c r="H106" s="396">
        <v>7.5437000000000004E-2</v>
      </c>
      <c r="I106" s="377"/>
      <c r="J106" s="367"/>
    </row>
    <row r="107" spans="1:10" ht="12.95" customHeight="1">
      <c r="A107" s="378" t="s">
        <v>719</v>
      </c>
      <c r="B107" s="379" t="s">
        <v>720</v>
      </c>
      <c r="C107" s="375" t="s">
        <v>721</v>
      </c>
      <c r="D107" s="375" t="s">
        <v>196</v>
      </c>
      <c r="E107" s="380">
        <v>500000</v>
      </c>
      <c r="F107" s="381">
        <v>509.38</v>
      </c>
      <c r="G107" s="382">
        <v>3.3999999999999998E-3</v>
      </c>
      <c r="H107" s="396">
        <v>7.4858000000000008E-2</v>
      </c>
      <c r="I107" s="377"/>
      <c r="J107" s="367"/>
    </row>
    <row r="108" spans="1:10" ht="12.95" customHeight="1">
      <c r="A108" s="378" t="s">
        <v>722</v>
      </c>
      <c r="B108" s="379" t="s">
        <v>723</v>
      </c>
      <c r="C108" s="375" t="s">
        <v>724</v>
      </c>
      <c r="D108" s="375" t="s">
        <v>196</v>
      </c>
      <c r="E108" s="380">
        <v>500000</v>
      </c>
      <c r="F108" s="381">
        <v>507.21</v>
      </c>
      <c r="G108" s="382">
        <v>3.3999999999999998E-3</v>
      </c>
      <c r="H108" s="396">
        <v>7.5176999999999994E-2</v>
      </c>
      <c r="I108" s="377"/>
      <c r="J108" s="367"/>
    </row>
    <row r="109" spans="1:10" ht="12.95" customHeight="1">
      <c r="A109" s="378" t="s">
        <v>725</v>
      </c>
      <c r="B109" s="379" t="s">
        <v>726</v>
      </c>
      <c r="C109" s="375" t="s">
        <v>727</v>
      </c>
      <c r="D109" s="375" t="s">
        <v>196</v>
      </c>
      <c r="E109" s="380">
        <v>500000</v>
      </c>
      <c r="F109" s="381">
        <v>504.12</v>
      </c>
      <c r="G109" s="382">
        <v>3.3999999999999998E-3</v>
      </c>
      <c r="H109" s="396">
        <v>7.5662999999999994E-2</v>
      </c>
      <c r="I109" s="377"/>
      <c r="J109" s="367"/>
    </row>
    <row r="110" spans="1:10" ht="12.95" customHeight="1">
      <c r="A110" s="378" t="s">
        <v>728</v>
      </c>
      <c r="B110" s="379" t="s">
        <v>729</v>
      </c>
      <c r="C110" s="375" t="s">
        <v>730</v>
      </c>
      <c r="D110" s="375" t="s">
        <v>196</v>
      </c>
      <c r="E110" s="380">
        <v>500000</v>
      </c>
      <c r="F110" s="381">
        <v>502.02</v>
      </c>
      <c r="G110" s="382">
        <v>3.3999999999999998E-3</v>
      </c>
      <c r="H110" s="396">
        <v>7.5856000000000007E-2</v>
      </c>
      <c r="I110" s="377"/>
      <c r="J110" s="367"/>
    </row>
    <row r="111" spans="1:10" ht="12.95" customHeight="1">
      <c r="A111" s="378" t="s">
        <v>731</v>
      </c>
      <c r="B111" s="379" t="s">
        <v>732</v>
      </c>
      <c r="C111" s="375" t="s">
        <v>733</v>
      </c>
      <c r="D111" s="375" t="s">
        <v>196</v>
      </c>
      <c r="E111" s="380">
        <v>500000</v>
      </c>
      <c r="F111" s="381">
        <v>497.15</v>
      </c>
      <c r="G111" s="382">
        <v>3.3E-3</v>
      </c>
      <c r="H111" s="396">
        <v>7.5773999999999994E-2</v>
      </c>
      <c r="I111" s="377"/>
      <c r="J111" s="367"/>
    </row>
    <row r="112" spans="1:10" ht="12.95" customHeight="1">
      <c r="A112" s="378" t="s">
        <v>734</v>
      </c>
      <c r="B112" s="379" t="s">
        <v>735</v>
      </c>
      <c r="C112" s="375" t="s">
        <v>736</v>
      </c>
      <c r="D112" s="375" t="s">
        <v>196</v>
      </c>
      <c r="E112" s="380">
        <v>500000</v>
      </c>
      <c r="F112" s="381">
        <v>495.83</v>
      </c>
      <c r="G112" s="382">
        <v>3.3E-3</v>
      </c>
      <c r="H112" s="396">
        <v>7.5587000000000001E-2</v>
      </c>
      <c r="I112" s="377"/>
      <c r="J112" s="367"/>
    </row>
    <row r="113" spans="1:10" ht="12.95" customHeight="1">
      <c r="A113" s="378" t="s">
        <v>737</v>
      </c>
      <c r="B113" s="379" t="s">
        <v>824</v>
      </c>
      <c r="C113" s="375" t="s">
        <v>738</v>
      </c>
      <c r="D113" s="375" t="s">
        <v>541</v>
      </c>
      <c r="E113" s="380">
        <v>50000</v>
      </c>
      <c r="F113" s="381">
        <v>494.76</v>
      </c>
      <c r="G113" s="382">
        <v>3.3E-3</v>
      </c>
      <c r="H113" s="396">
        <v>7.9591999999999996E-2</v>
      </c>
      <c r="I113" s="377"/>
      <c r="J113" s="367"/>
    </row>
    <row r="114" spans="1:10" ht="12.95" customHeight="1">
      <c r="A114" s="378" t="s">
        <v>739</v>
      </c>
      <c r="B114" s="379" t="s">
        <v>740</v>
      </c>
      <c r="C114" s="375" t="s">
        <v>741</v>
      </c>
      <c r="D114" s="375" t="s">
        <v>196</v>
      </c>
      <c r="E114" s="380">
        <v>500000</v>
      </c>
      <c r="F114" s="381">
        <v>492.72</v>
      </c>
      <c r="G114" s="382">
        <v>3.3E-3</v>
      </c>
      <c r="H114" s="396">
        <v>7.5744999999999993E-2</v>
      </c>
      <c r="I114" s="377"/>
      <c r="J114" s="367"/>
    </row>
    <row r="115" spans="1:10" ht="12.95" customHeight="1">
      <c r="A115" s="378" t="s">
        <v>742</v>
      </c>
      <c r="B115" s="379" t="s">
        <v>743</v>
      </c>
      <c r="C115" s="375" t="s">
        <v>744</v>
      </c>
      <c r="D115" s="375" t="s">
        <v>196</v>
      </c>
      <c r="E115" s="380">
        <v>500000</v>
      </c>
      <c r="F115" s="381">
        <v>492.72</v>
      </c>
      <c r="G115" s="382">
        <v>3.3E-3</v>
      </c>
      <c r="H115" s="396">
        <v>7.5525999999999996E-2</v>
      </c>
      <c r="I115" s="377"/>
      <c r="J115" s="367"/>
    </row>
    <row r="116" spans="1:10" ht="12.95" customHeight="1">
      <c r="A116" s="378" t="s">
        <v>745</v>
      </c>
      <c r="B116" s="379" t="s">
        <v>746</v>
      </c>
      <c r="C116" s="375" t="s">
        <v>747</v>
      </c>
      <c r="D116" s="375" t="s">
        <v>196</v>
      </c>
      <c r="E116" s="380">
        <v>500000</v>
      </c>
      <c r="F116" s="381">
        <v>491.73</v>
      </c>
      <c r="G116" s="382">
        <v>3.3E-3</v>
      </c>
      <c r="H116" s="396">
        <v>7.5694999999999998E-2</v>
      </c>
      <c r="I116" s="377"/>
      <c r="J116" s="367"/>
    </row>
    <row r="117" spans="1:10" ht="12.95" customHeight="1">
      <c r="A117" s="378" t="s">
        <v>748</v>
      </c>
      <c r="B117" s="379" t="s">
        <v>749</v>
      </c>
      <c r="C117" s="375" t="s">
        <v>750</v>
      </c>
      <c r="D117" s="375" t="s">
        <v>196</v>
      </c>
      <c r="E117" s="380">
        <v>500000</v>
      </c>
      <c r="F117" s="381">
        <v>488.64</v>
      </c>
      <c r="G117" s="382">
        <v>3.3E-3</v>
      </c>
      <c r="H117" s="396">
        <v>7.5225E-2</v>
      </c>
      <c r="I117" s="377"/>
      <c r="J117" s="367"/>
    </row>
    <row r="118" spans="1:10" ht="12.95" customHeight="1">
      <c r="A118" s="378" t="s">
        <v>751</v>
      </c>
      <c r="B118" s="379" t="s">
        <v>752</v>
      </c>
      <c r="C118" s="375" t="s">
        <v>753</v>
      </c>
      <c r="D118" s="375" t="s">
        <v>196</v>
      </c>
      <c r="E118" s="380">
        <v>500000</v>
      </c>
      <c r="F118" s="381">
        <v>481.51</v>
      </c>
      <c r="G118" s="382">
        <v>3.2000000000000002E-3</v>
      </c>
      <c r="H118" s="396">
        <v>7.5452000000000005E-2</v>
      </c>
      <c r="I118" s="377"/>
      <c r="J118" s="367"/>
    </row>
    <row r="119" spans="1:10" ht="12.95" customHeight="1">
      <c r="A119" s="378" t="s">
        <v>754</v>
      </c>
      <c r="B119" s="379" t="s">
        <v>755</v>
      </c>
      <c r="C119" s="375" t="s">
        <v>756</v>
      </c>
      <c r="D119" s="375" t="s">
        <v>196</v>
      </c>
      <c r="E119" s="380">
        <v>500000</v>
      </c>
      <c r="F119" s="381">
        <v>473.92</v>
      </c>
      <c r="G119" s="382">
        <v>3.2000000000000002E-3</v>
      </c>
      <c r="H119" s="396">
        <v>7.5630000000000003E-2</v>
      </c>
      <c r="I119" s="377"/>
      <c r="J119" s="367"/>
    </row>
    <row r="120" spans="1:10" ht="12.95" customHeight="1">
      <c r="A120" s="367"/>
      <c r="B120" s="374" t="s">
        <v>137</v>
      </c>
      <c r="C120" s="375"/>
      <c r="D120" s="375"/>
      <c r="E120" s="375"/>
      <c r="F120" s="384">
        <v>107915.15</v>
      </c>
      <c r="G120" s="385">
        <v>0.72389999999999999</v>
      </c>
      <c r="H120" s="386"/>
      <c r="I120" s="387"/>
      <c r="J120" s="367"/>
    </row>
    <row r="121" spans="1:10" ht="12.95" customHeight="1">
      <c r="A121" s="367"/>
      <c r="B121" s="388" t="s">
        <v>757</v>
      </c>
      <c r="C121" s="389"/>
      <c r="D121" s="389"/>
      <c r="E121" s="389"/>
      <c r="F121" s="386" t="s">
        <v>139</v>
      </c>
      <c r="G121" s="386" t="s">
        <v>139</v>
      </c>
      <c r="H121" s="386"/>
      <c r="I121" s="387"/>
      <c r="J121" s="367"/>
    </row>
    <row r="122" spans="1:10" ht="12.95" customHeight="1">
      <c r="A122" s="367"/>
      <c r="B122" s="388" t="s">
        <v>137</v>
      </c>
      <c r="C122" s="389"/>
      <c r="D122" s="389"/>
      <c r="E122" s="389"/>
      <c r="F122" s="386" t="s">
        <v>139</v>
      </c>
      <c r="G122" s="386" t="s">
        <v>139</v>
      </c>
      <c r="H122" s="386"/>
      <c r="I122" s="387"/>
      <c r="J122" s="367"/>
    </row>
    <row r="123" spans="1:10" ht="12.95" customHeight="1">
      <c r="A123" s="367"/>
      <c r="B123" s="388" t="s">
        <v>140</v>
      </c>
      <c r="C123" s="393"/>
      <c r="D123" s="389"/>
      <c r="E123" s="393"/>
      <c r="F123" s="384">
        <v>107915.15</v>
      </c>
      <c r="G123" s="385">
        <v>0.72389999999999999</v>
      </c>
      <c r="H123" s="386"/>
      <c r="I123" s="387"/>
      <c r="J123" s="367"/>
    </row>
    <row r="124" spans="1:10" ht="12.95" customHeight="1">
      <c r="A124" s="367"/>
      <c r="B124" s="374" t="s">
        <v>175</v>
      </c>
      <c r="C124" s="375"/>
      <c r="D124" s="375"/>
      <c r="E124" s="375"/>
      <c r="F124" s="375"/>
      <c r="G124" s="375"/>
      <c r="H124" s="376"/>
      <c r="I124" s="377"/>
      <c r="J124" s="367"/>
    </row>
    <row r="125" spans="1:10" ht="12.95" customHeight="1">
      <c r="A125" s="367"/>
      <c r="B125" s="374" t="s">
        <v>189</v>
      </c>
      <c r="C125" s="375"/>
      <c r="D125" s="375"/>
      <c r="E125" s="375"/>
      <c r="F125" s="367"/>
      <c r="G125" s="376"/>
      <c r="H125" s="376"/>
      <c r="I125" s="377"/>
      <c r="J125" s="367"/>
    </row>
    <row r="126" spans="1:10" ht="12.95" customHeight="1">
      <c r="A126" s="378" t="s">
        <v>758</v>
      </c>
      <c r="B126" s="379" t="s">
        <v>826</v>
      </c>
      <c r="C126" s="375" t="s">
        <v>759</v>
      </c>
      <c r="D126" s="375" t="s">
        <v>349</v>
      </c>
      <c r="E126" s="380">
        <v>500</v>
      </c>
      <c r="F126" s="381">
        <v>2444.39</v>
      </c>
      <c r="G126" s="382">
        <v>1.6400000000000001E-2</v>
      </c>
      <c r="H126" s="396">
        <v>7.2847999999999996E-2</v>
      </c>
      <c r="I126" s="377"/>
      <c r="J126" s="367"/>
    </row>
    <row r="127" spans="1:10" ht="12.95" customHeight="1">
      <c r="A127" s="367"/>
      <c r="B127" s="374" t="s">
        <v>137</v>
      </c>
      <c r="C127" s="375"/>
      <c r="D127" s="375"/>
      <c r="E127" s="375"/>
      <c r="F127" s="384">
        <v>2444.39</v>
      </c>
      <c r="G127" s="385">
        <v>1.6400000000000001E-2</v>
      </c>
      <c r="H127" s="386"/>
      <c r="I127" s="387"/>
      <c r="J127" s="367"/>
    </row>
    <row r="128" spans="1:10" ht="12.95" customHeight="1">
      <c r="A128" s="367"/>
      <c r="B128" s="388" t="s">
        <v>140</v>
      </c>
      <c r="C128" s="393"/>
      <c r="D128" s="389"/>
      <c r="E128" s="393"/>
      <c r="F128" s="384">
        <v>2444.39</v>
      </c>
      <c r="G128" s="385">
        <v>1.6400000000000001E-2</v>
      </c>
      <c r="H128" s="386"/>
      <c r="I128" s="387"/>
      <c r="J128" s="367"/>
    </row>
    <row r="129" spans="1:10" ht="12.95" customHeight="1">
      <c r="A129" s="367"/>
      <c r="B129" s="374" t="s">
        <v>197</v>
      </c>
      <c r="C129" s="375"/>
      <c r="D129" s="375"/>
      <c r="E129" s="375"/>
      <c r="F129" s="375"/>
      <c r="G129" s="375"/>
      <c r="H129" s="376"/>
      <c r="I129" s="377"/>
      <c r="J129" s="367"/>
    </row>
    <row r="130" spans="1:10" ht="12.95" customHeight="1">
      <c r="A130" s="367"/>
      <c r="B130" s="374" t="s">
        <v>198</v>
      </c>
      <c r="C130" s="375"/>
      <c r="D130" s="397" t="s">
        <v>199</v>
      </c>
      <c r="E130" s="375"/>
      <c r="F130" s="367"/>
      <c r="G130" s="376"/>
      <c r="H130" s="376"/>
      <c r="I130" s="377"/>
      <c r="J130" s="367"/>
    </row>
    <row r="131" spans="1:10" ht="12.95" customHeight="1">
      <c r="A131" s="378" t="s">
        <v>760</v>
      </c>
      <c r="B131" s="379" t="s">
        <v>761</v>
      </c>
      <c r="C131" s="375"/>
      <c r="D131" s="398" t="s">
        <v>202</v>
      </c>
      <c r="E131" s="398"/>
      <c r="F131" s="381">
        <v>150</v>
      </c>
      <c r="G131" s="382">
        <v>1E-3</v>
      </c>
      <c r="H131" s="396">
        <v>0.06</v>
      </c>
      <c r="I131" s="377"/>
      <c r="J131" s="367"/>
    </row>
    <row r="132" spans="1:10" ht="12.95" customHeight="1">
      <c r="A132" s="378" t="s">
        <v>762</v>
      </c>
      <c r="B132" s="379" t="s">
        <v>763</v>
      </c>
      <c r="C132" s="375"/>
      <c r="D132" s="398" t="s">
        <v>202</v>
      </c>
      <c r="E132" s="398"/>
      <c r="F132" s="381">
        <v>100</v>
      </c>
      <c r="G132" s="382">
        <v>6.9999999999999999E-4</v>
      </c>
      <c r="H132" s="396">
        <v>0.06</v>
      </c>
      <c r="I132" s="377"/>
      <c r="J132" s="367"/>
    </row>
    <row r="133" spans="1:10" ht="12.95" customHeight="1">
      <c r="A133" s="378" t="s">
        <v>764</v>
      </c>
      <c r="B133" s="379" t="s">
        <v>765</v>
      </c>
      <c r="C133" s="375"/>
      <c r="D133" s="398" t="s">
        <v>229</v>
      </c>
      <c r="E133" s="398"/>
      <c r="F133" s="381">
        <v>100</v>
      </c>
      <c r="G133" s="382">
        <v>6.9999999999999999E-4</v>
      </c>
      <c r="H133" s="396">
        <v>6.6000000000000003E-2</v>
      </c>
      <c r="I133" s="377"/>
      <c r="J133" s="367"/>
    </row>
    <row r="134" spans="1:10" ht="12.95" customHeight="1">
      <c r="A134" s="378" t="s">
        <v>766</v>
      </c>
      <c r="B134" s="379" t="s">
        <v>767</v>
      </c>
      <c r="C134" s="375"/>
      <c r="D134" s="398" t="s">
        <v>229</v>
      </c>
      <c r="E134" s="398"/>
      <c r="F134" s="381">
        <v>100</v>
      </c>
      <c r="G134" s="382">
        <v>6.9999999999999999E-4</v>
      </c>
      <c r="H134" s="396">
        <v>6.7315573769999998E-2</v>
      </c>
      <c r="I134" s="377"/>
      <c r="J134" s="367"/>
    </row>
    <row r="135" spans="1:10" ht="12.95" customHeight="1">
      <c r="A135" s="378" t="s">
        <v>768</v>
      </c>
      <c r="B135" s="379" t="s">
        <v>769</v>
      </c>
      <c r="C135" s="375"/>
      <c r="D135" s="398" t="s">
        <v>770</v>
      </c>
      <c r="E135" s="398"/>
      <c r="F135" s="381">
        <v>100</v>
      </c>
      <c r="G135" s="382">
        <v>6.9999999999999999E-4</v>
      </c>
      <c r="H135" s="396">
        <v>7.2943335179999999E-2</v>
      </c>
      <c r="I135" s="377"/>
      <c r="J135" s="367"/>
    </row>
    <row r="136" spans="1:10" ht="12.95" customHeight="1">
      <c r="A136" s="367"/>
      <c r="B136" s="374" t="s">
        <v>137</v>
      </c>
      <c r="C136" s="375"/>
      <c r="D136" s="375"/>
      <c r="E136" s="375"/>
      <c r="F136" s="384">
        <v>550</v>
      </c>
      <c r="G136" s="385">
        <v>3.8E-3</v>
      </c>
      <c r="H136" s="386"/>
      <c r="I136" s="387"/>
      <c r="J136" s="367"/>
    </row>
    <row r="137" spans="1:10" ht="12.95" customHeight="1">
      <c r="A137" s="367"/>
      <c r="B137" s="388" t="s">
        <v>140</v>
      </c>
      <c r="C137" s="393"/>
      <c r="D137" s="389"/>
      <c r="E137" s="393"/>
      <c r="F137" s="384">
        <v>550</v>
      </c>
      <c r="G137" s="385">
        <v>3.8E-3</v>
      </c>
      <c r="H137" s="386"/>
      <c r="I137" s="387"/>
      <c r="J137" s="367"/>
    </row>
    <row r="138" spans="1:10" ht="12.95" customHeight="1">
      <c r="A138" s="367"/>
      <c r="B138" s="374" t="s">
        <v>245</v>
      </c>
      <c r="C138" s="375"/>
      <c r="D138" s="375"/>
      <c r="E138" s="375"/>
      <c r="F138" s="375"/>
      <c r="G138" s="375"/>
      <c r="H138" s="376"/>
      <c r="I138" s="377"/>
      <c r="J138" s="367"/>
    </row>
    <row r="139" spans="1:10" ht="12.95" customHeight="1">
      <c r="A139" s="378" t="s">
        <v>246</v>
      </c>
      <c r="B139" s="379" t="s">
        <v>247</v>
      </c>
      <c r="C139" s="375"/>
      <c r="D139" s="375"/>
      <c r="E139" s="380"/>
      <c r="F139" s="381">
        <v>1685</v>
      </c>
      <c r="G139" s="382">
        <v>1.1299999999999999E-2</v>
      </c>
      <c r="H139" s="396">
        <v>6.2887011178286448E-2</v>
      </c>
      <c r="I139" s="377"/>
      <c r="J139" s="367"/>
    </row>
    <row r="140" spans="1:10" ht="12.95" customHeight="1">
      <c r="A140" s="367"/>
      <c r="B140" s="374" t="s">
        <v>137</v>
      </c>
      <c r="C140" s="375"/>
      <c r="D140" s="375"/>
      <c r="E140" s="375"/>
      <c r="F140" s="384">
        <v>1685</v>
      </c>
      <c r="G140" s="385">
        <v>1.1299999999999999E-2</v>
      </c>
      <c r="H140" s="386"/>
      <c r="I140" s="387"/>
      <c r="J140" s="367"/>
    </row>
    <row r="141" spans="1:10" ht="12.95" customHeight="1">
      <c r="A141" s="367"/>
      <c r="B141" s="388" t="s">
        <v>757</v>
      </c>
      <c r="C141" s="389"/>
      <c r="D141" s="389"/>
      <c r="E141" s="389"/>
      <c r="F141" s="386" t="s">
        <v>139</v>
      </c>
      <c r="G141" s="386" t="s">
        <v>139</v>
      </c>
      <c r="H141" s="386"/>
      <c r="I141" s="387"/>
      <c r="J141" s="367"/>
    </row>
    <row r="142" spans="1:10" ht="12.95" customHeight="1">
      <c r="A142" s="367"/>
      <c r="B142" s="388" t="s">
        <v>137</v>
      </c>
      <c r="C142" s="389"/>
      <c r="D142" s="389"/>
      <c r="E142" s="389"/>
      <c r="F142" s="386" t="s">
        <v>139</v>
      </c>
      <c r="G142" s="386" t="s">
        <v>139</v>
      </c>
      <c r="H142" s="386"/>
      <c r="I142" s="387"/>
      <c r="J142" s="367"/>
    </row>
    <row r="143" spans="1:10" ht="12.95" customHeight="1">
      <c r="A143" s="367"/>
      <c r="B143" s="388" t="s">
        <v>140</v>
      </c>
      <c r="C143" s="393"/>
      <c r="D143" s="389"/>
      <c r="E143" s="393"/>
      <c r="F143" s="384">
        <v>1685</v>
      </c>
      <c r="G143" s="385">
        <v>1.1299999999999999E-2</v>
      </c>
      <c r="H143" s="386"/>
      <c r="I143" s="387"/>
      <c r="J143" s="367"/>
    </row>
    <row r="144" spans="1:10" ht="12.95" customHeight="1">
      <c r="A144" s="367"/>
      <c r="B144" s="388" t="s">
        <v>248</v>
      </c>
      <c r="C144" s="375"/>
      <c r="D144" s="389"/>
      <c r="E144" s="375"/>
      <c r="F144" s="399">
        <f>4757.9+F155</f>
        <v>2364.91</v>
      </c>
      <c r="G144" s="385">
        <f>3.18%+G155</f>
        <v>1.5700000000000002E-2</v>
      </c>
      <c r="H144" s="386"/>
      <c r="I144" s="387"/>
      <c r="J144" s="367"/>
    </row>
    <row r="145" spans="1:10" ht="12.95" customHeight="1" thickBot="1">
      <c r="A145" s="367"/>
      <c r="B145" s="400" t="s">
        <v>249</v>
      </c>
      <c r="C145" s="401"/>
      <c r="D145" s="401"/>
      <c r="E145" s="401"/>
      <c r="F145" s="402">
        <v>149067.5</v>
      </c>
      <c r="G145" s="403">
        <v>1</v>
      </c>
      <c r="H145" s="404"/>
      <c r="I145" s="405"/>
      <c r="J145" s="367"/>
    </row>
    <row r="146" spans="1:10" ht="12.95" customHeight="1">
      <c r="A146" s="367"/>
      <c r="B146" s="223"/>
      <c r="C146" s="368"/>
      <c r="D146" s="368"/>
      <c r="E146" s="368"/>
      <c r="F146" s="406"/>
      <c r="G146" s="407"/>
      <c r="H146" s="408"/>
      <c r="I146" s="408"/>
      <c r="J146" s="367"/>
    </row>
    <row r="147" spans="1:10" ht="12.95" customHeight="1" thickBot="1">
      <c r="A147" s="367"/>
      <c r="B147" s="54" t="s">
        <v>802</v>
      </c>
      <c r="C147" s="368"/>
      <c r="D147" s="368"/>
      <c r="E147" s="368"/>
      <c r="F147" s="406"/>
      <c r="G147" s="407"/>
      <c r="H147" s="408"/>
      <c r="I147" s="408"/>
      <c r="J147" s="367"/>
    </row>
    <row r="148" spans="1:10" ht="25.5">
      <c r="A148" s="367"/>
      <c r="B148" s="409" t="s">
        <v>6</v>
      </c>
      <c r="C148" s="410"/>
      <c r="D148" s="410" t="s">
        <v>299</v>
      </c>
      <c r="E148" s="411" t="s">
        <v>9</v>
      </c>
      <c r="F148" s="412" t="s">
        <v>799</v>
      </c>
      <c r="G148" s="411" t="s">
        <v>800</v>
      </c>
      <c r="H148" s="413" t="s">
        <v>801</v>
      </c>
      <c r="I148" s="414"/>
      <c r="J148" s="367"/>
    </row>
    <row r="149" spans="1:10" ht="12.95" customHeight="1">
      <c r="A149" s="367"/>
      <c r="B149" s="415" t="s">
        <v>154</v>
      </c>
      <c r="C149" s="375"/>
      <c r="D149" s="375"/>
      <c r="E149" s="375"/>
      <c r="F149" s="367"/>
      <c r="G149" s="376"/>
      <c r="H149" s="416"/>
      <c r="I149" s="414"/>
      <c r="J149" s="367"/>
    </row>
    <row r="150" spans="1:10" ht="12.95" customHeight="1">
      <c r="A150" s="378" t="s">
        <v>165</v>
      </c>
      <c r="B150" s="417" t="s">
        <v>164</v>
      </c>
      <c r="C150" s="375"/>
      <c r="D150" s="418" t="s">
        <v>304</v>
      </c>
      <c r="E150" s="380">
        <v>-149625</v>
      </c>
      <c r="F150" s="381">
        <v>-970.17</v>
      </c>
      <c r="G150" s="382">
        <v>-6.4999999999999997E-3</v>
      </c>
      <c r="H150" s="416"/>
      <c r="I150" s="414"/>
      <c r="J150" s="367"/>
    </row>
    <row r="151" spans="1:10" ht="12.95" customHeight="1">
      <c r="A151" s="378" t="s">
        <v>167</v>
      </c>
      <c r="B151" s="417" t="s">
        <v>488</v>
      </c>
      <c r="C151" s="375"/>
      <c r="D151" s="418" t="s">
        <v>304</v>
      </c>
      <c r="E151" s="380">
        <v>-94500</v>
      </c>
      <c r="F151" s="381">
        <v>-941.98</v>
      </c>
      <c r="G151" s="382">
        <v>-6.3E-3</v>
      </c>
      <c r="H151" s="416"/>
      <c r="I151" s="414"/>
      <c r="J151" s="367"/>
    </row>
    <row r="152" spans="1:10" ht="12.95" customHeight="1">
      <c r="A152" s="378" t="s">
        <v>487</v>
      </c>
      <c r="B152" s="417" t="s">
        <v>168</v>
      </c>
      <c r="C152" s="375"/>
      <c r="D152" s="418" t="s">
        <v>304</v>
      </c>
      <c r="E152" s="380">
        <v>-150000</v>
      </c>
      <c r="F152" s="381">
        <v>-278.48</v>
      </c>
      <c r="G152" s="382">
        <v>-1.9E-3</v>
      </c>
      <c r="H152" s="416"/>
      <c r="I152" s="414"/>
      <c r="J152" s="367"/>
    </row>
    <row r="153" spans="1:10" ht="12.95" customHeight="1">
      <c r="A153" s="378" t="s">
        <v>163</v>
      </c>
      <c r="B153" s="417" t="s">
        <v>166</v>
      </c>
      <c r="C153" s="375"/>
      <c r="D153" s="418" t="s">
        <v>304</v>
      </c>
      <c r="E153" s="380">
        <v>-18000</v>
      </c>
      <c r="F153" s="381">
        <v>-202.36</v>
      </c>
      <c r="G153" s="382">
        <v>-1.4E-3</v>
      </c>
      <c r="H153" s="416"/>
      <c r="I153" s="414"/>
      <c r="J153" s="367"/>
    </row>
    <row r="154" spans="1:10" ht="12.95" customHeight="1">
      <c r="A154" s="367"/>
      <c r="B154" s="415" t="s">
        <v>137</v>
      </c>
      <c r="C154" s="375"/>
      <c r="D154" s="375"/>
      <c r="E154" s="375"/>
      <c r="F154" s="384">
        <v>-2392.9899999999998</v>
      </c>
      <c r="G154" s="385">
        <v>-1.61E-2</v>
      </c>
      <c r="H154" s="419"/>
      <c r="I154" s="414"/>
      <c r="J154" s="367"/>
    </row>
    <row r="155" spans="1:10" ht="12.95" customHeight="1" thickBot="1">
      <c r="A155" s="367"/>
      <c r="B155" s="420" t="s">
        <v>140</v>
      </c>
      <c r="C155" s="421"/>
      <c r="D155" s="422"/>
      <c r="E155" s="421"/>
      <c r="F155" s="423">
        <v>-2392.9899999999998</v>
      </c>
      <c r="G155" s="424">
        <v>-1.61E-2</v>
      </c>
      <c r="H155" s="425"/>
      <c r="I155" s="414"/>
      <c r="J155" s="367"/>
    </row>
    <row r="156" spans="1:10" ht="12.95" customHeight="1">
      <c r="A156" s="367"/>
      <c r="B156" s="223"/>
      <c r="C156" s="368"/>
      <c r="D156" s="368"/>
      <c r="E156" s="368"/>
      <c r="F156" s="406"/>
      <c r="G156" s="407"/>
      <c r="H156" s="408"/>
      <c r="I156" s="408"/>
      <c r="J156" s="367"/>
    </row>
    <row r="157" spans="1:10" ht="12.95" customHeight="1" thickBot="1">
      <c r="A157" s="367"/>
      <c r="B157" s="223" t="s">
        <v>250</v>
      </c>
      <c r="C157" s="367"/>
      <c r="D157" s="367"/>
      <c r="E157" s="367"/>
      <c r="F157" s="426"/>
      <c r="G157" s="426"/>
      <c r="H157" s="367"/>
      <c r="I157" s="367"/>
      <c r="J157" s="367"/>
    </row>
    <row r="158" spans="1:10" ht="12.95" customHeight="1">
      <c r="A158" s="367"/>
      <c r="B158" s="427" t="s">
        <v>252</v>
      </c>
      <c r="C158" s="428"/>
      <c r="D158" s="428"/>
      <c r="E158" s="428"/>
      <c r="F158" s="429"/>
      <c r="G158" s="428"/>
      <c r="H158" s="430"/>
      <c r="I158" s="367"/>
      <c r="J158" s="367"/>
    </row>
    <row r="159" spans="1:10" ht="12.95" customHeight="1" thickBot="1">
      <c r="A159" s="367"/>
      <c r="B159" s="606" t="s">
        <v>253</v>
      </c>
      <c r="C159" s="607"/>
      <c r="D159" s="607"/>
      <c r="E159" s="431"/>
      <c r="F159" s="431"/>
      <c r="G159" s="431"/>
      <c r="H159" s="432"/>
      <c r="I159" s="367"/>
      <c r="J159" s="367"/>
    </row>
    <row r="160" spans="1:10" ht="12.95" customHeight="1">
      <c r="A160" s="367"/>
      <c r="B160" s="223"/>
      <c r="C160" s="367"/>
      <c r="D160" s="367"/>
      <c r="E160" s="367"/>
      <c r="F160" s="367"/>
      <c r="G160" s="367"/>
      <c r="H160" s="367"/>
      <c r="I160" s="367"/>
      <c r="J160" s="367"/>
    </row>
    <row r="161" spans="1:10" ht="12.95" customHeight="1" thickBot="1">
      <c r="A161" s="367"/>
      <c r="B161" s="223"/>
      <c r="C161" s="367"/>
      <c r="D161" s="367"/>
      <c r="E161" s="367"/>
      <c r="F161" s="367"/>
      <c r="G161" s="367"/>
      <c r="H161" s="367"/>
      <c r="I161" s="367"/>
      <c r="J161" s="367"/>
    </row>
    <row r="162" spans="1:10" s="440" customFormat="1" ht="16.5" customHeight="1">
      <c r="A162" s="433"/>
      <c r="B162" s="434" t="s">
        <v>279</v>
      </c>
      <c r="C162" s="435"/>
      <c r="D162" s="436"/>
      <c r="E162" s="437"/>
      <c r="F162" s="438"/>
      <c r="G162" s="438"/>
      <c r="H162" s="439"/>
    </row>
    <row r="163" spans="1:10" s="440" customFormat="1" ht="16.5" customHeight="1" thickBot="1">
      <c r="A163" s="433"/>
      <c r="B163" s="441" t="s">
        <v>280</v>
      </c>
      <c r="D163" s="442"/>
      <c r="E163" s="442"/>
      <c r="G163" s="443"/>
      <c r="H163" s="444"/>
    </row>
    <row r="164" spans="1:10" s="440" customFormat="1" ht="24" customHeight="1">
      <c r="A164" s="433"/>
      <c r="B164" s="608" t="s">
        <v>281</v>
      </c>
      <c r="C164" s="610" t="s">
        <v>282</v>
      </c>
      <c r="D164" s="445" t="s">
        <v>283</v>
      </c>
      <c r="E164" s="445" t="s">
        <v>283</v>
      </c>
      <c r="F164" s="446" t="s">
        <v>284</v>
      </c>
      <c r="G164" s="443"/>
      <c r="H164" s="444"/>
    </row>
    <row r="165" spans="1:10" s="440" customFormat="1" ht="15.75" customHeight="1">
      <c r="A165" s="433"/>
      <c r="B165" s="609"/>
      <c r="C165" s="611"/>
      <c r="D165" s="447" t="s">
        <v>285</v>
      </c>
      <c r="E165" s="447" t="s">
        <v>286</v>
      </c>
      <c r="F165" s="448" t="s">
        <v>285</v>
      </c>
      <c r="G165" s="443"/>
      <c r="H165" s="444"/>
    </row>
    <row r="166" spans="1:10" s="440" customFormat="1" ht="16.5" customHeight="1" thickBot="1">
      <c r="A166" s="433"/>
      <c r="B166" s="449" t="s">
        <v>139</v>
      </c>
      <c r="C166" s="450" t="s">
        <v>139</v>
      </c>
      <c r="D166" s="450" t="s">
        <v>139</v>
      </c>
      <c r="E166" s="450" t="s">
        <v>139</v>
      </c>
      <c r="F166" s="451" t="s">
        <v>139</v>
      </c>
      <c r="G166" s="443"/>
      <c r="H166" s="444"/>
    </row>
    <row r="167" spans="1:10" s="440" customFormat="1" ht="16.5" customHeight="1">
      <c r="A167" s="433"/>
      <c r="B167" s="452" t="s">
        <v>287</v>
      </c>
      <c r="C167" s="453"/>
      <c r="D167" s="453"/>
      <c r="E167" s="453"/>
      <c r="F167" s="453"/>
      <c r="G167" s="443"/>
      <c r="H167" s="444"/>
    </row>
    <row r="168" spans="1:10" s="440" customFormat="1" ht="16.5" customHeight="1">
      <c r="A168" s="433"/>
      <c r="B168" s="454"/>
      <c r="G168" s="443"/>
      <c r="H168" s="444"/>
    </row>
    <row r="169" spans="1:10" s="440" customFormat="1" ht="16.5" customHeight="1" thickBot="1">
      <c r="A169" s="433"/>
      <c r="B169" s="454" t="s">
        <v>423</v>
      </c>
      <c r="G169" s="443"/>
      <c r="H169" s="444"/>
    </row>
    <row r="170" spans="1:10" s="440" customFormat="1" ht="16.5" customHeight="1">
      <c r="A170" s="433"/>
      <c r="B170" s="455" t="s">
        <v>424</v>
      </c>
      <c r="C170" s="456" t="s">
        <v>291</v>
      </c>
      <c r="D170" s="457" t="s">
        <v>425</v>
      </c>
      <c r="G170" s="443"/>
      <c r="H170" s="444"/>
    </row>
    <row r="171" spans="1:10" s="440" customFormat="1" ht="16.5" customHeight="1">
      <c r="A171" s="433"/>
      <c r="B171" s="458" t="s">
        <v>292</v>
      </c>
      <c r="C171" s="459"/>
      <c r="D171" s="460"/>
      <c r="G171" s="443"/>
      <c r="H171" s="444"/>
    </row>
    <row r="172" spans="1:10" s="440" customFormat="1" ht="16.5" customHeight="1">
      <c r="A172" s="433"/>
      <c r="B172" s="458" t="s">
        <v>771</v>
      </c>
      <c r="C172" s="460">
        <v>11.7598</v>
      </c>
      <c r="D172" s="460">
        <v>11.9072</v>
      </c>
      <c r="G172" s="443"/>
      <c r="H172" s="444"/>
    </row>
    <row r="173" spans="1:10" s="440" customFormat="1" ht="16.5" customHeight="1">
      <c r="A173" s="433"/>
      <c r="B173" s="458" t="s">
        <v>827</v>
      </c>
      <c r="C173" s="460">
        <v>10.2354</v>
      </c>
      <c r="D173" s="460">
        <v>10.301600000000001</v>
      </c>
      <c r="G173" s="461"/>
      <c r="H173" s="444"/>
    </row>
    <row r="174" spans="1:10" s="440" customFormat="1" ht="16.5" customHeight="1">
      <c r="A174" s="433"/>
      <c r="B174" s="458" t="s">
        <v>293</v>
      </c>
      <c r="C174" s="460"/>
      <c r="D174" s="460"/>
      <c r="G174" s="443"/>
      <c r="H174" s="444"/>
    </row>
    <row r="175" spans="1:10" s="440" customFormat="1" ht="16.5" customHeight="1">
      <c r="A175" s="433"/>
      <c r="B175" s="458" t="s">
        <v>772</v>
      </c>
      <c r="C175" s="460">
        <v>11.686299999999999</v>
      </c>
      <c r="D175" s="460">
        <v>11.829700000000001</v>
      </c>
      <c r="G175" s="461"/>
      <c r="H175" s="444"/>
    </row>
    <row r="176" spans="1:10" s="440" customFormat="1" ht="16.5" customHeight="1" thickBot="1">
      <c r="A176" s="433"/>
      <c r="B176" s="462" t="s">
        <v>828</v>
      </c>
      <c r="C176" s="463">
        <v>10.319000000000001</v>
      </c>
      <c r="D176" s="463">
        <v>10.398400000000001</v>
      </c>
      <c r="G176" s="461"/>
      <c r="H176" s="444"/>
    </row>
    <row r="177" spans="1:8" s="440" customFormat="1" ht="30" customHeight="1">
      <c r="A177" s="433"/>
      <c r="B177" s="618" t="s">
        <v>452</v>
      </c>
      <c r="C177" s="619"/>
      <c r="D177" s="619"/>
      <c r="E177" s="619"/>
      <c r="F177" s="619"/>
      <c r="G177" s="619"/>
      <c r="H177" s="620"/>
    </row>
    <row r="178" spans="1:8" s="440" customFormat="1">
      <c r="A178" s="433"/>
      <c r="B178" s="464"/>
      <c r="C178" s="465"/>
      <c r="D178" s="465"/>
      <c r="E178" s="465"/>
      <c r="F178" s="465"/>
      <c r="G178" s="465"/>
      <c r="H178" s="466"/>
    </row>
    <row r="179" spans="1:8" s="440" customFormat="1" ht="16.5" customHeight="1">
      <c r="A179" s="433"/>
      <c r="B179" s="454" t="s">
        <v>789</v>
      </c>
      <c r="C179" s="467"/>
      <c r="D179" s="467"/>
      <c r="E179" s="467"/>
      <c r="G179" s="443"/>
      <c r="H179" s="444"/>
    </row>
    <row r="180" spans="1:8" s="440" customFormat="1" ht="16.5" customHeight="1">
      <c r="A180" s="433"/>
      <c r="B180" s="454"/>
      <c r="C180" s="467"/>
      <c r="D180" s="467"/>
      <c r="E180" s="467"/>
      <c r="G180" s="443"/>
      <c r="H180" s="444"/>
    </row>
    <row r="181" spans="1:8" s="440" customFormat="1" ht="25.5">
      <c r="A181" s="433"/>
      <c r="B181" s="468" t="s">
        <v>435</v>
      </c>
      <c r="C181" s="469" t="s">
        <v>448</v>
      </c>
      <c r="D181" s="469" t="s">
        <v>437</v>
      </c>
      <c r="E181" s="469" t="s">
        <v>438</v>
      </c>
      <c r="G181" s="443"/>
      <c r="H181" s="444"/>
    </row>
    <row r="182" spans="1:8" s="440" customFormat="1" ht="25.5">
      <c r="A182" s="433"/>
      <c r="B182" s="470">
        <v>45138</v>
      </c>
      <c r="C182" s="471" t="s">
        <v>449</v>
      </c>
      <c r="D182" s="472">
        <v>6.2089760000000001E-2</v>
      </c>
      <c r="E182" s="472">
        <v>6.2089760000000001E-2</v>
      </c>
      <c r="G182" s="443"/>
      <c r="H182" s="444"/>
    </row>
    <row r="183" spans="1:8" s="440" customFormat="1" ht="25.5">
      <c r="A183" s="433"/>
      <c r="B183" s="470">
        <v>45138</v>
      </c>
      <c r="C183" s="471" t="s">
        <v>451</v>
      </c>
      <c r="D183" s="472">
        <v>4.7148139999999998E-2</v>
      </c>
      <c r="E183" s="472">
        <v>4.7148139999999998E-2</v>
      </c>
      <c r="G183" s="443"/>
      <c r="H183" s="444"/>
    </row>
    <row r="184" spans="1:8" s="440" customFormat="1" ht="16.5" customHeight="1">
      <c r="A184" s="433"/>
      <c r="B184" s="454" t="s">
        <v>455</v>
      </c>
      <c r="C184" s="467"/>
      <c r="D184" s="326"/>
      <c r="E184" s="467"/>
      <c r="G184" s="443"/>
      <c r="H184" s="444"/>
    </row>
    <row r="185" spans="1:8" s="440" customFormat="1" ht="16.5" customHeight="1">
      <c r="A185" s="433"/>
      <c r="B185" s="454"/>
      <c r="C185" s="467"/>
      <c r="D185" s="326"/>
      <c r="E185" s="467"/>
      <c r="G185" s="443"/>
      <c r="H185" s="444"/>
    </row>
    <row r="186" spans="1:8" s="440" customFormat="1" ht="16.5" customHeight="1">
      <c r="A186" s="433"/>
      <c r="B186" s="454" t="s">
        <v>829</v>
      </c>
      <c r="C186" s="467"/>
      <c r="D186" s="326"/>
      <c r="E186" s="467"/>
      <c r="G186" s="443"/>
      <c r="H186" s="444"/>
    </row>
    <row r="187" spans="1:8" s="440" customFormat="1" ht="16.5" customHeight="1">
      <c r="A187" s="433"/>
      <c r="B187" s="473" t="s">
        <v>294</v>
      </c>
      <c r="C187" s="467"/>
      <c r="D187" s="326"/>
      <c r="E187" s="467"/>
      <c r="G187" s="443"/>
      <c r="H187" s="444"/>
    </row>
    <row r="188" spans="1:8" s="440" customFormat="1" ht="16.5" customHeight="1">
      <c r="A188" s="433"/>
      <c r="B188" s="473"/>
      <c r="C188" s="467"/>
      <c r="D188" s="326"/>
      <c r="E188" s="326"/>
      <c r="G188" s="443"/>
      <c r="H188" s="444"/>
    </row>
    <row r="189" spans="1:8" s="440" customFormat="1" ht="16.5" customHeight="1">
      <c r="A189" s="433"/>
      <c r="B189" s="454" t="s">
        <v>457</v>
      </c>
      <c r="C189" s="467"/>
      <c r="D189" s="326"/>
      <c r="E189" s="326"/>
      <c r="G189" s="443"/>
      <c r="H189" s="444"/>
    </row>
    <row r="190" spans="1:8" s="440" customFormat="1" ht="16.5" customHeight="1">
      <c r="A190" s="433"/>
      <c r="B190" s="454"/>
      <c r="C190" s="467"/>
      <c r="D190" s="326"/>
      <c r="E190" s="326"/>
      <c r="G190" s="443"/>
      <c r="H190" s="444"/>
    </row>
    <row r="191" spans="1:8" s="440" customFormat="1" ht="16.5" customHeight="1">
      <c r="A191" s="433"/>
      <c r="B191" s="454" t="s">
        <v>458</v>
      </c>
      <c r="C191" s="467"/>
      <c r="D191" s="326"/>
      <c r="E191" s="326"/>
      <c r="G191" s="443"/>
      <c r="H191" s="444"/>
    </row>
    <row r="192" spans="1:8" s="440" customFormat="1" ht="16.5" customHeight="1">
      <c r="A192" s="433"/>
      <c r="B192" s="474"/>
      <c r="C192" s="467"/>
      <c r="D192" s="467"/>
      <c r="E192" s="326"/>
      <c r="G192" s="443"/>
      <c r="H192" s="444"/>
    </row>
    <row r="193" spans="1:8" s="440" customFormat="1" ht="16.5" customHeight="1">
      <c r="A193" s="433"/>
      <c r="B193" s="454" t="s">
        <v>773</v>
      </c>
      <c r="C193" s="467"/>
      <c r="D193" s="467"/>
      <c r="E193" s="467"/>
      <c r="G193" s="443"/>
      <c r="H193" s="444"/>
    </row>
    <row r="194" spans="1:8" s="440" customFormat="1" ht="16.5" customHeight="1">
      <c r="A194" s="433"/>
      <c r="B194" s="454"/>
      <c r="C194" s="467"/>
      <c r="D194" s="467"/>
      <c r="E194" s="467"/>
      <c r="G194" s="443"/>
      <c r="H194" s="444"/>
    </row>
    <row r="195" spans="1:8" s="440" customFormat="1" ht="16.5" customHeight="1">
      <c r="A195" s="433"/>
      <c r="B195" s="454" t="s">
        <v>460</v>
      </c>
      <c r="C195" s="467"/>
      <c r="D195" s="467"/>
      <c r="E195" s="467"/>
      <c r="G195" s="443"/>
      <c r="H195" s="444"/>
    </row>
    <row r="196" spans="1:8" s="440" customFormat="1" ht="16.5" customHeight="1">
      <c r="A196" s="433"/>
      <c r="B196" s="454"/>
      <c r="C196" s="467"/>
      <c r="D196" s="467"/>
      <c r="E196" s="467"/>
      <c r="G196" s="443"/>
      <c r="H196" s="444"/>
    </row>
    <row r="197" spans="1:8" s="440" customFormat="1" ht="16.5" customHeight="1" thickBot="1">
      <c r="A197" s="433"/>
      <c r="B197" s="454" t="s">
        <v>461</v>
      </c>
      <c r="C197" s="467"/>
      <c r="D197" s="467"/>
      <c r="E197" s="467"/>
      <c r="G197" s="443"/>
      <c r="H197" s="444"/>
    </row>
    <row r="198" spans="1:8" s="440" customFormat="1" ht="16.5" customHeight="1">
      <c r="A198" s="433"/>
      <c r="B198" s="475" t="s">
        <v>462</v>
      </c>
      <c r="C198" s="476"/>
      <c r="D198" s="476"/>
      <c r="E198" s="476"/>
      <c r="F198" s="477">
        <v>0</v>
      </c>
      <c r="G198" s="443"/>
      <c r="H198" s="444"/>
    </row>
    <row r="199" spans="1:8" s="440" customFormat="1" ht="16.5" customHeight="1">
      <c r="A199" s="433"/>
      <c r="B199" s="478" t="s">
        <v>463</v>
      </c>
      <c r="C199" s="479"/>
      <c r="D199" s="479"/>
      <c r="E199" s="479"/>
      <c r="F199" s="480">
        <f>72.39-F202</f>
        <v>70.39</v>
      </c>
      <c r="G199" s="481"/>
      <c r="H199" s="444"/>
    </row>
    <row r="200" spans="1:8" s="440" customFormat="1" ht="16.5" customHeight="1">
      <c r="A200" s="433"/>
      <c r="B200" s="478" t="s">
        <v>464</v>
      </c>
      <c r="C200" s="479"/>
      <c r="D200" s="479"/>
      <c r="E200" s="479"/>
      <c r="F200" s="480">
        <f>G128*100</f>
        <v>1.6400000000000001</v>
      </c>
      <c r="G200" s="481"/>
      <c r="H200" s="444"/>
    </row>
    <row r="201" spans="1:8" s="440" customFormat="1" ht="16.5" customHeight="1">
      <c r="A201" s="433"/>
      <c r="B201" s="478" t="s">
        <v>774</v>
      </c>
      <c r="C201" s="479"/>
      <c r="D201" s="479"/>
      <c r="E201" s="479"/>
      <c r="F201" s="480">
        <f>(G28)*100</f>
        <v>22.893488666353417</v>
      </c>
      <c r="G201" s="481"/>
      <c r="H201" s="444"/>
    </row>
    <row r="202" spans="1:8" s="440" customFormat="1" ht="16.5" customHeight="1">
      <c r="A202" s="433"/>
      <c r="B202" s="478" t="s">
        <v>775</v>
      </c>
      <c r="C202" s="479"/>
      <c r="D202" s="479"/>
      <c r="E202" s="479"/>
      <c r="F202" s="480">
        <v>2</v>
      </c>
      <c r="G202" s="482"/>
      <c r="H202" s="444"/>
    </row>
    <row r="203" spans="1:8" s="440" customFormat="1" ht="16.5" customHeight="1" thickBot="1">
      <c r="A203" s="433"/>
      <c r="B203" s="483" t="s">
        <v>465</v>
      </c>
      <c r="C203" s="484"/>
      <c r="D203" s="484"/>
      <c r="E203" s="484"/>
      <c r="F203" s="485">
        <f>(G136+G139+G144)*100</f>
        <v>3.08</v>
      </c>
      <c r="G203" s="482"/>
      <c r="H203" s="444"/>
    </row>
    <row r="204" spans="1:8" s="440" customFormat="1" ht="16.5" customHeight="1">
      <c r="A204" s="433"/>
      <c r="B204" s="486"/>
      <c r="C204" s="467"/>
      <c r="D204" s="467"/>
      <c r="E204" s="467"/>
      <c r="F204" s="487"/>
      <c r="G204" s="443"/>
      <c r="H204" s="444"/>
    </row>
    <row r="205" spans="1:8" s="440" customFormat="1" ht="16.5" customHeight="1">
      <c r="A205" s="433"/>
      <c r="B205" s="488"/>
      <c r="C205" s="467"/>
      <c r="D205" s="467"/>
      <c r="E205" s="467"/>
      <c r="G205" s="443"/>
      <c r="H205" s="444"/>
    </row>
    <row r="206" spans="1:8" s="440" customFormat="1" ht="16.5" customHeight="1">
      <c r="A206" s="433"/>
      <c r="B206" s="488" t="s">
        <v>466</v>
      </c>
      <c r="C206" s="467"/>
      <c r="D206" s="467"/>
      <c r="E206" s="467"/>
      <c r="G206" s="443"/>
      <c r="H206" s="444"/>
    </row>
    <row r="207" spans="1:8" s="440" customFormat="1" ht="16.5" customHeight="1">
      <c r="A207" s="433"/>
      <c r="B207" s="478" t="s">
        <v>467</v>
      </c>
      <c r="C207" s="489"/>
      <c r="D207" s="489"/>
      <c r="E207" s="489"/>
      <c r="F207" s="490">
        <f>F198+F199</f>
        <v>70.39</v>
      </c>
      <c r="G207" s="491"/>
      <c r="H207" s="444"/>
    </row>
    <row r="208" spans="1:8" s="440" customFormat="1" ht="16.5" customHeight="1">
      <c r="A208" s="433"/>
      <c r="B208" s="478" t="s">
        <v>776</v>
      </c>
      <c r="C208" s="489"/>
      <c r="D208" s="489"/>
      <c r="E208" s="489"/>
      <c r="F208" s="490">
        <f>F202</f>
        <v>2</v>
      </c>
      <c r="G208" s="491"/>
      <c r="H208" s="444"/>
    </row>
    <row r="209" spans="1:8" s="440" customFormat="1" ht="16.5" customHeight="1">
      <c r="A209" s="433"/>
      <c r="B209" s="478" t="s">
        <v>777</v>
      </c>
      <c r="C209" s="489"/>
      <c r="D209" s="489"/>
      <c r="E209" s="489"/>
      <c r="F209" s="490">
        <f>F201</f>
        <v>22.893488666353417</v>
      </c>
      <c r="G209" s="492"/>
      <c r="H209" s="444"/>
    </row>
    <row r="210" spans="1:8" s="440" customFormat="1" ht="16.5" customHeight="1">
      <c r="A210" s="433"/>
      <c r="B210" s="478" t="s">
        <v>468</v>
      </c>
      <c r="C210" s="489"/>
      <c r="D210" s="489"/>
      <c r="E210" s="489"/>
      <c r="F210" s="490">
        <f>F200</f>
        <v>1.6400000000000001</v>
      </c>
      <c r="G210" s="492"/>
      <c r="H210" s="444"/>
    </row>
    <row r="211" spans="1:8" s="440" customFormat="1" ht="16.5" customHeight="1">
      <c r="A211" s="433"/>
      <c r="B211" s="478" t="s">
        <v>465</v>
      </c>
      <c r="C211" s="489"/>
      <c r="D211" s="489"/>
      <c r="E211" s="489"/>
      <c r="F211" s="490">
        <f>F203</f>
        <v>3.08</v>
      </c>
      <c r="G211" s="491"/>
      <c r="H211" s="493"/>
    </row>
    <row r="212" spans="1:8" s="440" customFormat="1" ht="16.5" customHeight="1">
      <c r="A212" s="433"/>
      <c r="B212" s="488"/>
      <c r="C212" s="494"/>
      <c r="D212" s="494"/>
      <c r="E212" s="494"/>
      <c r="F212" s="495"/>
      <c r="G212" s="443"/>
      <c r="H212" s="444"/>
    </row>
    <row r="213" spans="1:8" s="440" customFormat="1" ht="16.5" customHeight="1">
      <c r="A213" s="433"/>
      <c r="B213" s="488" t="s">
        <v>325</v>
      </c>
      <c r="C213" s="494"/>
      <c r="D213" s="494"/>
      <c r="E213" s="494"/>
      <c r="F213" s="496"/>
      <c r="G213" s="443"/>
      <c r="H213" s="444"/>
    </row>
    <row r="214" spans="1:8" s="440" customFormat="1" ht="16.5" customHeight="1" thickBot="1">
      <c r="A214" s="433"/>
      <c r="B214" s="497"/>
      <c r="C214" s="498"/>
      <c r="D214" s="498"/>
      <c r="E214" s="499"/>
      <c r="F214" s="500"/>
      <c r="G214" s="499"/>
      <c r="H214" s="501"/>
    </row>
    <row r="215" spans="1:8" s="440" customFormat="1" ht="16.5" customHeight="1">
      <c r="A215" s="433"/>
      <c r="B215" s="486" t="s">
        <v>778</v>
      </c>
      <c r="C215" s="502"/>
      <c r="D215" s="502"/>
      <c r="E215" s="502"/>
      <c r="F215" s="503"/>
      <c r="G215" s="504"/>
      <c r="H215" s="439"/>
    </row>
    <row r="216" spans="1:8" s="440" customFormat="1" ht="16.5" customHeight="1">
      <c r="A216" s="433"/>
      <c r="B216" s="454"/>
      <c r="C216" s="494"/>
      <c r="D216" s="494"/>
      <c r="E216" s="494"/>
      <c r="F216" s="496"/>
      <c r="G216" s="443"/>
      <c r="H216" s="444"/>
    </row>
    <row r="217" spans="1:8" s="440" customFormat="1" ht="16.5" customHeight="1">
      <c r="A217" s="433"/>
      <c r="B217" s="505" t="s">
        <v>779</v>
      </c>
      <c r="C217" s="506"/>
      <c r="D217" s="506"/>
      <c r="E217" s="506"/>
      <c r="F217" s="507"/>
      <c r="G217" s="443"/>
      <c r="H217" s="444"/>
    </row>
    <row r="218" spans="1:8" s="440" customFormat="1" ht="61.5" customHeight="1">
      <c r="A218" s="433"/>
      <c r="B218" s="508" t="s">
        <v>297</v>
      </c>
      <c r="C218" s="509" t="s">
        <v>298</v>
      </c>
      <c r="D218" s="509" t="s">
        <v>299</v>
      </c>
      <c r="E218" s="509" t="s">
        <v>300</v>
      </c>
      <c r="F218" s="509" t="s">
        <v>301</v>
      </c>
      <c r="G218" s="509" t="s">
        <v>302</v>
      </c>
      <c r="H218" s="444"/>
    </row>
    <row r="219" spans="1:8" s="440" customFormat="1" ht="16.5" customHeight="1">
      <c r="A219" s="433"/>
      <c r="B219" s="510" t="s">
        <v>111</v>
      </c>
      <c r="C219" s="511">
        <v>45169</v>
      </c>
      <c r="D219" s="418" t="s">
        <v>304</v>
      </c>
      <c r="E219" s="490">
        <v>183.64830333333333</v>
      </c>
      <c r="F219" s="490">
        <v>185.65</v>
      </c>
      <c r="G219" s="612">
        <v>482.81</v>
      </c>
      <c r="H219" s="444"/>
    </row>
    <row r="220" spans="1:8" s="440" customFormat="1" ht="16.5" customHeight="1">
      <c r="A220" s="433"/>
      <c r="B220" s="510" t="s">
        <v>30</v>
      </c>
      <c r="C220" s="511">
        <v>45169</v>
      </c>
      <c r="D220" s="418" t="s">
        <v>304</v>
      </c>
      <c r="E220" s="490">
        <v>930.40326370370371</v>
      </c>
      <c r="F220" s="490">
        <v>996.8</v>
      </c>
      <c r="G220" s="613"/>
      <c r="H220" s="444"/>
    </row>
    <row r="221" spans="1:8" s="440" customFormat="1" ht="16.5" customHeight="1">
      <c r="A221" s="433"/>
      <c r="B221" s="510" t="s">
        <v>121</v>
      </c>
      <c r="C221" s="511">
        <v>45169</v>
      </c>
      <c r="D221" s="418" t="s">
        <v>304</v>
      </c>
      <c r="E221" s="490">
        <v>644.51327431913114</v>
      </c>
      <c r="F221" s="490">
        <v>648.4</v>
      </c>
      <c r="G221" s="613"/>
      <c r="H221" s="444"/>
    </row>
    <row r="222" spans="1:8" s="440" customFormat="1" ht="16.5" customHeight="1">
      <c r="A222" s="433"/>
      <c r="B222" s="510" t="s">
        <v>115</v>
      </c>
      <c r="C222" s="511">
        <v>45169</v>
      </c>
      <c r="D222" s="418" t="s">
        <v>304</v>
      </c>
      <c r="E222" s="490">
        <v>1111.4549999999999</v>
      </c>
      <c r="F222" s="490">
        <v>1124.2</v>
      </c>
      <c r="G222" s="614"/>
      <c r="H222" s="444"/>
    </row>
    <row r="223" spans="1:8" s="440" customFormat="1" ht="16.5" customHeight="1">
      <c r="A223" s="433"/>
      <c r="B223" s="510" t="s">
        <v>780</v>
      </c>
      <c r="C223" s="512"/>
      <c r="D223" s="512"/>
      <c r="E223" s="513"/>
      <c r="F223" s="513"/>
      <c r="G223" s="514"/>
      <c r="H223" s="444"/>
    </row>
    <row r="224" spans="1:8" s="440" customFormat="1" ht="16.5" customHeight="1">
      <c r="A224" s="433"/>
      <c r="B224" s="473"/>
      <c r="E224" s="515"/>
      <c r="F224" s="515"/>
      <c r="G224" s="516"/>
      <c r="H224" s="444"/>
    </row>
    <row r="225" spans="1:10" s="517" customFormat="1">
      <c r="B225" s="518" t="s">
        <v>790</v>
      </c>
      <c r="C225" s="519"/>
      <c r="D225" s="520"/>
      <c r="E225" s="440"/>
      <c r="F225" s="440"/>
      <c r="G225" s="440"/>
      <c r="H225" s="211"/>
    </row>
    <row r="226" spans="1:10" s="517" customFormat="1">
      <c r="B226" s="615" t="s">
        <v>306</v>
      </c>
      <c r="C226" s="616"/>
      <c r="D226" s="617"/>
      <c r="E226" s="521">
        <v>0</v>
      </c>
      <c r="F226" s="440"/>
      <c r="G226" s="440"/>
      <c r="H226" s="211"/>
    </row>
    <row r="227" spans="1:10" s="517" customFormat="1">
      <c r="B227" s="615" t="s">
        <v>307</v>
      </c>
      <c r="C227" s="616"/>
      <c r="D227" s="617"/>
      <c r="E227" s="522">
        <v>171</v>
      </c>
      <c r="F227" s="516"/>
      <c r="G227" s="516"/>
      <c r="H227" s="211"/>
    </row>
    <row r="228" spans="1:10" s="517" customFormat="1">
      <c r="B228" s="615" t="s">
        <v>308</v>
      </c>
      <c r="C228" s="616"/>
      <c r="D228" s="617"/>
      <c r="E228" s="522">
        <v>171</v>
      </c>
      <c r="F228" s="516"/>
      <c r="G228" s="516"/>
      <c r="H228" s="211"/>
    </row>
    <row r="229" spans="1:10" s="517" customFormat="1">
      <c r="B229" s="615" t="s">
        <v>309</v>
      </c>
      <c r="C229" s="616"/>
      <c r="D229" s="617"/>
      <c r="E229" s="522">
        <v>195</v>
      </c>
      <c r="F229" s="516"/>
      <c r="G229" s="516"/>
      <c r="H229" s="211"/>
    </row>
    <row r="230" spans="1:10" s="517" customFormat="1">
      <c r="B230" s="615" t="s">
        <v>310</v>
      </c>
      <c r="C230" s="616"/>
      <c r="D230" s="617"/>
      <c r="E230" s="523">
        <v>0</v>
      </c>
      <c r="F230" s="516"/>
      <c r="G230" s="516"/>
      <c r="H230" s="211"/>
    </row>
    <row r="231" spans="1:10" s="517" customFormat="1">
      <c r="B231" s="615" t="s">
        <v>311</v>
      </c>
      <c r="C231" s="616"/>
      <c r="D231" s="617"/>
      <c r="E231" s="522">
        <v>148356000.45999998</v>
      </c>
      <c r="F231" s="516"/>
      <c r="G231" s="516"/>
      <c r="H231" s="211"/>
    </row>
    <row r="232" spans="1:10" s="517" customFormat="1">
      <c r="B232" s="615" t="s">
        <v>312</v>
      </c>
      <c r="C232" s="616"/>
      <c r="D232" s="617"/>
      <c r="E232" s="522">
        <v>133618231.86999997</v>
      </c>
      <c r="F232" s="516"/>
      <c r="G232" s="516"/>
      <c r="H232" s="211"/>
      <c r="J232" s="524"/>
    </row>
    <row r="233" spans="1:10" s="517" customFormat="1">
      <c r="B233" s="615" t="s">
        <v>313</v>
      </c>
      <c r="C233" s="616"/>
      <c r="D233" s="617"/>
      <c r="E233" s="522">
        <v>169544234.17000002</v>
      </c>
      <c r="F233" s="516"/>
      <c r="G233" s="525"/>
      <c r="H233" s="211"/>
      <c r="J233" s="526"/>
    </row>
    <row r="234" spans="1:10" s="517" customFormat="1">
      <c r="B234" s="615" t="s">
        <v>314</v>
      </c>
      <c r="C234" s="616"/>
      <c r="D234" s="617"/>
      <c r="E234" s="522">
        <v>-14737768.59</v>
      </c>
      <c r="F234" s="516"/>
      <c r="G234" s="527"/>
      <c r="H234" s="211"/>
      <c r="J234" s="526"/>
    </row>
    <row r="235" spans="1:10" s="517" customFormat="1">
      <c r="B235" s="528" t="s">
        <v>315</v>
      </c>
      <c r="C235" s="529"/>
      <c r="D235" s="529"/>
      <c r="E235" s="515"/>
      <c r="F235" s="516"/>
      <c r="G235" s="516"/>
      <c r="H235" s="211"/>
    </row>
    <row r="236" spans="1:10" s="440" customFormat="1" ht="16.5" customHeight="1">
      <c r="A236" s="433"/>
      <c r="B236" s="473"/>
      <c r="E236" s="515"/>
      <c r="F236" s="515"/>
      <c r="G236" s="516"/>
      <c r="H236" s="444"/>
    </row>
    <row r="237" spans="1:10" s="440" customFormat="1" ht="16.5" customHeight="1">
      <c r="A237" s="433"/>
      <c r="B237" s="518" t="s">
        <v>781</v>
      </c>
      <c r="C237" s="519"/>
      <c r="D237" s="519"/>
      <c r="H237" s="444"/>
    </row>
    <row r="238" spans="1:10" s="440" customFormat="1" ht="16.5" customHeight="1">
      <c r="A238" s="433"/>
      <c r="B238" s="441"/>
      <c r="F238" s="530"/>
      <c r="G238" s="530"/>
      <c r="H238" s="444"/>
    </row>
    <row r="239" spans="1:10" s="440" customFormat="1" ht="16.5" customHeight="1">
      <c r="A239" s="433"/>
      <c r="B239" s="518" t="s">
        <v>782</v>
      </c>
      <c r="C239" s="519"/>
      <c r="D239" s="519"/>
      <c r="F239" s="531"/>
      <c r="H239" s="444"/>
    </row>
    <row r="240" spans="1:10" s="440" customFormat="1" ht="16.5" customHeight="1">
      <c r="A240" s="433"/>
      <c r="B240" s="532"/>
      <c r="C240" s="529"/>
      <c r="D240" s="529"/>
      <c r="H240" s="444"/>
    </row>
    <row r="241" spans="1:10" s="440" customFormat="1" ht="16.5" customHeight="1">
      <c r="A241" s="433"/>
      <c r="B241" s="533" t="s">
        <v>783</v>
      </c>
      <c r="C241" s="519"/>
      <c r="D241" s="519"/>
      <c r="F241" s="531"/>
      <c r="H241" s="444"/>
    </row>
    <row r="242" spans="1:10" s="440" customFormat="1" ht="16.5" customHeight="1">
      <c r="A242" s="433"/>
      <c r="B242" s="534"/>
      <c r="C242" s="535"/>
      <c r="D242" s="535"/>
      <c r="E242" s="535"/>
      <c r="F242" s="535"/>
      <c r="H242" s="444"/>
    </row>
    <row r="243" spans="1:10" s="440" customFormat="1" ht="16.5" customHeight="1">
      <c r="A243" s="433"/>
      <c r="B243" s="533" t="s">
        <v>786</v>
      </c>
      <c r="C243" s="519"/>
      <c r="D243" s="519"/>
      <c r="H243" s="444"/>
    </row>
    <row r="244" spans="1:10" s="440" customFormat="1" ht="16.5" customHeight="1">
      <c r="A244" s="433"/>
      <c r="B244" s="536" t="s">
        <v>322</v>
      </c>
      <c r="C244" s="537"/>
      <c r="D244" s="537"/>
      <c r="E244" s="512">
        <v>125</v>
      </c>
      <c r="H244" s="444"/>
    </row>
    <row r="245" spans="1:10" s="440" customFormat="1" ht="16.5" customHeight="1">
      <c r="A245" s="433"/>
      <c r="B245" s="536" t="s">
        <v>323</v>
      </c>
      <c r="C245" s="537"/>
      <c r="D245" s="537"/>
      <c r="E245" s="538">
        <v>111990000</v>
      </c>
      <c r="H245" s="444"/>
    </row>
    <row r="246" spans="1:10" s="440" customFormat="1" ht="16.5" customHeight="1">
      <c r="A246" s="433"/>
      <c r="B246" s="536" t="s">
        <v>324</v>
      </c>
      <c r="C246" s="537"/>
      <c r="D246" s="537"/>
      <c r="E246" s="538">
        <v>575700</v>
      </c>
      <c r="H246" s="444"/>
    </row>
    <row r="247" spans="1:10" s="440" customFormat="1" ht="16.5" customHeight="1">
      <c r="A247" s="433"/>
      <c r="B247" s="539"/>
      <c r="H247" s="444"/>
    </row>
    <row r="248" spans="1:10" s="440" customFormat="1" ht="16.5" customHeight="1" thickBot="1">
      <c r="A248" s="433"/>
      <c r="B248" s="540" t="s">
        <v>784</v>
      </c>
      <c r="C248" s="541"/>
      <c r="D248" s="541"/>
      <c r="E248" s="541"/>
      <c r="F248" s="541"/>
      <c r="G248" s="541"/>
      <c r="H248" s="501"/>
    </row>
    <row r="249" spans="1:10" s="440" customFormat="1" ht="16.5" customHeight="1">
      <c r="A249" s="433"/>
    </row>
    <row r="251" spans="1:10">
      <c r="B251" s="563" t="s">
        <v>881</v>
      </c>
      <c r="C251" s="563"/>
      <c r="D251" s="563"/>
      <c r="E251" s="563"/>
      <c r="F251" s="563"/>
      <c r="G251" s="563"/>
      <c r="H251" s="563"/>
      <c r="I251" s="563"/>
      <c r="J251" s="195"/>
    </row>
    <row r="252" spans="1:10">
      <c r="B252" s="564" t="s">
        <v>831</v>
      </c>
      <c r="C252" s="565" t="s">
        <v>832</v>
      </c>
      <c r="D252" s="565"/>
      <c r="E252" s="182" t="s">
        <v>833</v>
      </c>
      <c r="F252" s="182" t="s">
        <v>834</v>
      </c>
      <c r="G252" s="565" t="s">
        <v>835</v>
      </c>
      <c r="H252" s="565"/>
      <c r="I252" s="565"/>
      <c r="J252" s="565"/>
    </row>
    <row r="253" spans="1:10" ht="51">
      <c r="B253" s="564"/>
      <c r="C253" s="542" t="s">
        <v>293</v>
      </c>
      <c r="D253" s="542" t="s">
        <v>292</v>
      </c>
      <c r="E253" s="182" t="s">
        <v>882</v>
      </c>
      <c r="F253" s="182" t="s">
        <v>883</v>
      </c>
      <c r="G253" s="542" t="s">
        <v>293</v>
      </c>
      <c r="H253" s="542" t="s">
        <v>292</v>
      </c>
      <c r="I253" s="182" t="s">
        <v>882</v>
      </c>
      <c r="J253" s="182" t="s">
        <v>883</v>
      </c>
    </row>
    <row r="254" spans="1:10">
      <c r="B254" s="185" t="s">
        <v>884</v>
      </c>
      <c r="C254" s="183">
        <v>8.0094047582200067E-2</v>
      </c>
      <c r="D254" s="183">
        <v>8.3332973147038247E-2</v>
      </c>
      <c r="E254" s="183">
        <v>5.8464260931361034E-2</v>
      </c>
      <c r="F254" s="183">
        <v>2.4888034540819115E-2</v>
      </c>
      <c r="G254" s="543">
        <v>11829.7</v>
      </c>
      <c r="H254" s="543">
        <v>11907.2</v>
      </c>
      <c r="I254" s="543">
        <v>11319.165108041978</v>
      </c>
      <c r="J254" s="543">
        <v>10550.751077094008</v>
      </c>
    </row>
    <row r="255" spans="1:10">
      <c r="B255" s="185" t="s">
        <v>839</v>
      </c>
      <c r="C255" s="183">
        <v>9.3178373947566673E-2</v>
      </c>
      <c r="D255" s="183">
        <v>9.6419557003447398E-2</v>
      </c>
      <c r="E255" s="183">
        <v>9.0120129976131613E-2</v>
      </c>
      <c r="F255" s="183">
        <v>7.8878529940973108E-2</v>
      </c>
      <c r="G255" s="543">
        <v>10937.121513299619</v>
      </c>
      <c r="H255" s="543">
        <v>10969.727120299229</v>
      </c>
      <c r="I255" s="543">
        <v>10906.356719968975</v>
      </c>
      <c r="J255" s="543">
        <v>10793.274492154869</v>
      </c>
    </row>
    <row r="256" spans="1:10">
      <c r="B256" s="319"/>
      <c r="C256" s="78"/>
      <c r="D256" s="320"/>
      <c r="E256" s="78"/>
      <c r="F256" s="78"/>
      <c r="G256" s="78"/>
      <c r="H256" s="78"/>
      <c r="I256" s="78"/>
      <c r="J256" s="78"/>
    </row>
    <row r="257" spans="2:10">
      <c r="B257" s="78"/>
      <c r="C257" s="78"/>
      <c r="D257" s="78"/>
      <c r="E257" s="78"/>
      <c r="F257" s="78"/>
      <c r="G257" s="78"/>
      <c r="H257" s="78"/>
      <c r="I257" s="78"/>
      <c r="J257" s="78"/>
    </row>
    <row r="258" spans="2:10">
      <c r="B258" s="563" t="s">
        <v>885</v>
      </c>
      <c r="C258" s="563"/>
      <c r="D258" s="563"/>
      <c r="E258" s="563"/>
      <c r="F258" s="563"/>
      <c r="G258" s="78"/>
      <c r="H258" s="78"/>
      <c r="I258" s="78"/>
      <c r="J258" s="78"/>
    </row>
    <row r="259" spans="2:10" ht="25.5">
      <c r="B259" s="189"/>
      <c r="C259" s="190" t="s">
        <v>884</v>
      </c>
      <c r="D259" s="190" t="s">
        <v>839</v>
      </c>
      <c r="E259" s="190" t="s">
        <v>840</v>
      </c>
      <c r="F259" s="190" t="s">
        <v>841</v>
      </c>
      <c r="G259" s="78"/>
      <c r="H259" s="78"/>
      <c r="I259" s="78"/>
      <c r="J259" s="78"/>
    </row>
    <row r="260" spans="2:10">
      <c r="B260" s="181" t="s">
        <v>845</v>
      </c>
      <c r="C260" s="192">
        <v>270000</v>
      </c>
      <c r="D260" s="192">
        <v>120000</v>
      </c>
      <c r="E260" s="193" t="s">
        <v>866</v>
      </c>
      <c r="F260" s="193" t="s">
        <v>866</v>
      </c>
      <c r="G260" s="78"/>
      <c r="H260" s="78"/>
      <c r="I260" s="78"/>
      <c r="J260" s="78"/>
    </row>
    <row r="261" spans="2:10">
      <c r="B261" s="181" t="s">
        <v>846</v>
      </c>
      <c r="C261" s="192">
        <v>297236.22009999998</v>
      </c>
      <c r="D261" s="192">
        <v>126278.9399</v>
      </c>
      <c r="E261" s="193" t="s">
        <v>866</v>
      </c>
      <c r="F261" s="193" t="s">
        <v>866</v>
      </c>
      <c r="G261" s="78"/>
      <c r="H261" s="78"/>
      <c r="I261" s="78"/>
      <c r="J261" s="78"/>
    </row>
    <row r="262" spans="2:10">
      <c r="B262" s="181" t="s">
        <v>847</v>
      </c>
      <c r="C262" s="193">
        <v>8.5108000000000003E-2</v>
      </c>
      <c r="D262" s="193">
        <v>9.8924999999999999E-2</v>
      </c>
      <c r="E262" s="193" t="s">
        <v>866</v>
      </c>
      <c r="F262" s="193" t="s">
        <v>866</v>
      </c>
      <c r="G262" s="78"/>
      <c r="H262" s="78"/>
      <c r="I262" s="320"/>
      <c r="J262" s="320"/>
    </row>
    <row r="263" spans="2:10">
      <c r="B263" s="181" t="s">
        <v>886</v>
      </c>
      <c r="C263" s="193">
        <v>6.8584999999999993E-2</v>
      </c>
      <c r="D263" s="193">
        <v>9.8794999999999994E-2</v>
      </c>
      <c r="E263" s="193" t="s">
        <v>866</v>
      </c>
      <c r="F263" s="193" t="s">
        <v>866</v>
      </c>
      <c r="G263" s="78"/>
      <c r="H263" s="78"/>
      <c r="I263" s="320"/>
      <c r="J263" s="320"/>
    </row>
    <row r="264" spans="2:10">
      <c r="B264" s="181" t="s">
        <v>887</v>
      </c>
      <c r="C264" s="193">
        <v>4.8724600672721857E-2</v>
      </c>
      <c r="D264" s="193">
        <v>8.2187703251838717E-2</v>
      </c>
      <c r="E264" s="193" t="s">
        <v>866</v>
      </c>
      <c r="F264" s="193" t="s">
        <v>866</v>
      </c>
      <c r="G264" s="78"/>
      <c r="H264" s="78"/>
      <c r="I264" s="320"/>
      <c r="J264" s="320"/>
    </row>
    <row r="265" spans="2:10">
      <c r="B265" s="78"/>
      <c r="C265" s="78"/>
      <c r="D265" s="78"/>
      <c r="E265" s="78"/>
      <c r="F265" s="78"/>
      <c r="G265" s="78"/>
      <c r="H265" s="78"/>
      <c r="I265" s="78"/>
      <c r="J265" s="78"/>
    </row>
    <row r="266" spans="2:10">
      <c r="B266" s="563" t="s">
        <v>888</v>
      </c>
      <c r="C266" s="563"/>
      <c r="D266" s="563"/>
      <c r="E266" s="563"/>
      <c r="F266" s="563"/>
      <c r="G266" s="78"/>
      <c r="H266" s="78"/>
      <c r="I266" s="78"/>
      <c r="J266" s="78"/>
    </row>
    <row r="267" spans="2:10" ht="25.5">
      <c r="B267" s="189"/>
      <c r="C267" s="190" t="s">
        <v>884</v>
      </c>
      <c r="D267" s="190" t="s">
        <v>839</v>
      </c>
      <c r="E267" s="190" t="s">
        <v>840</v>
      </c>
      <c r="F267" s="190" t="s">
        <v>841</v>
      </c>
      <c r="G267" s="78"/>
      <c r="H267" s="78"/>
      <c r="I267" s="78"/>
      <c r="J267" s="78"/>
    </row>
    <row r="268" spans="2:10">
      <c r="B268" s="181" t="s">
        <v>845</v>
      </c>
      <c r="C268" s="192">
        <v>270000</v>
      </c>
      <c r="D268" s="192">
        <v>120000</v>
      </c>
      <c r="E268" s="193" t="s">
        <v>866</v>
      </c>
      <c r="F268" s="193" t="s">
        <v>866</v>
      </c>
      <c r="G268" s="78"/>
      <c r="H268" s="78"/>
      <c r="I268" s="78"/>
      <c r="J268" s="78"/>
    </row>
    <row r="269" spans="2:10">
      <c r="B269" s="181" t="s">
        <v>846</v>
      </c>
      <c r="C269" s="192">
        <v>298290.64130000002</v>
      </c>
      <c r="D269" s="192">
        <v>126481.96189999999</v>
      </c>
      <c r="E269" s="193" t="s">
        <v>866</v>
      </c>
      <c r="F269" s="193" t="s">
        <v>866</v>
      </c>
      <c r="G269" s="78"/>
      <c r="H269" s="78"/>
      <c r="I269" s="78"/>
      <c r="J269" s="78"/>
    </row>
    <row r="270" spans="2:10">
      <c r="B270" s="181" t="s">
        <v>847</v>
      </c>
      <c r="C270" s="193">
        <v>8.8330000000000006E-2</v>
      </c>
      <c r="D270" s="193">
        <v>0.102171</v>
      </c>
      <c r="E270" s="193" t="s">
        <v>866</v>
      </c>
      <c r="F270" s="193" t="s">
        <v>866</v>
      </c>
      <c r="G270" s="78"/>
      <c r="H270" s="78"/>
      <c r="I270" s="320"/>
      <c r="J270" s="320"/>
    </row>
    <row r="271" spans="2:10">
      <c r="B271" s="181" t="s">
        <v>886</v>
      </c>
      <c r="C271" s="193">
        <v>6.8584999999999993E-2</v>
      </c>
      <c r="D271" s="193">
        <v>9.8794999999999994E-2</v>
      </c>
      <c r="E271" s="193" t="s">
        <v>866</v>
      </c>
      <c r="F271" s="193" t="s">
        <v>866</v>
      </c>
      <c r="G271" s="78"/>
      <c r="H271" s="78"/>
      <c r="I271" s="320"/>
      <c r="J271" s="320"/>
    </row>
    <row r="272" spans="2:10">
      <c r="B272" s="181" t="s">
        <v>887</v>
      </c>
      <c r="C272" s="193">
        <v>4.8724600672721857E-2</v>
      </c>
      <c r="D272" s="193">
        <v>8.2187703251838717E-2</v>
      </c>
      <c r="E272" s="193" t="s">
        <v>866</v>
      </c>
      <c r="F272" s="193" t="s">
        <v>866</v>
      </c>
      <c r="G272" s="78"/>
      <c r="H272" s="78"/>
      <c r="I272" s="320"/>
      <c r="J272" s="320"/>
    </row>
    <row r="273" spans="2:10">
      <c r="B273" s="78"/>
      <c r="C273" s="78"/>
      <c r="D273" s="78"/>
      <c r="E273" s="78"/>
      <c r="F273" s="78"/>
      <c r="G273" s="78"/>
      <c r="H273" s="78"/>
      <c r="I273" s="78"/>
      <c r="J273" s="78"/>
    </row>
    <row r="274" spans="2:10">
      <c r="B274" s="78"/>
      <c r="C274" s="78"/>
      <c r="D274" s="78"/>
      <c r="E274" s="78"/>
      <c r="F274" s="78"/>
      <c r="G274" s="78"/>
      <c r="H274" s="78"/>
      <c r="I274" s="78"/>
      <c r="J274" s="78"/>
    </row>
    <row r="275" spans="2:10">
      <c r="B275" s="182" t="s">
        <v>862</v>
      </c>
      <c r="C275" s="78"/>
      <c r="D275" s="78"/>
      <c r="E275" s="78"/>
      <c r="F275" s="78"/>
      <c r="G275" s="78"/>
      <c r="H275" s="78"/>
      <c r="I275" s="78"/>
      <c r="J275" s="78"/>
    </row>
    <row r="276" spans="2:10">
      <c r="B276" s="181" t="s">
        <v>889</v>
      </c>
      <c r="C276" s="186"/>
      <c r="D276" s="78"/>
      <c r="E276" s="78"/>
      <c r="F276" s="78"/>
      <c r="G276" s="78"/>
      <c r="H276" s="78"/>
      <c r="I276" s="78"/>
      <c r="J276" s="78"/>
    </row>
    <row r="277" spans="2:10">
      <c r="B277" s="181" t="s">
        <v>890</v>
      </c>
      <c r="C277" s="186"/>
      <c r="D277" s="78"/>
      <c r="E277" s="78"/>
      <c r="F277" s="78"/>
      <c r="G277" s="78"/>
      <c r="H277" s="78"/>
      <c r="I277" s="78"/>
      <c r="J277" s="78"/>
    </row>
    <row r="278" spans="2:10">
      <c r="B278" s="2"/>
      <c r="C278" s="2"/>
      <c r="D278" s="2"/>
      <c r="E278" s="2"/>
      <c r="F278" s="2"/>
      <c r="G278" s="2"/>
      <c r="H278" s="2"/>
      <c r="I278" s="2"/>
      <c r="J278" s="2"/>
    </row>
    <row r="279" spans="2:10">
      <c r="B279" s="2"/>
      <c r="C279" s="2"/>
      <c r="D279" s="2"/>
      <c r="E279" s="2"/>
      <c r="F279" s="2"/>
      <c r="G279" s="2"/>
      <c r="H279" s="2"/>
      <c r="I279" s="2"/>
      <c r="J279" s="2"/>
    </row>
    <row r="280" spans="2:10">
      <c r="B280" s="182" t="s">
        <v>860</v>
      </c>
      <c r="C280" s="189"/>
      <c r="D280" s="2"/>
      <c r="E280" s="2"/>
      <c r="F280" s="2"/>
      <c r="G280" s="2"/>
      <c r="H280" s="2"/>
      <c r="I280" s="2"/>
      <c r="J280" s="2"/>
    </row>
    <row r="281" spans="2:10">
      <c r="B281" s="195" t="s">
        <v>878</v>
      </c>
      <c r="C281" s="321">
        <v>1872.3868810323854</v>
      </c>
      <c r="D281" s="2"/>
      <c r="E281" s="2"/>
      <c r="F281" s="2"/>
      <c r="G281" s="2"/>
      <c r="H281" s="2"/>
      <c r="I281" s="2"/>
      <c r="J281" s="2"/>
    </row>
    <row r="282" spans="2:10">
      <c r="B282" s="195" t="s">
        <v>879</v>
      </c>
      <c r="C282" s="204">
        <v>4.0160960275777331</v>
      </c>
      <c r="D282" s="2"/>
      <c r="E282" s="2"/>
      <c r="F282" s="2"/>
      <c r="G282" s="2"/>
      <c r="H282" s="2"/>
      <c r="I282" s="2"/>
      <c r="J282" s="2"/>
    </row>
    <row r="283" spans="2:10">
      <c r="B283" s="195" t="s">
        <v>861</v>
      </c>
      <c r="C283" s="204">
        <v>4.1669084941388324</v>
      </c>
      <c r="D283" s="2"/>
      <c r="E283" s="2"/>
      <c r="F283" s="2"/>
      <c r="G283" s="2"/>
      <c r="H283" s="2"/>
      <c r="I283" s="2"/>
      <c r="J283" s="2"/>
    </row>
    <row r="284" spans="2:10">
      <c r="B284" s="195" t="s">
        <v>880</v>
      </c>
      <c r="C284" s="544">
        <v>7.4879599083621157E-2</v>
      </c>
      <c r="D284" s="2"/>
      <c r="E284" s="2"/>
      <c r="F284" s="2"/>
      <c r="G284" s="2"/>
      <c r="H284" s="2"/>
      <c r="I284" s="2"/>
      <c r="J284" s="2"/>
    </row>
    <row r="286" spans="2:10" ht="13.5" thickBot="1"/>
    <row r="287" spans="2:10">
      <c r="B287" s="545"/>
      <c r="C287" s="546"/>
      <c r="D287" s="547"/>
      <c r="E287" s="602" t="s">
        <v>904</v>
      </c>
      <c r="F287" s="603"/>
    </row>
    <row r="288" spans="2:10">
      <c r="B288" s="548" t="s">
        <v>893</v>
      </c>
      <c r="C288" s="549"/>
      <c r="D288" s="549"/>
      <c r="E288" s="210"/>
      <c r="F288" s="211"/>
    </row>
    <row r="289" spans="2:6">
      <c r="B289" s="550" t="s">
        <v>894</v>
      </c>
      <c r="C289" s="549"/>
      <c r="D289" s="549"/>
      <c r="E289" s="210"/>
      <c r="F289" s="211"/>
    </row>
    <row r="290" spans="2:6">
      <c r="B290" s="551" t="s">
        <v>905</v>
      </c>
      <c r="C290" s="549"/>
      <c r="D290" s="549"/>
      <c r="E290" s="210"/>
      <c r="F290" s="211"/>
    </row>
    <row r="291" spans="2:6">
      <c r="B291" s="551" t="s">
        <v>906</v>
      </c>
      <c r="C291" s="549"/>
      <c r="D291" s="549"/>
      <c r="E291" s="210"/>
      <c r="F291" s="211"/>
    </row>
    <row r="292" spans="2:6">
      <c r="B292" s="552"/>
      <c r="C292" s="549"/>
      <c r="D292" s="549"/>
      <c r="E292" s="210"/>
      <c r="F292" s="211"/>
    </row>
    <row r="293" spans="2:6">
      <c r="B293" s="552"/>
      <c r="C293" s="549"/>
      <c r="D293" s="549"/>
      <c r="E293" s="210"/>
      <c r="F293" s="211"/>
    </row>
    <row r="294" spans="2:6">
      <c r="B294" s="552"/>
      <c r="C294" s="549"/>
      <c r="D294" s="549"/>
      <c r="E294" s="210"/>
      <c r="F294" s="211"/>
    </row>
    <row r="295" spans="2:6">
      <c r="B295" s="552"/>
      <c r="C295" s="549"/>
      <c r="D295" s="549"/>
      <c r="E295" s="210"/>
      <c r="F295" s="211"/>
    </row>
    <row r="296" spans="2:6">
      <c r="B296" s="550" t="s">
        <v>907</v>
      </c>
      <c r="C296" s="549"/>
      <c r="D296" s="549"/>
      <c r="E296" s="210"/>
      <c r="F296" s="211"/>
    </row>
    <row r="297" spans="2:6" ht="13.5" thickBot="1">
      <c r="B297" s="553"/>
      <c r="C297" s="554"/>
      <c r="D297" s="554"/>
      <c r="E297" s="216"/>
      <c r="F297" s="217"/>
    </row>
    <row r="298" spans="2:6" ht="13.5" thickBot="1"/>
    <row r="299" spans="2:6">
      <c r="B299" s="555" t="s">
        <v>897</v>
      </c>
    </row>
    <row r="300" spans="2:6">
      <c r="B300" s="556" t="s">
        <v>908</v>
      </c>
    </row>
    <row r="301" spans="2:6">
      <c r="B301" s="557"/>
    </row>
    <row r="302" spans="2:6">
      <c r="B302" s="557"/>
    </row>
    <row r="303" spans="2:6">
      <c r="B303" s="557"/>
    </row>
    <row r="304" spans="2:6">
      <c r="B304" s="557"/>
    </row>
    <row r="305" spans="2:2">
      <c r="B305" s="557"/>
    </row>
    <row r="306" spans="2:2">
      <c r="B306" s="557"/>
    </row>
    <row r="307" spans="2:2">
      <c r="B307" s="557"/>
    </row>
    <row r="308" spans="2:2">
      <c r="B308" s="557"/>
    </row>
    <row r="309" spans="2:2">
      <c r="B309" s="557"/>
    </row>
    <row r="310" spans="2:2">
      <c r="B310" s="557"/>
    </row>
    <row r="311" spans="2:2" ht="13.5" thickBot="1">
      <c r="B311" s="558"/>
    </row>
  </sheetData>
  <sortState xmlns:xlrd2="http://schemas.microsoft.com/office/spreadsheetml/2017/richdata2" ref="B150:G153">
    <sortCondition ref="G150:G153"/>
  </sortState>
  <mergeCells count="22">
    <mergeCell ref="B233:D233"/>
    <mergeCell ref="B177:H177"/>
    <mergeCell ref="B229:D229"/>
    <mergeCell ref="B230:D230"/>
    <mergeCell ref="B231:D231"/>
    <mergeCell ref="B232:D232"/>
    <mergeCell ref="B258:F258"/>
    <mergeCell ref="B266:F266"/>
    <mergeCell ref="E287:F287"/>
    <mergeCell ref="B1:E1"/>
    <mergeCell ref="B251:I251"/>
    <mergeCell ref="B252:B253"/>
    <mergeCell ref="C252:D252"/>
    <mergeCell ref="G252:J252"/>
    <mergeCell ref="B159:D159"/>
    <mergeCell ref="B164:B165"/>
    <mergeCell ref="C164:C165"/>
    <mergeCell ref="G219:G222"/>
    <mergeCell ref="B226:D226"/>
    <mergeCell ref="B227:D227"/>
    <mergeCell ref="B228:D228"/>
    <mergeCell ref="B234:D234"/>
  </mergeCells>
  <hyperlinks>
    <hyperlink ref="I2" location="'Scheme Dash Board'!A1" display="Back to Scheme DashBoard" xr:uid="{49D69EC2-5228-4D16-9227-89D11A2C744C}"/>
  </hyperlink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Scheme Dash Board</vt:lpstr>
      <vt:lpstr>PPFCF</vt:lpstr>
      <vt:lpstr>PPLF</vt:lpstr>
      <vt:lpstr>PPTSF</vt:lpstr>
      <vt:lpstr>PPCHF</vt:lpstr>
      <vt:lpstr>JR_PAGE_ANCHOR_0_2</vt:lpstr>
      <vt:lpstr>PPLF!JR_PAGE_ANCHOR_0_3</vt:lpstr>
      <vt:lpstr>JR_PAGE_ANCHOR_0_4</vt:lpstr>
      <vt:lpstr>PPCHF!JR_PAGE_ANCHOR_0_6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2023-08-11T06:04:44Z</dcterms:created>
  <dcterms:modified xsi:type="dcterms:W3CDTF">2023-08-11T07:10:24Z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2023-08-07T10:06:45Z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bcdfa2fb-48e7-4148-9b2d-38cfc2113290</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