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Scheme Dash Board" sheetId="1" r:id="rId1"/>
    <sheet name="PPFCF" sheetId="2" r:id="rId2"/>
    <sheet name="PPTSF" sheetId="3" r:id="rId3"/>
    <sheet name="PPLF" sheetId="4" r:id="rId4"/>
    <sheet name="PPCHF" sheetId="5" r:id="rId5"/>
  </sheets>
  <definedNames>
    <definedName name="JR_PAGE_ANCHOR_0_1">'Scheme Dash Board'!#REF!</definedName>
    <definedName name="JR_PAGE_ANCHOR_0_2" localSheetId="3">'PPLF'!$A$1</definedName>
    <definedName name="JR_PAGE_ANCHOR_0_2">'PPFCF'!$A$1</definedName>
    <definedName name="JR_PAGE_ANCHOR_0_3" localSheetId="4">'PPCHF'!$A$1</definedName>
    <definedName name="JR_PAGE_ANCHOR_0_3">#REF!</definedName>
    <definedName name="JR_PAGE_ANCHOR_0_4">'PPTSF'!$A$1</definedName>
    <definedName name="JR_PAGE_ANCHOR_0_5">#REF!</definedName>
    <definedName name="JR_PAGE_ANCHOR_0_6">#REF!</definedName>
  </definedNames>
  <calcPr fullCalcOnLoad="1"/>
</workbook>
</file>

<file path=xl/sharedStrings.xml><?xml version="1.0" encoding="utf-8"?>
<sst xmlns="http://schemas.openxmlformats.org/spreadsheetml/2006/main" count="1798" uniqueCount="920">
  <si>
    <t>Scheme Name</t>
  </si>
  <si>
    <t>Parag Parikh Flexi Cap Fund</t>
  </si>
  <si>
    <t>Parag Parikh Tax Saver Fund</t>
  </si>
  <si>
    <t>Parag Parikh Conservative Hybrid Fund</t>
  </si>
  <si>
    <t xml:space="preserve">
  </t>
  </si>
  <si>
    <t>Monthly Portfolio Statement as on April 30, 2023</t>
  </si>
  <si>
    <t>Name of the Instrument</t>
  </si>
  <si>
    <t>ISIN</t>
  </si>
  <si>
    <t>Industry</t>
  </si>
  <si>
    <t>Quantity</t>
  </si>
  <si>
    <t>Market/Fair Value
 (Rs. in Lakhs)</t>
  </si>
  <si>
    <t>% to Net
 Assets</t>
  </si>
  <si>
    <t>YTM~</t>
  </si>
  <si>
    <t>YTC^</t>
  </si>
  <si>
    <t>null</t>
  </si>
  <si>
    <t>Equity &amp; Equity related</t>
  </si>
  <si>
    <t>(a) Listed / awaiting listing on Stock Exchanges</t>
  </si>
  <si>
    <t>HDFC03</t>
  </si>
  <si>
    <t>Housing Development Finance Corporation Limited</t>
  </si>
  <si>
    <t>INE001A01036</t>
  </si>
  <si>
    <t>Finance</t>
  </si>
  <si>
    <t>ITCL02</t>
  </si>
  <si>
    <t>ITC Limited</t>
  </si>
  <si>
    <t>INE154A01025</t>
  </si>
  <si>
    <t>Diversified FMCG</t>
  </si>
  <si>
    <t>BAJA01</t>
  </si>
  <si>
    <t>Bajaj Holdings &amp; Investment Limited</t>
  </si>
  <si>
    <t>INE118A01012</t>
  </si>
  <si>
    <t>IBCL05</t>
  </si>
  <si>
    <t>ICICI Bank Limited</t>
  </si>
  <si>
    <t>INE090A01021</t>
  </si>
  <si>
    <t>Banks</t>
  </si>
  <si>
    <t>UTIB02</t>
  </si>
  <si>
    <t>Axis Bank Limited</t>
  </si>
  <si>
    <t>INE238A01034</t>
  </si>
  <si>
    <t>HCLT02</t>
  </si>
  <si>
    <t>HCL Technologies Limited</t>
  </si>
  <si>
    <t>INE860A01027</t>
  </si>
  <si>
    <t>IT - Software</t>
  </si>
  <si>
    <t>PGCI01</t>
  </si>
  <si>
    <t>Power Grid Corporation of India Limited</t>
  </si>
  <si>
    <t>INE752E01010</t>
  </si>
  <si>
    <t>Power</t>
  </si>
  <si>
    <t>COAL01</t>
  </si>
  <si>
    <t>Coal India Limited</t>
  </si>
  <si>
    <t>INE522F01014</t>
  </si>
  <si>
    <t>Consumable Fuels</t>
  </si>
  <si>
    <t>IEEL02</t>
  </si>
  <si>
    <t>Indian Energy Exchange Limited</t>
  </si>
  <si>
    <t>INE022Q01020</t>
  </si>
  <si>
    <t>Capital Markets</t>
  </si>
  <si>
    <t>Hero MotoCorp Limited</t>
  </si>
  <si>
    <t>INE158A01026</t>
  </si>
  <si>
    <t>Automobiles</t>
  </si>
  <si>
    <t>CDSL01</t>
  </si>
  <si>
    <t>Central Depository Services (India) Limited</t>
  </si>
  <si>
    <t>INE736A01011</t>
  </si>
  <si>
    <t>MOFS03</t>
  </si>
  <si>
    <t>Motilal Oswal Financial Services Limited</t>
  </si>
  <si>
    <t>INE338I01027</t>
  </si>
  <si>
    <t>MAUD01</t>
  </si>
  <si>
    <t>Maruti Suzuki India Limited</t>
  </si>
  <si>
    <t>INE585B01010</t>
  </si>
  <si>
    <t>CHEL02</t>
  </si>
  <si>
    <t>Zydus Lifesciences Limited</t>
  </si>
  <si>
    <t>INE010B01027</t>
  </si>
  <si>
    <t>Pharmaceuticals &amp; Biotechnology</t>
  </si>
  <si>
    <t>MCEX01</t>
  </si>
  <si>
    <t>Multi Commodity Exchange of India Limited</t>
  </si>
  <si>
    <t>INE745G01035</t>
  </si>
  <si>
    <t>CIPL03</t>
  </si>
  <si>
    <t>Cipla Limited</t>
  </si>
  <si>
    <t>INE059A01026</t>
  </si>
  <si>
    <t>DRRL02</t>
  </si>
  <si>
    <t>Dr. Reddy's Laboratories Limited</t>
  </si>
  <si>
    <t>INE089A01023</t>
  </si>
  <si>
    <t>INFS02</t>
  </si>
  <si>
    <t>Infosys Limited</t>
  </si>
  <si>
    <t>INE009A01021</t>
  </si>
  <si>
    <t>RIND01</t>
  </si>
  <si>
    <t>Reliance Industries Limited</t>
  </si>
  <si>
    <t>INE002A01018</t>
  </si>
  <si>
    <t>Petroleum Products</t>
  </si>
  <si>
    <t>NMDC01</t>
  </si>
  <si>
    <t>NMDC Limited</t>
  </si>
  <si>
    <t>INE584A01023</t>
  </si>
  <si>
    <t>Minerals &amp; Mining</t>
  </si>
  <si>
    <t>Bajaj Finance Limited</t>
  </si>
  <si>
    <t>INE296A01024</t>
  </si>
  <si>
    <t>BALI02</t>
  </si>
  <si>
    <t>Balkrishna Industries Limited</t>
  </si>
  <si>
    <t>INE787D01026</t>
  </si>
  <si>
    <t>Auto Components</t>
  </si>
  <si>
    <t>IPCA03</t>
  </si>
  <si>
    <t>IPCA Laboratories Limited</t>
  </si>
  <si>
    <t>INE571A01038</t>
  </si>
  <si>
    <t>ICRA01</t>
  </si>
  <si>
    <t>ICRA Limited</t>
  </si>
  <si>
    <t>INE725G01011</t>
  </si>
  <si>
    <t>UTIA01</t>
  </si>
  <si>
    <t>UTI Asset Management Company Limited</t>
  </si>
  <si>
    <t>INE094J01016</t>
  </si>
  <si>
    <t>KOMA02</t>
  </si>
  <si>
    <t>Kotak Mahindra Bank Limited</t>
  </si>
  <si>
    <t>INE237A01028</t>
  </si>
  <si>
    <t>IFEL01</t>
  </si>
  <si>
    <t>Oracle Financial Services Software Limited</t>
  </si>
  <si>
    <t>INE881D01027</t>
  </si>
  <si>
    <t>NMST01</t>
  </si>
  <si>
    <t>NMDC Steel Limited</t>
  </si>
  <si>
    <t>INE0NNS01018</t>
  </si>
  <si>
    <t>Ferrous Metals</t>
  </si>
  <si>
    <t>IndusInd Bank Limited</t>
  </si>
  <si>
    <t>INE095A01012</t>
  </si>
  <si>
    <t>MASC01</t>
  </si>
  <si>
    <t>Maharashtra Scooters Limited</t>
  </si>
  <si>
    <t>INE288A01013</t>
  </si>
  <si>
    <t>Tech Mahindra Limited</t>
  </si>
  <si>
    <t>INE669C01036</t>
  </si>
  <si>
    <t>Hindustan Unilever Limited</t>
  </si>
  <si>
    <t>INE030A01027</t>
  </si>
  <si>
    <t>Bharti Airtel Limited</t>
  </si>
  <si>
    <t>INE397D01024</t>
  </si>
  <si>
    <t>Telecom - Services</t>
  </si>
  <si>
    <t>TELC03</t>
  </si>
  <si>
    <t>Tata Motors Limited</t>
  </si>
  <si>
    <t>INE155A01022</t>
  </si>
  <si>
    <t>TCSL01</t>
  </si>
  <si>
    <t>Tata Consultancy Services Limited</t>
  </si>
  <si>
    <t>INE467B01029</t>
  </si>
  <si>
    <t>Ashok Leyland Limited</t>
  </si>
  <si>
    <t>INE208A01029</t>
  </si>
  <si>
    <t>Agricultural, Commercial &amp; Construction Vehicles</t>
  </si>
  <si>
    <t>HDFC Life Insurance Company Limited</t>
  </si>
  <si>
    <t>INE795G01014</t>
  </si>
  <si>
    <t>Insurance</t>
  </si>
  <si>
    <t>Sub Total</t>
  </si>
  <si>
    <t>(b) Unlisted</t>
  </si>
  <si>
    <t>NIL</t>
  </si>
  <si>
    <t>Total</t>
  </si>
  <si>
    <t>Equity &amp; Equity related Foreign Investments</t>
  </si>
  <si>
    <t>Microsoft Corp</t>
  </si>
  <si>
    <t>US5949181045</t>
  </si>
  <si>
    <t>Alphabet Inc A</t>
  </si>
  <si>
    <t>US02079K3059</t>
  </si>
  <si>
    <t>Amazon Com Inc</t>
  </si>
  <si>
    <t>US0231351067</t>
  </si>
  <si>
    <t>Meta Platforms Registered Shares A</t>
  </si>
  <si>
    <t>US30303M1027</t>
  </si>
  <si>
    <t>Derivatives</t>
  </si>
  <si>
    <t>Index / Stock Futures</t>
  </si>
  <si>
    <t>HDFC Life Insurance Company Limited May 2023 Future</t>
  </si>
  <si>
    <t>Ashok Leyland Limited May 2023 Future</t>
  </si>
  <si>
    <t>Tata Consultancy Services Limited June 2023 Future</t>
  </si>
  <si>
    <t>TELCMAY23</t>
  </si>
  <si>
    <t>Tata Motors Limited May 2023 Future</t>
  </si>
  <si>
    <t>Bharti Airtel Limited May 2023 Future</t>
  </si>
  <si>
    <t>Hindustan Unilever Limited May 2023 Future</t>
  </si>
  <si>
    <t>Tech Mahindra Limited May 2023 Future</t>
  </si>
  <si>
    <t>IndusInd Bank Limited May 2023 Future</t>
  </si>
  <si>
    <t>KMBKMAY23</t>
  </si>
  <si>
    <t>Kotak Mahindra Bank Limited May 2023 Future</t>
  </si>
  <si>
    <t>Bajaj Finance Limited May 2023 Future</t>
  </si>
  <si>
    <t>RINDMAY23</t>
  </si>
  <si>
    <t>Reliance Industries Limited May 2023 Future</t>
  </si>
  <si>
    <t>Money Market Instruments</t>
  </si>
  <si>
    <t>Certificate of Deposit</t>
  </si>
  <si>
    <t>SBAI215</t>
  </si>
  <si>
    <t>INE062A16465</t>
  </si>
  <si>
    <t>INE090A169Y6</t>
  </si>
  <si>
    <t>UTIB1258</t>
  </si>
  <si>
    <t>INE238AD6157</t>
  </si>
  <si>
    <t>INE028A16CZ4</t>
  </si>
  <si>
    <t>KMBK808</t>
  </si>
  <si>
    <t>INE237A164R5</t>
  </si>
  <si>
    <t>NBAR698</t>
  </si>
  <si>
    <t>INE261F16686</t>
  </si>
  <si>
    <t>Commercial Paper</t>
  </si>
  <si>
    <t>HDFC1218</t>
  </si>
  <si>
    <t>Housing Development Finance Corporation Limited (26/12/2023) **</t>
  </si>
  <si>
    <t>INE001A14ZZ7</t>
  </si>
  <si>
    <t>Others</t>
  </si>
  <si>
    <t>Margin Fixed Deposit</t>
  </si>
  <si>
    <t xml:space="preserve">Duration (in Days) </t>
  </si>
  <si>
    <t>5% Axis Bank Limited (14/02/2024)</t>
  </si>
  <si>
    <t>365</t>
  </si>
  <si>
    <t>4.60% Axis Bank Limited (02/11/2023)</t>
  </si>
  <si>
    <t>5% Axis Bank Limited (16/02/2024)</t>
  </si>
  <si>
    <t>5% Axis Bank Limited (15/02/2024)</t>
  </si>
  <si>
    <t>4.60% Axis Bank Limited (01/11/2023)</t>
  </si>
  <si>
    <t>4.60% Axis Bank Limited (03/11/2023)</t>
  </si>
  <si>
    <t>3.3% Axis Bank Limited (07/06/2023)</t>
  </si>
  <si>
    <t>3.3% Axis Bank Limited (31/05/2023)</t>
  </si>
  <si>
    <t>3.65% Axis Bank Limited (05/07/2023)</t>
  </si>
  <si>
    <t>3.65% Axis Bank Limited (06/07/2023)</t>
  </si>
  <si>
    <t>3.65% Axis Bank Limited (20/07/2023)</t>
  </si>
  <si>
    <t>3.65% Axis Bank Limited (23/08/2023)</t>
  </si>
  <si>
    <t>3.65% Axis Bank Limited (29/08/2023)</t>
  </si>
  <si>
    <t>4.60% Axis Bank Limited (01/12/2023)</t>
  </si>
  <si>
    <t>3.3% Axis Bank Limited (14/06/2023)</t>
  </si>
  <si>
    <t>4.60% Axis Bank Limited (05/12/2023)</t>
  </si>
  <si>
    <t>4.60% Axis Bank Limited (30/10/2023)</t>
  </si>
  <si>
    <t>367</t>
  </si>
  <si>
    <t>4.60% Axis Bank Limited (04/12/2023)</t>
  </si>
  <si>
    <t>4.75% Axis Bank Limited (05/02/2024)</t>
  </si>
  <si>
    <t>369</t>
  </si>
  <si>
    <t>5.7% HDFC Bank Limited (19/10/2023)</t>
  </si>
  <si>
    <t>$0.00%</t>
  </si>
  <si>
    <t>Reverse Repo / TREPS</t>
  </si>
  <si>
    <t>TRP_020523</t>
  </si>
  <si>
    <t>Clearing Corporation of India Ltd</t>
  </si>
  <si>
    <t>Net Receivables / (Payables)</t>
  </si>
  <si>
    <t>GRAND TOTAL</t>
  </si>
  <si>
    <t xml:space="preserve"> </t>
  </si>
  <si>
    <t xml:space="preserve">$  Less Than 0.01% of Net Asset Value </t>
  </si>
  <si>
    <t>~ YTM as on April 30, 2023</t>
  </si>
  <si>
    <t>^ Pursuant to AMFI circular no. 135/BP/91/2020-21, Yield to Call (YTC) for AT-1 bonds and Tier-2 bonds as on April 30, 2023.</t>
  </si>
  <si>
    <t>Industry / Rating</t>
  </si>
  <si>
    <t>Debt Instruments</t>
  </si>
  <si>
    <t>(a) Listed / awaiting listing on Stock Exchange</t>
  </si>
  <si>
    <t>GOI1057</t>
  </si>
  <si>
    <t>IN3120130064</t>
  </si>
  <si>
    <t>Sovereign</t>
  </si>
  <si>
    <t>(b) Privately placed / Unlisted</t>
  </si>
  <si>
    <t>UTIB1265</t>
  </si>
  <si>
    <t>INE238AD6249</t>
  </si>
  <si>
    <t>KMBK792</t>
  </si>
  <si>
    <t>INE237A164O2</t>
  </si>
  <si>
    <t>IBCL1134</t>
  </si>
  <si>
    <t>INE090A167X2</t>
  </si>
  <si>
    <t>HDFC1185</t>
  </si>
  <si>
    <t>INE001A14YV9</t>
  </si>
  <si>
    <t>NBAR694</t>
  </si>
  <si>
    <t>INE261F14JJ4</t>
  </si>
  <si>
    <t>Treasury Bill</t>
  </si>
  <si>
    <t>TBIL2148</t>
  </si>
  <si>
    <t>182 Days Tbill (MD 06/07/2023)</t>
  </si>
  <si>
    <t>IN002022Y419</t>
  </si>
  <si>
    <t>TBIL2154</t>
  </si>
  <si>
    <t>182 Days Tbill (MD 20/07/2023)</t>
  </si>
  <si>
    <t>IN002022Y435</t>
  </si>
  <si>
    <t>TBIL2195</t>
  </si>
  <si>
    <t>91 Days Tbill (MD 27/07/2023)</t>
  </si>
  <si>
    <t>IN002023X047</t>
  </si>
  <si>
    <t>TBIL2160</t>
  </si>
  <si>
    <t>91 Days Tbill (MD 04/05/2023)</t>
  </si>
  <si>
    <t>IN002022X445</t>
  </si>
  <si>
    <t>TBIL2162</t>
  </si>
  <si>
    <t>91 Days Tbill (MD 11/05/2023)</t>
  </si>
  <si>
    <t>IN002022X452</t>
  </si>
  <si>
    <t>TBIL2177</t>
  </si>
  <si>
    <t>91 Days Tbill (MD 08/06/2023)</t>
  </si>
  <si>
    <t>IN002022X494</t>
  </si>
  <si>
    <t>TBIL2067</t>
  </si>
  <si>
    <t>364 Days Tbill (MD 22/06/2023)</t>
  </si>
  <si>
    <t>IN002022Z127</t>
  </si>
  <si>
    <t>TBIL2057</t>
  </si>
  <si>
    <t>364 Days Tbill (MD 01/06/2023)</t>
  </si>
  <si>
    <t>IN002022Z093</t>
  </si>
  <si>
    <t>TBIL2180</t>
  </si>
  <si>
    <t>91 Days Tbill (MD 15/06/2023)</t>
  </si>
  <si>
    <t>IN002022X502</t>
  </si>
  <si>
    <t>TBIL2190</t>
  </si>
  <si>
    <t>91 Days Tbill (MD 13/07/2023)</t>
  </si>
  <si>
    <t>IN002023X021</t>
  </si>
  <si>
    <t>TBIL2166</t>
  </si>
  <si>
    <t>91 Days Tbill (MD 18/05/2023)</t>
  </si>
  <si>
    <t>IN002022X460</t>
  </si>
  <si>
    <t>TBIL2150</t>
  </si>
  <si>
    <t>182 Days Tbill (MD 13/07/2023)</t>
  </si>
  <si>
    <t>IN002022Y427</t>
  </si>
  <si>
    <t>FDHD2029</t>
  </si>
  <si>
    <t>6.5% HDFC Bank Limited (19/12/2023)</t>
  </si>
  <si>
    <t>FDHD2023</t>
  </si>
  <si>
    <t>5.5% HDFC Bank Limited (09/10/2023)</t>
  </si>
  <si>
    <t>FDHD2022M</t>
  </si>
  <si>
    <t>6.05% HDFC Bank Limited (04/10/2023)</t>
  </si>
  <si>
    <t>FDHD2030</t>
  </si>
  <si>
    <t>6.6% HDFC Bank Limited (08/02/2024)</t>
  </si>
  <si>
    <t>FDHD2024</t>
  </si>
  <si>
    <t>5.5% HDFC Bank Limited (10/10/2023)</t>
  </si>
  <si>
    <t>FDHD2037</t>
  </si>
  <si>
    <t>6.6% HDFC Bank Limited (22/04/2024)</t>
  </si>
  <si>
    <t>WIPR02</t>
  </si>
  <si>
    <t>Wipro Limited</t>
  </si>
  <si>
    <t>INE075A01022</t>
  </si>
  <si>
    <t>CMSI01</t>
  </si>
  <si>
    <t>CMS Info System Limited</t>
  </si>
  <si>
    <t>INE925R01014</t>
  </si>
  <si>
    <t>Commercial Services &amp; Supplies</t>
  </si>
  <si>
    <t>VSTI01</t>
  </si>
  <si>
    <t>VST Industries Limited</t>
  </si>
  <si>
    <t>INE710A01016</t>
  </si>
  <si>
    <t>Cigarettes &amp; Tobacco Products</t>
  </si>
  <si>
    <t>CPIL02</t>
  </si>
  <si>
    <t>CCL Products (India) Limited</t>
  </si>
  <si>
    <t>INE421D01022</t>
  </si>
  <si>
    <t>Agricultural Food &amp; other Products</t>
  </si>
  <si>
    <t>IBCL1145</t>
  </si>
  <si>
    <t>INE090A162Z8</t>
  </si>
  <si>
    <t>UTIB1271</t>
  </si>
  <si>
    <t>INE238AD6298</t>
  </si>
  <si>
    <t>IRLY01</t>
  </si>
  <si>
    <t>Indian Railway Finance Corporation Limited</t>
  </si>
  <si>
    <t>INE053F01010</t>
  </si>
  <si>
    <t>BALN01</t>
  </si>
  <si>
    <t>Bajaj Auto Limited</t>
  </si>
  <si>
    <t>INE917I01010</t>
  </si>
  <si>
    <t>PLNG01</t>
  </si>
  <si>
    <t>Petronet LNG Limited</t>
  </si>
  <si>
    <t>INE347G01014</t>
  </si>
  <si>
    <t>Gas</t>
  </si>
  <si>
    <t>IBCLMAY23</t>
  </si>
  <si>
    <t>ICICI Bank Limited May 2023 Future</t>
  </si>
  <si>
    <t>GOI2183</t>
  </si>
  <si>
    <t>IN3120180200</t>
  </si>
  <si>
    <t>GOI2153</t>
  </si>
  <si>
    <t>IN3120180176</t>
  </si>
  <si>
    <t>GOI2159</t>
  </si>
  <si>
    <t>IN3120180184</t>
  </si>
  <si>
    <t>GOI2490</t>
  </si>
  <si>
    <t>IN4520200093</t>
  </si>
  <si>
    <t>GOI2139</t>
  </si>
  <si>
    <t>IN1520180184</t>
  </si>
  <si>
    <t>GOI2161</t>
  </si>
  <si>
    <t>IN3120180192</t>
  </si>
  <si>
    <t>GOI4096</t>
  </si>
  <si>
    <t>IN2920180030</t>
  </si>
  <si>
    <t>GOI2039</t>
  </si>
  <si>
    <t>IN2020180013</t>
  </si>
  <si>
    <t>GOI3221</t>
  </si>
  <si>
    <t>IN3320170175</t>
  </si>
  <si>
    <t>IRLY322</t>
  </si>
  <si>
    <t>8.25% Indian Railway Finance Corporation Limited (28/02/2024) **</t>
  </si>
  <si>
    <t>INE053F07BB3</t>
  </si>
  <si>
    <t>NHBA299</t>
  </si>
  <si>
    <t>INE557F08FG1</t>
  </si>
  <si>
    <t>IOIC627</t>
  </si>
  <si>
    <t>INE242A08510</t>
  </si>
  <si>
    <t>NBAR587</t>
  </si>
  <si>
    <t>INE261F08CK9</t>
  </si>
  <si>
    <t>ONGC38</t>
  </si>
  <si>
    <t>INE213A08040</t>
  </si>
  <si>
    <t>GOI2172</t>
  </si>
  <si>
    <t>IN2820180049</t>
  </si>
  <si>
    <t>GOI4485</t>
  </si>
  <si>
    <t>IN0020220037</t>
  </si>
  <si>
    <t>GOI4640</t>
  </si>
  <si>
    <t>IN1620220070</t>
  </si>
  <si>
    <t>GOI3375</t>
  </si>
  <si>
    <t>IN2820180114</t>
  </si>
  <si>
    <t>GOI2164</t>
  </si>
  <si>
    <t>IN2120180053</t>
  </si>
  <si>
    <t>GOI2058</t>
  </si>
  <si>
    <t>IN2020180039</t>
  </si>
  <si>
    <t>GOI1993</t>
  </si>
  <si>
    <t>IN3420170182</t>
  </si>
  <si>
    <t>GOI2167</t>
  </si>
  <si>
    <t>IN2220180052</t>
  </si>
  <si>
    <t>GOI2089</t>
  </si>
  <si>
    <t>IN3120180036</t>
  </si>
  <si>
    <t>GOI3648</t>
  </si>
  <si>
    <t>IN4520200044</t>
  </si>
  <si>
    <t>GOI3519</t>
  </si>
  <si>
    <t>IN3420210046</t>
  </si>
  <si>
    <t>GOI2101</t>
  </si>
  <si>
    <t>IN2020180070</t>
  </si>
  <si>
    <t>GOI2147</t>
  </si>
  <si>
    <t>IN1520180200</t>
  </si>
  <si>
    <t>GOI2206</t>
  </si>
  <si>
    <t>IN3320180166</t>
  </si>
  <si>
    <t>GOI2228</t>
  </si>
  <si>
    <t>IN1420180151</t>
  </si>
  <si>
    <t>GOI2076</t>
  </si>
  <si>
    <t>IN3320180034</t>
  </si>
  <si>
    <t>GOI2197</t>
  </si>
  <si>
    <t>IN2120180095</t>
  </si>
  <si>
    <t>GOI2066</t>
  </si>
  <si>
    <t>IN2020180047</t>
  </si>
  <si>
    <t>GOI4101</t>
  </si>
  <si>
    <t>IN3620180023</t>
  </si>
  <si>
    <t>GOI2171</t>
  </si>
  <si>
    <t>IN1920180115</t>
  </si>
  <si>
    <t>GOI2025</t>
  </si>
  <si>
    <t>IN3520170090</t>
  </si>
  <si>
    <t>GOI2035</t>
  </si>
  <si>
    <t>IN2820180015</t>
  </si>
  <si>
    <t>PGCI203</t>
  </si>
  <si>
    <t>INE752E07FR0</t>
  </si>
  <si>
    <t>GOI4103</t>
  </si>
  <si>
    <t>IN4520200010</t>
  </si>
  <si>
    <t>GOI2339</t>
  </si>
  <si>
    <t>IN1920190056</t>
  </si>
  <si>
    <t>GOI3532</t>
  </si>
  <si>
    <t>IN1320210041</t>
  </si>
  <si>
    <t>GOI2627</t>
  </si>
  <si>
    <t>IN2220200124</t>
  </si>
  <si>
    <t>GOI2119</t>
  </si>
  <si>
    <t>IN2920180196</t>
  </si>
  <si>
    <t>GOI2128</t>
  </si>
  <si>
    <t>IN3320180042</t>
  </si>
  <si>
    <t>GOI2121</t>
  </si>
  <si>
    <t>IN1520180119</t>
  </si>
  <si>
    <t>GOI2124</t>
  </si>
  <si>
    <t>IN2920180212</t>
  </si>
  <si>
    <t>GOI2115</t>
  </si>
  <si>
    <t>IN2920180188</t>
  </si>
  <si>
    <t>GOI3409</t>
  </si>
  <si>
    <t>IN2820180106</t>
  </si>
  <si>
    <t>GOI2143</t>
  </si>
  <si>
    <t>IN1520180192</t>
  </si>
  <si>
    <t>GOI2087</t>
  </si>
  <si>
    <t>IN2220180037</t>
  </si>
  <si>
    <t>GOI4102</t>
  </si>
  <si>
    <t>IN3620180106</t>
  </si>
  <si>
    <t>GOI2221</t>
  </si>
  <si>
    <t>IN3320180174</t>
  </si>
  <si>
    <t>GOI2217</t>
  </si>
  <si>
    <t>IN3320180182</t>
  </si>
  <si>
    <t>GOI4643</t>
  </si>
  <si>
    <t>IN3420180017</t>
  </si>
  <si>
    <t>GOI4641</t>
  </si>
  <si>
    <t>IN2920180097</t>
  </si>
  <si>
    <t>GOI4642</t>
  </si>
  <si>
    <t>IN1020180130</t>
  </si>
  <si>
    <t>GOI2055</t>
  </si>
  <si>
    <t>IN1020180080</t>
  </si>
  <si>
    <t>GOI2205</t>
  </si>
  <si>
    <t>IN1520180291</t>
  </si>
  <si>
    <t>GOI3190</t>
  </si>
  <si>
    <t>IN3720180063</t>
  </si>
  <si>
    <t>GOI4097</t>
  </si>
  <si>
    <t>IN3120180218</t>
  </si>
  <si>
    <t>GOI4094</t>
  </si>
  <si>
    <t>IN1620170150</t>
  </si>
  <si>
    <t>GOI3259</t>
  </si>
  <si>
    <t>IN3420180124</t>
  </si>
  <si>
    <t>GOI2163</t>
  </si>
  <si>
    <t>IN1520180226</t>
  </si>
  <si>
    <t>GOI3344</t>
  </si>
  <si>
    <t>IN1820180108</t>
  </si>
  <si>
    <t>GOI3932</t>
  </si>
  <si>
    <t>IN2720180032</t>
  </si>
  <si>
    <t>GOI2168</t>
  </si>
  <si>
    <t>IN1520180234</t>
  </si>
  <si>
    <t>GOI2032</t>
  </si>
  <si>
    <t>IN2920170205</t>
  </si>
  <si>
    <t>GOI3329</t>
  </si>
  <si>
    <t>IN3420170216</t>
  </si>
  <si>
    <t>GOI2041</t>
  </si>
  <si>
    <t>IN3120180010</t>
  </si>
  <si>
    <t>GOI2027</t>
  </si>
  <si>
    <t>IN3520170041</t>
  </si>
  <si>
    <t>GOI2259</t>
  </si>
  <si>
    <t>IN3320180018</t>
  </si>
  <si>
    <t>GOI4092</t>
  </si>
  <si>
    <t>IN1220180021</t>
  </si>
  <si>
    <t>GOI3220</t>
  </si>
  <si>
    <t>IN1620170101</t>
  </si>
  <si>
    <t>GOI3768</t>
  </si>
  <si>
    <t>IN1020170131</t>
  </si>
  <si>
    <t>GOI4443</t>
  </si>
  <si>
    <t>IN2220220031</t>
  </si>
  <si>
    <t>GOI4964</t>
  </si>
  <si>
    <t>IN1020220613</t>
  </si>
  <si>
    <t>GOI4099</t>
  </si>
  <si>
    <t>IN3420190016</t>
  </si>
  <si>
    <t>GOI2438</t>
  </si>
  <si>
    <t>IN1620190190</t>
  </si>
  <si>
    <t>IGIF29</t>
  </si>
  <si>
    <t>INE219X07215</t>
  </si>
  <si>
    <t>GOI2458</t>
  </si>
  <si>
    <t>IN3120190068</t>
  </si>
  <si>
    <t>GOI4095</t>
  </si>
  <si>
    <t>IN2020190103</t>
  </si>
  <si>
    <t>GOI4093</t>
  </si>
  <si>
    <t>IN1420190085</t>
  </si>
  <si>
    <t>GOI4100</t>
  </si>
  <si>
    <t>IN3420210053</t>
  </si>
  <si>
    <t>GOI3649</t>
  </si>
  <si>
    <t>IN3520210037</t>
  </si>
  <si>
    <t>GOI3955</t>
  </si>
  <si>
    <t>IN2920200317</t>
  </si>
  <si>
    <t>BKBA364</t>
  </si>
  <si>
    <t>INE028A16DC1</t>
  </si>
  <si>
    <t>HDFC1210</t>
  </si>
  <si>
    <t>Housing Development Finance Corporation Limited (23/11/2023) **</t>
  </si>
  <si>
    <t>INE001A14ZT0</t>
  </si>
  <si>
    <t>FDHD2007M</t>
  </si>
  <si>
    <t>5.10% HDFC Bank Limited (29/05/2023)</t>
  </si>
  <si>
    <t>FDUT963</t>
  </si>
  <si>
    <t>5.25% Axis Bank Limited (30/05/2023)</t>
  </si>
  <si>
    <t>FDHD2009M</t>
  </si>
  <si>
    <t>5.10% HDFC Bank Limited (01/06/2023)</t>
  </si>
  <si>
    <t>FDHD2008M</t>
  </si>
  <si>
    <t>5.10% HDFC Bank Limited (30/05/2023)</t>
  </si>
  <si>
    <t>FDUT998</t>
  </si>
  <si>
    <t>7.1% Axis Bank Limited (14/02/2024)</t>
  </si>
  <si>
    <t>392</t>
  </si>
  <si>
    <t>7.95% Tamil Nadu SDL (MD 03/07/2023)</t>
  </si>
  <si>
    <t>CRISIL A1+</t>
  </si>
  <si>
    <t>ICRA A1+</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</si>
  <si>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</si>
  <si>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</si>
  <si>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</si>
  <si>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</si>
  <si>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</si>
  <si>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</si>
  <si>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</si>
  <si>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</si>
  <si>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</si>
  <si>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Plan wise per unit Net Asset Value are as follows:</t>
  </si>
  <si>
    <t>Options</t>
  </si>
  <si>
    <t xml:space="preserve"> April 28, 2023(Rs.)</t>
  </si>
  <si>
    <t>Direct Plan</t>
  </si>
  <si>
    <t>Parag Parikh Liquid Fund- Direct Plan Growth</t>
  </si>
  <si>
    <t>Parag Parikh Liquid Fund- Direct Plan- Daily Reinvestment of IDCW*</t>
  </si>
  <si>
    <t>Parag Parikh Liquid Fund- Direct Plan- Weekly Reinvestment of IDCW*</t>
  </si>
  <si>
    <t>Parag Parikh Liquid Fund- Direct Plan- Monthly IDCW*</t>
  </si>
  <si>
    <t>Regular Plan</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</si>
  <si>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</si>
  <si>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</si>
  <si>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</si>
  <si>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</si>
  <si>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April 30, 2023:</t>
  </si>
  <si>
    <t>Record Date</t>
  </si>
  <si>
    <t>Daily IDCW* (Direct)</t>
  </si>
  <si>
    <t>Dividend Per Unit
(Huf &amp; Individuals)</t>
  </si>
  <si>
    <t>Dividend Per Unit
(Others)</t>
  </si>
  <si>
    <t>April-23</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</si>
  <si>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</si>
  <si>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</si>
  <si>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</si>
  <si>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</si>
  <si>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</si>
  <si>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</si>
  <si>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</si>
  <si>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</si>
  <si>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</si>
  <si>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</si>
  <si>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</si>
  <si>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</si>
  <si>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</si>
  <si>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</si>
  <si>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</si>
  <si>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April 30, 2023- Nil</t>
  </si>
  <si>
    <t>5.    Total outstanding exposure in derivative instruments as on  April 30, 2023- Nil</t>
  </si>
  <si>
    <t xml:space="preserve">       (Gross exposure means sum of all long and short positions in derivatives)</t>
  </si>
  <si>
    <t>6.    Total investment in Foreign Securities / ADRs / GDRs as on  April 30, 2023- Nil</t>
  </si>
  <si>
    <t>7.    Details of transactions of "Credit Default Swap" for the month ended  April 30, 2023- Nil</t>
  </si>
  <si>
    <t>8.   Average Portfolio Maturity is 45 days.</t>
  </si>
  <si>
    <t>9.  Repo transactions in corporate debt securities during the period ending  April 30,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</si>
  <si>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</si>
  <si>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</si>
  <si>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</si>
  <si>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</si>
  <si>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</si>
  <si>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</si>
  <si>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</si>
  <si>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</si>
  <si>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</si>
  <si>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(c) ReITs</t>
  </si>
  <si>
    <t>Brookfield India Real Estate Trust</t>
  </si>
  <si>
    <t>INE0FDU25010</t>
  </si>
  <si>
    <t>Realty</t>
  </si>
  <si>
    <t>Embassy Office Parks REIT</t>
  </si>
  <si>
    <t>INE041025011</t>
  </si>
  <si>
    <t>Mindspace Business Parks REIT</t>
  </si>
  <si>
    <t>INE0CCU25019</t>
  </si>
  <si>
    <t>8.08% Tamilnadu SDL (MD 26/12/2028)</t>
  </si>
  <si>
    <t>8.37% Tamil Nadu SDL (MD 05/12/2028)</t>
  </si>
  <si>
    <t>8.36% Tamil Nadu SDL (MD 12/12/2028)</t>
  </si>
  <si>
    <t>6.99% Telangana SDL (MD 10/06/2028)</t>
  </si>
  <si>
    <t>8.57% Gujarat SDL (MD 06/11/2028)</t>
  </si>
  <si>
    <t>8.18% Tamilnadu SDL (MD 19/12/2028)</t>
  </si>
  <si>
    <t>8.16% Rajasthan SDL (MD 09/05/2028)</t>
  </si>
  <si>
    <t>8% Kerala SDL (MD 11/04/2028)</t>
  </si>
  <si>
    <t>7.92% Uttar Pradesh SDL (MD 24/01/2028)</t>
  </si>
  <si>
    <t>CRISIL AAA</t>
  </si>
  <si>
    <t>ICRA AAA</t>
  </si>
  <si>
    <t>8.34% Punjab SDL (MD 30/05/2028)</t>
  </si>
  <si>
    <t>7.38% GOI (MD 20/06/2027)</t>
  </si>
  <si>
    <t>7.63% Haryana SDL (MD 01/06/2028)</t>
  </si>
  <si>
    <t>8.43% Punjab SDL (MD 05/12/2028)</t>
  </si>
  <si>
    <t>8.42% Madhya Pradesh SDL (MD 08/08/2028)</t>
  </si>
  <si>
    <t>8.33% Kerala SDL (MD 30/05/2028)</t>
  </si>
  <si>
    <t>8.29% West Bengal SDL (MD 21/02/2028)</t>
  </si>
  <si>
    <t>8.08% Maharashtra SDL (MD 26/12/2028)</t>
  </si>
  <si>
    <t>8.15% Tamil Nadu SDL (MD 09/05/2028)</t>
  </si>
  <si>
    <t>6.98% Telangana SDL (MD 22/04/2028)</t>
  </si>
  <si>
    <t>6.79% West Bangal SDL (MD 30/06/2028)</t>
  </si>
  <si>
    <t>8.48% Kerala SDL (MD 08/08/2030)</t>
  </si>
  <si>
    <t>8.5% Gujarat SDL (MD 28/11/2028)</t>
  </si>
  <si>
    <t>8.45% Uttar Pradesh SDL (MD 27/02/2029)</t>
  </si>
  <si>
    <t>8.43% Goa SDL (MD 13/03/2029)</t>
  </si>
  <si>
    <t>8.45% Uttar Pradesh SDL (MD 27/06/2028)</t>
  </si>
  <si>
    <t>8.37% Madhya Pradesh SDL (MD 05/12/2028)</t>
  </si>
  <si>
    <t>8.41% Kerala SDL (MD 06/06/2028)</t>
  </si>
  <si>
    <t>8.2% Uttarakhand SDL (MD 09/05/2028)</t>
  </si>
  <si>
    <t>8.08% Karnataka SDL (MD 26/12/2028)</t>
  </si>
  <si>
    <t>8.15% Chhattisgarh SDL (MD 27/03/2028)</t>
  </si>
  <si>
    <t>7.99% Punjab SDL (MD 11/04/2028)</t>
  </si>
  <si>
    <t>7.5% Telangana SDL (MD 15/04/2028)</t>
  </si>
  <si>
    <t>7.15% Karnataka SDL (MD 09/10/2028)</t>
  </si>
  <si>
    <t>6.82% Bihar SDL (MD 14/07/2028)</t>
  </si>
  <si>
    <t>6.44% Maharashtra SDL (MD 12/08/2028)</t>
  </si>
  <si>
    <t>8.84 % Rajasthan SDL 12/09/2028</t>
  </si>
  <si>
    <t>8.73% Uttar Pradesh SDL (MD 10/10/2028)</t>
  </si>
  <si>
    <t>8.7% Gujarat SDL (MD 19/09/2028)</t>
  </si>
  <si>
    <t>8.65% Rajasthan SDL (MD 03/10/2028)</t>
  </si>
  <si>
    <t>8.63% Rajasthan SDL (MD 03/09/2028)</t>
  </si>
  <si>
    <t>8.61% Punjab SDL (MD 14/11/2028)</t>
  </si>
  <si>
    <t>8.53% Gujarat SDL (MD 20/11/2028)</t>
  </si>
  <si>
    <t>8.56% Maharashtra SDL (MD 11/07/2028)</t>
  </si>
  <si>
    <t>8.49% Uttarakhand SDL (MD 21/08/2028)</t>
  </si>
  <si>
    <t>8.43% Uttar Pradesh SDL (MD 06/03/2029)</t>
  </si>
  <si>
    <t>8.39% Uttar Pradesh SDL (MD 13/03/2029)</t>
  </si>
  <si>
    <t>8.44% West Bengal SDL (MD 27/06/2028)</t>
  </si>
  <si>
    <t>8.4% Rajasthan SDL (MD 20/06/2028)</t>
  </si>
  <si>
    <t>8.4% Andhra Pradesh SDL (MD 20/06/2028)</t>
  </si>
  <si>
    <t>8.39% Andhra Pradesh SDL (MD 23/05/2028)</t>
  </si>
  <si>
    <t>8.28% Gujarat SDL (MD 20/02/2029)</t>
  </si>
  <si>
    <t>8.31% Jharkhand SDL (MD 13/02/2029)</t>
  </si>
  <si>
    <t>8.25% Tamilnadu SDL (MD 02/01/2029)</t>
  </si>
  <si>
    <t>8.29% Haryana SDL (MD 14/03/2028)</t>
  </si>
  <si>
    <t>8.21% West Bengal SDL (MD 23/01/2029)</t>
  </si>
  <si>
    <t>8.17% Gujarat SDL (MD 19/12/2028)</t>
  </si>
  <si>
    <t>8.2% Jammu and Kashmir SDL (MD 30/01/2029)</t>
  </si>
  <si>
    <t>8.19% Odisha SDL (MD 09/05/2028)</t>
  </si>
  <si>
    <t>8.08% Gujarat SDL (MD 26/12/2028)</t>
  </si>
  <si>
    <t>8.13% Rajasthan SDL (MD 27/03/2028)</t>
  </si>
  <si>
    <t>8.09% West Bengal SDL (MD 27/03/2028)</t>
  </si>
  <si>
    <t>8.05% Tamilnadu SDL (MD 18/04/2028)</t>
  </si>
  <si>
    <t>8.11% Chattisgarh SDL (MD 31/01/2028)</t>
  </si>
  <si>
    <t>7.98% Uttar Pradesh SDL (MD 11/04/2028)</t>
  </si>
  <si>
    <t>7.97% Assam SDL (MD 18/04/2028)</t>
  </si>
  <si>
    <t>7.86% Haryana SDL (MD 27/12/2027)</t>
  </si>
  <si>
    <t>7.77% Andhra Pradesh SDL (MD 10/01/2028)</t>
  </si>
  <si>
    <t>7.61% Maharashtra SDL (MD 11/05/2029)</t>
  </si>
  <si>
    <t>7.54% Andhra Pradesh SDL (MD 11/01/2029)</t>
  </si>
  <si>
    <t>7.32% West Bengal SDL (MD 26/06/2029)</t>
  </si>
  <si>
    <t>7.24% Haryana SDL (MD 18/03/2029)</t>
  </si>
  <si>
    <t>7.11% Tamilnadu SDL (MD 31/07/2029)</t>
  </si>
  <si>
    <t>7.13% Kerala SDL (MD 10/07/2029)</t>
  </si>
  <si>
    <t>7.09% Goa SDL (MD 28/08/2029)</t>
  </si>
  <si>
    <t>6.83% West Bengal SDL (MD 07/07/2028)</t>
  </si>
  <si>
    <t>6.53% Chattisgarh SDL (MD 15/09/2028)</t>
  </si>
  <si>
    <t>6.46% Rajasthan SDL (MD 12/08/2030)</t>
  </si>
  <si>
    <t>CARE A1+</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</si>
  <si>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</si>
  <si>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</si>
  <si>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</si>
  <si>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</si>
  <si>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3.   Total Dividend (Net) declared during the period ended  April 30, 2023 </t>
  </si>
  <si>
    <t>8.   Average Portfolio Maturity is 1173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</si>
  <si>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</si>
  <si>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</si>
  <si>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</si>
  <si>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</si>
  <si>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</si>
  <si>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30-April-2023:</t>
  </si>
  <si>
    <t>Underlying</t>
  </si>
  <si>
    <t>Series</t>
  </si>
  <si>
    <t>Long / Short</t>
  </si>
  <si>
    <t>Futures Price when purchased 
( Rs. Per unit)</t>
  </si>
  <si>
    <t>Current price of the contract
( Rs. Per unit)</t>
  </si>
  <si>
    <t>Margin maintained in Rs. Lakhs</t>
  </si>
  <si>
    <t>Short</t>
  </si>
  <si>
    <t>Total exposure through futures as a % of net assets : 1.64%</t>
  </si>
  <si>
    <t>B. Other than Hedging Positions through Futures as on  30-April-2023 : Nil</t>
  </si>
  <si>
    <t>C. Hedging Position through Put Option as on  30-April-2023 : Nil</t>
  </si>
  <si>
    <t>D. Other than Hedging Positions through Options as on  30-April-2023 :- NIL</t>
  </si>
  <si>
    <t>Total Number of contracts entered into</t>
  </si>
  <si>
    <t>Gross Notional Value of contracts entered into Rs.</t>
  </si>
  <si>
    <t>Net Profit/Loss value on all contracts (treat premium paid as loss) Rs.</t>
  </si>
  <si>
    <t>E. Hedging Positions through swaps as on  30-April-2023: Nil</t>
  </si>
  <si>
    <t>For the period 01-April-2023 to 30-April- 2023, the following details specified for non-hedging transactions through options which have already been exercised/expired :</t>
  </si>
  <si>
    <t xml:space="preserve"> March 31, 2023(Rs.)</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</si>
  <si>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</si>
  <si>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</si>
  <si>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</si>
  <si>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</si>
  <si>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2.   Total value and percentage of Illiquid Equity Shares: Nil</t>
  </si>
  <si>
    <t>3.   Plan wise per unit Net Asset Value are as follows:</t>
  </si>
  <si>
    <t>Plan / Option</t>
  </si>
  <si>
    <t>13.  Deviation from the valuation prices given by valuation agencies: NIL</t>
  </si>
  <si>
    <t>14.  Disclosure for investments in derivative instruments</t>
  </si>
  <si>
    <t>a. Equity Futures</t>
  </si>
  <si>
    <t>b. Currency Future</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</si>
  <si>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</si>
  <si>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</si>
  <si>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</si>
  <si>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</si>
  <si>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</si>
  <si>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</si>
  <si>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</si>
  <si>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</si>
  <si>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</si>
  <si>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</si>
  <si>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</si>
  <si>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</si>
  <si>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</si>
  <si>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</si>
  <si>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Nil</t>
  </si>
  <si>
    <t>Total exposure through options as a % of net assets : Nil</t>
  </si>
  <si>
    <t>Currency Futures</t>
  </si>
  <si>
    <t>BSE_FUTCUR_USDINR_29/05/2023</t>
  </si>
  <si>
    <t>NSE_FUTCUR_USDINR_29/05/2023</t>
  </si>
  <si>
    <t>4.   Total Dividend (Net) declared during the period ended  April 30, 2023  - Nil</t>
  </si>
  <si>
    <t>5.   Total Bonus declared during the period ended  April 30, 2023  - Nil</t>
  </si>
  <si>
    <t>6.    Total outstanding exposure in derivative instruments as on  April 30, 2023  - Nil</t>
  </si>
  <si>
    <t>7.    Total investment in Foreign Securities / ADRs / GDRs as on  April 30, 2023  - Nil</t>
  </si>
  <si>
    <t>11.  Repo transactions in corporate debt securities during the period ending  April 30, 2023  - Nil</t>
  </si>
  <si>
    <t>12.  Repo transactions in corporate debt securities during the period ending  April 30, 2023  is Nil.</t>
  </si>
  <si>
    <t>March 31, 2023</t>
  </si>
  <si>
    <t>7.    Total investment in Foreign Securities / ADRs / GDRs as on  April 30, 2023 : Rs. 57,66,37,65,447</t>
  </si>
  <si>
    <t>Currency Derivatives-29-May-2023</t>
  </si>
  <si>
    <t>Total %age of existing assets hedged through futures: 14.82%</t>
  </si>
  <si>
    <t xml:space="preserve">For the period  01-April-2023 to 30-April- 2023,, the following details specified for hedging transactions through futures which have been squared off/expired : </t>
  </si>
  <si>
    <t>B. Other than Hedging Positions through Futures as on  30-April-2023: Nil</t>
  </si>
  <si>
    <t>C. Hedging Position through Put Option as on  30-April-2023: Nil</t>
  </si>
  <si>
    <t>D. Other than Hedging Positions through Options as on  30-April-2023: NIL</t>
  </si>
  <si>
    <t>For the period  01-April-2023 to 30-April- 2023, the following details specified for hedging transactions through options which have already been exercised/expired :</t>
  </si>
  <si>
    <t>8.    Total Commission paid in the month of April 2023 : 5,262,817.13</t>
  </si>
  <si>
    <t>9.    Total Brokerage paid for Buying/ Selling of Investment for April 2023 is Rs. 8,18,749.91</t>
  </si>
  <si>
    <t>8.    Total Commission paid in the month of  April 2023 : Rs. 94,151,969.03</t>
  </si>
  <si>
    <t>9.    Total Brokerage paid for Buying/ Selling of Investment for April 2023 is Rs. 1,48,78,409.56</t>
  </si>
  <si>
    <t>Note: In addition to this, 17.15% of our Portfolio is in Foreign Securities (USD) and 0.33% is in Foreign Currency (USD). 11.89% of total Foreign Portfolio (USD) is hedged through Currency Derivatives to avoid currency risk.</t>
  </si>
  <si>
    <t>PPFCF</t>
  </si>
  <si>
    <t>PPLF</t>
  </si>
  <si>
    <t>PPTSF</t>
  </si>
  <si>
    <t>PPCHF</t>
  </si>
  <si>
    <t>Parag Parikh Flexi Cap Fund (An open-ended dynamic equity scheme investing across large cap, mid-cap, small-cap stocks)</t>
  </si>
  <si>
    <t>Arbitrage</t>
  </si>
  <si>
    <t>Internet and Technology #</t>
  </si>
  <si>
    <t>Consumer Services #</t>
  </si>
  <si>
    <t xml:space="preserve">State Bank of India (12/09/2023) </t>
  </si>
  <si>
    <t>ICICI Bank Limited (17/11/2023)</t>
  </si>
  <si>
    <t xml:space="preserve">Axis Bank Limited (23/11/2023) </t>
  </si>
  <si>
    <t xml:space="preserve">Bank of Baroda (30/11/2023) </t>
  </si>
  <si>
    <t xml:space="preserve">Kotak Mahindra Bank Limited (11/12/2023) </t>
  </si>
  <si>
    <t>National Bank For Agriculture and Rural Development (23/01/2024)</t>
  </si>
  <si>
    <t>IND A1+</t>
  </si>
  <si>
    <t xml:space="preserve">Housing Development Finance Corporation Limited (26/12/2023) </t>
  </si>
  <si>
    <t>DERIVATIVES</t>
  </si>
  <si>
    <t>Market value 
(Rs. in Lakhs)</t>
  </si>
  <si>
    <t>% to AUM</t>
  </si>
  <si>
    <t>Notes &amp; Symbols</t>
  </si>
  <si>
    <t>6.    Total outstanding exposure in derivative instruments as on  April 30, 2023 : Rs.(49,81,86,63,783)</t>
  </si>
  <si>
    <t>10.  Portfolio Turnover Ratio (Including Equity Arbitrage):   30.66</t>
  </si>
  <si>
    <t>11.  Portfolio Turnover Ratio (Excluding Equity Arbitrage): 3.99</t>
  </si>
  <si>
    <t>Lumpsum Investment Performance (Compounded annual returns)</t>
  </si>
  <si>
    <t>Date</t>
  </si>
  <si>
    <t>Scheme</t>
  </si>
  <si>
    <t>Benchmark</t>
  </si>
  <si>
    <t>Index</t>
  </si>
  <si>
    <t>Value of Investment of Rs. 10,000/-</t>
  </si>
  <si>
    <t>Nifty 500 (TRI)</t>
  </si>
  <si>
    <t xml:space="preserve">Nifty 50 (TRI) </t>
  </si>
  <si>
    <t>Since Inception (24 May, 2013)</t>
  </si>
  <si>
    <t>April 29, 2022 to April 28, 2023 (Last 1 year)</t>
  </si>
  <si>
    <t>April 30, 2020 to April 28, 2023 (Last 3 year)</t>
  </si>
  <si>
    <t>April 30, 2018 to April 28, 2023 (Last 5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</si>
  <si>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</si>
  <si>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</si>
  <si>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</si>
  <si>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</si>
  <si>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</si>
  <si>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</si>
  <si>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</si>
  <si>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</si>
  <si>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</si>
  <si>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</si>
  <si>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</si>
  <si>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</si>
  <si>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</si>
  <si>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</si>
  <si>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</si>
  <si>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</si>
  <si>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</si>
  <si>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April 28, 2023</t>
  </si>
  <si>
    <t>Macaulay Duration (years)</t>
  </si>
  <si>
    <t>Net Asset Value (NAV) as on April 28, 2023</t>
  </si>
  <si>
    <t>Regular Plan : 52.2082</t>
  </si>
  <si>
    <t>Direct Plan : 55.9938</t>
  </si>
  <si>
    <t>Parag Parikh Liquid Fund (An Open Ended Liquid Scheme. A Relatively Low Interest Rate Risk and Relatively low Credit Risk)</t>
  </si>
  <si>
    <t xml:space="preserve">Axis Bank Limited (15/05/2023) </t>
  </si>
  <si>
    <t xml:space="preserve">Kotak Mahindra Bank Limited (31/05/2023) </t>
  </si>
  <si>
    <t xml:space="preserve">ICICI Bank Limited (30/06/2023) </t>
  </si>
  <si>
    <t xml:space="preserve">Housing Development Finance Corporation Limited (17/05/2023) </t>
  </si>
  <si>
    <t>National Bank For Agriculture and Rural Development (07/06/2023)</t>
  </si>
  <si>
    <t>Crisil Liquid Fund AI Index</t>
  </si>
  <si>
    <t>CRISIL 1 year T-bill Index</t>
  </si>
  <si>
    <t>Since Inception (11 May, 2018)</t>
  </si>
  <si>
    <t>April 21, 2023 to April 28, 2023 (Last 7 Days)</t>
  </si>
  <si>
    <t>April 13, 2023 to April 28, 2023 (Last 15 days)</t>
  </si>
  <si>
    <t>March 31, 2023 to April 28, 2023 (Last 1 Month)</t>
  </si>
  <si>
    <t>Regular Plan : 1254.9964</t>
  </si>
  <si>
    <t>Direct Plan : 1261.3565</t>
  </si>
  <si>
    <t>Avg maturity of the fund (days)</t>
  </si>
  <si>
    <t>Modified duration (years)</t>
  </si>
  <si>
    <t>YTM</t>
  </si>
  <si>
    <t>Parag Parikh Tax Saver Fund (An open ended equity linked saving scheme with a statutory lock in of 3 years and tax benefit)</t>
  </si>
  <si>
    <t xml:space="preserve">ICICI Bank Limited (29/12/2023) </t>
  </si>
  <si>
    <t xml:space="preserve">Axis Bank Limited (10/01/2024) </t>
  </si>
  <si>
    <t xml:space="preserve">National Bank For Agriculture and Rural Development (23/01/2024) </t>
  </si>
  <si>
    <t>10.  Portfolio Turnover Ratio : 4.09</t>
  </si>
  <si>
    <t>Since Inception (24 July, 2019)</t>
  </si>
  <si>
    <t>NA</t>
  </si>
  <si>
    <t>SIP Investment Performance - Parag Parikh Tax Saver Fund - Regular Plan - Growth</t>
  </si>
  <si>
    <t>Since Inception from July 24,2019</t>
  </si>
  <si>
    <t>SIP Investment Performance - Parag Parikh Tax Saver Fund - Direct Plan - Growth</t>
  </si>
  <si>
    <t>Regular Plan : 20.5454</t>
  </si>
  <si>
    <t>Direct Plan : 21.5499</t>
  </si>
  <si>
    <t>Parag Parikh Conservative Hybrid Fund (An open-ended hybrid scheme investing predominantly in debt instruments)</t>
  </si>
  <si>
    <t xml:space="preserve">Lumpsum Investment Performance </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</si>
  <si>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</si>
  <si>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</si>
  <si>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</si>
  <si>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</si>
  <si>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</si>
  <si>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</si>
  <si>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</si>
  <si>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Regular Plan : 11.5730</t>
  </si>
  <si>
    <t>Direct Plan : 11.6399</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</si>
  <si>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</si>
  <si>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</si>
  <si>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</si>
  <si>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</si>
  <si>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</si>
  <si>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</si>
  <si>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A. Hedging Positions through Futures as on  30-April-2023</t>
  </si>
  <si>
    <t>Riskometer</t>
  </si>
  <si>
    <t>1.Income over short term.</t>
  </si>
  <si>
    <t>2.Investments in Debt/Money Market instruments.</t>
  </si>
  <si>
    <t xml:space="preserve">                                CRISIL Liquid Fund AI Index</t>
  </si>
  <si>
    <t xml:space="preserve">             Riskometer</t>
  </si>
  <si>
    <t>1.Long Term Capital Appreciation.     </t>
  </si>
  <si>
    <t xml:space="preserve">2.Investment predominantly in equity and equity related securities.          </t>
  </si>
  <si>
    <t xml:space="preserve">Bank of Baroda (20/12/2023) </t>
  </si>
  <si>
    <t>5.    Total outstanding exposure in derivative instruments as on April 30, 2023: Rs (23,66,35,225)</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</si>
  <si>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</si>
  <si>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</si>
  <si>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</si>
  <si>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</si>
  <si>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 xml:space="preserve">7.05% National Housing Bank (18/12/2024) </t>
  </si>
  <si>
    <t xml:space="preserve">5.84% Indian Oil Corporation Limited (19/04/2024) </t>
  </si>
  <si>
    <t xml:space="preserve">5.14% National Bank For Agriculture and Rural Development (31/01/2024) </t>
  </si>
  <si>
    <t xml:space="preserve">4.5% Oil &amp; Natural Gas Corporation Limited (09/02/2024) </t>
  </si>
  <si>
    <t xml:space="preserve">9.2% Power Grid Corporation of India Limited (12/03/2024) </t>
  </si>
  <si>
    <t xml:space="preserve">7.7% India Grid Trust InvIT Fund (06/05/2028) </t>
  </si>
  <si>
    <t>NIFTY 500 TRI</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</si>
  <si>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</si>
  <si>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</si>
  <si>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</si>
  <si>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</si>
  <si>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</si>
  <si>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</si>
  <si>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</si>
  <si>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</si>
  <si>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</si>
  <si>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</si>
  <si>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</si>
  <si>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</si>
  <si>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</si>
  <si>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</si>
  <si>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</si>
  <si>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</si>
  <si>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</si>
  <si>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</si>
  <si>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</si>
  <si>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</si>
  <si>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</si>
  <si>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</si>
  <si>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</si>
  <si>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</si>
  <si>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</si>
  <si>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</si>
  <si>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</si>
  <si>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</si>
  <si>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</si>
  <si>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</si>
  <si>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</si>
  <si>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</si>
  <si>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</si>
  <si>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</si>
  <si>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</si>
  <si>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</si>
  <si>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</si>
  <si>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</si>
  <si>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</si>
  <si>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</si>
  <si>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</si>
  <si>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</si>
  <si>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</si>
  <si>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</si>
  <si>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</si>
  <si>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</si>
  <si>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</si>
  <si>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</si>
  <si>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</si>
  <si>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</si>
  <si>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</si>
  <si>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</si>
  <si>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</si>
  <si>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</si>
  <si>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</si>
  <si>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Scheme Dashboard as on April 30, 2023</t>
  </si>
  <si>
    <t>Net Asset Value (NAV) as on 28/04/2023</t>
  </si>
  <si>
    <t>1.52%*</t>
  </si>
  <si>
    <t>0.72%*</t>
  </si>
  <si>
    <t>0.80%*</t>
  </si>
  <si>
    <t>1.90%*</t>
  </si>
  <si>
    <t xml:space="preserve">0.16%* </t>
  </si>
  <si>
    <t>0.26%*</t>
  </si>
  <si>
    <t>0.33%*</t>
  </si>
  <si>
    <t>0.63%*</t>
  </si>
  <si>
    <t>1003.6680</t>
  </si>
  <si>
    <t>11.5730</t>
  </si>
  <si>
    <t>Back to Scheme DashBoard</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</si>
</sst>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0\)%"/>
    <numFmt numFmtId="174" formatCode="#,##0.00%"/>
    <numFmt numFmtId="175" formatCode="_(* #,##0_);_(* \(#,##0\);_(* &quot;-&quot;??_);_(@_)"/>
    <numFmt numFmtId="176" formatCode="_-* #,##0.00_-;\-* #,##0.00_-;_-* &quot;-&quot;??_-;_-@_-"/>
    <numFmt numFmtId="177" formatCode="dd/mm/yyyy;@"/>
    <numFmt numFmtId="178" formatCode="0.0000"/>
    <numFmt numFmtId="179" formatCode="_(* #,##0.0000_);_(* \(#,##0.0000\);_(* &quot;-&quot;??_);_(@_)"/>
    <numFmt numFmtId="180" formatCode="_(* #,##0.00000_);_(* \(#,##0.00000\);_(* &quot;-&quot;??_);_(@_)"/>
    <numFmt numFmtId="181" formatCode="[$-409]d/mmm/yy;@"/>
    <numFmt numFmtId="182" formatCode="0.00000000"/>
    <numFmt numFmtId="183" formatCode="#,##0.0000"/>
    <numFmt numFmtId="184" formatCode="[$-409]mmmm/yy;@"/>
    <numFmt numFmtId="185" formatCode="_(* #,##0_);_(* \(#,##0\);_(* &quot;-&quot;_);_(* @_)"/>
    <numFmt numFmtId="186" formatCode="_(* #,##0.00_);_(* \(#,##0.00\);_(* &quot;-&quot;_);_(* @_)"/>
    <numFmt numFmtId="187" formatCode="0.0000%"/>
    <numFmt numFmtId="188" formatCode="#,##0.000"/>
    <numFmt numFmtId="189" formatCode="_(* #,##0_);_(* \(#,##0\);_(* \-??_);_(@_)"/>
    <numFmt numFmtId="190" formatCode="[$-409]mmmm\ d\,\ yyyy;@"/>
    <numFmt numFmtId="191" formatCode="&quot;Yes&quot;;&quot;Yes&quot;;&quot;No&quot;"/>
    <numFmt numFmtId="192" formatCode="&quot;True&quot;;&quot;True&quot;;&quot;False&quot;"/>
    <numFmt numFmtId="193" formatCode="&quot;On&quot;;&quot;On&quot;;&quot;Off&quot;"/>
    <numFmt numFmtId="194" formatCode="[$€-2]\ #,##0.00_);[Red]\([$€-2]\ #,##0.00\)"/>
  </numFmts>
  <fonts count="94">
    <font>
      <sz val="11"/>
      <color theme="1"/>
      <name val="Calibri"/>
      <family val="2"/>
    </font>
    <font>
      <sz val="11"/>
      <color indexed="8"/>
      <name val="Calibri"/>
      <family val="2"/>
    </font>
    <font>
      <b/>
      <sz val="9"/>
      <name val="Arial"/>
      <family val="2"/>
    </font>
    <font>
      <sz val="10"/>
      <name val="Arial"/>
      <family val="2"/>
    </font>
    <font>
      <sz val="9"/>
      <name val="Arial"/>
      <family val="2"/>
    </font>
    <font>
      <b/>
      <sz val="11"/>
      <name val="Franklin Gothic Book"/>
      <family val="2"/>
    </font>
    <font>
      <sz val="11"/>
      <name val="Franklin Gothic Book"/>
      <family val="2"/>
    </font>
    <font>
      <sz val="10"/>
      <name val="Franklin Gothic Book"/>
      <family val="2"/>
    </font>
    <font>
      <b/>
      <sz val="10"/>
      <name val="Franklin Gothic Book"/>
      <family val="2"/>
    </font>
    <font>
      <sz val="12"/>
      <name val="Comic Sans MS"/>
      <family val="4"/>
    </font>
    <font>
      <b/>
      <sz val="10"/>
      <name val="Arial"/>
      <family val="2"/>
    </font>
    <font>
      <sz val="10"/>
      <name val="Times New Roman"/>
      <family val="1"/>
    </font>
    <font>
      <sz val="8.25"/>
      <name val="Arial"/>
      <family val="2"/>
    </font>
    <font>
      <sz val="11"/>
      <name val="Arial"/>
      <family val="2"/>
    </font>
    <font>
      <sz val="10"/>
      <color indexed="8"/>
      <name val="Arial"/>
      <family val="2"/>
    </font>
    <font>
      <b/>
      <sz val="10"/>
      <color indexed="8"/>
      <name val="Arial"/>
      <family val="2"/>
    </font>
    <font>
      <b/>
      <sz val="9"/>
      <color indexed="8"/>
      <name val="Arial"/>
      <family val="2"/>
    </font>
    <font>
      <sz val="9"/>
      <color indexed="8"/>
      <name val="Arial"/>
      <family val="2"/>
    </font>
    <font>
      <b/>
      <sz val="9"/>
      <color indexed="63"/>
      <name val="Arial"/>
      <family val="2"/>
    </font>
    <font>
      <b/>
      <sz val="11"/>
      <name val="Arial"/>
      <family val="2"/>
    </font>
    <font>
      <vertAlign val="superscript"/>
      <sz val="10"/>
      <name val="Arial"/>
      <family val="2"/>
    </font>
    <font>
      <sz val="10"/>
      <name val="Arai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SansSerif"/>
      <family val="2"/>
    </font>
    <font>
      <sz val="10"/>
      <color indexed="9"/>
      <name val="SansSerif"/>
      <family val="2"/>
    </font>
    <font>
      <sz val="10"/>
      <color indexed="8"/>
      <name val="SansSerif"/>
      <family val="2"/>
    </font>
    <font>
      <sz val="9"/>
      <color indexed="9"/>
      <name val="Arial"/>
      <family val="2"/>
    </font>
    <font>
      <sz val="11"/>
      <name val="Calibri"/>
      <family val="2"/>
    </font>
    <font>
      <sz val="10"/>
      <color indexed="8"/>
      <name val="Franklin Gothic Book"/>
      <family val="2"/>
    </font>
    <font>
      <sz val="11"/>
      <color indexed="8"/>
      <name val="Arial"/>
      <family val="2"/>
    </font>
    <font>
      <sz val="10"/>
      <color indexed="10"/>
      <name val="Times New Roman"/>
      <family val="1"/>
    </font>
    <font>
      <sz val="11"/>
      <color indexed="9"/>
      <name val="Arial"/>
      <family val="2"/>
    </font>
    <font>
      <b/>
      <sz val="11"/>
      <color indexed="8"/>
      <name val="Arial"/>
      <family val="2"/>
    </font>
    <font>
      <sz val="8.25"/>
      <color indexed="8"/>
      <name val="Arial"/>
      <family val="2"/>
    </font>
    <font>
      <sz val="9"/>
      <color indexed="63"/>
      <name val="Arial"/>
      <family val="2"/>
    </font>
    <font>
      <u val="single"/>
      <sz val="11"/>
      <color indexed="30"/>
      <name val="Calibri"/>
      <family val="2"/>
    </font>
    <font>
      <u val="single"/>
      <sz val="11"/>
      <color indexed="25"/>
      <name val="Calibri"/>
      <family val="2"/>
    </font>
    <font>
      <u val="single"/>
      <sz val="10"/>
      <color indexed="30"/>
      <name val="Arial"/>
      <family val="2"/>
    </font>
    <font>
      <sz val="10"/>
      <color indexed="9"/>
      <name val="Arial"/>
      <family val="2"/>
    </font>
    <font>
      <sz val="10"/>
      <color indexed="8"/>
      <name val="Ara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0"/>
      <color theme="1"/>
      <name val="Franklin Gothic Book"/>
      <family val="2"/>
    </font>
    <font>
      <b/>
      <sz val="10"/>
      <color theme="1"/>
      <name val="Arial"/>
      <family val="2"/>
    </font>
    <font>
      <sz val="11"/>
      <color theme="1"/>
      <name val="Arial"/>
      <family val="2"/>
    </font>
    <font>
      <sz val="10"/>
      <color rgb="FFFF0000"/>
      <name val="Times New Roman"/>
      <family val="1"/>
    </font>
    <font>
      <sz val="10"/>
      <color theme="1"/>
      <name val="Arial"/>
      <family val="2"/>
    </font>
    <font>
      <sz val="11"/>
      <color theme="0"/>
      <name val="Arial"/>
      <family val="2"/>
    </font>
    <font>
      <b/>
      <sz val="11"/>
      <color theme="1"/>
      <name val="Arial"/>
      <family val="2"/>
    </font>
    <font>
      <b/>
      <sz val="9"/>
      <color theme="1"/>
      <name val="Arial"/>
      <family val="2"/>
    </font>
    <font>
      <sz val="9"/>
      <color theme="1"/>
      <name val="Arial"/>
      <family val="2"/>
    </font>
    <font>
      <b/>
      <sz val="9"/>
      <color rgb="FF333333"/>
      <name val="Arial"/>
      <family val="2"/>
    </font>
    <font>
      <sz val="8.25"/>
      <color theme="1"/>
      <name val="Arial"/>
      <family val="2"/>
    </font>
    <font>
      <sz val="10"/>
      <color theme="0"/>
      <name val="Arial"/>
      <family val="2"/>
    </font>
    <font>
      <sz val="10"/>
      <color theme="1"/>
      <name val="Arai"/>
      <family val="0"/>
    </font>
    <font>
      <u val="single"/>
      <sz val="10"/>
      <color theme="10"/>
      <name val="Arial"/>
      <family val="2"/>
    </font>
    <font>
      <sz val="9"/>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border>
    <border>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style="medium"/>
      <right/>
      <top/>
      <bottom style="thin"/>
    </border>
    <border>
      <left/>
      <right/>
      <top/>
      <bottom style="thin"/>
    </border>
    <border>
      <left/>
      <right/>
      <top style="thin">
        <color indexed="8"/>
      </top>
      <bottom style="thin">
        <color indexed="8"/>
      </bottom>
    </border>
    <border>
      <left/>
      <right/>
      <top/>
      <bottom style="thin">
        <color indexed="8"/>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color theme="0" tint="-0.14993000030517578"/>
      </top>
      <bottom style="thin">
        <color theme="0" tint="-0.14993000030517578"/>
      </bottom>
    </border>
    <border>
      <left style="medium"/>
      <right/>
      <top/>
      <bottom style="thin">
        <color theme="0" tint="-0.14993000030517578"/>
      </bottom>
    </border>
    <border>
      <left style="medium"/>
      <right style="thin">
        <color rgb="FF000000"/>
      </right>
      <top/>
      <bottom/>
    </border>
    <border>
      <left style="medium"/>
      <right style="thin">
        <color rgb="FF000000"/>
      </right>
      <top style="thin">
        <color rgb="FF000000"/>
      </top>
      <bottom style="medium"/>
    </border>
    <border>
      <left/>
      <right style="thin">
        <color rgb="FF000000"/>
      </right>
      <top style="thin">
        <color rgb="FF000000"/>
      </top>
      <bottom style="medium"/>
    </border>
    <border>
      <left style="thin">
        <color rgb="FF000000"/>
      </left>
      <right style="medium"/>
      <top/>
      <bottom style="medium"/>
    </border>
    <border>
      <left/>
      <right/>
      <top/>
      <bottom style="medium">
        <color rgb="FF000000"/>
      </bottom>
    </border>
    <border>
      <left style="thin">
        <color rgb="FF000000"/>
      </left>
      <right/>
      <top/>
      <bottom/>
    </border>
    <border>
      <left style="thin">
        <color rgb="FF000000"/>
      </left>
      <right/>
      <top style="thin">
        <color rgb="FF000000"/>
      </top>
      <bottom style="thin">
        <color rgb="FF000000"/>
      </bottom>
    </border>
    <border>
      <left style="medium">
        <color rgb="FF000000"/>
      </left>
      <right/>
      <top/>
      <bottom/>
    </border>
    <border>
      <left style="medium"/>
      <right style="thin"/>
      <top/>
      <bottom style="thin"/>
    </border>
    <border>
      <left style="thin"/>
      <right style="thin"/>
      <top/>
      <bottom style="thin"/>
    </border>
    <border>
      <left style="thin"/>
      <right/>
      <top/>
      <bottom style="thin"/>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right/>
      <top style="thin"/>
      <bottom/>
    </border>
    <border>
      <left style="thin"/>
      <right>
        <color indexed="63"/>
      </right>
      <top style="medium"/>
      <bottom style="thin"/>
    </border>
    <border>
      <left>
        <color indexed="63"/>
      </left>
      <right style="thin">
        <color rgb="FF000000"/>
      </right>
      <top/>
      <bottom style="medium"/>
    </border>
    <border>
      <left style="thin">
        <color rgb="FF000000"/>
      </left>
      <right style="thin">
        <color rgb="FF000000"/>
      </right>
      <top>
        <color indexed="63"/>
      </top>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thin"/>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border>
    <border>
      <left style="thin"/>
      <right style="medium"/>
      <top/>
      <bottom/>
    </border>
    <border>
      <left style="thin"/>
      <right style="medium"/>
      <top/>
      <bottom style="thin"/>
    </border>
    <border>
      <left/>
      <right style="medium">
        <color indexed="8"/>
      </right>
      <top style="medium">
        <color indexed="8"/>
      </top>
      <bottom/>
    </border>
    <border>
      <left style="thin"/>
      <right style="thin"/>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9">
    <xf numFmtId="0" fontId="0" fillId="0" borderId="0" xfId="0" applyFont="1" applyAlignment="1">
      <alignment/>
    </xf>
    <xf numFmtId="0" fontId="73" fillId="0" borderId="10" xfId="0" applyFont="1" applyFill="1" applyBorder="1" applyAlignment="1">
      <alignment horizontal="left" vertical="top" wrapText="1"/>
    </xf>
    <xf numFmtId="0" fontId="0" fillId="0" borderId="0" xfId="0" applyFill="1" applyAlignment="1" applyProtection="1">
      <alignment wrapText="1"/>
      <protection locked="0"/>
    </xf>
    <xf numFmtId="0" fontId="74" fillId="0" borderId="0" xfId="0" applyFont="1" applyFill="1" applyBorder="1" applyAlignment="1">
      <alignment horizontal="left" vertical="top" wrapText="1"/>
    </xf>
    <xf numFmtId="0" fontId="73" fillId="0" borderId="0" xfId="0" applyFont="1" applyFill="1" applyBorder="1" applyAlignment="1">
      <alignment horizontal="left" vertical="top" wrapText="1"/>
    </xf>
    <xf numFmtId="0" fontId="75" fillId="0" borderId="0" xfId="0" applyFont="1" applyFill="1" applyBorder="1" applyAlignment="1">
      <alignment horizontal="left" vertical="top" wrapText="1"/>
    </xf>
    <xf numFmtId="0" fontId="74" fillId="0" borderId="11"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6" fillId="0" borderId="0" xfId="0" applyFont="1" applyFill="1" applyBorder="1" applyAlignment="1">
      <alignment horizontal="justify" vertical="top" wrapText="1"/>
    </xf>
    <xf numFmtId="0" fontId="74" fillId="0" borderId="14" xfId="0" applyFont="1" applyFill="1" applyBorder="1" applyAlignment="1">
      <alignment horizontal="left" vertical="top" wrapText="1"/>
    </xf>
    <xf numFmtId="0" fontId="73" fillId="0" borderId="15" xfId="0" applyFont="1" applyFill="1" applyBorder="1" applyAlignment="1">
      <alignment horizontal="left" vertical="top" wrapText="1"/>
    </xf>
    <xf numFmtId="0" fontId="77" fillId="0" borderId="16" xfId="0" applyFont="1" applyFill="1" applyBorder="1" applyAlignment="1">
      <alignment horizontal="right" vertical="top" wrapText="1"/>
    </xf>
    <xf numFmtId="0" fontId="77" fillId="0" borderId="17" xfId="0" applyFont="1" applyFill="1" applyBorder="1" applyAlignment="1">
      <alignment horizontal="right" vertical="top" wrapText="1"/>
    </xf>
    <xf numFmtId="0" fontId="78" fillId="0" borderId="0" xfId="0" applyFont="1" applyFill="1" applyBorder="1" applyAlignment="1">
      <alignment horizontal="left" vertical="top" wrapText="1"/>
    </xf>
    <xf numFmtId="0" fontId="73" fillId="0" borderId="14" xfId="0" applyFont="1" applyFill="1" applyBorder="1" applyAlignment="1">
      <alignment horizontal="left" vertical="top" wrapText="1"/>
    </xf>
    <xf numFmtId="3" fontId="73" fillId="0" borderId="15" xfId="0" applyNumberFormat="1" applyFont="1" applyFill="1" applyBorder="1" applyAlignment="1">
      <alignment horizontal="right" vertical="top" wrapText="1"/>
    </xf>
    <xf numFmtId="172" fontId="73" fillId="0" borderId="16" xfId="0" applyNumberFormat="1" applyFont="1" applyFill="1" applyBorder="1" applyAlignment="1">
      <alignment horizontal="right" vertical="top" wrapText="1"/>
    </xf>
    <xf numFmtId="173" fontId="73" fillId="0" borderId="15" xfId="0" applyNumberFormat="1" applyFont="1" applyFill="1" applyBorder="1" applyAlignment="1">
      <alignment horizontal="right" vertical="top" wrapText="1"/>
    </xf>
    <xf numFmtId="0" fontId="73" fillId="0" borderId="16" xfId="0" applyFont="1" applyFill="1" applyBorder="1" applyAlignment="1">
      <alignment horizontal="right" vertical="top" wrapText="1"/>
    </xf>
    <xf numFmtId="0" fontId="73" fillId="0" borderId="17" xfId="0" applyFont="1" applyFill="1" applyBorder="1" applyAlignment="1">
      <alignment horizontal="right" vertical="top" wrapText="1"/>
    </xf>
    <xf numFmtId="172" fontId="74" fillId="0" borderId="18" xfId="0" applyNumberFormat="1" applyFont="1" applyFill="1" applyBorder="1" applyAlignment="1">
      <alignment horizontal="right" vertical="top" wrapText="1"/>
    </xf>
    <xf numFmtId="173" fontId="74" fillId="0" borderId="10" xfId="0" applyNumberFormat="1" applyFont="1" applyFill="1" applyBorder="1" applyAlignment="1">
      <alignment horizontal="right" vertical="top" wrapText="1"/>
    </xf>
    <xf numFmtId="0" fontId="74" fillId="0" borderId="10" xfId="0" applyFont="1" applyFill="1" applyBorder="1" applyAlignment="1">
      <alignment horizontal="right" vertical="top" wrapText="1"/>
    </xf>
    <xf numFmtId="0" fontId="74" fillId="0" borderId="19" xfId="0" applyFont="1" applyFill="1" applyBorder="1" applyAlignment="1">
      <alignment horizontal="right" vertical="top" wrapText="1"/>
    </xf>
    <xf numFmtId="0" fontId="74" fillId="0" borderId="20" xfId="0" applyFont="1" applyFill="1" applyBorder="1" applyAlignment="1">
      <alignment horizontal="left" vertical="top" wrapText="1"/>
    </xf>
    <xf numFmtId="0" fontId="73" fillId="0" borderId="21" xfId="0" applyFont="1" applyFill="1" applyBorder="1" applyAlignment="1">
      <alignment horizontal="left" vertical="top" wrapText="1"/>
    </xf>
    <xf numFmtId="174" fontId="73" fillId="0" borderId="16" xfId="0" applyNumberFormat="1" applyFont="1" applyFill="1" applyBorder="1" applyAlignment="1">
      <alignment horizontal="right" vertical="top" wrapText="1"/>
    </xf>
    <xf numFmtId="172" fontId="74" fillId="0" borderId="10" xfId="0" applyNumberFormat="1" applyFont="1" applyFill="1" applyBorder="1" applyAlignment="1">
      <alignment horizontal="right" vertical="top" wrapText="1"/>
    </xf>
    <xf numFmtId="0" fontId="74" fillId="0" borderId="22" xfId="0" applyFont="1" applyFill="1" applyBorder="1" applyAlignment="1">
      <alignment horizontal="left" vertical="top" wrapText="1"/>
    </xf>
    <xf numFmtId="0" fontId="73" fillId="0" borderId="23" xfId="0" applyFont="1" applyFill="1" applyBorder="1" applyAlignment="1">
      <alignment horizontal="left" vertical="top" wrapText="1"/>
    </xf>
    <xf numFmtId="172" fontId="74" fillId="0" borderId="24" xfId="0" applyNumberFormat="1" applyFont="1" applyFill="1" applyBorder="1" applyAlignment="1">
      <alignment horizontal="right" vertical="top" wrapText="1"/>
    </xf>
    <xf numFmtId="174" fontId="74" fillId="0" borderId="24" xfId="0" applyNumberFormat="1" applyFont="1" applyFill="1" applyBorder="1" applyAlignment="1">
      <alignment horizontal="right" vertical="top" wrapText="1"/>
    </xf>
    <xf numFmtId="0" fontId="74" fillId="0" borderId="25" xfId="0" applyFont="1" applyFill="1" applyBorder="1" applyAlignment="1">
      <alignment horizontal="right" vertical="top" wrapText="1"/>
    </xf>
    <xf numFmtId="0" fontId="74" fillId="0" borderId="26" xfId="0" applyFont="1" applyFill="1" applyBorder="1" applyAlignment="1">
      <alignment horizontal="right" vertical="top" wrapText="1"/>
    </xf>
    <xf numFmtId="0" fontId="0" fillId="0" borderId="0" xfId="63" applyFont="1" applyAlignment="1" applyProtection="1">
      <alignment wrapText="1"/>
      <protection locked="0"/>
    </xf>
    <xf numFmtId="0" fontId="74" fillId="0" borderId="0" xfId="63" applyFont="1" applyAlignment="1">
      <alignment horizontal="left" vertical="top" wrapText="1"/>
      <protection/>
    </xf>
    <xf numFmtId="0" fontId="0" fillId="0" borderId="0" xfId="63">
      <alignment/>
      <protection/>
    </xf>
    <xf numFmtId="0" fontId="73" fillId="0" borderId="0" xfId="63" applyFont="1" applyAlignment="1">
      <alignment horizontal="left" vertical="top" wrapText="1"/>
      <protection/>
    </xf>
    <xf numFmtId="0" fontId="74" fillId="0" borderId="11" xfId="63" applyFont="1" applyBorder="1" applyAlignment="1">
      <alignment horizontal="left" vertical="center" wrapText="1"/>
      <protection/>
    </xf>
    <xf numFmtId="0" fontId="74" fillId="0" borderId="12" xfId="63" applyFont="1" applyBorder="1" applyAlignment="1">
      <alignment horizontal="left" vertical="center" wrapText="1"/>
      <protection/>
    </xf>
    <xf numFmtId="0" fontId="74" fillId="0" borderId="12" xfId="63" applyFont="1" applyBorder="1" applyAlignment="1">
      <alignment horizontal="center" vertical="center" wrapText="1"/>
      <protection/>
    </xf>
    <xf numFmtId="0" fontId="74" fillId="0" borderId="13" xfId="63" applyFont="1" applyBorder="1" applyAlignment="1">
      <alignment horizontal="center" vertical="center" wrapText="1"/>
      <protection/>
    </xf>
    <xf numFmtId="0" fontId="76" fillId="0" borderId="0" xfId="63" applyFont="1" applyAlignment="1">
      <alignment horizontal="justify" vertical="top" wrapText="1"/>
      <protection/>
    </xf>
    <xf numFmtId="0" fontId="74" fillId="0" borderId="14" xfId="63" applyFont="1" applyBorder="1" applyAlignment="1">
      <alignment horizontal="left" vertical="top" wrapText="1"/>
      <protection/>
    </xf>
    <xf numFmtId="0" fontId="73" fillId="0" borderId="15" xfId="63" applyFont="1" applyBorder="1" applyAlignment="1">
      <alignment horizontal="left" vertical="top" wrapText="1"/>
      <protection/>
    </xf>
    <xf numFmtId="0" fontId="77" fillId="0" borderId="16" xfId="63" applyFont="1" applyBorder="1" applyAlignment="1">
      <alignment horizontal="right" vertical="top" wrapText="1"/>
      <protection/>
    </xf>
    <xf numFmtId="0" fontId="77" fillId="0" borderId="17" xfId="63" applyFont="1" applyBorder="1" applyAlignment="1">
      <alignment horizontal="right" vertical="top" wrapText="1"/>
      <protection/>
    </xf>
    <xf numFmtId="0" fontId="78" fillId="0" borderId="0" xfId="63" applyFont="1" applyAlignment="1">
      <alignment horizontal="left" vertical="top" wrapText="1"/>
      <protection/>
    </xf>
    <xf numFmtId="0" fontId="73" fillId="0" borderId="14" xfId="63" applyFont="1" applyBorder="1" applyAlignment="1">
      <alignment horizontal="left" vertical="top" wrapText="1"/>
      <protection/>
    </xf>
    <xf numFmtId="3" fontId="73" fillId="0" borderId="15" xfId="63" applyNumberFormat="1" applyFont="1" applyBorder="1" applyAlignment="1">
      <alignment horizontal="right" vertical="top" wrapText="1"/>
      <protection/>
    </xf>
    <xf numFmtId="172" fontId="73" fillId="0" borderId="16" xfId="63" applyNumberFormat="1" applyFont="1" applyBorder="1" applyAlignment="1">
      <alignment horizontal="right" vertical="top" wrapText="1"/>
      <protection/>
    </xf>
    <xf numFmtId="173" fontId="73" fillId="0" borderId="15" xfId="63" applyNumberFormat="1" applyFont="1" applyBorder="1" applyAlignment="1">
      <alignment horizontal="right" vertical="top" wrapText="1"/>
      <protection/>
    </xf>
    <xf numFmtId="174" fontId="73" fillId="0" borderId="16" xfId="63" applyNumberFormat="1" applyFont="1" applyBorder="1" applyAlignment="1">
      <alignment horizontal="right" vertical="top" wrapText="1"/>
      <protection/>
    </xf>
    <xf numFmtId="0" fontId="73" fillId="0" borderId="17" xfId="63" applyFont="1" applyBorder="1" applyAlignment="1">
      <alignment horizontal="right" vertical="top" wrapText="1"/>
      <protection/>
    </xf>
    <xf numFmtId="172" fontId="74" fillId="0" borderId="18" xfId="63" applyNumberFormat="1" applyFont="1" applyBorder="1" applyAlignment="1">
      <alignment horizontal="right" vertical="top" wrapText="1"/>
      <protection/>
    </xf>
    <xf numFmtId="173" fontId="74" fillId="0" borderId="10" xfId="63" applyNumberFormat="1" applyFont="1" applyBorder="1" applyAlignment="1">
      <alignment horizontal="right" vertical="top" wrapText="1"/>
      <protection/>
    </xf>
    <xf numFmtId="0" fontId="74" fillId="0" borderId="10" xfId="63" applyFont="1" applyBorder="1" applyAlignment="1">
      <alignment horizontal="right" vertical="top" wrapText="1"/>
      <protection/>
    </xf>
    <xf numFmtId="0" fontId="74" fillId="0" borderId="19" xfId="63" applyFont="1" applyBorder="1" applyAlignment="1">
      <alignment horizontal="right" vertical="top" wrapText="1"/>
      <protection/>
    </xf>
    <xf numFmtId="0" fontId="74" fillId="0" borderId="20" xfId="63" applyFont="1" applyBorder="1" applyAlignment="1">
      <alignment horizontal="left" vertical="top" wrapText="1"/>
      <protection/>
    </xf>
    <xf numFmtId="0" fontId="73" fillId="0" borderId="10" xfId="63" applyFont="1" applyBorder="1" applyAlignment="1">
      <alignment horizontal="left" vertical="top" wrapText="1"/>
      <protection/>
    </xf>
    <xf numFmtId="0" fontId="73" fillId="0" borderId="21" xfId="63" applyFont="1" applyBorder="1" applyAlignment="1">
      <alignment horizontal="left" vertical="top" wrapText="1"/>
      <protection/>
    </xf>
    <xf numFmtId="0" fontId="74" fillId="0" borderId="16" xfId="63" applyFont="1" applyBorder="1" applyAlignment="1">
      <alignment horizontal="left" vertical="top" wrapText="1"/>
      <protection/>
    </xf>
    <xf numFmtId="0" fontId="73" fillId="0" borderId="16" xfId="63" applyFont="1" applyBorder="1" applyAlignment="1">
      <alignment horizontal="left" vertical="top" wrapText="1"/>
      <protection/>
    </xf>
    <xf numFmtId="0" fontId="77" fillId="0" borderId="16" xfId="63" applyFont="1" applyBorder="1" applyAlignment="1">
      <alignment horizontal="left" vertical="top" wrapText="1"/>
      <protection/>
    </xf>
    <xf numFmtId="172" fontId="74" fillId="0" borderId="10" xfId="63" applyNumberFormat="1" applyFont="1" applyBorder="1" applyAlignment="1">
      <alignment horizontal="right" vertical="top" wrapText="1"/>
      <protection/>
    </xf>
    <xf numFmtId="0" fontId="74" fillId="0" borderId="22" xfId="63" applyFont="1" applyBorder="1" applyAlignment="1">
      <alignment horizontal="left" vertical="top" wrapText="1"/>
      <protection/>
    </xf>
    <xf numFmtId="0" fontId="73" fillId="0" borderId="23" xfId="63" applyFont="1" applyBorder="1" applyAlignment="1">
      <alignment horizontal="left" vertical="top" wrapText="1"/>
      <protection/>
    </xf>
    <xf numFmtId="172" fontId="74" fillId="0" borderId="24" xfId="63" applyNumberFormat="1" applyFont="1" applyBorder="1" applyAlignment="1">
      <alignment horizontal="right" vertical="top" wrapText="1"/>
      <protection/>
    </xf>
    <xf numFmtId="174" fontId="74" fillId="0" borderId="24" xfId="63" applyNumberFormat="1" applyFont="1" applyBorder="1" applyAlignment="1">
      <alignment horizontal="right" vertical="top" wrapText="1"/>
      <protection/>
    </xf>
    <xf numFmtId="0" fontId="74" fillId="0" borderId="25" xfId="63" applyFont="1" applyBorder="1" applyAlignment="1">
      <alignment horizontal="right" vertical="top" wrapText="1"/>
      <protection/>
    </xf>
    <xf numFmtId="0" fontId="74" fillId="0" borderId="26" xfId="63" applyFont="1" applyBorder="1" applyAlignment="1">
      <alignment horizontal="right" vertical="top" wrapText="1"/>
      <protection/>
    </xf>
    <xf numFmtId="0" fontId="55" fillId="0" borderId="0" xfId="63" applyFont="1">
      <alignment/>
      <protection/>
    </xf>
    <xf numFmtId="0" fontId="2" fillId="0" borderId="27" xfId="63" applyFont="1" applyBorder="1">
      <alignment/>
      <protection/>
    </xf>
    <xf numFmtId="0" fontId="2" fillId="0" borderId="28" xfId="63" applyFont="1" applyBorder="1">
      <alignment/>
      <protection/>
    </xf>
    <xf numFmtId="175" fontId="2" fillId="0" borderId="28" xfId="44" applyNumberFormat="1" applyFont="1" applyFill="1" applyBorder="1" applyAlignment="1">
      <alignment/>
    </xf>
    <xf numFmtId="175" fontId="4" fillId="0" borderId="28" xfId="45" applyNumberFormat="1" applyFont="1" applyFill="1" applyBorder="1" applyAlignment="1">
      <alignment/>
    </xf>
    <xf numFmtId="176" fontId="2" fillId="0" borderId="28" xfId="45" applyFont="1" applyFill="1" applyBorder="1" applyAlignment="1">
      <alignment horizontal="right"/>
    </xf>
    <xf numFmtId="177" fontId="4" fillId="0" borderId="29" xfId="63" applyNumberFormat="1" applyFont="1" applyBorder="1">
      <alignment/>
      <protection/>
    </xf>
    <xf numFmtId="0" fontId="42" fillId="0" borderId="0" xfId="63" applyFont="1">
      <alignment/>
      <protection/>
    </xf>
    <xf numFmtId="178" fontId="42" fillId="0" borderId="0" xfId="63" applyNumberFormat="1" applyFont="1">
      <alignment/>
      <protection/>
    </xf>
    <xf numFmtId="0" fontId="4" fillId="0" borderId="30" xfId="63" applyFont="1" applyBorder="1">
      <alignment/>
      <protection/>
    </xf>
    <xf numFmtId="0" fontId="4" fillId="0" borderId="0" xfId="63" applyFont="1">
      <alignment/>
      <protection/>
    </xf>
    <xf numFmtId="171" fontId="4" fillId="0" borderId="0" xfId="44" applyFont="1" applyFill="1" applyBorder="1" applyAlignment="1">
      <alignment horizontal="right"/>
    </xf>
    <xf numFmtId="176" fontId="4" fillId="0" borderId="0" xfId="45" applyFont="1" applyFill="1" applyBorder="1" applyAlignment="1">
      <alignment/>
    </xf>
    <xf numFmtId="177" fontId="4" fillId="0" borderId="31" xfId="63" applyNumberFormat="1" applyFont="1" applyBorder="1">
      <alignment/>
      <protection/>
    </xf>
    <xf numFmtId="0" fontId="4" fillId="0" borderId="32" xfId="63" applyFont="1" applyBorder="1" applyAlignment="1">
      <alignment horizontal="center" vertical="center" wrapText="1"/>
      <protection/>
    </xf>
    <xf numFmtId="0" fontId="4" fillId="0" borderId="33" xfId="63" applyFont="1" applyBorder="1" applyAlignment="1">
      <alignment vertical="center"/>
      <protection/>
    </xf>
    <xf numFmtId="0" fontId="4" fillId="0" borderId="30" xfId="63" applyFont="1" applyBorder="1" applyAlignment="1">
      <alignment horizontal="left" vertical="top"/>
      <protection/>
    </xf>
    <xf numFmtId="0" fontId="4" fillId="0" borderId="0" xfId="63" applyFont="1" applyAlignment="1">
      <alignment vertical="center"/>
      <protection/>
    </xf>
    <xf numFmtId="0" fontId="4" fillId="0" borderId="30" xfId="63" applyFont="1" applyBorder="1" applyAlignment="1">
      <alignment vertical="top"/>
      <protection/>
    </xf>
    <xf numFmtId="0" fontId="4" fillId="0" borderId="33" xfId="63" applyFont="1" applyBorder="1">
      <alignment/>
      <protection/>
    </xf>
    <xf numFmtId="0" fontId="4" fillId="0" borderId="32" xfId="63" applyFont="1" applyBorder="1">
      <alignment/>
      <protection/>
    </xf>
    <xf numFmtId="178" fontId="4" fillId="0" borderId="32" xfId="63" applyNumberFormat="1" applyFont="1" applyBorder="1">
      <alignment/>
      <protection/>
    </xf>
    <xf numFmtId="179" fontId="4" fillId="0" borderId="0" xfId="45" applyNumberFormat="1" applyFont="1" applyFill="1" applyBorder="1" applyAlignment="1">
      <alignment/>
    </xf>
    <xf numFmtId="180" fontId="4" fillId="0" borderId="0" xfId="45" applyNumberFormat="1" applyFont="1" applyFill="1" applyBorder="1" applyAlignment="1">
      <alignment/>
    </xf>
    <xf numFmtId="0" fontId="4" fillId="0" borderId="0" xfId="63" applyFont="1" applyAlignment="1">
      <alignment vertical="top"/>
      <protection/>
    </xf>
    <xf numFmtId="0" fontId="4" fillId="0" borderId="33" xfId="63" applyFont="1" applyBorder="1" applyAlignment="1">
      <alignment horizontal="center" vertical="top"/>
      <protection/>
    </xf>
    <xf numFmtId="0" fontId="4" fillId="0" borderId="32" xfId="63" applyFont="1" applyBorder="1" applyAlignment="1">
      <alignment horizontal="center" vertical="top" wrapText="1"/>
      <protection/>
    </xf>
    <xf numFmtId="0" fontId="4" fillId="0" borderId="0" xfId="63" applyFont="1" applyAlignment="1">
      <alignment horizontal="center"/>
      <protection/>
    </xf>
    <xf numFmtId="177" fontId="4" fillId="0" borderId="31" xfId="63" applyNumberFormat="1" applyFont="1" applyBorder="1" applyAlignment="1">
      <alignment horizontal="center"/>
      <protection/>
    </xf>
    <xf numFmtId="181" fontId="4" fillId="0" borderId="33" xfId="63" applyNumberFormat="1" applyFont="1" applyBorder="1" applyAlignment="1" quotePrefix="1">
      <alignment horizontal="center" vertical="top"/>
      <protection/>
    </xf>
    <xf numFmtId="0" fontId="4" fillId="0" borderId="32" xfId="63" applyFont="1" applyBorder="1" applyAlignment="1">
      <alignment vertical="top" wrapText="1"/>
      <protection/>
    </xf>
    <xf numFmtId="182" fontId="4" fillId="0" borderId="32" xfId="63" applyNumberFormat="1" applyFont="1" applyBorder="1">
      <alignment/>
      <protection/>
    </xf>
    <xf numFmtId="15" fontId="4" fillId="0" borderId="30" xfId="63" applyNumberFormat="1" applyFont="1" applyBorder="1" applyAlignment="1">
      <alignment horizontal="center" vertical="top"/>
      <protection/>
    </xf>
    <xf numFmtId="15" fontId="4" fillId="0" borderId="33" xfId="63" applyNumberFormat="1" applyFont="1" applyBorder="1" applyAlignment="1">
      <alignment horizontal="center" vertical="top"/>
      <protection/>
    </xf>
    <xf numFmtId="176" fontId="4" fillId="0" borderId="0" xfId="45" applyFont="1" applyFill="1" applyBorder="1" applyAlignment="1">
      <alignment horizontal="center"/>
    </xf>
    <xf numFmtId="181" fontId="4" fillId="0" borderId="30" xfId="63" applyNumberFormat="1" applyFont="1" applyBorder="1" applyAlignment="1" quotePrefix="1">
      <alignment horizontal="center" vertical="top"/>
      <protection/>
    </xf>
    <xf numFmtId="181" fontId="4" fillId="0" borderId="30" xfId="63" applyNumberFormat="1" applyFont="1" applyBorder="1" applyAlignment="1">
      <alignment horizontal="center" vertical="top"/>
      <protection/>
    </xf>
    <xf numFmtId="0" fontId="4" fillId="0" borderId="30" xfId="64" applyFont="1" applyBorder="1" applyAlignment="1">
      <alignment vertical="top"/>
      <protection/>
    </xf>
    <xf numFmtId="0" fontId="4" fillId="0" borderId="30" xfId="63" applyFont="1" applyBorder="1" applyAlignment="1">
      <alignment horizontal="left" vertical="top" indent="3"/>
      <protection/>
    </xf>
    <xf numFmtId="0" fontId="4" fillId="0" borderId="34" xfId="63" applyFont="1" applyBorder="1" applyAlignment="1">
      <alignment vertical="top"/>
      <protection/>
    </xf>
    <xf numFmtId="0" fontId="4" fillId="0" borderId="35" xfId="63" applyFont="1" applyBorder="1" applyAlignment="1">
      <alignment vertical="top"/>
      <protection/>
    </xf>
    <xf numFmtId="4" fontId="4" fillId="0" borderId="32" xfId="74" applyNumberFormat="1" applyFont="1" applyFill="1" applyBorder="1" applyAlignment="1">
      <alignment/>
    </xf>
    <xf numFmtId="171" fontId="4" fillId="0" borderId="32" xfId="46" applyFont="1" applyFill="1" applyBorder="1" applyAlignment="1">
      <alignment/>
    </xf>
    <xf numFmtId="171" fontId="4" fillId="0" borderId="32" xfId="74" applyNumberFormat="1" applyFont="1" applyFill="1" applyBorder="1" applyAlignment="1">
      <alignment/>
    </xf>
    <xf numFmtId="0" fontId="4" fillId="0" borderId="36" xfId="63" applyFont="1" applyBorder="1" applyAlignment="1">
      <alignment vertical="top"/>
      <protection/>
    </xf>
    <xf numFmtId="0" fontId="4" fillId="0" borderId="37" xfId="63" applyFont="1" applyBorder="1" applyAlignment="1">
      <alignment vertical="top"/>
      <protection/>
    </xf>
    <xf numFmtId="0" fontId="4" fillId="0" borderId="38" xfId="64" applyFont="1" applyBorder="1">
      <alignment/>
      <protection/>
    </xf>
    <xf numFmtId="0" fontId="4" fillId="0" borderId="39" xfId="64" applyFont="1" applyBorder="1">
      <alignment/>
      <protection/>
    </xf>
    <xf numFmtId="0" fontId="4" fillId="0" borderId="0" xfId="64" applyFont="1">
      <alignment/>
      <protection/>
    </xf>
    <xf numFmtId="177" fontId="4" fillId="0" borderId="0" xfId="63" applyNumberFormat="1" applyFont="1">
      <alignment/>
      <protection/>
    </xf>
    <xf numFmtId="10" fontId="4" fillId="0" borderId="0" xfId="74" applyNumberFormat="1" applyFont="1" applyFill="1" applyBorder="1" applyAlignment="1">
      <alignment/>
    </xf>
    <xf numFmtId="0" fontId="4" fillId="0" borderId="40" xfId="64" applyFont="1" applyBorder="1">
      <alignment/>
      <protection/>
    </xf>
    <xf numFmtId="0" fontId="4" fillId="0" borderId="41" xfId="64" applyFont="1" applyBorder="1">
      <alignment/>
      <protection/>
    </xf>
    <xf numFmtId="4" fontId="4" fillId="0" borderId="41" xfId="64" applyNumberFormat="1" applyFont="1" applyBorder="1">
      <alignment/>
      <protection/>
    </xf>
    <xf numFmtId="0" fontId="2" fillId="0" borderId="41" xfId="64" applyFont="1" applyBorder="1">
      <alignment/>
      <protection/>
    </xf>
    <xf numFmtId="177" fontId="4" fillId="0" borderId="42" xfId="63" applyNumberFormat="1" applyFont="1" applyBorder="1">
      <alignment/>
      <protection/>
    </xf>
    <xf numFmtId="0" fontId="73" fillId="0" borderId="16" xfId="63" applyFont="1" applyBorder="1" applyAlignment="1">
      <alignment horizontal="right" vertical="top" wrapText="1"/>
      <protection/>
    </xf>
    <xf numFmtId="0" fontId="2" fillId="0" borderId="20" xfId="63" applyFont="1" applyBorder="1" applyAlignment="1">
      <alignment horizontal="left" vertical="top" wrapText="1"/>
      <protection/>
    </xf>
    <xf numFmtId="0" fontId="4" fillId="0" borderId="21" xfId="63" applyFont="1" applyBorder="1" applyAlignment="1">
      <alignment horizontal="left" vertical="top" wrapText="1"/>
      <protection/>
    </xf>
    <xf numFmtId="0" fontId="4" fillId="0" borderId="10" xfId="63" applyFont="1" applyBorder="1" applyAlignment="1">
      <alignment horizontal="left" vertical="top" wrapText="1"/>
      <protection/>
    </xf>
    <xf numFmtId="0" fontId="74" fillId="0" borderId="18" xfId="63" applyFont="1" applyBorder="1" applyAlignment="1">
      <alignment horizontal="right" vertical="top" wrapText="1"/>
      <protection/>
    </xf>
    <xf numFmtId="0" fontId="4" fillId="0" borderId="20" xfId="63" applyFont="1" applyBorder="1" applyAlignment="1">
      <alignment horizontal="left" vertical="top" wrapText="1"/>
      <protection/>
    </xf>
    <xf numFmtId="39" fontId="0" fillId="0" borderId="0" xfId="63" applyNumberFormat="1" applyFont="1" applyAlignment="1" applyProtection="1">
      <alignment wrapText="1"/>
      <protection locked="0"/>
    </xf>
    <xf numFmtId="0" fontId="4" fillId="0" borderId="43" xfId="63" applyFont="1" applyBorder="1" applyAlignment="1">
      <alignment horizontal="center" vertical="center" wrapText="1"/>
      <protection/>
    </xf>
    <xf numFmtId="0" fontId="4" fillId="0" borderId="44" xfId="63" applyFont="1" applyBorder="1" applyAlignment="1">
      <alignment horizontal="center" vertical="center" wrapText="1"/>
      <protection/>
    </xf>
    <xf numFmtId="0" fontId="4" fillId="0" borderId="45" xfId="63" applyFont="1" applyBorder="1" applyAlignment="1">
      <alignment horizontal="center" vertical="center" wrapText="1"/>
      <protection/>
    </xf>
    <xf numFmtId="0" fontId="4" fillId="0" borderId="46" xfId="63" applyFont="1" applyBorder="1" applyAlignment="1">
      <alignment horizontal="center" vertical="center"/>
      <protection/>
    </xf>
    <xf numFmtId="0" fontId="4" fillId="0" borderId="47" xfId="63" applyFont="1" applyBorder="1" applyAlignment="1">
      <alignment horizontal="center" vertical="center"/>
      <protection/>
    </xf>
    <xf numFmtId="0" fontId="4" fillId="0" borderId="48" xfId="63" applyFont="1" applyBorder="1">
      <alignment/>
      <protection/>
    </xf>
    <xf numFmtId="0" fontId="4" fillId="0" borderId="45" xfId="63" applyFont="1" applyBorder="1">
      <alignment/>
      <protection/>
    </xf>
    <xf numFmtId="178" fontId="4" fillId="0" borderId="45" xfId="63" applyNumberFormat="1" applyFont="1" applyBorder="1">
      <alignment/>
      <protection/>
    </xf>
    <xf numFmtId="0" fontId="4" fillId="0" borderId="49" xfId="63" applyFont="1" applyBorder="1">
      <alignment/>
      <protection/>
    </xf>
    <xf numFmtId="178" fontId="4" fillId="0" borderId="47" xfId="63" applyNumberFormat="1" applyFont="1" applyBorder="1">
      <alignment/>
      <protection/>
    </xf>
    <xf numFmtId="181" fontId="4" fillId="0" borderId="33" xfId="63" applyNumberFormat="1" applyFont="1" applyBorder="1" applyAlignment="1">
      <alignment horizontal="center" vertical="top"/>
      <protection/>
    </xf>
    <xf numFmtId="0" fontId="4" fillId="0" borderId="48" xfId="63" applyFont="1" applyBorder="1" applyAlignment="1">
      <alignment vertical="top"/>
      <protection/>
    </xf>
    <xf numFmtId="0" fontId="4" fillId="0" borderId="43" xfId="63" applyFont="1" applyBorder="1" applyAlignment="1">
      <alignment vertical="top"/>
      <protection/>
    </xf>
    <xf numFmtId="176" fontId="4" fillId="0" borderId="44" xfId="45" applyFont="1" applyFill="1" applyBorder="1" applyAlignment="1">
      <alignment/>
    </xf>
    <xf numFmtId="0" fontId="4" fillId="0" borderId="33" xfId="63" applyFont="1" applyBorder="1" applyAlignment="1">
      <alignment vertical="top"/>
      <protection/>
    </xf>
    <xf numFmtId="0" fontId="4" fillId="0" borderId="32" xfId="63" applyFont="1" applyBorder="1" applyAlignment="1">
      <alignment vertical="top"/>
      <protection/>
    </xf>
    <xf numFmtId="176" fontId="4" fillId="0" borderId="45" xfId="45" applyFont="1" applyFill="1" applyBorder="1" applyAlignment="1">
      <alignment/>
    </xf>
    <xf numFmtId="2" fontId="4" fillId="0" borderId="0" xfId="45" applyNumberFormat="1" applyFont="1" applyFill="1" applyBorder="1" applyAlignment="1">
      <alignment/>
    </xf>
    <xf numFmtId="2" fontId="4" fillId="0" borderId="0" xfId="74" applyNumberFormat="1" applyFont="1" applyFill="1" applyBorder="1" applyAlignment="1">
      <alignment/>
    </xf>
    <xf numFmtId="0" fontId="4" fillId="0" borderId="49" xfId="63" applyFont="1" applyBorder="1" applyAlignment="1">
      <alignment vertical="top"/>
      <protection/>
    </xf>
    <xf numFmtId="0" fontId="4" fillId="0" borderId="46" xfId="63" applyFont="1" applyBorder="1" applyAlignment="1">
      <alignment vertical="top"/>
      <protection/>
    </xf>
    <xf numFmtId="176" fontId="4" fillId="0" borderId="47" xfId="45" applyFont="1" applyFill="1" applyBorder="1" applyAlignment="1">
      <alignment/>
    </xf>
    <xf numFmtId="171" fontId="4" fillId="0" borderId="0" xfId="74" applyNumberFormat="1" applyFont="1" applyFill="1" applyBorder="1" applyAlignment="1">
      <alignment/>
    </xf>
    <xf numFmtId="0" fontId="4" fillId="0" borderId="32" xfId="64" applyFont="1" applyBorder="1">
      <alignment/>
      <protection/>
    </xf>
    <xf numFmtId="176" fontId="4" fillId="0" borderId="32" xfId="45" applyFont="1" applyFill="1" applyBorder="1" applyAlignment="1">
      <alignment/>
    </xf>
    <xf numFmtId="10" fontId="4" fillId="0" borderId="0" xfId="45" applyNumberFormat="1" applyFont="1" applyFill="1" applyBorder="1" applyAlignment="1">
      <alignment/>
    </xf>
    <xf numFmtId="173" fontId="4" fillId="0" borderId="0" xfId="45" applyNumberFormat="1" applyFont="1" applyFill="1" applyBorder="1" applyAlignment="1">
      <alignment/>
    </xf>
    <xf numFmtId="0" fontId="4" fillId="0" borderId="27" xfId="63" applyFont="1" applyBorder="1" applyAlignment="1">
      <alignment vertical="top"/>
      <protection/>
    </xf>
    <xf numFmtId="0" fontId="4" fillId="0" borderId="28" xfId="64" applyFont="1" applyBorder="1">
      <alignment/>
      <protection/>
    </xf>
    <xf numFmtId="10" fontId="4" fillId="0" borderId="28" xfId="74" applyNumberFormat="1" applyFont="1" applyFill="1" applyBorder="1" applyAlignment="1">
      <alignment/>
    </xf>
    <xf numFmtId="176" fontId="4" fillId="0" borderId="28" xfId="45" applyFont="1" applyFill="1" applyBorder="1" applyAlignment="1">
      <alignment/>
    </xf>
    <xf numFmtId="0" fontId="2" fillId="0" borderId="30" xfId="64" applyFont="1" applyBorder="1" applyAlignment="1">
      <alignment vertical="top"/>
      <protection/>
    </xf>
    <xf numFmtId="0" fontId="4" fillId="0" borderId="0" xfId="64" applyFont="1" applyAlignment="1">
      <alignment vertical="top"/>
      <protection/>
    </xf>
    <xf numFmtId="183" fontId="2" fillId="0" borderId="0" xfId="64" applyNumberFormat="1" applyFont="1">
      <alignment/>
      <protection/>
    </xf>
    <xf numFmtId="0" fontId="5" fillId="0" borderId="33" xfId="63" applyFont="1" applyBorder="1" applyAlignment="1">
      <alignment vertical="top" wrapText="1"/>
      <protection/>
    </xf>
    <xf numFmtId="0" fontId="5" fillId="0" borderId="32" xfId="63" applyFont="1" applyBorder="1" applyAlignment="1">
      <alignment vertical="top" wrapText="1"/>
      <protection/>
    </xf>
    <xf numFmtId="0" fontId="4" fillId="0" borderId="33" xfId="64" applyFont="1" applyBorder="1" applyAlignment="1">
      <alignment vertical="top"/>
      <protection/>
    </xf>
    <xf numFmtId="0" fontId="4" fillId="0" borderId="32" xfId="64" applyFont="1" applyBorder="1" applyAlignment="1">
      <alignment vertical="top"/>
      <protection/>
    </xf>
    <xf numFmtId="185" fontId="4" fillId="0" borderId="32" xfId="44" applyNumberFormat="1" applyFont="1" applyFill="1" applyBorder="1" applyAlignment="1">
      <alignment/>
    </xf>
    <xf numFmtId="175" fontId="4" fillId="0" borderId="32" xfId="44" applyNumberFormat="1" applyFont="1" applyFill="1" applyBorder="1" applyAlignment="1">
      <alignment/>
    </xf>
    <xf numFmtId="0" fontId="2" fillId="0" borderId="30" xfId="63" applyFont="1" applyBorder="1">
      <alignment/>
      <protection/>
    </xf>
    <xf numFmtId="0" fontId="2" fillId="0" borderId="0" xfId="63" applyFont="1">
      <alignment/>
      <protection/>
    </xf>
    <xf numFmtId="4" fontId="4" fillId="0" borderId="0" xfId="63" applyNumberFormat="1" applyFont="1">
      <alignment/>
      <protection/>
    </xf>
    <xf numFmtId="186" fontId="4" fillId="0" borderId="0" xfId="63" applyNumberFormat="1" applyFont="1">
      <alignment/>
      <protection/>
    </xf>
    <xf numFmtId="0" fontId="4" fillId="0" borderId="30" xfId="44" applyNumberFormat="1" applyFont="1" applyFill="1" applyBorder="1" applyAlignment="1">
      <alignment horizontal="left"/>
    </xf>
    <xf numFmtId="0" fontId="4" fillId="0" borderId="0" xfId="44" applyNumberFormat="1" applyFont="1" applyFill="1" applyBorder="1" applyAlignment="1">
      <alignment horizontal="left"/>
    </xf>
    <xf numFmtId="0" fontId="2" fillId="0" borderId="32" xfId="63" applyFont="1" applyBorder="1">
      <alignment/>
      <protection/>
    </xf>
    <xf numFmtId="3" fontId="4" fillId="0" borderId="32" xfId="63" applyNumberFormat="1" applyFont="1" applyBorder="1">
      <alignment/>
      <protection/>
    </xf>
    <xf numFmtId="0" fontId="2" fillId="0" borderId="40" xfId="63" applyFont="1" applyBorder="1">
      <alignment/>
      <protection/>
    </xf>
    <xf numFmtId="0" fontId="4" fillId="0" borderId="41" xfId="63" applyFont="1" applyBorder="1">
      <alignment/>
      <protection/>
    </xf>
    <xf numFmtId="172" fontId="74" fillId="0" borderId="0" xfId="63" applyNumberFormat="1" applyFont="1" applyAlignment="1">
      <alignment horizontal="right" vertical="top" wrapText="1"/>
      <protection/>
    </xf>
    <xf numFmtId="0" fontId="0" fillId="0" borderId="0" xfId="65">
      <alignment/>
      <protection/>
    </xf>
    <xf numFmtId="176" fontId="79" fillId="0" borderId="31" xfId="45" applyFont="1" applyFill="1" applyBorder="1" applyAlignment="1">
      <alignment/>
    </xf>
    <xf numFmtId="0" fontId="7" fillId="0" borderId="30" xfId="0" applyFont="1" applyFill="1" applyBorder="1" applyAlignment="1">
      <alignment/>
    </xf>
    <xf numFmtId="0" fontId="7" fillId="0" borderId="0" xfId="0" applyFont="1" applyFill="1" applyAlignment="1">
      <alignment/>
    </xf>
    <xf numFmtId="171" fontId="7" fillId="0" borderId="0" xfId="44" applyFont="1" applyFill="1" applyBorder="1" applyAlignment="1">
      <alignment horizontal="right"/>
    </xf>
    <xf numFmtId="0" fontId="6" fillId="0" borderId="30" xfId="0" applyFont="1" applyFill="1" applyBorder="1" applyAlignment="1">
      <alignment horizontal="left" vertical="top"/>
    </xf>
    <xf numFmtId="0" fontId="6" fillId="0" borderId="30" xfId="0" applyFont="1" applyFill="1" applyBorder="1" applyAlignment="1">
      <alignment vertical="top"/>
    </xf>
    <xf numFmtId="0" fontId="6" fillId="0" borderId="0" xfId="0" applyFont="1" applyFill="1" applyAlignment="1">
      <alignment vertical="top"/>
    </xf>
    <xf numFmtId="0" fontId="6" fillId="0" borderId="30" xfId="64" applyFont="1" applyBorder="1" applyAlignment="1">
      <alignment vertical="top"/>
      <protection/>
    </xf>
    <xf numFmtId="4" fontId="6" fillId="0" borderId="0" xfId="0" applyNumberFormat="1" applyFont="1" applyFill="1" applyAlignment="1">
      <alignment vertical="top"/>
    </xf>
    <xf numFmtId="0" fontId="6" fillId="0" borderId="30" xfId="0" applyFont="1" applyFill="1" applyBorder="1" applyAlignment="1">
      <alignment horizontal="left" vertical="top" indent="3"/>
    </xf>
    <xf numFmtId="0" fontId="6" fillId="0" borderId="0" xfId="0" applyFont="1" applyFill="1" applyBorder="1" applyAlignment="1">
      <alignment/>
    </xf>
    <xf numFmtId="175" fontId="6" fillId="0" borderId="0" xfId="44" applyNumberFormat="1" applyFont="1" applyFill="1" applyBorder="1" applyAlignment="1">
      <alignment/>
    </xf>
    <xf numFmtId="175" fontId="0" fillId="0" borderId="0" xfId="65" applyNumberFormat="1">
      <alignment/>
      <protection/>
    </xf>
    <xf numFmtId="4" fontId="6" fillId="0" borderId="0" xfId="44" applyNumberFormat="1" applyFont="1" applyFill="1" applyBorder="1" applyAlignment="1">
      <alignment/>
    </xf>
    <xf numFmtId="176" fontId="0" fillId="0" borderId="0" xfId="65" applyNumberFormat="1">
      <alignment/>
      <protection/>
    </xf>
    <xf numFmtId="171" fontId="6" fillId="0" borderId="0" xfId="44" applyFont="1" applyFill="1" applyBorder="1" applyAlignment="1">
      <alignment/>
    </xf>
    <xf numFmtId="0" fontId="6" fillId="0" borderId="0" xfId="44" applyNumberFormat="1" applyFont="1" applyFill="1" applyBorder="1" applyAlignment="1">
      <alignment horizontal="left"/>
    </xf>
    <xf numFmtId="185" fontId="6" fillId="0" borderId="0" xfId="44" applyNumberFormat="1" applyFont="1" applyFill="1" applyBorder="1" applyAlignment="1">
      <alignment/>
    </xf>
    <xf numFmtId="0" fontId="42" fillId="0" borderId="0" xfId="65" applyFont="1">
      <alignment/>
      <protection/>
    </xf>
    <xf numFmtId="0" fontId="8" fillId="0" borderId="27" xfId="0" applyFont="1" applyFill="1" applyBorder="1" applyAlignment="1">
      <alignment/>
    </xf>
    <xf numFmtId="0" fontId="7" fillId="0" borderId="28" xfId="0" applyFont="1" applyFill="1" applyBorder="1" applyAlignment="1">
      <alignment/>
    </xf>
    <xf numFmtId="176" fontId="7" fillId="0" borderId="28" xfId="45" applyFont="1" applyFill="1" applyBorder="1" applyAlignment="1">
      <alignment/>
    </xf>
    <xf numFmtId="177" fontId="7" fillId="0" borderId="29" xfId="0" applyNumberFormat="1" applyFont="1" applyFill="1" applyBorder="1" applyAlignment="1">
      <alignment/>
    </xf>
    <xf numFmtId="176" fontId="7" fillId="0" borderId="0" xfId="45" applyFont="1" applyFill="1" applyBorder="1" applyAlignment="1">
      <alignment/>
    </xf>
    <xf numFmtId="177" fontId="7" fillId="0" borderId="31" xfId="0" applyNumberFormat="1" applyFont="1" applyFill="1" applyBorder="1" applyAlignment="1">
      <alignment/>
    </xf>
    <xf numFmtId="0" fontId="7" fillId="0" borderId="32" xfId="0" applyFont="1" applyFill="1" applyBorder="1" applyAlignment="1">
      <alignment vertical="center" wrapText="1"/>
    </xf>
    <xf numFmtId="0" fontId="7" fillId="0" borderId="0" xfId="0" applyFont="1" applyFill="1" applyAlignment="1">
      <alignment vertical="center"/>
    </xf>
    <xf numFmtId="0" fontId="7" fillId="0" borderId="33" xfId="0" applyFont="1" applyFill="1" applyBorder="1" applyAlignment="1">
      <alignment horizontal="left" indent="5"/>
    </xf>
    <xf numFmtId="183" fontId="7" fillId="0" borderId="32" xfId="0" applyNumberFormat="1" applyFont="1" applyFill="1" applyBorder="1" applyAlignment="1">
      <alignment/>
    </xf>
    <xf numFmtId="4" fontId="7"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xf>
    <xf numFmtId="0" fontId="9" fillId="0" borderId="0" xfId="0" applyFont="1" applyFill="1" applyAlignment="1">
      <alignment vertical="center"/>
    </xf>
    <xf numFmtId="0" fontId="42" fillId="0" borderId="0" xfId="0" applyFont="1" applyFill="1" applyAlignment="1">
      <alignment/>
    </xf>
    <xf numFmtId="176" fontId="42" fillId="0" borderId="0" xfId="45" applyFont="1" applyFill="1" applyAlignment="1">
      <alignment/>
    </xf>
    <xf numFmtId="0" fontId="3" fillId="0" borderId="40" xfId="64" applyFont="1" applyBorder="1">
      <alignment/>
      <protection/>
    </xf>
    <xf numFmtId="0" fontId="3" fillId="0" borderId="41" xfId="64" applyFont="1" applyBorder="1">
      <alignment/>
      <protection/>
    </xf>
    <xf numFmtId="4" fontId="3" fillId="0" borderId="41" xfId="64" applyNumberFormat="1" applyFont="1" applyBorder="1">
      <alignment/>
      <protection/>
    </xf>
    <xf numFmtId="0" fontId="10" fillId="0" borderId="41" xfId="64" applyFont="1" applyBorder="1">
      <alignment/>
      <protection/>
    </xf>
    <xf numFmtId="177" fontId="7" fillId="0" borderId="42" xfId="0" applyNumberFormat="1" applyFont="1" applyFill="1" applyBorder="1" applyAlignment="1">
      <alignment/>
    </xf>
    <xf numFmtId="0" fontId="6" fillId="0" borderId="30" xfId="0" applyFont="1" applyBorder="1" applyAlignment="1">
      <alignment vertical="top"/>
    </xf>
    <xf numFmtId="185" fontId="4" fillId="0" borderId="0" xfId="44" applyNumberFormat="1" applyFont="1" applyFill="1" applyBorder="1" applyAlignment="1">
      <alignment/>
    </xf>
    <xf numFmtId="175" fontId="4" fillId="0" borderId="0" xfId="44" applyNumberFormat="1" applyFont="1" applyFill="1" applyBorder="1" applyAlignment="1">
      <alignment/>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top" wrapText="1"/>
    </xf>
    <xf numFmtId="0" fontId="4" fillId="0" borderId="14" xfId="0" applyFont="1" applyFill="1" applyBorder="1" applyAlignment="1">
      <alignment horizontal="left" vertical="top" wrapText="1"/>
    </xf>
    <xf numFmtId="3" fontId="4" fillId="0" borderId="15" xfId="0" applyNumberFormat="1" applyFont="1" applyFill="1" applyBorder="1" applyAlignment="1">
      <alignment horizontal="right" vertical="top" wrapText="1"/>
    </xf>
    <xf numFmtId="172" fontId="4" fillId="0" borderId="16" xfId="0" applyNumberFormat="1" applyFont="1" applyFill="1" applyBorder="1" applyAlignment="1">
      <alignment horizontal="right" vertical="top" wrapText="1"/>
    </xf>
    <xf numFmtId="173" fontId="4" fillId="0" borderId="15" xfId="0" applyNumberFormat="1" applyFont="1" applyFill="1" applyBorder="1" applyAlignment="1">
      <alignment horizontal="right" vertical="top" wrapText="1"/>
    </xf>
    <xf numFmtId="0" fontId="4" fillId="0" borderId="16" xfId="0" applyFont="1" applyFill="1" applyBorder="1" applyAlignment="1">
      <alignment horizontal="right" vertical="top" wrapText="1"/>
    </xf>
    <xf numFmtId="0" fontId="4" fillId="0" borderId="17" xfId="0" applyFont="1" applyFill="1" applyBorder="1" applyAlignment="1">
      <alignment horizontal="right" vertical="top" wrapText="1"/>
    </xf>
    <xf numFmtId="172" fontId="2" fillId="0" borderId="18" xfId="0" applyNumberFormat="1" applyFont="1" applyFill="1" applyBorder="1" applyAlignment="1">
      <alignment horizontal="right" vertical="top" wrapText="1"/>
    </xf>
    <xf numFmtId="173" fontId="2" fillId="0" borderId="10" xfId="0" applyNumberFormat="1" applyFont="1" applyFill="1" applyBorder="1" applyAlignment="1">
      <alignment horizontal="right" vertical="top" wrapText="1"/>
    </xf>
    <xf numFmtId="0" fontId="2" fillId="0" borderId="10" xfId="0" applyFont="1" applyFill="1" applyBorder="1" applyAlignment="1">
      <alignment horizontal="right" vertical="top" wrapText="1"/>
    </xf>
    <xf numFmtId="0" fontId="2" fillId="0" borderId="19" xfId="0" applyFont="1" applyFill="1" applyBorder="1" applyAlignment="1">
      <alignment horizontal="right" vertical="top" wrapText="1"/>
    </xf>
    <xf numFmtId="0" fontId="2" fillId="0" borderId="2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5" xfId="0" applyFont="1" applyFill="1" applyBorder="1" applyAlignment="1">
      <alignment horizontal="left" vertical="top" wrapText="1"/>
    </xf>
    <xf numFmtId="174" fontId="4" fillId="0" borderId="16" xfId="0" applyNumberFormat="1" applyFont="1" applyFill="1" applyBorder="1" applyAlignment="1">
      <alignment horizontal="right" vertical="top" wrapText="1"/>
    </xf>
    <xf numFmtId="0" fontId="2" fillId="0" borderId="16" xfId="0" applyFont="1" applyFill="1" applyBorder="1" applyAlignment="1">
      <alignment horizontal="left" vertical="top" wrapText="1"/>
    </xf>
    <xf numFmtId="0" fontId="4" fillId="0" borderId="16" xfId="0" applyFont="1" applyFill="1" applyBorder="1" applyAlignment="1">
      <alignment horizontal="left" vertical="top" wrapText="1"/>
    </xf>
    <xf numFmtId="172" fontId="2" fillId="0" borderId="10" xfId="0" applyNumberFormat="1" applyFont="1" applyFill="1" applyBorder="1" applyAlignment="1">
      <alignment horizontal="right" vertical="top" wrapText="1"/>
    </xf>
    <xf numFmtId="0" fontId="2"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172" fontId="2" fillId="0" borderId="24" xfId="0" applyNumberFormat="1" applyFont="1" applyFill="1" applyBorder="1" applyAlignment="1">
      <alignment horizontal="right" vertical="top" wrapText="1"/>
    </xf>
    <xf numFmtId="174" fontId="2" fillId="0" borderId="24" xfId="0" applyNumberFormat="1" applyFont="1" applyFill="1" applyBorder="1" applyAlignment="1">
      <alignment horizontal="right" vertical="top" wrapText="1"/>
    </xf>
    <xf numFmtId="0" fontId="2" fillId="0" borderId="25" xfId="0" applyFont="1" applyFill="1" applyBorder="1" applyAlignment="1">
      <alignment horizontal="right" vertical="top" wrapText="1"/>
    </xf>
    <xf numFmtId="0" fontId="2" fillId="0" borderId="26" xfId="0" applyFont="1" applyFill="1" applyBorder="1" applyAlignment="1">
      <alignment horizontal="right" vertical="top" wrapText="1"/>
    </xf>
    <xf numFmtId="0" fontId="80" fillId="0" borderId="50" xfId="0" applyFont="1" applyBorder="1" applyAlignment="1">
      <alignment/>
    </xf>
    <xf numFmtId="0" fontId="4" fillId="0" borderId="51" xfId="0" applyFont="1" applyFill="1" applyBorder="1" applyAlignment="1">
      <alignment horizontal="left" vertical="top" wrapText="1"/>
    </xf>
    <xf numFmtId="0" fontId="73" fillId="0" borderId="15" xfId="0" applyFont="1" applyBorder="1" applyAlignment="1">
      <alignment horizontal="left" vertical="top" wrapText="1"/>
    </xf>
    <xf numFmtId="0" fontId="81" fillId="0" borderId="0" xfId="0" applyFont="1" applyAlignment="1">
      <alignment/>
    </xf>
    <xf numFmtId="0" fontId="2" fillId="0" borderId="27" xfId="0" applyFont="1" applyFill="1" applyBorder="1" applyAlignment="1">
      <alignment horizontal="left" vertical="top" wrapText="1"/>
    </xf>
    <xf numFmtId="0" fontId="2" fillId="0" borderId="30" xfId="0" applyFont="1" applyFill="1" applyBorder="1" applyAlignment="1">
      <alignment horizontal="left" vertical="top" wrapText="1"/>
    </xf>
    <xf numFmtId="0" fontId="4"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52" xfId="0" applyFont="1" applyFill="1" applyBorder="1" applyAlignment="1">
      <alignment horizontal="left" vertical="top" wrapText="1"/>
    </xf>
    <xf numFmtId="0" fontId="2" fillId="0" borderId="52" xfId="65" applyFont="1" applyBorder="1" applyAlignment="1">
      <alignment horizontal="left" vertical="top" wrapText="1"/>
      <protection/>
    </xf>
    <xf numFmtId="0" fontId="4" fillId="0" borderId="52" xfId="0" applyFont="1" applyFill="1" applyBorder="1" applyAlignment="1">
      <alignment horizontal="left" vertical="top" wrapText="1"/>
    </xf>
    <xf numFmtId="0" fontId="4" fillId="0" borderId="52" xfId="65" applyFont="1" applyBorder="1" applyAlignment="1">
      <alignment horizontal="left" vertical="top" wrapText="1"/>
      <protection/>
    </xf>
    <xf numFmtId="0" fontId="2" fillId="0" borderId="53" xfId="0" applyFont="1" applyFill="1" applyBorder="1" applyAlignment="1">
      <alignment horizontal="left" vertical="top" wrapText="1"/>
    </xf>
    <xf numFmtId="0" fontId="4" fillId="0" borderId="54" xfId="0" applyFont="1" applyFill="1" applyBorder="1" applyAlignment="1">
      <alignment horizontal="left" vertical="top" wrapText="1"/>
    </xf>
    <xf numFmtId="0" fontId="2" fillId="0" borderId="55" xfId="0" applyFont="1" applyFill="1" applyBorder="1" applyAlignment="1">
      <alignment horizontal="right" vertical="top" wrapText="1"/>
    </xf>
    <xf numFmtId="0" fontId="4" fillId="0" borderId="0" xfId="0" applyFont="1" applyBorder="1" applyAlignment="1">
      <alignment horizontal="left" vertical="top" wrapText="1"/>
    </xf>
    <xf numFmtId="0" fontId="11" fillId="0" borderId="0" xfId="0" applyFont="1" applyAlignment="1">
      <alignment wrapText="1"/>
    </xf>
    <xf numFmtId="0" fontId="11" fillId="0" borderId="0" xfId="0" applyFont="1" applyAlignment="1">
      <alignment/>
    </xf>
    <xf numFmtId="10" fontId="11" fillId="0" borderId="0" xfId="0" applyNumberFormat="1" applyFont="1" applyAlignment="1">
      <alignment wrapText="1"/>
    </xf>
    <xf numFmtId="1" fontId="11" fillId="0" borderId="0" xfId="0" applyNumberFormat="1" applyFont="1" applyAlignment="1">
      <alignment wrapText="1"/>
    </xf>
    <xf numFmtId="10" fontId="11" fillId="0" borderId="0" xfId="0" applyNumberFormat="1" applyFont="1" applyAlignment="1">
      <alignment horizontal="right" vertical="center" wrapText="1"/>
    </xf>
    <xf numFmtId="10" fontId="11" fillId="0" borderId="0" xfId="0" applyNumberFormat="1" applyFont="1" applyAlignment="1">
      <alignment horizontal="right" vertical="center"/>
    </xf>
    <xf numFmtId="0" fontId="74" fillId="0" borderId="27" xfId="63" applyFont="1" applyBorder="1" applyAlignment="1">
      <alignment horizontal="left" vertical="top" wrapText="1"/>
      <protection/>
    </xf>
    <xf numFmtId="0" fontId="0" fillId="0" borderId="28" xfId="63" applyFont="1" applyBorder="1" applyAlignment="1" applyProtection="1">
      <alignment wrapText="1"/>
      <protection locked="0"/>
    </xf>
    <xf numFmtId="0" fontId="0" fillId="0" borderId="29" xfId="63" applyFont="1" applyBorder="1" applyAlignment="1" applyProtection="1">
      <alignment wrapText="1"/>
      <protection locked="0"/>
    </xf>
    <xf numFmtId="0" fontId="0" fillId="0" borderId="41" xfId="63" applyFont="1" applyBorder="1" applyAlignment="1" applyProtection="1">
      <alignment wrapText="1"/>
      <protection locked="0"/>
    </xf>
    <xf numFmtId="0" fontId="0" fillId="0" borderId="42" xfId="63" applyFont="1" applyBorder="1" applyAlignment="1" applyProtection="1">
      <alignment wrapText="1"/>
      <protection locked="0"/>
    </xf>
    <xf numFmtId="0" fontId="82" fillId="0" borderId="0" xfId="0" applyFont="1" applyAlignment="1">
      <alignment/>
    </xf>
    <xf numFmtId="10" fontId="11" fillId="0" borderId="0" xfId="73" applyNumberFormat="1" applyFont="1" applyFill="1" applyAlignment="1">
      <alignment/>
    </xf>
    <xf numFmtId="2" fontId="11" fillId="0" borderId="0" xfId="0" applyNumberFormat="1" applyFont="1" applyAlignment="1">
      <alignment/>
    </xf>
    <xf numFmtId="0" fontId="74" fillId="0" borderId="27" xfId="0" applyFont="1" applyFill="1" applyBorder="1" applyAlignment="1">
      <alignment horizontal="left" vertical="top" wrapText="1"/>
    </xf>
    <xf numFmtId="0" fontId="0" fillId="0" borderId="28" xfId="0" applyFill="1" applyBorder="1" applyAlignment="1" applyProtection="1">
      <alignment wrapText="1"/>
      <protection locked="0"/>
    </xf>
    <xf numFmtId="0" fontId="0" fillId="0" borderId="29" xfId="0" applyFill="1" applyBorder="1" applyAlignment="1" applyProtection="1">
      <alignment wrapText="1"/>
      <protection locked="0"/>
    </xf>
    <xf numFmtId="0" fontId="0" fillId="0" borderId="41" xfId="0" applyFill="1" applyBorder="1" applyAlignment="1" applyProtection="1">
      <alignment wrapText="1"/>
      <protection locked="0"/>
    </xf>
    <xf numFmtId="0" fontId="0" fillId="0" borderId="42" xfId="0" applyFill="1" applyBorder="1" applyAlignment="1" applyProtection="1">
      <alignment wrapText="1"/>
      <protection locked="0"/>
    </xf>
    <xf numFmtId="0" fontId="74" fillId="0" borderId="56" xfId="63" applyFont="1" applyBorder="1" applyAlignment="1">
      <alignment horizontal="left" vertical="top" wrapText="1"/>
      <protection/>
    </xf>
    <xf numFmtId="0" fontId="73" fillId="0" borderId="56" xfId="63" applyFont="1" applyBorder="1" applyAlignment="1">
      <alignment horizontal="left" vertical="top" wrapText="1"/>
      <protection/>
    </xf>
    <xf numFmtId="0" fontId="77" fillId="0" borderId="56" xfId="63" applyFont="1" applyBorder="1" applyAlignment="1">
      <alignment horizontal="right" vertical="top" wrapText="1"/>
      <protection/>
    </xf>
    <xf numFmtId="0" fontId="77" fillId="0" borderId="57" xfId="63" applyFont="1" applyBorder="1" applyAlignment="1">
      <alignment horizontal="right" vertical="top" wrapText="1"/>
      <protection/>
    </xf>
    <xf numFmtId="0" fontId="73" fillId="0" borderId="57" xfId="63" applyFont="1" applyBorder="1" applyAlignment="1">
      <alignment horizontal="right" vertical="top" wrapText="1"/>
      <protection/>
    </xf>
    <xf numFmtId="0" fontId="74" fillId="0" borderId="58" xfId="63" applyFont="1" applyBorder="1" applyAlignment="1">
      <alignment horizontal="right" vertical="top" wrapText="1"/>
      <protection/>
    </xf>
    <xf numFmtId="0" fontId="77" fillId="0" borderId="0" xfId="63" applyFont="1" applyAlignment="1">
      <alignment horizontal="right" vertical="top" wrapText="1"/>
      <protection/>
    </xf>
    <xf numFmtId="0" fontId="77" fillId="0" borderId="59" xfId="63" applyFont="1" applyBorder="1" applyAlignment="1">
      <alignment horizontal="right" vertical="top" wrapText="1"/>
      <protection/>
    </xf>
    <xf numFmtId="0" fontId="73" fillId="0" borderId="59" xfId="63" applyFont="1" applyBorder="1" applyAlignment="1">
      <alignment horizontal="right" vertical="top" wrapText="1"/>
      <protection/>
    </xf>
    <xf numFmtId="0" fontId="74" fillId="0" borderId="59" xfId="63" applyFont="1" applyBorder="1" applyAlignment="1">
      <alignment horizontal="right" vertical="top" wrapText="1"/>
      <protection/>
    </xf>
    <xf numFmtId="0" fontId="0" fillId="0" borderId="0" xfId="63" applyFont="1" applyFill="1" applyAlignment="1" applyProtection="1">
      <alignment wrapText="1"/>
      <protection locked="0"/>
    </xf>
    <xf numFmtId="0" fontId="80" fillId="0" borderId="60" xfId="0" applyFont="1" applyBorder="1" applyAlignment="1">
      <alignment vertical="center"/>
    </xf>
    <xf numFmtId="0" fontId="80" fillId="0" borderId="61" xfId="0" applyFont="1" applyBorder="1" applyAlignment="1">
      <alignment vertical="center"/>
    </xf>
    <xf numFmtId="176" fontId="80" fillId="0" borderId="61" xfId="45" applyFont="1" applyFill="1" applyBorder="1" applyAlignment="1">
      <alignment vertical="center"/>
    </xf>
    <xf numFmtId="176" fontId="80" fillId="0" borderId="62" xfId="45" applyFont="1" applyFill="1" applyBorder="1" applyAlignment="1">
      <alignment vertical="center" wrapText="1"/>
    </xf>
    <xf numFmtId="0" fontId="80" fillId="0" borderId="62" xfId="0" applyFont="1" applyBorder="1" applyAlignment="1">
      <alignment vertical="center"/>
    </xf>
    <xf numFmtId="0" fontId="77" fillId="0" borderId="59" xfId="63" applyFont="1" applyFill="1" applyBorder="1" applyAlignment="1">
      <alignment horizontal="right" vertical="top" wrapText="1"/>
      <protection/>
    </xf>
    <xf numFmtId="0" fontId="0" fillId="0" borderId="0" xfId="63" applyFill="1">
      <alignment/>
      <protection/>
    </xf>
    <xf numFmtId="15" fontId="4" fillId="0" borderId="30" xfId="63" applyNumberFormat="1" applyFont="1" applyFill="1" applyBorder="1" applyAlignment="1">
      <alignment horizontal="left" vertical="top" wrapText="1"/>
      <protection/>
    </xf>
    <xf numFmtId="15" fontId="4" fillId="0" borderId="0" xfId="63" applyNumberFormat="1" applyFont="1" applyFill="1" applyAlignment="1">
      <alignment horizontal="left" vertical="top" wrapText="1"/>
      <protection/>
    </xf>
    <xf numFmtId="15" fontId="4" fillId="0" borderId="31" xfId="63" applyNumberFormat="1" applyFont="1" applyFill="1" applyBorder="1" applyAlignment="1">
      <alignment horizontal="left" vertical="top" wrapText="1"/>
      <protection/>
    </xf>
    <xf numFmtId="0" fontId="3" fillId="0" borderId="32" xfId="0" applyFont="1" applyBorder="1" applyAlignment="1">
      <alignment wrapText="1"/>
    </xf>
    <xf numFmtId="0" fontId="10" fillId="0" borderId="32" xfId="0" applyFont="1" applyBorder="1" applyAlignment="1">
      <alignment wrapText="1"/>
    </xf>
    <xf numFmtId="10" fontId="12" fillId="0" borderId="32" xfId="74" applyNumberFormat="1" applyFont="1" applyFill="1" applyBorder="1" applyAlignment="1" applyProtection="1">
      <alignment vertical="top"/>
      <protection locked="0"/>
    </xf>
    <xf numFmtId="1" fontId="12" fillId="0" borderId="32" xfId="0" applyNumberFormat="1" applyFont="1" applyBorder="1" applyAlignment="1" applyProtection="1">
      <alignment vertical="top"/>
      <protection locked="0"/>
    </xf>
    <xf numFmtId="0" fontId="83" fillId="0" borderId="32" xfId="0" applyFont="1" applyBorder="1" applyAlignment="1">
      <alignment wrapText="1"/>
    </xf>
    <xf numFmtId="0" fontId="10" fillId="0" borderId="32" xfId="0" applyFont="1" applyBorder="1" applyAlignment="1">
      <alignment/>
    </xf>
    <xf numFmtId="0" fontId="80" fillId="0" borderId="32" xfId="0" applyFont="1" applyBorder="1" applyAlignment="1">
      <alignment wrapText="1"/>
    </xf>
    <xf numFmtId="175" fontId="3" fillId="0" borderId="32" xfId="46" applyNumberFormat="1" applyFont="1" applyFill="1" applyBorder="1" applyAlignment="1">
      <alignment horizontal="right" vertical="center" wrapText="1"/>
    </xf>
    <xf numFmtId="10" fontId="3" fillId="0" borderId="32" xfId="0" applyNumberFormat="1" applyFont="1" applyBorder="1" applyAlignment="1">
      <alignment horizontal="right" vertical="center" wrapText="1"/>
    </xf>
    <xf numFmtId="0" fontId="3" fillId="0" borderId="32" xfId="0" applyFont="1" applyBorder="1" applyAlignment="1">
      <alignment/>
    </xf>
    <xf numFmtId="10" fontId="83" fillId="0" borderId="32" xfId="0" applyNumberFormat="1" applyFont="1" applyBorder="1" applyAlignment="1">
      <alignment horizontal="right" vertical="center"/>
    </xf>
    <xf numFmtId="4" fontId="83" fillId="0" borderId="32" xfId="0" applyNumberFormat="1" applyFont="1" applyBorder="1" applyAlignment="1">
      <alignment horizontal="right" vertical="center"/>
    </xf>
    <xf numFmtId="0" fontId="83" fillId="0" borderId="32" xfId="0" applyFont="1" applyBorder="1" applyAlignment="1">
      <alignment/>
    </xf>
    <xf numFmtId="188" fontId="83" fillId="0" borderId="32" xfId="0" applyNumberFormat="1" applyFont="1" applyBorder="1" applyAlignment="1">
      <alignment horizontal="right" vertical="center"/>
    </xf>
    <xf numFmtId="10" fontId="3" fillId="0" borderId="32" xfId="0" applyNumberFormat="1" applyFont="1" applyBorder="1" applyAlignment="1">
      <alignment horizontal="right" vertical="center"/>
    </xf>
    <xf numFmtId="178" fontId="3" fillId="0" borderId="32" xfId="0" applyNumberFormat="1" applyFont="1" applyBorder="1" applyAlignment="1">
      <alignment/>
    </xf>
    <xf numFmtId="0" fontId="10" fillId="0" borderId="32" xfId="0" applyFont="1" applyBorder="1" applyAlignment="1">
      <alignment vertical="top" wrapText="1"/>
    </xf>
    <xf numFmtId="0" fontId="84" fillId="0" borderId="0" xfId="63" applyFont="1">
      <alignment/>
      <protection/>
    </xf>
    <xf numFmtId="0" fontId="13" fillId="0" borderId="0" xfId="63" applyFont="1">
      <alignment/>
      <protection/>
    </xf>
    <xf numFmtId="0" fontId="3" fillId="0" borderId="0" xfId="0" applyFont="1" applyBorder="1" applyAlignment="1">
      <alignment wrapText="1"/>
    </xf>
    <xf numFmtId="2" fontId="3" fillId="0" borderId="32" xfId="0" applyNumberFormat="1" applyFont="1" applyBorder="1" applyAlignment="1">
      <alignment/>
    </xf>
    <xf numFmtId="10" fontId="3" fillId="0" borderId="32" xfId="74" applyNumberFormat="1" applyFont="1" applyFill="1" applyBorder="1" applyAlignment="1">
      <alignment/>
    </xf>
    <xf numFmtId="0" fontId="14" fillId="0" borderId="63" xfId="68" applyFont="1" applyBorder="1">
      <alignment/>
      <protection/>
    </xf>
    <xf numFmtId="0" fontId="14" fillId="0" borderId="64" xfId="68" applyFont="1" applyBorder="1">
      <alignment/>
      <protection/>
    </xf>
    <xf numFmtId="0" fontId="16" fillId="0" borderId="65" xfId="68" applyFont="1" applyBorder="1">
      <alignment/>
      <protection/>
    </xf>
    <xf numFmtId="0" fontId="17" fillId="0" borderId="0" xfId="68" applyFont="1">
      <alignment/>
      <protection/>
    </xf>
    <xf numFmtId="189" fontId="14" fillId="0" borderId="0" xfId="44" applyNumberFormat="1" applyFont="1" applyFill="1" applyBorder="1" applyAlignment="1" applyProtection="1">
      <alignment/>
      <protection/>
    </xf>
    <xf numFmtId="171" fontId="14" fillId="0" borderId="66" xfId="44" applyFont="1" applyFill="1" applyBorder="1" applyAlignment="1" applyProtection="1">
      <alignment/>
      <protection/>
    </xf>
    <xf numFmtId="0" fontId="18" fillId="0" borderId="65" xfId="68" applyFont="1" applyBorder="1">
      <alignment/>
      <protection/>
    </xf>
    <xf numFmtId="0" fontId="17" fillId="0" borderId="65" xfId="68" applyFont="1" applyBorder="1" applyAlignment="1">
      <alignment horizontal="left" vertical="top" indent="1"/>
      <protection/>
    </xf>
    <xf numFmtId="0" fontId="81" fillId="0" borderId="0" xfId="68" applyFont="1">
      <alignment/>
      <protection/>
    </xf>
    <xf numFmtId="0" fontId="17" fillId="0" borderId="65" xfId="68" applyFont="1" applyBorder="1">
      <alignment/>
      <protection/>
    </xf>
    <xf numFmtId="0" fontId="14" fillId="0" borderId="67" xfId="68" applyFont="1" applyBorder="1">
      <alignment/>
      <protection/>
    </xf>
    <xf numFmtId="0" fontId="14" fillId="0" borderId="68" xfId="68" applyFont="1" applyBorder="1">
      <alignment/>
      <protection/>
    </xf>
    <xf numFmtId="189" fontId="14" fillId="0" borderId="68" xfId="44" applyNumberFormat="1" applyFont="1" applyFill="1" applyBorder="1" applyAlignment="1" applyProtection="1">
      <alignment/>
      <protection/>
    </xf>
    <xf numFmtId="171" fontId="14" fillId="0" borderId="69" xfId="44" applyFont="1" applyFill="1" applyBorder="1" applyAlignment="1" applyProtection="1">
      <alignment/>
      <protection/>
    </xf>
    <xf numFmtId="0" fontId="80" fillId="0" borderId="70" xfId="69" applyFont="1" applyBorder="1" applyAlignment="1">
      <alignment horizontal="center"/>
      <protection/>
    </xf>
    <xf numFmtId="0" fontId="85" fillId="0" borderId="71" xfId="69" applyFont="1" applyBorder="1" applyAlignment="1">
      <alignment horizontal="left"/>
      <protection/>
    </xf>
    <xf numFmtId="0" fontId="81" fillId="0" borderId="71" xfId="69" applyFont="1" applyBorder="1">
      <alignment/>
      <protection/>
    </xf>
    <xf numFmtId="0" fontId="83" fillId="0" borderId="71" xfId="69" applyFont="1" applyBorder="1">
      <alignment/>
      <protection/>
    </xf>
    <xf numFmtId="0" fontId="83" fillId="0" borderId="72" xfId="69" applyFont="1" applyBorder="1">
      <alignment/>
      <protection/>
    </xf>
    <xf numFmtId="181" fontId="4" fillId="0" borderId="73" xfId="63" applyNumberFormat="1" applyFont="1" applyBorder="1" applyAlignment="1">
      <alignment horizontal="center" vertical="top"/>
      <protection/>
    </xf>
    <xf numFmtId="0" fontId="4" fillId="0" borderId="74" xfId="63" applyFont="1" applyBorder="1" applyAlignment="1">
      <alignment vertical="top" wrapText="1"/>
      <protection/>
    </xf>
    <xf numFmtId="182" fontId="4" fillId="0" borderId="74" xfId="63" applyNumberFormat="1" applyFont="1" applyBorder="1">
      <alignment/>
      <protection/>
    </xf>
    <xf numFmtId="0" fontId="4" fillId="0" borderId="0" xfId="63" applyFont="1" applyAlignment="1">
      <alignment vertical="top" wrapText="1"/>
      <protection/>
    </xf>
    <xf numFmtId="10" fontId="3" fillId="0" borderId="0" xfId="0" applyNumberFormat="1" applyFont="1" applyAlignment="1">
      <alignment horizontal="right" vertical="center" wrapText="1"/>
    </xf>
    <xf numFmtId="10" fontId="83" fillId="0" borderId="32" xfId="74" applyNumberFormat="1" applyFont="1" applyFill="1" applyBorder="1" applyAlignment="1">
      <alignment horizontal="right" vertical="center"/>
    </xf>
    <xf numFmtId="0" fontId="3" fillId="0" borderId="0" xfId="0" applyFont="1" applyAlignment="1">
      <alignment/>
    </xf>
    <xf numFmtId="0" fontId="3" fillId="0" borderId="0" xfId="0" applyFont="1" applyAlignment="1">
      <alignment wrapText="1"/>
    </xf>
    <xf numFmtId="0" fontId="83" fillId="0" borderId="27" xfId="70" applyFont="1" applyBorder="1">
      <alignment/>
      <protection/>
    </xf>
    <xf numFmtId="0" fontId="83" fillId="0" borderId="28" xfId="70" applyFont="1" applyBorder="1">
      <alignment/>
      <protection/>
    </xf>
    <xf numFmtId="175" fontId="80" fillId="0" borderId="28" xfId="45" applyNumberFormat="1" applyFont="1" applyBorder="1" applyAlignment="1">
      <alignment horizontal="center" vertical="top"/>
    </xf>
    <xf numFmtId="176" fontId="83" fillId="0" borderId="29" xfId="45" applyFont="1" applyBorder="1" applyAlignment="1">
      <alignment/>
    </xf>
    <xf numFmtId="0" fontId="86" fillId="0" borderId="30" xfId="70" applyFont="1" applyBorder="1">
      <alignment/>
      <protection/>
    </xf>
    <xf numFmtId="0" fontId="87" fillId="0" borderId="0" xfId="70" applyFont="1">
      <alignment/>
      <protection/>
    </xf>
    <xf numFmtId="175" fontId="87" fillId="0" borderId="0" xfId="45" applyNumberFormat="1" applyFont="1" applyBorder="1" applyAlignment="1">
      <alignment/>
    </xf>
    <xf numFmtId="176" fontId="83" fillId="0" borderId="31" xfId="45" applyFont="1" applyBorder="1" applyAlignment="1">
      <alignment/>
    </xf>
    <xf numFmtId="0" fontId="88" fillId="0" borderId="30" xfId="70" applyFont="1" applyBorder="1">
      <alignment/>
      <protection/>
    </xf>
    <xf numFmtId="0" fontId="73" fillId="0" borderId="30" xfId="70" applyFont="1" applyBorder="1" applyAlignment="1">
      <alignment horizontal="left" vertical="center" indent="1"/>
      <protection/>
    </xf>
    <xf numFmtId="0" fontId="87" fillId="0" borderId="30" xfId="70" applyFont="1" applyBorder="1">
      <alignment/>
      <protection/>
    </xf>
    <xf numFmtId="0" fontId="88" fillId="0" borderId="40" xfId="70" applyFont="1" applyBorder="1">
      <alignment/>
      <protection/>
    </xf>
    <xf numFmtId="0" fontId="87" fillId="0" borderId="41" xfId="70" applyFont="1" applyBorder="1">
      <alignment/>
      <protection/>
    </xf>
    <xf numFmtId="175" fontId="87" fillId="0" borderId="41" xfId="45" applyNumberFormat="1" applyFont="1" applyBorder="1" applyAlignment="1">
      <alignment/>
    </xf>
    <xf numFmtId="176" fontId="83" fillId="0" borderId="42" xfId="45" applyFont="1" applyBorder="1" applyAlignment="1">
      <alignment/>
    </xf>
    <xf numFmtId="0" fontId="83" fillId="0" borderId="71" xfId="60" applyFont="1" applyBorder="1">
      <alignment/>
      <protection/>
    </xf>
    <xf numFmtId="0" fontId="83" fillId="0" borderId="72" xfId="60" applyFont="1" applyBorder="1">
      <alignment/>
      <protection/>
    </xf>
    <xf numFmtId="2" fontId="2" fillId="0" borderId="30" xfId="63" applyNumberFormat="1" applyFont="1" applyBorder="1" applyAlignment="1">
      <alignment horizontal="right" vertical="top" wrapText="1"/>
      <protection/>
    </xf>
    <xf numFmtId="0" fontId="2" fillId="0" borderId="33" xfId="63" applyFont="1" applyBorder="1">
      <alignment/>
      <protection/>
    </xf>
    <xf numFmtId="171" fontId="0" fillId="0" borderId="31" xfId="63" applyNumberFormat="1" applyBorder="1">
      <alignment/>
      <protection/>
    </xf>
    <xf numFmtId="0" fontId="55" fillId="0" borderId="0" xfId="65" applyFont="1">
      <alignment/>
      <protection/>
    </xf>
    <xf numFmtId="1" fontId="89" fillId="0" borderId="32" xfId="0" applyNumberFormat="1" applyFont="1" applyBorder="1" applyAlignment="1" applyProtection="1">
      <alignment vertical="top"/>
      <protection locked="0"/>
    </xf>
    <xf numFmtId="0" fontId="19" fillId="0" borderId="32" xfId="0" applyFont="1" applyBorder="1" applyAlignment="1">
      <alignment wrapText="1"/>
    </xf>
    <xf numFmtId="10" fontId="81" fillId="0" borderId="32" xfId="74" applyNumberFormat="1" applyFont="1" applyFill="1" applyBorder="1" applyAlignment="1">
      <alignment/>
    </xf>
    <xf numFmtId="0" fontId="83" fillId="0" borderId="27" xfId="61" applyFont="1" applyBorder="1">
      <alignment/>
      <protection/>
    </xf>
    <xf numFmtId="0" fontId="83" fillId="0" borderId="28" xfId="61" applyFont="1" applyBorder="1">
      <alignment/>
      <protection/>
    </xf>
    <xf numFmtId="0" fontId="80" fillId="0" borderId="28" xfId="61" applyFont="1" applyBorder="1">
      <alignment/>
      <protection/>
    </xf>
    <xf numFmtId="0" fontId="86" fillId="0" borderId="30" xfId="61" applyFont="1" applyBorder="1">
      <alignment/>
      <protection/>
    </xf>
    <xf numFmtId="0" fontId="81" fillId="0" borderId="0" xfId="61" applyFont="1">
      <alignment/>
      <protection/>
    </xf>
    <xf numFmtId="175" fontId="83" fillId="0" borderId="0" xfId="45" applyNumberFormat="1" applyFont="1" applyBorder="1" applyAlignment="1">
      <alignment/>
    </xf>
    <xf numFmtId="0" fontId="88" fillId="0" borderId="30" xfId="61" applyFont="1" applyBorder="1">
      <alignment/>
      <protection/>
    </xf>
    <xf numFmtId="0" fontId="73" fillId="0" borderId="30" xfId="61" applyFont="1" applyBorder="1" applyAlignment="1">
      <alignment horizontal="left" vertical="center" indent="1"/>
      <protection/>
    </xf>
    <xf numFmtId="0" fontId="83" fillId="0" borderId="30" xfId="61" applyFont="1" applyBorder="1">
      <alignment/>
      <protection/>
    </xf>
    <xf numFmtId="0" fontId="83" fillId="0" borderId="40" xfId="61" applyFont="1" applyBorder="1">
      <alignment/>
      <protection/>
    </xf>
    <xf numFmtId="0" fontId="83" fillId="0" borderId="41" xfId="61" applyFont="1" applyBorder="1">
      <alignment/>
      <protection/>
    </xf>
    <xf numFmtId="175" fontId="83" fillId="0" borderId="41" xfId="45" applyNumberFormat="1" applyFont="1" applyBorder="1" applyAlignment="1">
      <alignment/>
    </xf>
    <xf numFmtId="0" fontId="85" fillId="0" borderId="71" xfId="62" applyFont="1" applyBorder="1">
      <alignment/>
      <protection/>
    </xf>
    <xf numFmtId="0" fontId="83" fillId="0" borderId="71" xfId="62" applyFont="1" applyBorder="1">
      <alignment/>
      <protection/>
    </xf>
    <xf numFmtId="0" fontId="83" fillId="0" borderId="72" xfId="62" applyFont="1" applyBorder="1">
      <alignment/>
      <protection/>
    </xf>
    <xf numFmtId="0" fontId="80" fillId="0" borderId="70" xfId="62" applyFont="1" applyBorder="1" applyAlignment="1">
      <alignment horizontal="center"/>
      <protection/>
    </xf>
    <xf numFmtId="0" fontId="4" fillId="0" borderId="0" xfId="0" applyFont="1" applyFill="1" applyAlignment="1" applyProtection="1">
      <alignment wrapText="1"/>
      <protection locked="0"/>
    </xf>
    <xf numFmtId="0" fontId="4" fillId="0" borderId="0" xfId="0" applyFont="1" applyAlignment="1">
      <alignment/>
    </xf>
    <xf numFmtId="0" fontId="4" fillId="0" borderId="0" xfId="0" applyFont="1" applyFill="1" applyBorder="1" applyAlignment="1">
      <alignment horizontal="justify" vertical="top" wrapText="1"/>
    </xf>
    <xf numFmtId="0" fontId="86" fillId="0" borderId="50" xfId="0" applyFont="1" applyBorder="1" applyAlignment="1">
      <alignment/>
    </xf>
    <xf numFmtId="39" fontId="4" fillId="0" borderId="0" xfId="0" applyNumberFormat="1" applyFont="1" applyFill="1" applyAlignment="1" applyProtection="1">
      <alignment wrapText="1"/>
      <protection locked="0"/>
    </xf>
    <xf numFmtId="0" fontId="4" fillId="0" borderId="0" xfId="0" applyFont="1" applyAlignment="1" applyProtection="1">
      <alignment wrapText="1"/>
      <protection locked="0"/>
    </xf>
    <xf numFmtId="0" fontId="86" fillId="0" borderId="0" xfId="0" applyFont="1" applyAlignment="1">
      <alignment/>
    </xf>
    <xf numFmtId="0" fontId="4" fillId="0" borderId="41" xfId="0" applyFont="1" applyBorder="1" applyAlignment="1">
      <alignment horizontal="right" vertical="top" wrapText="1"/>
    </xf>
    <xf numFmtId="0" fontId="4" fillId="0" borderId="0" xfId="0" applyFont="1" applyBorder="1" applyAlignment="1">
      <alignment horizontal="right" vertical="top" wrapText="1"/>
    </xf>
    <xf numFmtId="0" fontId="87" fillId="0" borderId="0" xfId="0" applyFont="1" applyAlignment="1" applyProtection="1">
      <alignment wrapText="1"/>
      <protection locked="0"/>
    </xf>
    <xf numFmtId="0" fontId="86" fillId="0" borderId="48" xfId="0" applyFont="1" applyBorder="1" applyAlignment="1">
      <alignment vertical="center"/>
    </xf>
    <xf numFmtId="0" fontId="87" fillId="0" borderId="0" xfId="0" applyFont="1" applyBorder="1" applyAlignment="1" applyProtection="1">
      <alignment wrapText="1"/>
      <protection locked="0"/>
    </xf>
    <xf numFmtId="4" fontId="87" fillId="0" borderId="0" xfId="0" applyNumberFormat="1" applyFont="1" applyAlignment="1">
      <alignment/>
    </xf>
    <xf numFmtId="0" fontId="87" fillId="0" borderId="0" xfId="0" applyFont="1" applyAlignment="1">
      <alignment/>
    </xf>
    <xf numFmtId="0" fontId="4" fillId="0" borderId="0" xfId="0" applyFont="1" applyFill="1" applyBorder="1" applyAlignment="1" applyProtection="1">
      <alignment wrapText="1"/>
      <protection locked="0"/>
    </xf>
    <xf numFmtId="0" fontId="4" fillId="0" borderId="32" xfId="0" applyFont="1" applyFill="1" applyBorder="1" applyAlignment="1">
      <alignment horizontal="center"/>
    </xf>
    <xf numFmtId="0" fontId="4" fillId="0" borderId="28"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0" fontId="4" fillId="0" borderId="31" xfId="0" applyFont="1" applyFill="1" applyBorder="1" applyAlignment="1" applyProtection="1">
      <alignment wrapText="1"/>
      <protection locked="0"/>
    </xf>
    <xf numFmtId="0" fontId="4" fillId="0" borderId="41" xfId="0" applyFont="1" applyFill="1" applyBorder="1" applyAlignment="1" applyProtection="1">
      <alignment wrapText="1"/>
      <protection locked="0"/>
    </xf>
    <xf numFmtId="0" fontId="4" fillId="0" borderId="42" xfId="0" applyFont="1" applyFill="1" applyBorder="1" applyAlignment="1" applyProtection="1">
      <alignment wrapText="1"/>
      <protection locked="0"/>
    </xf>
    <xf numFmtId="0" fontId="4" fillId="0" borderId="0" xfId="65" applyFont="1">
      <alignment/>
      <protection/>
    </xf>
    <xf numFmtId="0" fontId="2" fillId="0" borderId="27" xfId="0" applyFont="1" applyFill="1" applyBorder="1" applyAlignment="1">
      <alignment/>
    </xf>
    <xf numFmtId="0" fontId="4" fillId="0" borderId="28" xfId="0" applyFont="1" applyFill="1" applyBorder="1" applyAlignment="1">
      <alignment/>
    </xf>
    <xf numFmtId="176" fontId="4" fillId="0" borderId="29" xfId="45" applyFont="1" applyFill="1" applyBorder="1" applyAlignment="1">
      <alignment/>
    </xf>
    <xf numFmtId="177" fontId="4" fillId="0" borderId="31" xfId="0" applyNumberFormat="1" applyFont="1" applyFill="1" applyBorder="1" applyAlignment="1">
      <alignment/>
    </xf>
    <xf numFmtId="0" fontId="4" fillId="0" borderId="30" xfId="0" applyFont="1" applyFill="1" applyBorder="1" applyAlignment="1">
      <alignment/>
    </xf>
    <xf numFmtId="0" fontId="4" fillId="0" borderId="0" xfId="0" applyFont="1" applyFill="1" applyAlignment="1">
      <alignment/>
    </xf>
    <xf numFmtId="176" fontId="4" fillId="0" borderId="31" xfId="45" applyFont="1" applyFill="1" applyBorder="1" applyAlignment="1">
      <alignment/>
    </xf>
    <xf numFmtId="0" fontId="4" fillId="0" borderId="40" xfId="0" applyFont="1" applyFill="1" applyBorder="1" applyAlignment="1">
      <alignment/>
    </xf>
    <xf numFmtId="0" fontId="4" fillId="0" borderId="41" xfId="0" applyFont="1" applyFill="1" applyBorder="1" applyAlignment="1">
      <alignment/>
    </xf>
    <xf numFmtId="175" fontId="4" fillId="0" borderId="41" xfId="45" applyNumberFormat="1" applyFont="1" applyFill="1" applyBorder="1" applyAlignment="1">
      <alignment/>
    </xf>
    <xf numFmtId="176" fontId="4" fillId="0" borderId="41" xfId="45" applyFont="1" applyFill="1" applyBorder="1" applyAlignment="1">
      <alignment/>
    </xf>
    <xf numFmtId="176" fontId="4" fillId="0" borderId="42" xfId="45" applyFont="1" applyFill="1" applyBorder="1" applyAlignment="1">
      <alignment/>
    </xf>
    <xf numFmtId="175" fontId="4" fillId="0" borderId="0" xfId="45" applyNumberFormat="1" applyFont="1" applyFill="1" applyBorder="1" applyAlignment="1">
      <alignment/>
    </xf>
    <xf numFmtId="0" fontId="4" fillId="0" borderId="33" xfId="0" applyFont="1" applyFill="1" applyBorder="1" applyAlignment="1">
      <alignment vertical="center"/>
    </xf>
    <xf numFmtId="0" fontId="4" fillId="0" borderId="32" xfId="0" applyFont="1" applyFill="1" applyBorder="1" applyAlignment="1">
      <alignment vertical="center"/>
    </xf>
    <xf numFmtId="0" fontId="4" fillId="0" borderId="32" xfId="0" applyFont="1" applyFill="1" applyBorder="1" applyAlignment="1">
      <alignment vertical="center" wrapText="1"/>
    </xf>
    <xf numFmtId="0" fontId="4" fillId="0" borderId="30" xfId="0" applyFont="1" applyFill="1" applyBorder="1" applyAlignment="1">
      <alignment horizontal="left" vertical="top"/>
    </xf>
    <xf numFmtId="0" fontId="4" fillId="0" borderId="0" xfId="0" applyFont="1" applyFill="1" applyAlignment="1">
      <alignment vertical="center"/>
    </xf>
    <xf numFmtId="0" fontId="4" fillId="0" borderId="30" xfId="0" applyFont="1" applyFill="1" applyBorder="1" applyAlignment="1">
      <alignment vertical="top"/>
    </xf>
    <xf numFmtId="0" fontId="4" fillId="0" borderId="33" xfId="0" applyFont="1" applyFill="1" applyBorder="1" applyAlignment="1">
      <alignment horizontal="left" indent="5"/>
    </xf>
    <xf numFmtId="15" fontId="4" fillId="0" borderId="0" xfId="0" applyNumberFormat="1" applyFont="1" applyFill="1" applyAlignment="1">
      <alignment/>
    </xf>
    <xf numFmtId="178" fontId="4" fillId="0" borderId="32" xfId="0" applyNumberFormat="1" applyFont="1" applyFill="1" applyBorder="1" applyAlignment="1">
      <alignment/>
    </xf>
    <xf numFmtId="0" fontId="4" fillId="0" borderId="0" xfId="0" applyFont="1" applyFill="1" applyAlignment="1">
      <alignment vertical="top"/>
    </xf>
    <xf numFmtId="175" fontId="4" fillId="0" borderId="31" xfId="45" applyNumberFormat="1" applyFont="1" applyFill="1" applyBorder="1" applyAlignment="1">
      <alignment/>
    </xf>
    <xf numFmtId="4" fontId="4" fillId="0" borderId="0" xfId="45" applyNumberFormat="1" applyFont="1" applyFill="1" applyBorder="1" applyAlignment="1">
      <alignment vertical="top"/>
    </xf>
    <xf numFmtId="2" fontId="4" fillId="0" borderId="0" xfId="0" applyNumberFormat="1" applyFont="1" applyFill="1" applyAlignment="1">
      <alignment horizontal="right"/>
    </xf>
    <xf numFmtId="4" fontId="4" fillId="0" borderId="0" xfId="65" applyNumberFormat="1" applyFont="1">
      <alignment/>
      <protection/>
    </xf>
    <xf numFmtId="4" fontId="4" fillId="0" borderId="0" xfId="0" applyNumberFormat="1" applyFont="1" applyFill="1" applyAlignment="1">
      <alignment vertical="top"/>
    </xf>
    <xf numFmtId="0" fontId="4" fillId="0" borderId="30" xfId="0" applyFont="1" applyFill="1" applyBorder="1" applyAlignment="1">
      <alignment horizontal="left" vertical="top" indent="3"/>
    </xf>
    <xf numFmtId="176" fontId="4" fillId="0" borderId="30" xfId="45" applyFont="1" applyFill="1" applyBorder="1" applyAlignment="1">
      <alignment vertical="top"/>
    </xf>
    <xf numFmtId="176" fontId="4" fillId="0" borderId="0" xfId="45" applyFont="1" applyFill="1" applyAlignment="1">
      <alignment horizontal="right"/>
    </xf>
    <xf numFmtId="4" fontId="4" fillId="0" borderId="0" xfId="0" applyNumberFormat="1" applyFont="1" applyFill="1" applyAlignment="1">
      <alignment/>
    </xf>
    <xf numFmtId="0" fontId="4" fillId="0" borderId="30" xfId="0" applyFont="1" applyBorder="1" applyAlignment="1">
      <alignment vertical="top"/>
    </xf>
    <xf numFmtId="176" fontId="4" fillId="0" borderId="0" xfId="45" applyFont="1" applyFill="1" applyAlignment="1">
      <alignment/>
    </xf>
    <xf numFmtId="2" fontId="4" fillId="0" borderId="0" xfId="0" applyNumberFormat="1" applyFont="1" applyFill="1" applyAlignment="1">
      <alignment vertical="top"/>
    </xf>
    <xf numFmtId="2" fontId="4" fillId="0" borderId="30" xfId="0" applyNumberFormat="1" applyFont="1" applyFill="1" applyBorder="1" applyAlignment="1">
      <alignment vertical="top"/>
    </xf>
    <xf numFmtId="0" fontId="4" fillId="0" borderId="27" xfId="0" applyFont="1" applyFill="1" applyBorder="1" applyAlignment="1">
      <alignment vertical="top"/>
    </xf>
    <xf numFmtId="0" fontId="4" fillId="0" borderId="28" xfId="64" applyFont="1" applyBorder="1" applyAlignment="1">
      <alignment vertical="top"/>
      <protection/>
    </xf>
    <xf numFmtId="0" fontId="4" fillId="0" borderId="28" xfId="0" applyFont="1" applyBorder="1" applyAlignment="1">
      <alignment/>
    </xf>
    <xf numFmtId="0" fontId="4" fillId="0" borderId="0" xfId="0" applyFont="1" applyBorder="1" applyAlignment="1">
      <alignment/>
    </xf>
    <xf numFmtId="0" fontId="2" fillId="0" borderId="33" xfId="0" applyFont="1" applyFill="1" applyBorder="1" applyAlignment="1">
      <alignment vertical="top" wrapText="1"/>
    </xf>
    <xf numFmtId="0" fontId="2" fillId="0" borderId="32" xfId="0" applyFont="1" applyFill="1" applyBorder="1" applyAlignment="1">
      <alignment vertical="top" wrapText="1"/>
    </xf>
    <xf numFmtId="0" fontId="2" fillId="0" borderId="45" xfId="0" applyFont="1" applyFill="1" applyBorder="1" applyAlignment="1">
      <alignment vertical="top" wrapText="1"/>
    </xf>
    <xf numFmtId="0" fontId="2" fillId="0" borderId="33" xfId="0" applyFont="1" applyFill="1" applyBorder="1" applyAlignment="1">
      <alignment/>
    </xf>
    <xf numFmtId="184" fontId="4" fillId="0" borderId="32" xfId="0" applyNumberFormat="1" applyFont="1" applyFill="1" applyBorder="1" applyAlignment="1">
      <alignment/>
    </xf>
    <xf numFmtId="0" fontId="4" fillId="0" borderId="33" xfId="0" applyFont="1" applyFill="1" applyBorder="1" applyAlignment="1">
      <alignment/>
    </xf>
    <xf numFmtId="179" fontId="4" fillId="0" borderId="32" xfId="45" applyNumberFormat="1" applyFont="1" applyFill="1" applyBorder="1" applyAlignment="1">
      <alignment/>
    </xf>
    <xf numFmtId="187" fontId="4" fillId="0" borderId="0" xfId="74" applyNumberFormat="1" applyFont="1" applyFill="1" applyBorder="1" applyAlignment="1">
      <alignment/>
    </xf>
    <xf numFmtId="0" fontId="2" fillId="0" borderId="73"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2" fillId="0" borderId="30" xfId="0" applyFont="1" applyBorder="1" applyAlignment="1">
      <alignment/>
    </xf>
    <xf numFmtId="0" fontId="2" fillId="0" borderId="0" xfId="0" applyFont="1" applyAlignment="1">
      <alignment/>
    </xf>
    <xf numFmtId="176" fontId="87" fillId="0" borderId="31" xfId="45" applyFont="1" applyFill="1" applyBorder="1" applyAlignment="1">
      <alignment/>
    </xf>
    <xf numFmtId="0" fontId="87" fillId="0" borderId="0" xfId="65" applyFont="1">
      <alignment/>
      <protection/>
    </xf>
    <xf numFmtId="0" fontId="4" fillId="0" borderId="32" xfId="0" applyFont="1" applyFill="1" applyBorder="1" applyAlignment="1">
      <alignment/>
    </xf>
    <xf numFmtId="175" fontId="4" fillId="0" borderId="32" xfId="45" applyNumberFormat="1" applyFont="1" applyFill="1" applyBorder="1" applyAlignment="1">
      <alignment/>
    </xf>
    <xf numFmtId="175" fontId="4" fillId="0" borderId="0" xfId="65" applyNumberFormat="1" applyFont="1">
      <alignment/>
      <protection/>
    </xf>
    <xf numFmtId="4" fontId="4" fillId="0" borderId="0" xfId="44" applyNumberFormat="1" applyFont="1" applyFill="1" applyBorder="1" applyAlignment="1">
      <alignment/>
    </xf>
    <xf numFmtId="176" fontId="4" fillId="0" borderId="0" xfId="65" applyNumberFormat="1" applyFont="1">
      <alignment/>
      <protection/>
    </xf>
    <xf numFmtId="171" fontId="4" fillId="0" borderId="0" xfId="44" applyFont="1" applyFill="1" applyBorder="1" applyAlignment="1">
      <alignment/>
    </xf>
    <xf numFmtId="0" fontId="2" fillId="0" borderId="30" xfId="0" applyFont="1" applyFill="1" applyBorder="1" applyAlignment="1">
      <alignment/>
    </xf>
    <xf numFmtId="4" fontId="4" fillId="0" borderId="0" xfId="0" applyNumberFormat="1" applyFont="1" applyFill="1" applyBorder="1" applyAlignment="1">
      <alignment/>
    </xf>
    <xf numFmtId="186" fontId="4" fillId="0" borderId="0" xfId="0" applyNumberFormat="1" applyFont="1" applyFill="1" applyBorder="1" applyAlignment="1">
      <alignment/>
    </xf>
    <xf numFmtId="0" fontId="86" fillId="0" borderId="30" xfId="0" applyFont="1" applyBorder="1" applyAlignment="1">
      <alignment/>
    </xf>
    <xf numFmtId="171" fontId="4" fillId="0" borderId="0" xfId="0" applyNumberFormat="1" applyFont="1" applyFill="1" applyBorder="1" applyAlignment="1">
      <alignment/>
    </xf>
    <xf numFmtId="175" fontId="4" fillId="0" borderId="0" xfId="0" applyNumberFormat="1" applyFont="1" applyFill="1" applyBorder="1" applyAlignment="1">
      <alignment/>
    </xf>
    <xf numFmtId="0" fontId="2" fillId="0" borderId="40" xfId="0" applyFont="1" applyFill="1" applyBorder="1" applyAlignment="1">
      <alignment/>
    </xf>
    <xf numFmtId="0" fontId="4" fillId="0" borderId="32" xfId="0" applyFont="1" applyBorder="1" applyAlignment="1">
      <alignment wrapText="1"/>
    </xf>
    <xf numFmtId="0" fontId="2" fillId="0" borderId="32" xfId="0" applyFont="1" applyBorder="1" applyAlignment="1">
      <alignment wrapText="1"/>
    </xf>
    <xf numFmtId="10" fontId="4" fillId="0" borderId="32" xfId="74" applyNumberFormat="1" applyFont="1" applyFill="1" applyBorder="1" applyAlignment="1" applyProtection="1">
      <alignment vertical="top"/>
      <protection locked="0"/>
    </xf>
    <xf numFmtId="1" fontId="4" fillId="0" borderId="32" xfId="0" applyNumberFormat="1" applyFont="1" applyBorder="1" applyAlignment="1" applyProtection="1">
      <alignment vertical="top"/>
      <protection locked="0"/>
    </xf>
    <xf numFmtId="0" fontId="87" fillId="0" borderId="32" xfId="0" applyFont="1" applyBorder="1" applyAlignment="1">
      <alignment wrapText="1"/>
    </xf>
    <xf numFmtId="0" fontId="4" fillId="0" borderId="0" xfId="0" applyFont="1" applyAlignment="1">
      <alignment wrapText="1"/>
    </xf>
    <xf numFmtId="10" fontId="4" fillId="0" borderId="0" xfId="0" applyNumberFormat="1" applyFont="1" applyAlignment="1">
      <alignment wrapText="1"/>
    </xf>
    <xf numFmtId="1" fontId="4" fillId="0" borderId="0" xfId="0" applyNumberFormat="1" applyFont="1" applyAlignment="1">
      <alignment wrapText="1"/>
    </xf>
    <xf numFmtId="0" fontId="2" fillId="0" borderId="32" xfId="0" applyFont="1" applyBorder="1" applyAlignment="1">
      <alignment/>
    </xf>
    <xf numFmtId="0" fontId="86" fillId="0" borderId="32" xfId="0" applyFont="1" applyBorder="1" applyAlignment="1">
      <alignment wrapText="1"/>
    </xf>
    <xf numFmtId="175" fontId="4" fillId="0" borderId="32" xfId="46" applyNumberFormat="1" applyFont="1" applyFill="1" applyBorder="1" applyAlignment="1">
      <alignment horizontal="right" vertical="center" wrapText="1"/>
    </xf>
    <xf numFmtId="10" fontId="4" fillId="0" borderId="32" xfId="0" applyNumberFormat="1" applyFont="1" applyBorder="1" applyAlignment="1">
      <alignment horizontal="right" vertical="center" wrapText="1"/>
    </xf>
    <xf numFmtId="0" fontId="4" fillId="0" borderId="32" xfId="0" applyFont="1" applyBorder="1" applyAlignment="1">
      <alignment/>
    </xf>
    <xf numFmtId="10" fontId="87" fillId="0" borderId="32" xfId="0" applyNumberFormat="1" applyFont="1" applyBorder="1" applyAlignment="1">
      <alignment horizontal="right" vertical="center"/>
    </xf>
    <xf numFmtId="10" fontId="4" fillId="0" borderId="0" xfId="0" applyNumberFormat="1" applyFont="1" applyAlignment="1">
      <alignment horizontal="right" vertical="center"/>
    </xf>
    <xf numFmtId="4" fontId="87" fillId="0" borderId="32" xfId="0" applyNumberFormat="1" applyFont="1" applyBorder="1" applyAlignment="1">
      <alignment horizontal="right" vertical="center"/>
    </xf>
    <xf numFmtId="4" fontId="4" fillId="0" borderId="0" xfId="0" applyNumberFormat="1" applyFont="1" applyAlignment="1">
      <alignment horizontal="right" vertical="center"/>
    </xf>
    <xf numFmtId="0" fontId="87" fillId="0" borderId="32" xfId="0" applyFont="1" applyBorder="1" applyAlignment="1">
      <alignment/>
    </xf>
    <xf numFmtId="188" fontId="87" fillId="0" borderId="32" xfId="0" applyNumberFormat="1" applyFont="1" applyBorder="1" applyAlignment="1">
      <alignment horizontal="right" vertical="center"/>
    </xf>
    <xf numFmtId="188" fontId="4" fillId="0" borderId="0" xfId="0" applyNumberFormat="1" applyFont="1" applyAlignment="1">
      <alignment horizontal="right" vertical="center"/>
    </xf>
    <xf numFmtId="10" fontId="4" fillId="0" borderId="32" xfId="0" applyNumberFormat="1" applyFont="1" applyBorder="1" applyAlignment="1">
      <alignment horizontal="right" vertical="center"/>
    </xf>
    <xf numFmtId="178" fontId="4" fillId="0" borderId="32" xfId="0" applyNumberFormat="1" applyFont="1" applyBorder="1" applyAlignment="1">
      <alignment/>
    </xf>
    <xf numFmtId="0" fontId="87" fillId="0" borderId="27" xfId="66" applyFont="1" applyBorder="1">
      <alignment/>
      <protection/>
    </xf>
    <xf numFmtId="0" fontId="87" fillId="0" borderId="28" xfId="66" applyFont="1" applyBorder="1">
      <alignment/>
      <protection/>
    </xf>
    <xf numFmtId="0" fontId="86" fillId="0" borderId="30" xfId="66" applyFont="1" applyBorder="1">
      <alignment/>
      <protection/>
    </xf>
    <xf numFmtId="0" fontId="87" fillId="0" borderId="0" xfId="66" applyFont="1">
      <alignment/>
      <protection/>
    </xf>
    <xf numFmtId="175" fontId="87" fillId="0" borderId="0" xfId="45" applyNumberFormat="1" applyFont="1" applyFill="1" applyBorder="1" applyAlignment="1">
      <alignment/>
    </xf>
    <xf numFmtId="0" fontId="87" fillId="0" borderId="30" xfId="66" applyFont="1" applyBorder="1">
      <alignment/>
      <protection/>
    </xf>
    <xf numFmtId="0" fontId="88" fillId="0" borderId="30" xfId="66" applyFont="1" applyBorder="1">
      <alignment/>
      <protection/>
    </xf>
    <xf numFmtId="0" fontId="87" fillId="0" borderId="40" xfId="66" applyFont="1" applyBorder="1">
      <alignment/>
      <protection/>
    </xf>
    <xf numFmtId="0" fontId="87" fillId="0" borderId="41" xfId="66" applyFont="1" applyBorder="1">
      <alignment/>
      <protection/>
    </xf>
    <xf numFmtId="175" fontId="87" fillId="0" borderId="41" xfId="45" applyNumberFormat="1" applyFont="1" applyFill="1" applyBorder="1" applyAlignment="1">
      <alignment/>
    </xf>
    <xf numFmtId="176" fontId="87" fillId="0" borderId="42" xfId="45" applyFont="1" applyFill="1" applyBorder="1" applyAlignment="1">
      <alignment/>
    </xf>
    <xf numFmtId="0" fontId="87" fillId="0" borderId="71" xfId="67" applyFont="1" applyBorder="1">
      <alignment/>
      <protection/>
    </xf>
    <xf numFmtId="0" fontId="87" fillId="0" borderId="72" xfId="67" applyFont="1" applyBorder="1">
      <alignment/>
      <protection/>
    </xf>
    <xf numFmtId="0" fontId="4" fillId="0" borderId="15" xfId="65" applyFont="1" applyBorder="1" applyAlignment="1">
      <alignment horizontal="left" vertical="top" wrapText="1"/>
      <protection/>
    </xf>
    <xf numFmtId="0" fontId="4" fillId="0" borderId="32" xfId="63" applyFont="1" applyBorder="1" applyAlignment="1">
      <alignment horizontal="center" vertical="center"/>
      <protection/>
    </xf>
    <xf numFmtId="0" fontId="86" fillId="0" borderId="75" xfId="0" applyFont="1" applyBorder="1" applyAlignment="1">
      <alignment vertical="center"/>
    </xf>
    <xf numFmtId="0" fontId="4" fillId="0" borderId="31" xfId="0" applyFont="1" applyFill="1" applyBorder="1" applyAlignment="1">
      <alignment horizontal="right" vertical="top" wrapText="1"/>
    </xf>
    <xf numFmtId="0" fontId="4" fillId="0" borderId="32" xfId="0" applyFont="1" applyFill="1" applyBorder="1" applyAlignment="1">
      <alignment horizontal="left" vertical="top" wrapText="1"/>
    </xf>
    <xf numFmtId="0" fontId="4" fillId="0" borderId="32" xfId="0" applyFont="1" applyFill="1" applyBorder="1" applyAlignment="1" applyProtection="1">
      <alignment wrapText="1"/>
      <protection locked="0"/>
    </xf>
    <xf numFmtId="0" fontId="4" fillId="0" borderId="32" xfId="0" applyFont="1" applyFill="1" applyBorder="1" applyAlignment="1">
      <alignment horizontal="right" vertical="top" wrapText="1"/>
    </xf>
    <xf numFmtId="3" fontId="4" fillId="0" borderId="32" xfId="0" applyNumberFormat="1" applyFont="1" applyFill="1" applyBorder="1" applyAlignment="1">
      <alignment horizontal="right" vertical="top" wrapText="1"/>
    </xf>
    <xf numFmtId="172" fontId="4" fillId="0" borderId="32" xfId="0" applyNumberFormat="1" applyFont="1" applyFill="1" applyBorder="1" applyAlignment="1">
      <alignment horizontal="right" vertical="top" wrapText="1"/>
    </xf>
    <xf numFmtId="173" fontId="4" fillId="0" borderId="32" xfId="0" applyNumberFormat="1" applyFont="1" applyFill="1" applyBorder="1" applyAlignment="1">
      <alignment horizontal="right" vertical="top" wrapText="1"/>
    </xf>
    <xf numFmtId="0" fontId="2" fillId="0" borderId="31" xfId="0" applyFont="1" applyFill="1" applyBorder="1" applyAlignment="1">
      <alignment horizontal="right" vertical="top" wrapText="1"/>
    </xf>
    <xf numFmtId="0" fontId="4" fillId="0" borderId="76" xfId="0" applyFont="1" applyFill="1" applyBorder="1" applyAlignment="1">
      <alignment horizontal="left" vertical="top" wrapText="1"/>
    </xf>
    <xf numFmtId="0" fontId="4" fillId="0" borderId="41" xfId="0" applyFont="1" applyFill="1" applyBorder="1" applyAlignment="1">
      <alignment horizontal="left" vertical="top" wrapText="1"/>
    </xf>
    <xf numFmtId="172" fontId="2" fillId="0" borderId="76" xfId="0" applyNumberFormat="1" applyFont="1" applyFill="1" applyBorder="1" applyAlignment="1">
      <alignment horizontal="right" vertical="top" wrapText="1"/>
    </xf>
    <xf numFmtId="173" fontId="2" fillId="0" borderId="77" xfId="0" applyNumberFormat="1" applyFont="1" applyFill="1" applyBorder="1" applyAlignment="1">
      <alignment horizontal="right" vertical="top" wrapText="1"/>
    </xf>
    <xf numFmtId="172" fontId="4" fillId="0" borderId="32" xfId="0" applyNumberFormat="1" applyFont="1" applyBorder="1" applyAlignment="1">
      <alignment horizontal="right" vertical="top" wrapText="1"/>
    </xf>
    <xf numFmtId="173" fontId="4" fillId="0" borderId="32" xfId="0" applyNumberFormat="1" applyFont="1" applyBorder="1" applyAlignment="1">
      <alignment horizontal="right" vertical="top" wrapText="1"/>
    </xf>
    <xf numFmtId="0" fontId="4" fillId="0" borderId="78" xfId="0" applyFont="1" applyFill="1" applyBorder="1" applyAlignment="1">
      <alignment horizontal="center"/>
    </xf>
    <xf numFmtId="3" fontId="4" fillId="0" borderId="78" xfId="0" applyNumberFormat="1" applyFont="1" applyFill="1" applyBorder="1" applyAlignment="1">
      <alignment horizontal="right" vertical="top" wrapText="1"/>
    </xf>
    <xf numFmtId="172" fontId="4" fillId="0" borderId="78" xfId="0" applyNumberFormat="1" applyFont="1" applyFill="1" applyBorder="1" applyAlignment="1">
      <alignment horizontal="right" vertical="top" wrapText="1"/>
    </xf>
    <xf numFmtId="173" fontId="4" fillId="0" borderId="78" xfId="0" applyNumberFormat="1" applyFont="1" applyFill="1" applyBorder="1" applyAlignment="1">
      <alignment horizontal="right" vertical="top" wrapText="1"/>
    </xf>
    <xf numFmtId="0" fontId="4" fillId="0" borderId="61" xfId="0" applyFont="1" applyFill="1" applyBorder="1" applyAlignment="1">
      <alignment horizontal="left" vertical="top" wrapText="1"/>
    </xf>
    <xf numFmtId="172" fontId="2" fillId="0" borderId="61" xfId="0" applyNumberFormat="1" applyFont="1" applyFill="1" applyBorder="1" applyAlignment="1">
      <alignment horizontal="right" vertical="top" wrapText="1"/>
    </xf>
    <xf numFmtId="173" fontId="2" fillId="0" borderId="61" xfId="0" applyNumberFormat="1" applyFont="1" applyFill="1" applyBorder="1" applyAlignment="1">
      <alignment horizontal="right" vertical="top" wrapText="1"/>
    </xf>
    <xf numFmtId="0" fontId="4" fillId="0" borderId="79" xfId="0" applyFont="1" applyFill="1" applyBorder="1" applyAlignment="1">
      <alignment horizontal="left" vertical="top" wrapText="1"/>
    </xf>
    <xf numFmtId="0" fontId="4" fillId="0" borderId="80" xfId="0" applyFont="1" applyFill="1" applyBorder="1" applyAlignment="1">
      <alignment horizontal="left" vertical="top" wrapText="1"/>
    </xf>
    <xf numFmtId="172" fontId="2" fillId="0" borderId="80" xfId="0" applyNumberFormat="1" applyFont="1" applyFill="1" applyBorder="1" applyAlignment="1">
      <alignment horizontal="right" vertical="top" wrapText="1"/>
    </xf>
    <xf numFmtId="173" fontId="2" fillId="0" borderId="81" xfId="0" applyNumberFormat="1" applyFont="1" applyFill="1" applyBorder="1" applyAlignment="1">
      <alignment horizontal="right" vertical="top" wrapText="1"/>
    </xf>
    <xf numFmtId="0" fontId="4" fillId="0" borderId="78" xfId="0" applyFont="1" applyFill="1" applyBorder="1" applyAlignment="1">
      <alignment horizontal="left" vertical="top" wrapText="1"/>
    </xf>
    <xf numFmtId="172" fontId="2" fillId="0" borderId="80" xfId="0" applyNumberFormat="1" applyFont="1" applyBorder="1" applyAlignment="1">
      <alignment horizontal="right" vertical="top" wrapText="1"/>
    </xf>
    <xf numFmtId="173" fontId="2" fillId="0" borderId="81" xfId="0" applyNumberFormat="1" applyFont="1" applyBorder="1" applyAlignment="1">
      <alignment horizontal="right" vertical="top" wrapText="1"/>
    </xf>
    <xf numFmtId="0" fontId="86" fillId="0" borderId="82" xfId="0" applyFont="1" applyBorder="1" applyAlignment="1">
      <alignment vertical="center"/>
    </xf>
    <xf numFmtId="0" fontId="86" fillId="0" borderId="82" xfId="0" applyFont="1" applyBorder="1" applyAlignment="1">
      <alignment vertical="center" wrapText="1"/>
    </xf>
    <xf numFmtId="0" fontId="4" fillId="0" borderId="32" xfId="63" applyFont="1" applyBorder="1" applyAlignment="1">
      <alignment horizontal="center"/>
      <protection/>
    </xf>
    <xf numFmtId="0" fontId="7" fillId="0" borderId="33" xfId="0" applyFont="1" applyFill="1" applyBorder="1" applyAlignment="1">
      <alignment horizontal="center" vertical="center"/>
    </xf>
    <xf numFmtId="0" fontId="7" fillId="0" borderId="32" xfId="0" applyFont="1" applyFill="1" applyBorder="1" applyAlignment="1">
      <alignment horizontal="center" vertical="center"/>
    </xf>
    <xf numFmtId="0" fontId="4" fillId="0" borderId="49" xfId="63" applyFont="1" applyBorder="1" applyAlignment="1">
      <alignment horizontal="center" vertical="center"/>
      <protection/>
    </xf>
    <xf numFmtId="0" fontId="4" fillId="0" borderId="43" xfId="63" applyFont="1" applyBorder="1" applyAlignment="1">
      <alignment horizontal="center"/>
      <protection/>
    </xf>
    <xf numFmtId="0" fontId="4" fillId="0" borderId="44" xfId="63" applyFont="1" applyBorder="1" applyAlignment="1">
      <alignment horizontal="center"/>
      <protection/>
    </xf>
    <xf numFmtId="184" fontId="4" fillId="0" borderId="32" xfId="63" applyNumberFormat="1" applyFont="1" applyBorder="1">
      <alignment/>
      <protection/>
    </xf>
    <xf numFmtId="0" fontId="86" fillId="0" borderId="70" xfId="67" applyFont="1" applyBorder="1" applyAlignment="1">
      <alignment horizontal="center"/>
      <protection/>
    </xf>
    <xf numFmtId="0" fontId="86" fillId="0" borderId="71" xfId="67" applyFont="1" applyBorder="1" applyAlignment="1">
      <alignment horizontal="center"/>
      <protection/>
    </xf>
    <xf numFmtId="0" fontId="80" fillId="0" borderId="70" xfId="60" applyFont="1" applyBorder="1" applyAlignment="1">
      <alignment horizontal="center"/>
      <protection/>
    </xf>
    <xf numFmtId="0" fontId="85" fillId="0" borderId="71" xfId="60" applyFont="1" applyBorder="1" applyAlignment="1">
      <alignment horizontal="center"/>
      <protection/>
    </xf>
    <xf numFmtId="0" fontId="83" fillId="0" borderId="0" xfId="0" applyFont="1" applyAlignment="1">
      <alignment/>
    </xf>
    <xf numFmtId="0" fontId="83" fillId="0" borderId="0" xfId="0" applyFont="1" applyAlignment="1">
      <alignment horizontal="center"/>
    </xf>
    <xf numFmtId="0" fontId="3" fillId="0" borderId="33" xfId="0" applyFont="1" applyBorder="1" applyAlignment="1">
      <alignment horizontal="left" vertical="top"/>
    </xf>
    <xf numFmtId="0" fontId="3" fillId="0" borderId="45" xfId="0" applyFont="1" applyBorder="1" applyAlignment="1">
      <alignment horizontal="left" vertical="top" wrapText="1"/>
    </xf>
    <xf numFmtId="0" fontId="3" fillId="0" borderId="33" xfId="0" applyFont="1" applyBorder="1" applyAlignment="1">
      <alignment horizontal="left" vertical="top" wrapText="1"/>
    </xf>
    <xf numFmtId="0" fontId="90" fillId="0" borderId="33" xfId="0" applyFont="1" applyBorder="1" applyAlignment="1">
      <alignment/>
    </xf>
    <xf numFmtId="0" fontId="90" fillId="0" borderId="32" xfId="0" applyFont="1" applyBorder="1" applyAlignment="1">
      <alignment wrapText="1"/>
    </xf>
    <xf numFmtId="0" fontId="83" fillId="0" borderId="45" xfId="0" applyFont="1" applyBorder="1" applyAlignment="1">
      <alignment/>
    </xf>
    <xf numFmtId="0" fontId="80" fillId="0" borderId="33" xfId="0" applyFont="1" applyBorder="1" applyAlignment="1">
      <alignment horizontal="center" vertical="top" wrapText="1"/>
    </xf>
    <xf numFmtId="0" fontId="80" fillId="0" borderId="32" xfId="0" applyFont="1" applyBorder="1" applyAlignment="1">
      <alignment horizontal="center" vertical="top" wrapText="1"/>
    </xf>
    <xf numFmtId="0" fontId="80" fillId="0" borderId="45" xfId="0" applyFont="1" applyBorder="1" applyAlignment="1">
      <alignment horizontal="center" vertical="top" wrapText="1"/>
    </xf>
    <xf numFmtId="0" fontId="83" fillId="0" borderId="33" xfId="0" applyFont="1" applyBorder="1" applyAlignment="1">
      <alignment horizontal="center" vertical="top" wrapText="1"/>
    </xf>
    <xf numFmtId="10" fontId="3" fillId="0" borderId="32" xfId="74" applyNumberFormat="1" applyFont="1" applyFill="1" applyBorder="1" applyAlignment="1" applyProtection="1">
      <alignment horizontal="center" vertical="top"/>
      <protection locked="0"/>
    </xf>
    <xf numFmtId="10" fontId="21" fillId="0" borderId="32" xfId="74" applyNumberFormat="1" applyFont="1" applyFill="1" applyBorder="1" applyAlignment="1" applyProtection="1">
      <alignment horizontal="center" vertical="top"/>
      <protection locked="0"/>
    </xf>
    <xf numFmtId="0" fontId="83" fillId="0" borderId="33" xfId="0" applyFont="1" applyBorder="1" applyAlignment="1">
      <alignment horizontal="center" vertical="top"/>
    </xf>
    <xf numFmtId="0" fontId="83" fillId="0" borderId="45" xfId="0" applyFont="1" applyBorder="1" applyAlignment="1">
      <alignment horizontal="center" vertical="top" wrapText="1"/>
    </xf>
    <xf numFmtId="0" fontId="83" fillId="0" borderId="32" xfId="0" applyFont="1" applyBorder="1" applyAlignment="1">
      <alignment horizontal="center"/>
    </xf>
    <xf numFmtId="0" fontId="83" fillId="0" borderId="45" xfId="0" applyFont="1" applyBorder="1" applyAlignment="1">
      <alignment horizontal="center"/>
    </xf>
    <xf numFmtId="0" fontId="91" fillId="0" borderId="0" xfId="0" applyFont="1" applyAlignment="1">
      <alignment horizontal="center"/>
    </xf>
    <xf numFmtId="0" fontId="83" fillId="0" borderId="33" xfId="0" applyFont="1" applyBorder="1" applyAlignment="1">
      <alignment horizontal="center"/>
    </xf>
    <xf numFmtId="190" fontId="83" fillId="0" borderId="32" xfId="0" applyNumberFormat="1" applyFont="1" applyBorder="1" applyAlignment="1">
      <alignment horizontal="center" wrapText="1"/>
    </xf>
    <xf numFmtId="0" fontId="83" fillId="0" borderId="32" xfId="0" applyFont="1" applyBorder="1" applyAlignment="1" quotePrefix="1">
      <alignment horizontal="center"/>
    </xf>
    <xf numFmtId="0" fontId="80" fillId="0" borderId="34" xfId="0" applyFont="1" applyBorder="1" applyAlignment="1">
      <alignment horizontal="center"/>
    </xf>
    <xf numFmtId="0" fontId="80" fillId="0" borderId="83" xfId="0" applyFont="1" applyBorder="1" applyAlignment="1">
      <alignment horizontal="center"/>
    </xf>
    <xf numFmtId="0" fontId="83" fillId="0" borderId="30" xfId="0" applyFont="1" applyBorder="1" applyAlignment="1">
      <alignment/>
    </xf>
    <xf numFmtId="10" fontId="83" fillId="0" borderId="32" xfId="0" applyNumberFormat="1" applyFont="1" applyBorder="1" applyAlignment="1">
      <alignment horizontal="center" vertical="center" wrapText="1"/>
    </xf>
    <xf numFmtId="10" fontId="83" fillId="0" borderId="45" xfId="0" applyNumberFormat="1" applyFont="1" applyBorder="1" applyAlignment="1">
      <alignment horizontal="center" vertical="center" wrapText="1"/>
    </xf>
    <xf numFmtId="0" fontId="83" fillId="0" borderId="33" xfId="0" applyFont="1" applyBorder="1" applyAlignment="1">
      <alignment/>
    </xf>
    <xf numFmtId="10" fontId="83" fillId="0" borderId="32" xfId="0" applyNumberFormat="1" applyFont="1" applyBorder="1" applyAlignment="1">
      <alignment horizontal="center" wrapText="1"/>
    </xf>
    <xf numFmtId="0" fontId="83" fillId="0" borderId="33" xfId="0" applyFont="1" applyBorder="1" applyAlignment="1">
      <alignment vertical="top"/>
    </xf>
    <xf numFmtId="10" fontId="83" fillId="0" borderId="0" xfId="0" applyNumberFormat="1" applyFont="1" applyAlignment="1">
      <alignment horizontal="center" vertical="center"/>
    </xf>
    <xf numFmtId="0" fontId="83" fillId="0" borderId="49" xfId="0" applyFont="1" applyBorder="1" applyAlignment="1">
      <alignment horizontal="left" vertical="top" wrapText="1"/>
    </xf>
    <xf numFmtId="10" fontId="3" fillId="0" borderId="46" xfId="74" applyNumberFormat="1" applyFont="1" applyFill="1" applyBorder="1" applyAlignment="1" applyProtection="1">
      <alignment horizontal="center" vertical="top"/>
      <protection locked="0"/>
    </xf>
    <xf numFmtId="178" fontId="83" fillId="0" borderId="32" xfId="0" applyNumberFormat="1" applyFont="1" applyBorder="1" applyAlignment="1">
      <alignment horizontal="center"/>
    </xf>
    <xf numFmtId="0" fontId="83" fillId="0" borderId="0" xfId="0" applyFont="1" applyAlignment="1">
      <alignment wrapText="1"/>
    </xf>
    <xf numFmtId="0" fontId="3" fillId="0" borderId="33" xfId="0" applyFont="1" applyBorder="1" applyAlignment="1">
      <alignment horizontal="center" vertical="top" wrapText="1"/>
    </xf>
    <xf numFmtId="0" fontId="3" fillId="0" borderId="32" xfId="0" applyFont="1" applyBorder="1" applyAlignment="1">
      <alignment horizontal="center"/>
    </xf>
    <xf numFmtId="0" fontId="3" fillId="0" borderId="45" xfId="0" applyFont="1" applyBorder="1" applyAlignment="1">
      <alignment horizontal="center"/>
    </xf>
    <xf numFmtId="0" fontId="3" fillId="0" borderId="32" xfId="0" applyFont="1" applyBorder="1" applyAlignment="1">
      <alignment horizontal="center" wrapText="1"/>
    </xf>
    <xf numFmtId="0" fontId="3" fillId="0" borderId="33" xfId="0" applyFont="1" applyBorder="1" applyAlignment="1">
      <alignment/>
    </xf>
    <xf numFmtId="10" fontId="3" fillId="0" borderId="32" xfId="0" applyNumberFormat="1" applyFont="1" applyBorder="1" applyAlignment="1">
      <alignment horizontal="center" wrapText="1"/>
    </xf>
    <xf numFmtId="0" fontId="3" fillId="0" borderId="49"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80" fillId="0" borderId="84" xfId="0" applyFont="1" applyBorder="1" applyAlignment="1">
      <alignment horizontal="center" vertical="center" wrapText="1"/>
    </xf>
    <xf numFmtId="0" fontId="80" fillId="0" borderId="74" xfId="0" applyFont="1" applyBorder="1" applyAlignment="1">
      <alignment horizontal="center" vertical="center" wrapText="1"/>
    </xf>
    <xf numFmtId="0" fontId="80" fillId="0" borderId="85" xfId="0" applyFont="1" applyBorder="1" applyAlignment="1">
      <alignment horizontal="center" vertical="center" wrapText="1"/>
    </xf>
    <xf numFmtId="0" fontId="80" fillId="0" borderId="86" xfId="0" applyFont="1" applyBorder="1" applyAlignment="1">
      <alignment horizontal="center" vertical="center" wrapText="1"/>
    </xf>
    <xf numFmtId="0" fontId="80" fillId="0" borderId="0" xfId="0" applyFont="1" applyAlignment="1">
      <alignment horizontal="center" vertical="center" wrapText="1"/>
    </xf>
    <xf numFmtId="0" fontId="80" fillId="0" borderId="31" xfId="0" applyFont="1" applyBorder="1" applyAlignment="1">
      <alignment horizontal="center" vertical="center" wrapText="1"/>
    </xf>
    <xf numFmtId="0" fontId="80" fillId="0" borderId="87" xfId="0" applyFont="1" applyBorder="1" applyAlignment="1">
      <alignment horizontal="center" vertical="center" wrapText="1"/>
    </xf>
    <xf numFmtId="0" fontId="80" fillId="0" borderId="41"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34" xfId="0" applyFont="1" applyBorder="1" applyAlignment="1">
      <alignment horizontal="center"/>
    </xf>
    <xf numFmtId="0" fontId="80" fillId="0" borderId="83" xfId="0" applyFont="1" applyBorder="1" applyAlignment="1">
      <alignment horizontal="center"/>
    </xf>
    <xf numFmtId="0" fontId="10" fillId="0" borderId="34" xfId="0" applyFont="1" applyBorder="1" applyAlignment="1">
      <alignment horizontal="center"/>
    </xf>
    <xf numFmtId="0" fontId="10" fillId="0" borderId="83" xfId="0" applyFont="1" applyBorder="1" applyAlignment="1">
      <alignment horizontal="center"/>
    </xf>
    <xf numFmtId="0" fontId="10" fillId="0" borderId="84"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0" xfId="0" applyFont="1" applyAlignment="1">
      <alignment horizontal="center" vertical="center" wrapText="1"/>
    </xf>
    <xf numFmtId="0" fontId="10" fillId="0" borderId="31"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4" fontId="92" fillId="0" borderId="88" xfId="56" applyNumberFormat="1" applyFont="1" applyFill="1" applyBorder="1" applyAlignment="1" applyProtection="1">
      <alignment horizontal="left" vertical="top" wrapText="1"/>
      <protection/>
    </xf>
    <xf numFmtId="4" fontId="92" fillId="0" borderId="35" xfId="56" applyNumberFormat="1" applyFont="1" applyFill="1" applyBorder="1" applyAlignment="1" applyProtection="1">
      <alignment horizontal="left" vertical="top" wrapText="1"/>
      <protection/>
    </xf>
    <xf numFmtId="4" fontId="92" fillId="0" borderId="89" xfId="56" applyNumberFormat="1" applyFont="1" applyFill="1" applyBorder="1" applyAlignment="1" applyProtection="1">
      <alignment horizontal="left" vertical="top" wrapText="1"/>
      <protection/>
    </xf>
    <xf numFmtId="4" fontId="92" fillId="0" borderId="32" xfId="56" applyNumberFormat="1" applyFont="1" applyFill="1" applyBorder="1" applyAlignment="1" applyProtection="1">
      <alignment horizontal="left" vertical="top" wrapText="1"/>
      <protection/>
    </xf>
    <xf numFmtId="4" fontId="92" fillId="0" borderId="45" xfId="56" applyNumberFormat="1" applyFont="1" applyFill="1" applyBorder="1" applyAlignment="1" applyProtection="1">
      <alignment horizontal="left" vertical="top" wrapText="1"/>
      <protection/>
    </xf>
    <xf numFmtId="0" fontId="83" fillId="0" borderId="33" xfId="0" applyFont="1" applyBorder="1" applyAlignment="1">
      <alignment horizontal="center" vertical="top" wrapText="1"/>
    </xf>
    <xf numFmtId="0" fontId="83" fillId="0" borderId="32" xfId="0" applyFont="1" applyBorder="1" applyAlignment="1">
      <alignment horizontal="center" vertical="top" wrapText="1"/>
    </xf>
    <xf numFmtId="0" fontId="80" fillId="0" borderId="34" xfId="0" applyFont="1" applyBorder="1" applyAlignment="1">
      <alignment horizontal="center" vertical="top" wrapText="1"/>
    </xf>
    <xf numFmtId="0" fontId="80" fillId="0" borderId="35" xfId="0" applyFont="1" applyBorder="1" applyAlignment="1">
      <alignment horizontal="center" vertical="top" wrapText="1"/>
    </xf>
    <xf numFmtId="0" fontId="80" fillId="0" borderId="89" xfId="0" applyFont="1" applyBorder="1" applyAlignment="1">
      <alignment horizontal="center" vertical="top" wrapText="1"/>
    </xf>
    <xf numFmtId="190" fontId="3" fillId="0" borderId="88" xfId="0" applyNumberFormat="1" applyFont="1" applyBorder="1" applyAlignment="1">
      <alignment horizontal="left" wrapText="1"/>
    </xf>
    <xf numFmtId="190" fontId="3" fillId="0" borderId="35" xfId="0" applyNumberFormat="1" applyFont="1" applyBorder="1" applyAlignment="1">
      <alignment horizontal="left" wrapText="1"/>
    </xf>
    <xf numFmtId="190" fontId="3" fillId="0" borderId="89" xfId="0" applyNumberFormat="1" applyFont="1" applyBorder="1" applyAlignment="1">
      <alignment horizontal="left" wrapText="1"/>
    </xf>
    <xf numFmtId="190" fontId="3" fillId="0" borderId="32" xfId="0" applyNumberFormat="1" applyFont="1" applyBorder="1" applyAlignment="1">
      <alignment horizontal="left" wrapText="1"/>
    </xf>
    <xf numFmtId="190" fontId="3" fillId="0" borderId="45" xfId="0" applyNumberFormat="1" applyFont="1" applyBorder="1" applyAlignment="1">
      <alignment horizontal="left" wrapText="1"/>
    </xf>
    <xf numFmtId="4" fontId="3" fillId="0" borderId="88" xfId="0" applyNumberFormat="1" applyFont="1" applyBorder="1" applyAlignment="1">
      <alignment horizontal="left" wrapText="1"/>
    </xf>
    <xf numFmtId="4" fontId="3" fillId="0" borderId="35" xfId="0" applyNumberFormat="1" applyFont="1" applyBorder="1" applyAlignment="1">
      <alignment horizontal="left" wrapText="1"/>
    </xf>
    <xf numFmtId="4" fontId="3" fillId="0" borderId="89" xfId="0" applyNumberFormat="1" applyFont="1" applyBorder="1" applyAlignment="1">
      <alignment horizontal="left" wrapText="1"/>
    </xf>
    <xf numFmtId="4" fontId="3" fillId="0" borderId="32" xfId="0" applyNumberFormat="1" applyFont="1" applyBorder="1" applyAlignment="1">
      <alignment horizontal="left" wrapText="1"/>
    </xf>
    <xf numFmtId="4" fontId="3" fillId="0" borderId="45" xfId="0" applyNumberFormat="1" applyFont="1" applyBorder="1" applyAlignment="1">
      <alignment horizontal="left" wrapText="1"/>
    </xf>
    <xf numFmtId="4" fontId="3" fillId="0" borderId="88" xfId="0" applyNumberFormat="1" applyFont="1" applyBorder="1" applyAlignment="1">
      <alignment horizontal="left" vertical="top" wrapText="1"/>
    </xf>
    <xf numFmtId="4" fontId="3" fillId="0" borderId="35" xfId="0" applyNumberFormat="1" applyFont="1" applyBorder="1" applyAlignment="1">
      <alignment horizontal="left" vertical="top" wrapText="1"/>
    </xf>
    <xf numFmtId="4" fontId="3" fillId="0" borderId="89" xfId="0" applyNumberFormat="1" applyFont="1" applyBorder="1" applyAlignment="1">
      <alignment horizontal="left" vertical="top" wrapText="1"/>
    </xf>
    <xf numFmtId="0" fontId="14" fillId="0" borderId="88" xfId="0" applyFont="1" applyBorder="1" applyAlignment="1">
      <alignment horizontal="left" vertical="top" wrapText="1"/>
    </xf>
    <xf numFmtId="0" fontId="14" fillId="0" borderId="35" xfId="0" applyFont="1" applyBorder="1" applyAlignment="1">
      <alignment horizontal="left" vertical="top" wrapText="1"/>
    </xf>
    <xf numFmtId="0" fontId="14" fillId="0" borderId="89" xfId="0" applyFont="1" applyBorder="1" applyAlignment="1">
      <alignment horizontal="left" vertical="top" wrapText="1"/>
    </xf>
    <xf numFmtId="0" fontId="83" fillId="0" borderId="32" xfId="0" applyFont="1" applyBorder="1" applyAlignment="1">
      <alignment horizontal="left" vertical="top" wrapText="1"/>
    </xf>
    <xf numFmtId="0" fontId="83" fillId="0" borderId="45" xfId="0" applyFont="1" applyBorder="1" applyAlignment="1">
      <alignment horizontal="left" vertical="top" wrapText="1"/>
    </xf>
    <xf numFmtId="0" fontId="83" fillId="0" borderId="88" xfId="0" applyFont="1" applyBorder="1" applyAlignment="1">
      <alignment horizontal="left" vertical="top" wrapText="1"/>
    </xf>
    <xf numFmtId="0" fontId="83" fillId="0" borderId="35" xfId="0" applyFont="1" applyBorder="1" applyAlignment="1">
      <alignment horizontal="left" vertical="top" wrapText="1"/>
    </xf>
    <xf numFmtId="0" fontId="83" fillId="0" borderId="89"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32" xfId="0" applyFont="1" applyBorder="1" applyAlignment="1">
      <alignment horizontal="left" vertical="top" wrapText="1"/>
    </xf>
    <xf numFmtId="0" fontId="3" fillId="0" borderId="45" xfId="0" applyFont="1" applyBorder="1" applyAlignment="1">
      <alignment horizontal="left" vertical="top" wrapText="1"/>
    </xf>
    <xf numFmtId="0" fontId="80" fillId="0" borderId="48" xfId="0" applyFont="1" applyBorder="1" applyAlignment="1">
      <alignment horizontal="center"/>
    </xf>
    <xf numFmtId="0" fontId="80" fillId="0" borderId="43" xfId="0" applyFont="1" applyBorder="1" applyAlignment="1">
      <alignment horizontal="center"/>
    </xf>
    <xf numFmtId="0" fontId="80" fillId="0" borderId="44" xfId="0" applyFont="1" applyBorder="1" applyAlignment="1">
      <alignment horizontal="center"/>
    </xf>
    <xf numFmtId="0" fontId="80" fillId="0" borderId="90" xfId="0" applyFont="1" applyBorder="1" applyAlignment="1">
      <alignment horizontal="center"/>
    </xf>
    <xf numFmtId="0" fontId="80" fillId="0" borderId="91" xfId="0" applyFont="1" applyBorder="1" applyAlignment="1">
      <alignment horizontal="center"/>
    </xf>
    <xf numFmtId="0" fontId="80" fillId="0" borderId="92" xfId="0" applyFont="1" applyBorder="1" applyAlignment="1">
      <alignment horizontal="center"/>
    </xf>
    <xf numFmtId="0" fontId="10" fillId="0" borderId="35" xfId="0" applyFont="1" applyBorder="1" applyAlignment="1">
      <alignment horizontal="center"/>
    </xf>
    <xf numFmtId="0" fontId="10" fillId="0" borderId="89" xfId="0" applyFont="1" applyBorder="1" applyAlignment="1">
      <alignment horizontal="center"/>
    </xf>
    <xf numFmtId="0" fontId="10" fillId="0" borderId="48" xfId="64" applyFont="1" applyBorder="1" applyAlignment="1">
      <alignment horizontal="center" vertical="center" wrapText="1"/>
      <protection/>
    </xf>
    <xf numFmtId="0" fontId="10" fillId="0" borderId="43" xfId="64" applyFont="1" applyBorder="1" applyAlignment="1">
      <alignment horizontal="center" vertical="center" wrapText="1"/>
      <protection/>
    </xf>
    <xf numFmtId="0" fontId="10" fillId="0" borderId="44" xfId="64" applyFont="1" applyBorder="1" applyAlignment="1">
      <alignment horizontal="center" vertical="center" wrapText="1"/>
      <protection/>
    </xf>
    <xf numFmtId="0" fontId="10" fillId="0" borderId="33" xfId="64" applyFont="1" applyBorder="1" applyAlignment="1">
      <alignment horizontal="center" vertical="center" wrapText="1"/>
      <protection/>
    </xf>
    <xf numFmtId="0" fontId="10" fillId="0" borderId="32" xfId="64" applyFont="1" applyBorder="1" applyAlignment="1">
      <alignment horizontal="center" vertical="center" wrapText="1"/>
      <protection/>
    </xf>
    <xf numFmtId="0" fontId="10" fillId="0" borderId="45" xfId="64" applyFont="1" applyBorder="1" applyAlignment="1">
      <alignment horizontal="center" vertical="center" wrapText="1"/>
      <protection/>
    </xf>
    <xf numFmtId="0" fontId="14" fillId="0" borderId="49" xfId="65" applyFont="1" applyBorder="1" applyAlignment="1">
      <alignment horizontal="center" vertical="center" wrapText="1"/>
      <protection/>
    </xf>
    <xf numFmtId="0" fontId="14" fillId="0" borderId="46" xfId="65" applyFont="1" applyBorder="1" applyAlignment="1">
      <alignment horizontal="center" vertical="center" wrapText="1"/>
      <protection/>
    </xf>
    <xf numFmtId="0" fontId="14" fillId="0" borderId="47" xfId="65" applyFont="1" applyBorder="1" applyAlignment="1">
      <alignment horizontal="center" vertical="center" wrapText="1"/>
      <protection/>
    </xf>
    <xf numFmtId="0" fontId="83" fillId="0" borderId="0" xfId="0" applyFont="1" applyAlignment="1">
      <alignment horizontal="center"/>
    </xf>
    <xf numFmtId="0" fontId="4" fillId="0" borderId="33" xfId="0" applyFont="1" applyFill="1" applyBorder="1" applyAlignment="1">
      <alignment vertical="center"/>
    </xf>
    <xf numFmtId="0" fontId="4" fillId="0" borderId="32" xfId="0" applyFont="1" applyFill="1" applyBorder="1" applyAlignment="1">
      <alignment vertical="center"/>
    </xf>
    <xf numFmtId="176" fontId="4" fillId="0" borderId="93" xfId="45" applyFont="1" applyFill="1" applyBorder="1" applyAlignment="1">
      <alignment horizontal="center" vertical="center"/>
    </xf>
    <xf numFmtId="176" fontId="4" fillId="0" borderId="94" xfId="45" applyFont="1" applyFill="1" applyBorder="1" applyAlignment="1">
      <alignment horizontal="center" vertical="center"/>
    </xf>
    <xf numFmtId="175" fontId="86" fillId="0" borderId="28" xfId="45" applyNumberFormat="1" applyFont="1" applyFill="1" applyBorder="1" applyAlignment="1">
      <alignment horizontal="center"/>
    </xf>
    <xf numFmtId="175" fontId="86" fillId="0" borderId="29" xfId="45" applyNumberFormat="1" applyFont="1" applyFill="1" applyBorder="1" applyAlignment="1">
      <alignment horizontal="center"/>
    </xf>
    <xf numFmtId="0" fontId="93" fillId="0" borderId="30" xfId="66" applyFont="1" applyBorder="1" applyAlignment="1">
      <alignment horizontal="left" vertical="top" wrapText="1"/>
      <protection/>
    </xf>
    <xf numFmtId="0" fontId="93" fillId="0" borderId="0" xfId="66" applyFont="1" applyAlignment="1">
      <alignment horizontal="left" vertical="top" wrapText="1"/>
      <protection/>
    </xf>
    <xf numFmtId="0" fontId="4" fillId="0" borderId="88" xfId="0" applyFont="1" applyFill="1" applyBorder="1" applyAlignment="1">
      <alignment horizontal="left"/>
    </xf>
    <xf numFmtId="0" fontId="4" fillId="0" borderId="35" xfId="0" applyFont="1" applyFill="1" applyBorder="1" applyAlignment="1">
      <alignment horizontal="left"/>
    </xf>
    <xf numFmtId="0" fontId="4" fillId="0" borderId="83" xfId="0" applyFont="1" applyFill="1" applyBorder="1" applyAlignment="1">
      <alignment horizontal="left"/>
    </xf>
    <xf numFmtId="0" fontId="4" fillId="0" borderId="32" xfId="0" applyFont="1" applyBorder="1" applyAlignment="1">
      <alignment wrapText="1"/>
    </xf>
    <xf numFmtId="0" fontId="4" fillId="0" borderId="88"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83" xfId="0" applyFont="1" applyFill="1" applyBorder="1" applyAlignment="1">
      <alignment horizontal="center" vertical="top" wrapText="1"/>
    </xf>
    <xf numFmtId="0" fontId="74" fillId="0" borderId="0" xfId="0" applyFont="1" applyBorder="1" applyAlignment="1">
      <alignment horizontal="left" vertical="top" wrapText="1"/>
    </xf>
    <xf numFmtId="0" fontId="2" fillId="0" borderId="32" xfId="0" applyFont="1" applyBorder="1" applyAlignment="1">
      <alignment wrapText="1"/>
    </xf>
    <xf numFmtId="0" fontId="2" fillId="0" borderId="32" xfId="0" applyFont="1" applyBorder="1" applyAlignment="1">
      <alignment horizontal="center" wrapText="1"/>
    </xf>
    <xf numFmtId="0" fontId="2" fillId="0" borderId="88" xfId="0" applyFont="1" applyBorder="1" applyAlignment="1">
      <alignment horizontal="center" wrapText="1"/>
    </xf>
    <xf numFmtId="0" fontId="2" fillId="0" borderId="35" xfId="0" applyFont="1" applyBorder="1" applyAlignment="1">
      <alignment horizontal="center" wrapText="1"/>
    </xf>
    <xf numFmtId="0" fontId="2" fillId="0" borderId="83" xfId="0" applyFont="1" applyBorder="1" applyAlignment="1">
      <alignment horizontal="center"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4" fillId="0" borderId="30" xfId="0" applyFont="1" applyFill="1" applyBorder="1" applyAlignment="1">
      <alignment horizontal="left" wrapText="1"/>
    </xf>
    <xf numFmtId="0" fontId="4" fillId="0" borderId="0" xfId="0" applyFont="1" applyFill="1" applyAlignment="1">
      <alignment horizontal="left" wrapText="1"/>
    </xf>
    <xf numFmtId="176" fontId="4" fillId="0" borderId="95" xfId="45" applyFont="1" applyFill="1" applyBorder="1" applyAlignment="1">
      <alignment horizontal="center" vertical="center"/>
    </xf>
    <xf numFmtId="0" fontId="4" fillId="0" borderId="34" xfId="0" applyFont="1" applyFill="1" applyBorder="1" applyAlignment="1">
      <alignment horizontal="left"/>
    </xf>
    <xf numFmtId="0" fontId="4" fillId="0" borderId="89" xfId="0" applyFont="1" applyFill="1" applyBorder="1" applyAlignment="1">
      <alignment horizontal="left"/>
    </xf>
    <xf numFmtId="0" fontId="4" fillId="0" borderId="34" xfId="0" applyFont="1" applyBorder="1" applyAlignment="1">
      <alignment horizontal="left" wrapText="1"/>
    </xf>
    <xf numFmtId="0" fontId="4" fillId="0" borderId="35" xfId="0" applyFont="1" applyBorder="1" applyAlignment="1">
      <alignment horizontal="left" wrapText="1"/>
    </xf>
    <xf numFmtId="0" fontId="4" fillId="0" borderId="89" xfId="0" applyFont="1" applyBorder="1" applyAlignment="1">
      <alignment horizontal="left" wrapText="1"/>
    </xf>
    <xf numFmtId="0" fontId="3" fillId="0" borderId="32" xfId="0" applyFont="1" applyBorder="1" applyAlignment="1">
      <alignment wrapText="1"/>
    </xf>
    <xf numFmtId="0" fontId="74" fillId="0" borderId="40" xfId="0" applyFont="1" applyFill="1" applyBorder="1" applyAlignment="1">
      <alignment horizontal="left" vertical="top" wrapText="1"/>
    </xf>
    <xf numFmtId="0" fontId="74" fillId="0" borderId="41" xfId="0" applyFont="1" applyFill="1" applyBorder="1" applyAlignment="1">
      <alignment horizontal="left" vertical="top" wrapText="1"/>
    </xf>
    <xf numFmtId="0" fontId="7" fillId="0" borderId="33" xfId="0" applyFont="1" applyFill="1" applyBorder="1" applyAlignment="1">
      <alignment vertical="center"/>
    </xf>
    <xf numFmtId="0" fontId="7" fillId="0" borderId="32" xfId="0" applyFont="1" applyFill="1" applyBorder="1" applyAlignment="1">
      <alignment vertical="center"/>
    </xf>
    <xf numFmtId="0" fontId="2" fillId="0" borderId="0" xfId="0" applyFont="1" applyBorder="1" applyAlignment="1">
      <alignment horizontal="left" vertical="top" wrapText="1"/>
    </xf>
    <xf numFmtId="0" fontId="10" fillId="0" borderId="32" xfId="0" applyFont="1" applyBorder="1" applyAlignment="1">
      <alignment wrapText="1"/>
    </xf>
    <xf numFmtId="0" fontId="10" fillId="0" borderId="32" xfId="0" applyFont="1" applyBorder="1" applyAlignment="1">
      <alignment horizontal="center" wrapText="1"/>
    </xf>
    <xf numFmtId="15" fontId="4" fillId="0" borderId="30" xfId="63" applyNumberFormat="1" applyFont="1" applyBorder="1" applyAlignment="1">
      <alignment horizontal="left" vertical="top" wrapText="1"/>
      <protection/>
    </xf>
    <xf numFmtId="15" fontId="4" fillId="0" borderId="0" xfId="63" applyNumberFormat="1" applyFont="1" applyBorder="1" applyAlignment="1">
      <alignment horizontal="left" vertical="top" wrapText="1"/>
      <protection/>
    </xf>
    <xf numFmtId="15" fontId="4" fillId="0" borderId="31" xfId="63" applyNumberFormat="1" applyFont="1" applyBorder="1" applyAlignment="1">
      <alignment horizontal="left" vertical="top" wrapText="1"/>
      <protection/>
    </xf>
    <xf numFmtId="189" fontId="15" fillId="0" borderId="64" xfId="44" applyNumberFormat="1" applyFont="1" applyFill="1" applyBorder="1" applyAlignment="1" applyProtection="1">
      <alignment horizontal="center"/>
      <protection/>
    </xf>
    <xf numFmtId="189" fontId="15" fillId="0" borderId="96" xfId="44" applyNumberFormat="1" applyFont="1" applyFill="1" applyBorder="1" applyAlignment="1" applyProtection="1">
      <alignment horizontal="center"/>
      <protection/>
    </xf>
    <xf numFmtId="0" fontId="74" fillId="0" borderId="0" xfId="63" applyFont="1" applyAlignment="1">
      <alignment horizontal="left" vertical="top" wrapText="1"/>
      <protection/>
    </xf>
    <xf numFmtId="0" fontId="2" fillId="0" borderId="0" xfId="63" applyFont="1" applyAlignment="1">
      <alignment horizontal="left" vertical="top" wrapText="1"/>
      <protection/>
    </xf>
    <xf numFmtId="0" fontId="74" fillId="0" borderId="40" xfId="63" applyFont="1" applyBorder="1" applyAlignment="1">
      <alignment horizontal="left" vertical="top" wrapText="1"/>
      <protection/>
    </xf>
    <xf numFmtId="0" fontId="74" fillId="0" borderId="41" xfId="63" applyFont="1" applyBorder="1" applyAlignment="1">
      <alignment horizontal="left" vertical="top" wrapText="1"/>
      <protection/>
    </xf>
    <xf numFmtId="0" fontId="4" fillId="0" borderId="33" xfId="63" applyFont="1" applyBorder="1" applyAlignment="1">
      <alignment vertical="center"/>
      <protection/>
    </xf>
    <xf numFmtId="0" fontId="4" fillId="0" borderId="32" xfId="63" applyFont="1" applyBorder="1" applyAlignment="1">
      <alignment horizontal="center" vertical="center"/>
      <protection/>
    </xf>
    <xf numFmtId="0" fontId="4" fillId="0" borderId="48" xfId="63" applyFont="1" applyBorder="1" applyAlignment="1">
      <alignment vertical="center"/>
      <protection/>
    </xf>
    <xf numFmtId="0" fontId="4" fillId="0" borderId="43" xfId="63" applyFont="1" applyBorder="1" applyAlignment="1">
      <alignment horizontal="center" vertical="center"/>
      <protection/>
    </xf>
    <xf numFmtId="176" fontId="4" fillId="0" borderId="78" xfId="45" applyFont="1" applyFill="1" applyBorder="1" applyAlignment="1">
      <alignment vertical="center"/>
    </xf>
    <xf numFmtId="176" fontId="4" fillId="0" borderId="97" xfId="45" applyFont="1" applyFill="1" applyBorder="1" applyAlignment="1">
      <alignment vertical="center"/>
    </xf>
    <xf numFmtId="176" fontId="4" fillId="0" borderId="61" xfId="45" applyFont="1" applyFill="1" applyBorder="1" applyAlignment="1">
      <alignment vertical="center"/>
    </xf>
    <xf numFmtId="0" fontId="74" fillId="0" borderId="0" xfId="65" applyFont="1" applyFill="1" applyAlignment="1">
      <alignment horizontal="left" vertical="top" wrapText="1"/>
      <protection/>
    </xf>
    <xf numFmtId="0" fontId="2" fillId="0" borderId="0" xfId="65" applyFont="1" applyFill="1" applyAlignment="1">
      <alignment horizontal="left" vertical="top" wrapText="1"/>
      <protection/>
    </xf>
    <xf numFmtId="15" fontId="4" fillId="0" borderId="30" xfId="63" applyNumberFormat="1" applyFont="1" applyFill="1" applyBorder="1" applyAlignment="1">
      <alignment horizontal="left" vertical="top" wrapText="1"/>
      <protection/>
    </xf>
    <xf numFmtId="15" fontId="4" fillId="0" borderId="0" xfId="63" applyNumberFormat="1" applyFont="1" applyFill="1" applyAlignment="1">
      <alignment horizontal="left" vertical="top" wrapText="1"/>
      <protection/>
    </xf>
    <xf numFmtId="15" fontId="4" fillId="0" borderId="31" xfId="63" applyNumberFormat="1" applyFont="1" applyFill="1" applyBorder="1" applyAlignment="1">
      <alignment horizontal="left" vertical="top" wrapText="1"/>
      <protection/>
    </xf>
    <xf numFmtId="0" fontId="80" fillId="0" borderId="28" xfId="61" applyFont="1" applyBorder="1" applyAlignment="1">
      <alignment horizontal="center"/>
      <protection/>
    </xf>
    <xf numFmtId="0" fontId="80" fillId="0" borderId="29" xfId="61" applyFont="1" applyBorder="1" applyAlignment="1">
      <alignment horizontal="center"/>
      <protection/>
    </xf>
    <xf numFmtId="0" fontId="80" fillId="0" borderId="33" xfId="0" applyFont="1" applyFill="1" applyBorder="1" applyAlignment="1">
      <alignment horizontal="center" vertical="top" wrapText="1"/>
    </xf>
    <xf numFmtId="0" fontId="80" fillId="0" borderId="32" xfId="0" applyFont="1" applyFill="1" applyBorder="1" applyAlignment="1">
      <alignment horizontal="center" vertical="top" wrapText="1"/>
    </xf>
    <xf numFmtId="0" fontId="80" fillId="0" borderId="45" xfId="0" applyFont="1" applyFill="1" applyBorder="1" applyAlignment="1">
      <alignment horizontal="center" vertical="top" wrapText="1"/>
    </xf>
    <xf numFmtId="0" fontId="83" fillId="0" borderId="33" xfId="0" applyFont="1" applyFill="1" applyBorder="1" applyAlignment="1">
      <alignment horizontal="center" vertical="top" wrapText="1"/>
    </xf>
    <xf numFmtId="0" fontId="83" fillId="0" borderId="33" xfId="0" applyFont="1" applyFill="1" applyBorder="1" applyAlignment="1">
      <alignment horizontal="center" vertical="top"/>
    </xf>
    <xf numFmtId="0" fontId="81" fillId="0" borderId="0" xfId="0" applyFont="1" applyAlignment="1" applyProtection="1">
      <alignment wrapText="1"/>
      <protection locked="0"/>
    </xf>
    <xf numFmtId="0" fontId="74" fillId="0" borderId="0" xfId="0" applyFont="1" applyAlignment="1">
      <alignment horizontal="center" vertical="top" wrapText="1"/>
    </xf>
    <xf numFmtId="177" fontId="65" fillId="0" borderId="0" xfId="56" applyNumberFormat="1" applyAlignment="1" applyProtection="1" quotePrefix="1">
      <alignment/>
      <protection/>
    </xf>
    <xf numFmtId="0" fontId="0" fillId="0" borderId="0" xfId="65" applyFont="1" applyAlignment="1" applyProtection="1">
      <alignment wrapText="1"/>
      <protection locked="0"/>
    </xf>
    <xf numFmtId="0" fontId="10" fillId="0" borderId="34" xfId="0" applyFont="1" applyFill="1" applyBorder="1" applyAlignment="1">
      <alignment horizontal="center"/>
    </xf>
    <xf numFmtId="0" fontId="10" fillId="0" borderId="35" xfId="0" applyFont="1" applyFill="1" applyBorder="1" applyAlignment="1">
      <alignment horizontal="center"/>
    </xf>
    <xf numFmtId="0" fontId="10" fillId="0" borderId="89" xfId="0" applyFont="1" applyFill="1" applyBorder="1" applyAlignment="1">
      <alignment horizont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12" xfId="62"/>
    <cellStyle name="Normal 2" xfId="63"/>
    <cellStyle name="Normal 2 2" xfId="64"/>
    <cellStyle name="Normal 3"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266</xdr:row>
      <xdr:rowOff>0</xdr:rowOff>
    </xdr:from>
    <xdr:to>
      <xdr:col>5</xdr:col>
      <xdr:colOff>1238250</xdr:colOff>
      <xdr:row>275</xdr:row>
      <xdr:rowOff>142875</xdr:rowOff>
    </xdr:to>
    <xdr:pic>
      <xdr:nvPicPr>
        <xdr:cNvPr id="1" name="Picture 2" descr="riskometer"/>
        <xdr:cNvPicPr preferRelativeResize="1">
          <a:picLocks noChangeAspect="1"/>
        </xdr:cNvPicPr>
      </xdr:nvPicPr>
      <xdr:blipFill>
        <a:blip r:embed="rId1"/>
        <a:stretch>
          <a:fillRect/>
        </a:stretch>
      </xdr:blipFill>
      <xdr:spPr>
        <a:xfrm>
          <a:off x="6743700" y="43148250"/>
          <a:ext cx="2190750" cy="1514475"/>
        </a:xfrm>
        <a:prstGeom prst="rect">
          <a:avLst/>
        </a:prstGeom>
        <a:noFill/>
        <a:ln w="9525" cmpd="sng">
          <a:noFill/>
        </a:ln>
      </xdr:spPr>
    </xdr:pic>
    <xdr:clientData/>
  </xdr:twoCellAnchor>
  <xdr:twoCellAnchor editAs="oneCell">
    <xdr:from>
      <xdr:col>1</xdr:col>
      <xdr:colOff>161925</xdr:colOff>
      <xdr:row>279</xdr:row>
      <xdr:rowOff>9525</xdr:rowOff>
    </xdr:from>
    <xdr:to>
      <xdr:col>1</xdr:col>
      <xdr:colOff>3476625</xdr:colOff>
      <xdr:row>288</xdr:row>
      <xdr:rowOff>95250</xdr:rowOff>
    </xdr:to>
    <xdr:pic>
      <xdr:nvPicPr>
        <xdr:cNvPr id="2" name="Picture 2" descr="riskometer"/>
        <xdr:cNvPicPr preferRelativeResize="1">
          <a:picLocks noChangeAspect="1"/>
        </xdr:cNvPicPr>
      </xdr:nvPicPr>
      <xdr:blipFill>
        <a:blip r:embed="rId2"/>
        <a:stretch>
          <a:fillRect/>
        </a:stretch>
      </xdr:blipFill>
      <xdr:spPr>
        <a:xfrm>
          <a:off x="381000" y="45158025"/>
          <a:ext cx="33147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1047750</xdr:colOff>
      <xdr:row>137</xdr:row>
      <xdr:rowOff>180975</xdr:rowOff>
    </xdr:from>
    <xdr:to>
      <xdr:col>5</xdr:col>
      <xdr:colOff>1209675</xdr:colOff>
      <xdr:row>144</xdr:row>
      <xdr:rowOff>85725</xdr:rowOff>
    </xdr:to>
    <xdr:pic>
      <xdr:nvPicPr>
        <xdr:cNvPr id="1" name="Picture 1" descr="riskometer"/>
        <xdr:cNvPicPr preferRelativeResize="1">
          <a:picLocks noChangeAspect="1"/>
        </xdr:cNvPicPr>
      </xdr:nvPicPr>
      <xdr:blipFill>
        <a:blip r:embed="rId1"/>
        <a:stretch>
          <a:fillRect/>
        </a:stretch>
      </xdr:blipFill>
      <xdr:spPr>
        <a:xfrm>
          <a:off x="5419725" y="26174700"/>
          <a:ext cx="2771775" cy="1238250"/>
        </a:xfrm>
        <a:prstGeom prst="rect">
          <a:avLst/>
        </a:prstGeom>
        <a:noFill/>
        <a:ln w="9525" cmpd="sng">
          <a:noFill/>
        </a:ln>
      </xdr:spPr>
    </xdr:pic>
    <xdr:clientData/>
  </xdr:twoCellAnchor>
  <xdr:twoCellAnchor editAs="oneCell">
    <xdr:from>
      <xdr:col>1</xdr:col>
      <xdr:colOff>142875</xdr:colOff>
      <xdr:row>148</xdr:row>
      <xdr:rowOff>28575</xdr:rowOff>
    </xdr:from>
    <xdr:to>
      <xdr:col>1</xdr:col>
      <xdr:colOff>2895600</xdr:colOff>
      <xdr:row>155</xdr:row>
      <xdr:rowOff>123825</xdr:rowOff>
    </xdr:to>
    <xdr:pic>
      <xdr:nvPicPr>
        <xdr:cNvPr id="2" name="Picture 2" descr="riskometer"/>
        <xdr:cNvPicPr preferRelativeResize="1">
          <a:picLocks noChangeAspect="1"/>
        </xdr:cNvPicPr>
      </xdr:nvPicPr>
      <xdr:blipFill>
        <a:blip r:embed="rId2"/>
        <a:stretch>
          <a:fillRect/>
        </a:stretch>
      </xdr:blipFill>
      <xdr:spPr>
        <a:xfrm>
          <a:off x="361950" y="28136850"/>
          <a:ext cx="275272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1285875</xdr:colOff>
      <xdr:row>159</xdr:row>
      <xdr:rowOff>171450</xdr:rowOff>
    </xdr:from>
    <xdr:to>
      <xdr:col>5</xdr:col>
      <xdr:colOff>1247775</xdr:colOff>
      <xdr:row>167</xdr:row>
      <xdr:rowOff>133350</xdr:rowOff>
    </xdr:to>
    <xdr:pic>
      <xdr:nvPicPr>
        <xdr:cNvPr id="1" name="image4.png"/>
        <xdr:cNvPicPr preferRelativeResize="1">
          <a:picLocks noChangeAspect="1"/>
        </xdr:cNvPicPr>
      </xdr:nvPicPr>
      <xdr:blipFill>
        <a:blip r:embed="rId1"/>
        <a:stretch>
          <a:fillRect/>
        </a:stretch>
      </xdr:blipFill>
      <xdr:spPr>
        <a:xfrm>
          <a:off x="7229475" y="33909000"/>
          <a:ext cx="2428875" cy="1485900"/>
        </a:xfrm>
        <a:prstGeom prst="rect">
          <a:avLst/>
        </a:prstGeom>
        <a:noFill/>
        <a:ln w="9525" cmpd="sng">
          <a:noFill/>
        </a:ln>
      </xdr:spPr>
    </xdr:pic>
    <xdr:clientData/>
  </xdr:twoCellAnchor>
  <xdr:twoCellAnchor editAs="oneCell">
    <xdr:from>
      <xdr:col>1</xdr:col>
      <xdr:colOff>409575</xdr:colOff>
      <xdr:row>171</xdr:row>
      <xdr:rowOff>9525</xdr:rowOff>
    </xdr:from>
    <xdr:to>
      <xdr:col>1</xdr:col>
      <xdr:colOff>4076700</xdr:colOff>
      <xdr:row>179</xdr:row>
      <xdr:rowOff>123825</xdr:rowOff>
    </xdr:to>
    <xdr:pic>
      <xdr:nvPicPr>
        <xdr:cNvPr id="2" name="Picture 2" descr="riskometer"/>
        <xdr:cNvPicPr preferRelativeResize="1">
          <a:picLocks noChangeAspect="1"/>
        </xdr:cNvPicPr>
      </xdr:nvPicPr>
      <xdr:blipFill>
        <a:blip r:embed="rId2"/>
        <a:stretch>
          <a:fillRect/>
        </a:stretch>
      </xdr:blipFill>
      <xdr:spPr>
        <a:xfrm>
          <a:off x="628650" y="36052125"/>
          <a:ext cx="3667125"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286</xdr:row>
      <xdr:rowOff>19050</xdr:rowOff>
    </xdr:from>
    <xdr:to>
      <xdr:col>5</xdr:col>
      <xdr:colOff>1104900</xdr:colOff>
      <xdr:row>293</xdr:row>
      <xdr:rowOff>76200</xdr:rowOff>
    </xdr:to>
    <xdr:pic>
      <xdr:nvPicPr>
        <xdr:cNvPr id="1" name="Picture 1"/>
        <xdr:cNvPicPr preferRelativeResize="1">
          <a:picLocks noChangeAspect="1"/>
        </xdr:cNvPicPr>
      </xdr:nvPicPr>
      <xdr:blipFill>
        <a:blip r:embed="rId1"/>
        <a:stretch>
          <a:fillRect/>
        </a:stretch>
      </xdr:blipFill>
      <xdr:spPr>
        <a:xfrm>
          <a:off x="5876925" y="54073425"/>
          <a:ext cx="2152650" cy="1390650"/>
        </a:xfrm>
        <a:prstGeom prst="rect">
          <a:avLst/>
        </a:prstGeom>
        <a:noFill/>
        <a:ln w="9525" cmpd="sng">
          <a:noFill/>
        </a:ln>
      </xdr:spPr>
    </xdr:pic>
    <xdr:clientData/>
  </xdr:twoCellAnchor>
  <xdr:twoCellAnchor editAs="oneCell">
    <xdr:from>
      <xdr:col>1</xdr:col>
      <xdr:colOff>133350</xdr:colOff>
      <xdr:row>298</xdr:row>
      <xdr:rowOff>85725</xdr:rowOff>
    </xdr:from>
    <xdr:to>
      <xdr:col>1</xdr:col>
      <xdr:colOff>3181350</xdr:colOff>
      <xdr:row>306</xdr:row>
      <xdr:rowOff>66675</xdr:rowOff>
    </xdr:to>
    <xdr:pic>
      <xdr:nvPicPr>
        <xdr:cNvPr id="2" name="Picture 9" descr="riskometer"/>
        <xdr:cNvPicPr preferRelativeResize="1">
          <a:picLocks noChangeAspect="1"/>
        </xdr:cNvPicPr>
      </xdr:nvPicPr>
      <xdr:blipFill>
        <a:blip r:embed="rId2"/>
        <a:stretch>
          <a:fillRect/>
        </a:stretch>
      </xdr:blipFill>
      <xdr:spPr>
        <a:xfrm>
          <a:off x="352425" y="56445150"/>
          <a:ext cx="3048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heetPr>
  <dimension ref="A1:W33"/>
  <sheetViews>
    <sheetView tabSelected="1" zoomScalePageLayoutView="0" workbookViewId="0" topLeftCell="C6">
      <selection activeCell="M7" sqref="M7:Q7"/>
    </sheetView>
  </sheetViews>
  <sheetFormatPr defaultColWidth="9.28125" defaultRowHeight="15"/>
  <cols>
    <col min="1" max="1" width="36.28125" style="576" customWidth="1"/>
    <col min="2" max="2" width="28.7109375" style="610" customWidth="1"/>
    <col min="3" max="3" width="26.140625" style="576" customWidth="1"/>
    <col min="4" max="5" width="21.421875" style="576" customWidth="1"/>
    <col min="6" max="6" width="6.421875" style="576" customWidth="1"/>
    <col min="7" max="7" width="43.7109375" style="576" bestFit="1" customWidth="1"/>
    <col min="8" max="8" width="27.00390625" style="576" customWidth="1"/>
    <col min="9" max="9" width="25.140625" style="576" customWidth="1"/>
    <col min="10" max="11" width="21.28125" style="576" customWidth="1"/>
    <col min="12" max="12" width="4.7109375" style="576" customWidth="1"/>
    <col min="13" max="13" width="43.421875" style="576" customWidth="1"/>
    <col min="14" max="14" width="19.140625" style="576" customWidth="1"/>
    <col min="15" max="15" width="22.00390625" style="576" customWidth="1"/>
    <col min="16" max="17" width="21.57421875" style="576" customWidth="1"/>
    <col min="18" max="18" width="9.28125" style="576" customWidth="1"/>
    <col min="19" max="19" width="37.8515625" style="576" customWidth="1"/>
    <col min="20" max="20" width="23.7109375" style="576" customWidth="1"/>
    <col min="21" max="21" width="24.28125" style="576" customWidth="1"/>
    <col min="22" max="22" width="23.28125" style="576" customWidth="1"/>
    <col min="23" max="23" width="22.7109375" style="576" customWidth="1"/>
    <col min="24" max="16384" width="9.28125" style="576" customWidth="1"/>
  </cols>
  <sheetData>
    <row r="1" spans="1:5" ht="12.75">
      <c r="A1" s="685" t="s">
        <v>852</v>
      </c>
      <c r="B1" s="686"/>
      <c r="C1" s="686"/>
      <c r="D1" s="686"/>
      <c r="E1" s="687"/>
    </row>
    <row r="2" spans="1:5" ht="12.75">
      <c r="A2" s="688" t="s">
        <v>853</v>
      </c>
      <c r="B2" s="689"/>
      <c r="C2" s="689"/>
      <c r="D2" s="689"/>
      <c r="E2" s="690"/>
    </row>
    <row r="3" spans="1:5" ht="12.75">
      <c r="A3" s="688" t="s">
        <v>854</v>
      </c>
      <c r="B3" s="689"/>
      <c r="C3" s="689"/>
      <c r="D3" s="689"/>
      <c r="E3" s="690"/>
    </row>
    <row r="4" spans="1:5" ht="13.5" thickBot="1">
      <c r="A4" s="691" t="s">
        <v>855</v>
      </c>
      <c r="B4" s="692"/>
      <c r="C4" s="692"/>
      <c r="D4" s="692"/>
      <c r="E4" s="693"/>
    </row>
    <row r="5" spans="1:5" ht="13.5" thickBot="1">
      <c r="A5" s="694"/>
      <c r="B5" s="694"/>
      <c r="C5" s="694"/>
      <c r="D5" s="694"/>
      <c r="E5" s="577"/>
    </row>
    <row r="6" spans="1:23" ht="12.75">
      <c r="A6" s="680" t="s">
        <v>856</v>
      </c>
      <c r="B6" s="681"/>
      <c r="C6" s="681"/>
      <c r="D6" s="681"/>
      <c r="E6" s="682"/>
      <c r="G6" s="677" t="s">
        <v>857</v>
      </c>
      <c r="H6" s="678"/>
      <c r="I6" s="678"/>
      <c r="J6" s="678"/>
      <c r="K6" s="679"/>
      <c r="M6" s="680" t="s">
        <v>858</v>
      </c>
      <c r="N6" s="681"/>
      <c r="O6" s="681"/>
      <c r="P6" s="681"/>
      <c r="Q6" s="682"/>
      <c r="S6" s="677" t="s">
        <v>859</v>
      </c>
      <c r="T6" s="678"/>
      <c r="U6" s="678"/>
      <c r="V6" s="678"/>
      <c r="W6" s="679"/>
    </row>
    <row r="7" spans="1:23" ht="12.75">
      <c r="A7" s="766" t="s">
        <v>907</v>
      </c>
      <c r="B7" s="767"/>
      <c r="C7" s="767"/>
      <c r="D7" s="767"/>
      <c r="E7" s="768"/>
      <c r="G7" s="631" t="s">
        <v>907</v>
      </c>
      <c r="H7" s="683"/>
      <c r="I7" s="683"/>
      <c r="J7" s="683"/>
      <c r="K7" s="684"/>
      <c r="M7" s="766" t="s">
        <v>907</v>
      </c>
      <c r="N7" s="767"/>
      <c r="O7" s="767"/>
      <c r="P7" s="767"/>
      <c r="Q7" s="768"/>
      <c r="S7" s="631" t="s">
        <v>907</v>
      </c>
      <c r="T7" s="683"/>
      <c r="U7" s="683"/>
      <c r="V7" s="683"/>
      <c r="W7" s="684"/>
    </row>
    <row r="8" spans="1:23" ht="12.75">
      <c r="A8" s="578" t="s">
        <v>0</v>
      </c>
      <c r="B8" s="673" t="s">
        <v>1</v>
      </c>
      <c r="C8" s="619"/>
      <c r="D8" s="619"/>
      <c r="E8" s="674"/>
      <c r="G8" s="578" t="s">
        <v>0</v>
      </c>
      <c r="H8" s="675" t="s">
        <v>2</v>
      </c>
      <c r="I8" s="675"/>
      <c r="J8" s="675"/>
      <c r="K8" s="676"/>
      <c r="M8" s="578" t="s">
        <v>0</v>
      </c>
      <c r="N8" s="673" t="s">
        <v>860</v>
      </c>
      <c r="O8" s="619"/>
      <c r="P8" s="619"/>
      <c r="Q8" s="674"/>
      <c r="S8" s="578" t="s">
        <v>0</v>
      </c>
      <c r="T8" s="675" t="s">
        <v>3</v>
      </c>
      <c r="U8" s="675"/>
      <c r="V8" s="675"/>
      <c r="W8" s="676"/>
    </row>
    <row r="9" spans="1:23" ht="12.75">
      <c r="A9" s="578" t="s">
        <v>861</v>
      </c>
      <c r="B9" s="675" t="s">
        <v>862</v>
      </c>
      <c r="C9" s="675"/>
      <c r="D9" s="675"/>
      <c r="E9" s="676"/>
      <c r="G9" s="578" t="s">
        <v>861</v>
      </c>
      <c r="H9" s="675" t="s">
        <v>863</v>
      </c>
      <c r="I9" s="675"/>
      <c r="J9" s="675"/>
      <c r="K9" s="676"/>
      <c r="M9" s="578" t="s">
        <v>861</v>
      </c>
      <c r="N9" s="673" t="s">
        <v>864</v>
      </c>
      <c r="O9" s="619"/>
      <c r="P9" s="619"/>
      <c r="Q9" s="674"/>
      <c r="S9" s="578" t="s">
        <v>861</v>
      </c>
      <c r="T9" s="675" t="s">
        <v>865</v>
      </c>
      <c r="U9" s="675"/>
      <c r="V9" s="675"/>
      <c r="W9" s="676"/>
    </row>
    <row r="10" spans="1:23" ht="12.75">
      <c r="A10" s="578" t="s">
        <v>866</v>
      </c>
      <c r="B10" s="665" t="s">
        <v>867</v>
      </c>
      <c r="C10" s="666"/>
      <c r="D10" s="666"/>
      <c r="E10" s="667"/>
      <c r="G10" s="578" t="s">
        <v>866</v>
      </c>
      <c r="H10" s="668" t="s">
        <v>868</v>
      </c>
      <c r="I10" s="668"/>
      <c r="J10" s="668"/>
      <c r="K10" s="669"/>
      <c r="M10" s="578" t="s">
        <v>866</v>
      </c>
      <c r="N10" s="670" t="s">
        <v>869</v>
      </c>
      <c r="O10" s="671"/>
      <c r="P10" s="671"/>
      <c r="Q10" s="672"/>
      <c r="S10" s="578" t="s">
        <v>866</v>
      </c>
      <c r="T10" s="668" t="s">
        <v>870</v>
      </c>
      <c r="U10" s="668"/>
      <c r="V10" s="668"/>
      <c r="W10" s="669"/>
    </row>
    <row r="11" spans="1:23" ht="12.75">
      <c r="A11" s="580" t="s">
        <v>871</v>
      </c>
      <c r="B11" s="673" t="s">
        <v>828</v>
      </c>
      <c r="C11" s="619"/>
      <c r="D11" s="619"/>
      <c r="E11" s="674"/>
      <c r="G11" s="580" t="s">
        <v>871</v>
      </c>
      <c r="H11" s="675" t="s">
        <v>872</v>
      </c>
      <c r="I11" s="675"/>
      <c r="J11" s="675"/>
      <c r="K11" s="676"/>
      <c r="M11" s="580" t="s">
        <v>871</v>
      </c>
      <c r="N11" s="670" t="s">
        <v>873</v>
      </c>
      <c r="O11" s="671"/>
      <c r="P11" s="671"/>
      <c r="Q11" s="672"/>
      <c r="S11" s="580" t="s">
        <v>871</v>
      </c>
      <c r="T11" s="675" t="s">
        <v>874</v>
      </c>
      <c r="U11" s="675"/>
      <c r="V11" s="675"/>
      <c r="W11" s="676"/>
    </row>
    <row r="12" spans="1:23" ht="12.75">
      <c r="A12" s="580" t="s">
        <v>875</v>
      </c>
      <c r="B12" s="652">
        <v>41418</v>
      </c>
      <c r="C12" s="653"/>
      <c r="D12" s="653"/>
      <c r="E12" s="654"/>
      <c r="G12" s="580" t="s">
        <v>875</v>
      </c>
      <c r="H12" s="655">
        <v>43670</v>
      </c>
      <c r="I12" s="655"/>
      <c r="J12" s="655"/>
      <c r="K12" s="656"/>
      <c r="M12" s="580" t="s">
        <v>875</v>
      </c>
      <c r="N12" s="652">
        <v>43231</v>
      </c>
      <c r="O12" s="653"/>
      <c r="P12" s="653"/>
      <c r="Q12" s="654"/>
      <c r="S12" s="580" t="s">
        <v>875</v>
      </c>
      <c r="T12" s="655">
        <v>44342</v>
      </c>
      <c r="U12" s="655"/>
      <c r="V12" s="655"/>
      <c r="W12" s="656"/>
    </row>
    <row r="13" spans="1:23" ht="12.75">
      <c r="A13" s="580" t="s">
        <v>876</v>
      </c>
      <c r="B13" s="657">
        <v>33615.95</v>
      </c>
      <c r="C13" s="658"/>
      <c r="D13" s="658"/>
      <c r="E13" s="659"/>
      <c r="G13" s="580" t="s">
        <v>876</v>
      </c>
      <c r="H13" s="660">
        <v>1526.97</v>
      </c>
      <c r="I13" s="660"/>
      <c r="J13" s="660"/>
      <c r="K13" s="661"/>
      <c r="M13" s="580" t="s">
        <v>876</v>
      </c>
      <c r="N13" s="662">
        <v>1477.4</v>
      </c>
      <c r="O13" s="663"/>
      <c r="P13" s="663"/>
      <c r="Q13" s="664"/>
      <c r="S13" s="580" t="s">
        <v>876</v>
      </c>
      <c r="T13" s="660">
        <v>1418.11</v>
      </c>
      <c r="U13" s="660"/>
      <c r="V13" s="660"/>
      <c r="W13" s="661"/>
    </row>
    <row r="14" spans="1:23" ht="12.75">
      <c r="A14" s="580" t="s">
        <v>877</v>
      </c>
      <c r="B14" s="642" t="s">
        <v>728</v>
      </c>
      <c r="C14" s="643"/>
      <c r="D14" s="643"/>
      <c r="E14" s="644"/>
      <c r="G14" s="580" t="s">
        <v>877</v>
      </c>
      <c r="H14" s="645" t="s">
        <v>730</v>
      </c>
      <c r="I14" s="645"/>
      <c r="J14" s="645"/>
      <c r="K14" s="646"/>
      <c r="M14" s="580" t="s">
        <v>877</v>
      </c>
      <c r="N14" s="642" t="s">
        <v>729</v>
      </c>
      <c r="O14" s="643"/>
      <c r="P14" s="643"/>
      <c r="Q14" s="644"/>
      <c r="S14" s="580" t="s">
        <v>877</v>
      </c>
      <c r="T14" s="645" t="s">
        <v>731</v>
      </c>
      <c r="U14" s="645"/>
      <c r="V14" s="645"/>
      <c r="W14" s="646"/>
    </row>
    <row r="15" spans="1:23" ht="12.75">
      <c r="A15" s="581"/>
      <c r="B15" s="582"/>
      <c r="C15" s="330"/>
      <c r="D15" s="330"/>
      <c r="E15" s="583"/>
      <c r="G15" s="581"/>
      <c r="H15" s="582"/>
      <c r="I15" s="330"/>
      <c r="J15" s="330"/>
      <c r="K15" s="583"/>
      <c r="M15" s="581"/>
      <c r="N15" s="582"/>
      <c r="O15" s="330"/>
      <c r="P15" s="330"/>
      <c r="Q15" s="583"/>
      <c r="S15" s="581"/>
      <c r="T15" s="582"/>
      <c r="U15" s="330"/>
      <c r="V15" s="330"/>
      <c r="W15" s="583"/>
    </row>
    <row r="16" spans="1:23" ht="51">
      <c r="A16" s="584" t="s">
        <v>878</v>
      </c>
      <c r="B16" s="585" t="s">
        <v>879</v>
      </c>
      <c r="C16" s="585" t="s">
        <v>880</v>
      </c>
      <c r="D16" s="585" t="s">
        <v>881</v>
      </c>
      <c r="E16" s="586" t="s">
        <v>882</v>
      </c>
      <c r="G16" s="584" t="s">
        <v>878</v>
      </c>
      <c r="H16" s="585" t="s">
        <v>879</v>
      </c>
      <c r="I16" s="585" t="s">
        <v>880</v>
      </c>
      <c r="J16" s="585" t="s">
        <v>881</v>
      </c>
      <c r="K16" s="586" t="s">
        <v>882</v>
      </c>
      <c r="M16" s="757" t="s">
        <v>878</v>
      </c>
      <c r="N16" s="758" t="s">
        <v>879</v>
      </c>
      <c r="O16" s="758" t="s">
        <v>880</v>
      </c>
      <c r="P16" s="758" t="s">
        <v>883</v>
      </c>
      <c r="Q16" s="759" t="s">
        <v>884</v>
      </c>
      <c r="S16" s="584" t="s">
        <v>878</v>
      </c>
      <c r="T16" s="585" t="s">
        <v>879</v>
      </c>
      <c r="U16" s="585" t="s">
        <v>880</v>
      </c>
      <c r="V16" s="585" t="s">
        <v>885</v>
      </c>
      <c r="W16" s="586" t="s">
        <v>886</v>
      </c>
    </row>
    <row r="17" spans="1:23" ht="12.75">
      <c r="A17" s="587" t="s">
        <v>887</v>
      </c>
      <c r="B17" s="588">
        <v>0.18934863318105144</v>
      </c>
      <c r="C17" s="588">
        <v>0.18099737822552253</v>
      </c>
      <c r="D17" s="588">
        <v>0.13889599896463523</v>
      </c>
      <c r="E17" s="588">
        <v>0.1315130389678174</v>
      </c>
      <c r="G17" s="587" t="s">
        <v>887</v>
      </c>
      <c r="H17" s="588">
        <v>0.22624988820181913</v>
      </c>
      <c r="I17" s="588">
        <v>0.2107986504196504</v>
      </c>
      <c r="J17" s="588">
        <v>0.156244632707349</v>
      </c>
      <c r="K17" s="588">
        <v>0.1459629722049578</v>
      </c>
      <c r="M17" s="760" t="s">
        <v>887</v>
      </c>
      <c r="N17" s="588">
        <v>0.047854677337851426</v>
      </c>
      <c r="O17" s="588">
        <v>0.04678882151454755</v>
      </c>
      <c r="P17" s="588">
        <v>0.05263911758122486</v>
      </c>
      <c r="Q17" s="588">
        <v>0.056065623013683785</v>
      </c>
      <c r="S17" s="587" t="s">
        <v>888</v>
      </c>
      <c r="T17" s="589">
        <v>0.08215595038421175</v>
      </c>
      <c r="U17" s="589">
        <v>0.0789176070132005</v>
      </c>
      <c r="V17" s="589">
        <v>0.05030136524167039</v>
      </c>
      <c r="W17" s="589">
        <v>0.0207367751550116</v>
      </c>
    </row>
    <row r="18" spans="1:23" ht="12.75">
      <c r="A18" s="587" t="s">
        <v>889</v>
      </c>
      <c r="B18" s="588">
        <v>0.10426784888146212</v>
      </c>
      <c r="C18" s="588">
        <v>0.09378978697312701</v>
      </c>
      <c r="D18" s="588">
        <v>0.04050434644595735</v>
      </c>
      <c r="E18" s="588">
        <v>0.06912554976469454</v>
      </c>
      <c r="G18" s="587" t="s">
        <v>889</v>
      </c>
      <c r="H18" s="588">
        <v>0.1305701760083604</v>
      </c>
      <c r="I18" s="588">
        <v>0.11558043770317172</v>
      </c>
      <c r="J18" s="588">
        <v>0.04050434644595735</v>
      </c>
      <c r="K18" s="588">
        <v>0.06912554976469454</v>
      </c>
      <c r="M18" s="760" t="s">
        <v>890</v>
      </c>
      <c r="N18" s="588">
        <v>0.06330847062061869</v>
      </c>
      <c r="O18" s="588">
        <v>0.062326095952716105</v>
      </c>
      <c r="P18" s="588">
        <v>0.0634097339718701</v>
      </c>
      <c r="Q18" s="588">
        <v>0.08407944421094478</v>
      </c>
      <c r="S18" s="590" t="s">
        <v>891</v>
      </c>
      <c r="T18" s="589">
        <v>0.08317966655572961</v>
      </c>
      <c r="U18" s="589">
        <v>0.07996973032567034</v>
      </c>
      <c r="V18" s="589">
        <v>0.06045474878991608</v>
      </c>
      <c r="W18" s="589">
        <v>0.07031398550201162</v>
      </c>
    </row>
    <row r="19" spans="1:23" ht="12.75">
      <c r="A19" s="587" t="s">
        <v>892</v>
      </c>
      <c r="B19" s="588">
        <v>0.3098342368313278</v>
      </c>
      <c r="C19" s="588">
        <v>0.2970434604239216</v>
      </c>
      <c r="D19" s="588">
        <v>0.2516601965524161</v>
      </c>
      <c r="E19" s="588">
        <v>0.23783804099770323</v>
      </c>
      <c r="G19" s="587" t="s">
        <v>892</v>
      </c>
      <c r="H19" s="588">
        <v>0.3215262781138237</v>
      </c>
      <c r="I19" s="588">
        <v>0.3047405742508782</v>
      </c>
      <c r="J19" s="588">
        <v>0.2516601965524161</v>
      </c>
      <c r="K19" s="588">
        <v>0.23783804099770323</v>
      </c>
      <c r="M19" s="760" t="s">
        <v>893</v>
      </c>
      <c r="N19" s="588">
        <v>0.062052366225140654</v>
      </c>
      <c r="O19" s="588">
        <v>0.06107171400510099</v>
      </c>
      <c r="P19" s="588">
        <v>0.06452073398179037</v>
      </c>
      <c r="Q19" s="588">
        <v>0.06731467720158157</v>
      </c>
      <c r="S19" s="647"/>
      <c r="T19" s="648"/>
      <c r="U19" s="648"/>
      <c r="V19" s="648"/>
      <c r="W19" s="591"/>
    </row>
    <row r="20" spans="1:23" ht="12.75">
      <c r="A20" s="587" t="s">
        <v>894</v>
      </c>
      <c r="B20" s="588">
        <v>0.18371769151540218</v>
      </c>
      <c r="C20" s="588">
        <v>0.17329927719318783</v>
      </c>
      <c r="D20" s="588">
        <v>0.1113520048995027</v>
      </c>
      <c r="E20" s="588">
        <v>0.12312287809612998</v>
      </c>
      <c r="G20" s="649"/>
      <c r="H20" s="650"/>
      <c r="I20" s="650"/>
      <c r="J20" s="650"/>
      <c r="K20" s="651"/>
      <c r="M20" s="761" t="s">
        <v>895</v>
      </c>
      <c r="N20" s="588">
        <v>0.06575368899585658</v>
      </c>
      <c r="O20" s="588">
        <v>0.06476456901261411</v>
      </c>
      <c r="P20" s="588">
        <v>0.07059124711016888</v>
      </c>
      <c r="Q20" s="588">
        <v>0.09254238655295158</v>
      </c>
      <c r="S20" s="584" t="s">
        <v>908</v>
      </c>
      <c r="T20" s="585" t="s">
        <v>514</v>
      </c>
      <c r="U20" s="585" t="s">
        <v>519</v>
      </c>
      <c r="V20" s="592"/>
      <c r="W20" s="593"/>
    </row>
    <row r="21" spans="1:23" ht="12.75">
      <c r="A21" s="618"/>
      <c r="B21" s="619"/>
      <c r="C21" s="619"/>
      <c r="D21" s="619"/>
      <c r="E21" s="579"/>
      <c r="G21" s="584" t="s">
        <v>908</v>
      </c>
      <c r="H21" s="594">
        <v>21.5499</v>
      </c>
      <c r="I21" s="594">
        <v>20.5454</v>
      </c>
      <c r="J21" s="592"/>
      <c r="K21" s="593"/>
      <c r="M21" s="761" t="s">
        <v>891</v>
      </c>
      <c r="N21" s="588">
        <v>0.0559690745018131</v>
      </c>
      <c r="O21" s="588">
        <v>0.05493425332326418</v>
      </c>
      <c r="P21" s="588">
        <v>0.06035374613032718</v>
      </c>
      <c r="Q21" s="588">
        <v>0.05005846111734269</v>
      </c>
      <c r="S21" s="595" t="s">
        <v>896</v>
      </c>
      <c r="T21" s="592">
        <v>11.6399</v>
      </c>
      <c r="U21" s="597" t="s">
        <v>918</v>
      </c>
      <c r="V21" s="592"/>
      <c r="W21" s="593"/>
    </row>
    <row r="22" spans="1:23" ht="25.5">
      <c r="A22" s="757" t="s">
        <v>908</v>
      </c>
      <c r="B22" s="592">
        <v>55.9938</v>
      </c>
      <c r="C22" s="592">
        <v>52.2082</v>
      </c>
      <c r="D22" s="592"/>
      <c r="E22" s="593"/>
      <c r="G22" s="587"/>
      <c r="H22" s="596"/>
      <c r="I22" s="596"/>
      <c r="J22" s="592"/>
      <c r="K22" s="593"/>
      <c r="M22" s="761" t="s">
        <v>897</v>
      </c>
      <c r="N22" s="588">
        <v>0.04023616976846389</v>
      </c>
      <c r="O22" s="588">
        <v>0.039204868920686975</v>
      </c>
      <c r="P22" s="588">
        <v>0.044056623161293995</v>
      </c>
      <c r="Q22" s="588">
        <v>0.04124895259723971</v>
      </c>
      <c r="S22" s="580" t="s">
        <v>898</v>
      </c>
      <c r="T22" s="592">
        <v>10.2237</v>
      </c>
      <c r="U22" s="597">
        <v>10.3229</v>
      </c>
      <c r="V22" s="592"/>
      <c r="W22" s="593"/>
    </row>
    <row r="23" spans="1:23" ht="12.75">
      <c r="A23" s="584"/>
      <c r="B23" s="596"/>
      <c r="C23" s="596"/>
      <c r="D23" s="592"/>
      <c r="E23" s="593"/>
      <c r="G23" s="598" t="s">
        <v>899</v>
      </c>
      <c r="H23" s="599"/>
      <c r="I23" s="620" t="s">
        <v>900</v>
      </c>
      <c r="J23" s="621"/>
      <c r="K23" s="622"/>
      <c r="M23" s="600"/>
      <c r="N23" s="601"/>
      <c r="O23" s="601"/>
      <c r="P23" s="601"/>
      <c r="Q23" s="602"/>
      <c r="S23" s="587"/>
      <c r="T23" s="596"/>
      <c r="U23" s="596"/>
      <c r="V23" s="592"/>
      <c r="W23" s="593"/>
    </row>
    <row r="24" spans="1:23" ht="12.75">
      <c r="A24" s="629" t="s">
        <v>899</v>
      </c>
      <c r="B24" s="630"/>
      <c r="C24" s="620" t="s">
        <v>900</v>
      </c>
      <c r="D24" s="621"/>
      <c r="E24" s="622"/>
      <c r="G24" s="603" t="s">
        <v>514</v>
      </c>
      <c r="H24" s="604" t="s">
        <v>911</v>
      </c>
      <c r="I24" s="623"/>
      <c r="J24" s="624"/>
      <c r="K24" s="625"/>
      <c r="M24" s="584" t="s">
        <v>908</v>
      </c>
      <c r="N24" s="585" t="s">
        <v>514</v>
      </c>
      <c r="O24" s="585" t="s">
        <v>519</v>
      </c>
      <c r="P24" s="592"/>
      <c r="Q24" s="593"/>
      <c r="S24" s="598" t="s">
        <v>899</v>
      </c>
      <c r="T24" s="599"/>
      <c r="U24" s="620" t="s">
        <v>900</v>
      </c>
      <c r="V24" s="621"/>
      <c r="W24" s="622"/>
    </row>
    <row r="25" spans="1:23" ht="12.75">
      <c r="A25" s="603" t="s">
        <v>514</v>
      </c>
      <c r="B25" s="604" t="s">
        <v>910</v>
      </c>
      <c r="C25" s="623"/>
      <c r="D25" s="624"/>
      <c r="E25" s="625"/>
      <c r="G25" s="603" t="s">
        <v>519</v>
      </c>
      <c r="H25" s="604" t="s">
        <v>912</v>
      </c>
      <c r="I25" s="623"/>
      <c r="J25" s="624"/>
      <c r="K25" s="625"/>
      <c r="M25" s="595" t="s">
        <v>896</v>
      </c>
      <c r="N25" s="592">
        <v>1261.3565</v>
      </c>
      <c r="O25" s="592">
        <v>1254.9964</v>
      </c>
      <c r="P25" s="592"/>
      <c r="Q25" s="593"/>
      <c r="S25" s="603" t="s">
        <v>514</v>
      </c>
      <c r="T25" s="604" t="s">
        <v>915</v>
      </c>
      <c r="U25" s="623"/>
      <c r="V25" s="624"/>
      <c r="W25" s="625"/>
    </row>
    <row r="26" spans="1:23" ht="26.25" thickBot="1">
      <c r="A26" s="605" t="s">
        <v>519</v>
      </c>
      <c r="B26" s="606" t="s">
        <v>909</v>
      </c>
      <c r="C26" s="623"/>
      <c r="D26" s="624"/>
      <c r="E26" s="625"/>
      <c r="G26" s="607" t="s">
        <v>901</v>
      </c>
      <c r="H26" s="608">
        <v>0.012295721611961</v>
      </c>
      <c r="I26" s="626"/>
      <c r="J26" s="627"/>
      <c r="K26" s="628"/>
      <c r="M26" s="587" t="s">
        <v>902</v>
      </c>
      <c r="N26" s="592">
        <v>1000.5404</v>
      </c>
      <c r="O26" s="592">
        <v>1000.5404</v>
      </c>
      <c r="P26" s="592"/>
      <c r="Q26" s="593"/>
      <c r="S26" s="603" t="s">
        <v>519</v>
      </c>
      <c r="T26" s="604" t="s">
        <v>916</v>
      </c>
      <c r="U26" s="623"/>
      <c r="V26" s="624"/>
      <c r="W26" s="625"/>
    </row>
    <row r="27" spans="1:23" ht="26.25" thickBot="1">
      <c r="A27" s="607" t="s">
        <v>901</v>
      </c>
      <c r="B27" s="608">
        <v>0.0102312484236722</v>
      </c>
      <c r="C27" s="626"/>
      <c r="D27" s="627"/>
      <c r="E27" s="628"/>
      <c r="M27" s="587" t="s">
        <v>903</v>
      </c>
      <c r="N27" s="592">
        <v>1001.6671</v>
      </c>
      <c r="O27" s="609">
        <v>1001.6562</v>
      </c>
      <c r="P27" s="592"/>
      <c r="Q27" s="593"/>
      <c r="S27" s="607" t="s">
        <v>901</v>
      </c>
      <c r="T27" s="608">
        <v>0.0041162788406678</v>
      </c>
      <c r="U27" s="626"/>
      <c r="V27" s="627"/>
      <c r="W27" s="628"/>
    </row>
    <row r="28" spans="13:17" ht="25.5">
      <c r="M28" s="611" t="s">
        <v>904</v>
      </c>
      <c r="N28" s="597" t="s">
        <v>917</v>
      </c>
      <c r="O28" s="592">
        <v>1003.6565</v>
      </c>
      <c r="P28" s="612"/>
      <c r="Q28" s="613"/>
    </row>
    <row r="29" spans="1:17" ht="12.75">
      <c r="A29" s="576" t="s">
        <v>905</v>
      </c>
      <c r="M29" s="611"/>
      <c r="N29" s="614"/>
      <c r="O29" s="612"/>
      <c r="P29" s="612"/>
      <c r="Q29" s="613"/>
    </row>
    <row r="30" spans="2:17" ht="12.75">
      <c r="B30" s="576"/>
      <c r="M30" s="631" t="s">
        <v>899</v>
      </c>
      <c r="N30" s="632"/>
      <c r="O30" s="633" t="s">
        <v>900</v>
      </c>
      <c r="P30" s="634"/>
      <c r="Q30" s="635"/>
    </row>
    <row r="31" spans="1:17" ht="12.75">
      <c r="A31" s="576" t="s">
        <v>906</v>
      </c>
      <c r="B31" s="576"/>
      <c r="M31" s="615" t="s">
        <v>514</v>
      </c>
      <c r="N31" s="616" t="s">
        <v>913</v>
      </c>
      <c r="O31" s="636"/>
      <c r="P31" s="637"/>
      <c r="Q31" s="638"/>
    </row>
    <row r="32" spans="2:17" ht="12.75">
      <c r="B32" s="576"/>
      <c r="M32" s="615" t="s">
        <v>519</v>
      </c>
      <c r="N32" s="616" t="s">
        <v>914</v>
      </c>
      <c r="O32" s="636"/>
      <c r="P32" s="637"/>
      <c r="Q32" s="638"/>
    </row>
    <row r="33" spans="13:17" ht="13.5" thickBot="1">
      <c r="M33" s="617" t="s">
        <v>901</v>
      </c>
      <c r="N33" s="608">
        <v>0.00192773455719376</v>
      </c>
      <c r="O33" s="639"/>
      <c r="P33" s="640"/>
      <c r="Q33" s="641"/>
    </row>
  </sheetData>
  <sheetProtection/>
  <mergeCells count="50">
    <mergeCell ref="A1:E1"/>
    <mergeCell ref="A2:E2"/>
    <mergeCell ref="A3:E3"/>
    <mergeCell ref="A4:E4"/>
    <mergeCell ref="A5:D5"/>
    <mergeCell ref="A6:E6"/>
    <mergeCell ref="G6:K6"/>
    <mergeCell ref="M6:Q6"/>
    <mergeCell ref="S6:W6"/>
    <mergeCell ref="A7:E7"/>
    <mergeCell ref="G7:K7"/>
    <mergeCell ref="M7:Q7"/>
    <mergeCell ref="S7:W7"/>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B14:E14"/>
    <mergeCell ref="H14:K14"/>
    <mergeCell ref="N14:Q14"/>
    <mergeCell ref="T14:W14"/>
    <mergeCell ref="S19:V19"/>
    <mergeCell ref="G20:K20"/>
    <mergeCell ref="A21:D21"/>
    <mergeCell ref="I23:K26"/>
    <mergeCell ref="A24:B24"/>
    <mergeCell ref="C24:E27"/>
    <mergeCell ref="U24:W27"/>
    <mergeCell ref="M30:N30"/>
    <mergeCell ref="O30:Q33"/>
  </mergeCells>
  <hyperlinks>
    <hyperlink ref="N14:P14" location="PPLF!A1" display="PPLF"/>
    <hyperlink ref="H14:J14" location="PPTSF!A1" display="PPTSF"/>
    <hyperlink ref="T14:V14" location="PPCHF!A1" display="PPCHF"/>
    <hyperlink ref="B14" location="PPFCF!A1" display="PPFCF"/>
  </hyperlinks>
  <printOptions/>
  <pageMargins left="0" right="0" top="0" bottom="0" header="0" footer="0"/>
  <pageSetup horizontalDpi="600" verticalDpi="600"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K289"/>
  <sheetViews>
    <sheetView zoomScalePageLayoutView="0" workbookViewId="0" topLeftCell="A1">
      <selection activeCell="B3" sqref="B3"/>
    </sheetView>
  </sheetViews>
  <sheetFormatPr defaultColWidth="9.140625" defaultRowHeight="15"/>
  <cols>
    <col min="1" max="1" width="3.28125" style="408" customWidth="1"/>
    <col min="2" max="2" width="55.28125" style="408" customWidth="1"/>
    <col min="3" max="3" width="16.7109375" style="408" customWidth="1"/>
    <col min="4" max="4" width="21.28125" style="408" customWidth="1"/>
    <col min="5" max="5" width="18.8515625" style="408" customWidth="1"/>
    <col min="6" max="6" width="19.28125" style="408" customWidth="1"/>
    <col min="7" max="7" width="12.7109375" style="408" customWidth="1"/>
    <col min="8" max="8" width="14.57421875" style="408" customWidth="1"/>
    <col min="9" max="9" width="10.140625" style="408" customWidth="1"/>
    <col min="10" max="10" width="13.140625" style="408" bestFit="1" customWidth="1"/>
    <col min="11" max="16384" width="9.140625" style="408" customWidth="1"/>
  </cols>
  <sheetData>
    <row r="1" spans="1:10" ht="15.75" customHeight="1">
      <c r="A1" s="407"/>
      <c r="B1" s="710" t="s">
        <v>732</v>
      </c>
      <c r="C1" s="710"/>
      <c r="D1" s="710"/>
      <c r="E1" s="710"/>
      <c r="F1" s="710"/>
      <c r="G1" s="710"/>
      <c r="H1" s="407"/>
      <c r="I1" s="407"/>
      <c r="J1" s="407"/>
    </row>
    <row r="2" spans="1:11" s="265" customFormat="1" ht="12.75" customHeight="1">
      <c r="A2" s="762"/>
      <c r="B2" s="763"/>
      <c r="C2" s="762"/>
      <c r="D2" s="762"/>
      <c r="E2" s="762"/>
      <c r="F2" s="762"/>
      <c r="G2" s="762"/>
      <c r="H2" s="762"/>
      <c r="I2" s="764" t="s">
        <v>919</v>
      </c>
      <c r="J2" s="765"/>
      <c r="K2" s="187"/>
    </row>
    <row r="3" spans="1:10" ht="12.75" customHeight="1" thickBot="1">
      <c r="A3" s="232"/>
      <c r="B3" s="231" t="s">
        <v>5</v>
      </c>
      <c r="C3" s="407"/>
      <c r="D3" s="407"/>
      <c r="E3" s="407"/>
      <c r="F3" s="407"/>
      <c r="G3" s="407"/>
      <c r="H3" s="407"/>
      <c r="I3" s="407"/>
      <c r="J3" s="407"/>
    </row>
    <row r="4" spans="1:10" ht="27.75" customHeight="1">
      <c r="A4" s="407"/>
      <c r="B4" s="233" t="s">
        <v>6</v>
      </c>
      <c r="C4" s="234" t="s">
        <v>7</v>
      </c>
      <c r="D4" s="235" t="s">
        <v>8</v>
      </c>
      <c r="E4" s="235" t="s">
        <v>9</v>
      </c>
      <c r="F4" s="235" t="s">
        <v>10</v>
      </c>
      <c r="G4" s="235" t="s">
        <v>11</v>
      </c>
      <c r="H4" s="235" t="s">
        <v>12</v>
      </c>
      <c r="I4" s="236" t="s">
        <v>13</v>
      </c>
      <c r="J4" s="409"/>
    </row>
    <row r="5" spans="1:10" ht="12.75" customHeight="1">
      <c r="A5" s="407"/>
      <c r="B5" s="237" t="s">
        <v>15</v>
      </c>
      <c r="C5" s="251"/>
      <c r="D5" s="251"/>
      <c r="E5" s="251"/>
      <c r="F5" s="251"/>
      <c r="G5" s="251"/>
      <c r="H5" s="242"/>
      <c r="I5" s="243"/>
      <c r="J5" s="407"/>
    </row>
    <row r="6" spans="1:10" ht="12.75" customHeight="1">
      <c r="A6" s="407"/>
      <c r="B6" s="237" t="s">
        <v>16</v>
      </c>
      <c r="C6" s="251"/>
      <c r="D6" s="251"/>
      <c r="E6" s="251"/>
      <c r="F6" s="407"/>
      <c r="G6" s="242"/>
      <c r="H6" s="242"/>
      <c r="I6" s="243"/>
      <c r="J6" s="407"/>
    </row>
    <row r="7" spans="1:10" ht="12.75" customHeight="1">
      <c r="A7" s="232"/>
      <c r="B7" s="238" t="s">
        <v>18</v>
      </c>
      <c r="C7" s="251" t="s">
        <v>19</v>
      </c>
      <c r="D7" s="251" t="s">
        <v>20</v>
      </c>
      <c r="E7" s="239">
        <v>9622504</v>
      </c>
      <c r="F7" s="240">
        <v>267082.22</v>
      </c>
      <c r="G7" s="241">
        <v>0.0795</v>
      </c>
      <c r="H7" s="242"/>
      <c r="I7" s="243"/>
      <c r="J7" s="407"/>
    </row>
    <row r="8" spans="1:10" ht="12.75" customHeight="1">
      <c r="A8" s="232"/>
      <c r="B8" s="238" t="s">
        <v>22</v>
      </c>
      <c r="C8" s="251" t="s">
        <v>23</v>
      </c>
      <c r="D8" s="251" t="s">
        <v>24</v>
      </c>
      <c r="E8" s="239">
        <v>60698959</v>
      </c>
      <c r="F8" s="240">
        <v>258304.42</v>
      </c>
      <c r="G8" s="241">
        <v>0.0768</v>
      </c>
      <c r="H8" s="242"/>
      <c r="I8" s="243"/>
      <c r="J8" s="407"/>
    </row>
    <row r="9" spans="1:10" ht="12.75" customHeight="1">
      <c r="A9" s="232"/>
      <c r="B9" s="238" t="s">
        <v>26</v>
      </c>
      <c r="C9" s="251" t="s">
        <v>27</v>
      </c>
      <c r="D9" s="251" t="s">
        <v>20</v>
      </c>
      <c r="E9" s="239">
        <v>3621934</v>
      </c>
      <c r="F9" s="240">
        <v>248028.23</v>
      </c>
      <c r="G9" s="241">
        <v>0.0738</v>
      </c>
      <c r="H9" s="242"/>
      <c r="I9" s="243"/>
      <c r="J9" s="407"/>
    </row>
    <row r="10" spans="1:10" ht="12.75" customHeight="1">
      <c r="A10" s="232"/>
      <c r="B10" s="238" t="s">
        <v>29</v>
      </c>
      <c r="C10" s="251" t="s">
        <v>30</v>
      </c>
      <c r="D10" s="251" t="s">
        <v>31</v>
      </c>
      <c r="E10" s="239">
        <v>21705898</v>
      </c>
      <c r="F10" s="240">
        <v>199184.17</v>
      </c>
      <c r="G10" s="241">
        <v>0.0593</v>
      </c>
      <c r="H10" s="242"/>
      <c r="I10" s="243"/>
      <c r="J10" s="407"/>
    </row>
    <row r="11" spans="1:10" ht="12.75" customHeight="1">
      <c r="A11" s="232"/>
      <c r="B11" s="238" t="s">
        <v>33</v>
      </c>
      <c r="C11" s="251" t="s">
        <v>34</v>
      </c>
      <c r="D11" s="251" t="s">
        <v>31</v>
      </c>
      <c r="E11" s="239">
        <v>19524011</v>
      </c>
      <c r="F11" s="240">
        <v>167906.49</v>
      </c>
      <c r="G11" s="241">
        <v>0.0499</v>
      </c>
      <c r="H11" s="242"/>
      <c r="I11" s="243"/>
      <c r="J11" s="407"/>
    </row>
    <row r="12" spans="1:10" ht="12.75" customHeight="1">
      <c r="A12" s="232"/>
      <c r="B12" s="238" t="s">
        <v>36</v>
      </c>
      <c r="C12" s="251" t="s">
        <v>37</v>
      </c>
      <c r="D12" s="251" t="s">
        <v>38</v>
      </c>
      <c r="E12" s="239">
        <v>15414083</v>
      </c>
      <c r="F12" s="240">
        <v>164021.26</v>
      </c>
      <c r="G12" s="241">
        <v>0.0488</v>
      </c>
      <c r="H12" s="242"/>
      <c r="I12" s="243"/>
      <c r="J12" s="407"/>
    </row>
    <row r="13" spans="1:10" ht="12.75" customHeight="1">
      <c r="A13" s="232"/>
      <c r="B13" s="238" t="s">
        <v>40</v>
      </c>
      <c r="C13" s="251" t="s">
        <v>41</v>
      </c>
      <c r="D13" s="251" t="s">
        <v>42</v>
      </c>
      <c r="E13" s="239">
        <v>63775637</v>
      </c>
      <c r="F13" s="240">
        <v>151307.7</v>
      </c>
      <c r="G13" s="241">
        <v>0.045</v>
      </c>
      <c r="H13" s="242"/>
      <c r="I13" s="243"/>
      <c r="J13" s="407"/>
    </row>
    <row r="14" spans="1:10" ht="12.75" customHeight="1">
      <c r="A14" s="232"/>
      <c r="B14" s="238" t="s">
        <v>44</v>
      </c>
      <c r="C14" s="251" t="s">
        <v>45</v>
      </c>
      <c r="D14" s="251" t="s">
        <v>46</v>
      </c>
      <c r="E14" s="239">
        <v>63419428</v>
      </c>
      <c r="F14" s="240">
        <v>147830.69</v>
      </c>
      <c r="G14" s="241">
        <v>0.044</v>
      </c>
      <c r="H14" s="242"/>
      <c r="I14" s="243"/>
      <c r="J14" s="407"/>
    </row>
    <row r="15" spans="1:10" ht="12.75" customHeight="1">
      <c r="A15" s="232"/>
      <c r="B15" s="238" t="s">
        <v>48</v>
      </c>
      <c r="C15" s="251" t="s">
        <v>49</v>
      </c>
      <c r="D15" s="251" t="s">
        <v>50</v>
      </c>
      <c r="E15" s="239">
        <v>44206584</v>
      </c>
      <c r="F15" s="240">
        <v>69205.41</v>
      </c>
      <c r="G15" s="241">
        <v>0.0206</v>
      </c>
      <c r="H15" s="242"/>
      <c r="I15" s="243"/>
      <c r="J15" s="407"/>
    </row>
    <row r="16" spans="1:10" ht="12.75" customHeight="1">
      <c r="A16" s="232"/>
      <c r="B16" s="238" t="s">
        <v>51</v>
      </c>
      <c r="C16" s="251" t="s">
        <v>52</v>
      </c>
      <c r="D16" s="251" t="s">
        <v>53</v>
      </c>
      <c r="E16" s="239">
        <v>2557694</v>
      </c>
      <c r="F16" s="240">
        <v>65441.16</v>
      </c>
      <c r="G16" s="241">
        <v>0.0195</v>
      </c>
      <c r="H16" s="242"/>
      <c r="I16" s="243"/>
      <c r="J16" s="407"/>
    </row>
    <row r="17" spans="1:10" ht="12.75" customHeight="1">
      <c r="A17" s="232"/>
      <c r="B17" s="238" t="s">
        <v>55</v>
      </c>
      <c r="C17" s="251" t="s">
        <v>56</v>
      </c>
      <c r="D17" s="251" t="s">
        <v>50</v>
      </c>
      <c r="E17" s="239">
        <v>4799727</v>
      </c>
      <c r="F17" s="240">
        <v>48266.05</v>
      </c>
      <c r="G17" s="241">
        <v>0.0144</v>
      </c>
      <c r="H17" s="242"/>
      <c r="I17" s="243"/>
      <c r="J17" s="407"/>
    </row>
    <row r="18" spans="1:10" ht="12.75" customHeight="1">
      <c r="A18" s="232"/>
      <c r="B18" s="238" t="s">
        <v>58</v>
      </c>
      <c r="C18" s="251" t="s">
        <v>59</v>
      </c>
      <c r="D18" s="251" t="s">
        <v>50</v>
      </c>
      <c r="E18" s="239">
        <v>7618643</v>
      </c>
      <c r="F18" s="240">
        <v>47125.12</v>
      </c>
      <c r="G18" s="241">
        <v>0.014</v>
      </c>
      <c r="H18" s="242"/>
      <c r="I18" s="243"/>
      <c r="J18" s="407"/>
    </row>
    <row r="19" spans="1:10" ht="12.75" customHeight="1">
      <c r="A19" s="232"/>
      <c r="B19" s="238" t="s">
        <v>61</v>
      </c>
      <c r="C19" s="251" t="s">
        <v>62</v>
      </c>
      <c r="D19" s="251" t="s">
        <v>53</v>
      </c>
      <c r="E19" s="239">
        <v>437793</v>
      </c>
      <c r="F19" s="240">
        <v>37604.45</v>
      </c>
      <c r="G19" s="241">
        <v>0.0112</v>
      </c>
      <c r="H19" s="242"/>
      <c r="I19" s="243"/>
      <c r="J19" s="407"/>
    </row>
    <row r="20" spans="1:10" ht="12.75" customHeight="1">
      <c r="A20" s="232"/>
      <c r="B20" s="238" t="s">
        <v>64</v>
      </c>
      <c r="C20" s="251" t="s">
        <v>65</v>
      </c>
      <c r="D20" s="251" t="s">
        <v>66</v>
      </c>
      <c r="E20" s="239">
        <v>7204805</v>
      </c>
      <c r="F20" s="240">
        <v>37457.78</v>
      </c>
      <c r="G20" s="241">
        <v>0.0111</v>
      </c>
      <c r="H20" s="242"/>
      <c r="I20" s="243"/>
      <c r="J20" s="407"/>
    </row>
    <row r="21" spans="1:10" ht="12.75" customHeight="1">
      <c r="A21" s="232"/>
      <c r="B21" s="238" t="s">
        <v>68</v>
      </c>
      <c r="C21" s="251" t="s">
        <v>69</v>
      </c>
      <c r="D21" s="251" t="s">
        <v>50</v>
      </c>
      <c r="E21" s="239">
        <v>2492885</v>
      </c>
      <c r="F21" s="240">
        <v>34885.43</v>
      </c>
      <c r="G21" s="241">
        <v>0.0104</v>
      </c>
      <c r="H21" s="242"/>
      <c r="I21" s="243"/>
      <c r="J21" s="407"/>
    </row>
    <row r="22" spans="1:10" ht="12.75" customHeight="1">
      <c r="A22" s="232"/>
      <c r="B22" s="238" t="s">
        <v>71</v>
      </c>
      <c r="C22" s="251" t="s">
        <v>72</v>
      </c>
      <c r="D22" s="251" t="s">
        <v>66</v>
      </c>
      <c r="E22" s="239">
        <v>3618584</v>
      </c>
      <c r="F22" s="240">
        <v>32858.55</v>
      </c>
      <c r="G22" s="241">
        <v>0.0098</v>
      </c>
      <c r="H22" s="242"/>
      <c r="I22" s="243"/>
      <c r="J22" s="407"/>
    </row>
    <row r="23" spans="1:10" ht="12.75" customHeight="1">
      <c r="A23" s="232"/>
      <c r="B23" s="238" t="s">
        <v>74</v>
      </c>
      <c r="C23" s="251" t="s">
        <v>75</v>
      </c>
      <c r="D23" s="251" t="s">
        <v>66</v>
      </c>
      <c r="E23" s="239">
        <v>665343</v>
      </c>
      <c r="F23" s="240">
        <v>32800.41</v>
      </c>
      <c r="G23" s="241">
        <v>0.0098</v>
      </c>
      <c r="H23" s="242"/>
      <c r="I23" s="243"/>
      <c r="J23" s="407"/>
    </row>
    <row r="24" spans="1:10" ht="12.75" customHeight="1">
      <c r="A24" s="232"/>
      <c r="B24" s="238" t="s">
        <v>77</v>
      </c>
      <c r="C24" s="251" t="s">
        <v>78</v>
      </c>
      <c r="D24" s="251" t="s">
        <v>38</v>
      </c>
      <c r="E24" s="239">
        <v>2600278</v>
      </c>
      <c r="F24" s="240">
        <v>32574.98</v>
      </c>
      <c r="G24" s="241">
        <v>0.0097</v>
      </c>
      <c r="H24" s="242"/>
      <c r="I24" s="243"/>
      <c r="J24" s="407"/>
    </row>
    <row r="25" spans="1:10" ht="12.75" customHeight="1">
      <c r="A25" s="232"/>
      <c r="B25" s="238" t="s">
        <v>84</v>
      </c>
      <c r="C25" s="251" t="s">
        <v>85</v>
      </c>
      <c r="D25" s="251" t="s">
        <v>86</v>
      </c>
      <c r="E25" s="239">
        <v>27087811</v>
      </c>
      <c r="F25" s="240">
        <v>29390.27</v>
      </c>
      <c r="G25" s="241">
        <v>0.0087</v>
      </c>
      <c r="H25" s="242"/>
      <c r="I25" s="243"/>
      <c r="J25" s="407"/>
    </row>
    <row r="26" spans="1:10" ht="12.75" customHeight="1">
      <c r="A26" s="232"/>
      <c r="B26" s="238" t="s">
        <v>90</v>
      </c>
      <c r="C26" s="251" t="s">
        <v>91</v>
      </c>
      <c r="D26" s="251" t="s">
        <v>92</v>
      </c>
      <c r="E26" s="239">
        <v>1226855</v>
      </c>
      <c r="F26" s="240">
        <v>25570.73</v>
      </c>
      <c r="G26" s="241">
        <v>0.0076</v>
      </c>
      <c r="H26" s="242"/>
      <c r="I26" s="243"/>
      <c r="J26" s="407"/>
    </row>
    <row r="27" spans="1:10" ht="12.75" customHeight="1">
      <c r="A27" s="232"/>
      <c r="B27" s="238" t="s">
        <v>94</v>
      </c>
      <c r="C27" s="251" t="s">
        <v>95</v>
      </c>
      <c r="D27" s="251" t="s">
        <v>66</v>
      </c>
      <c r="E27" s="239">
        <v>3541831</v>
      </c>
      <c r="F27" s="240">
        <v>25152.31</v>
      </c>
      <c r="G27" s="241">
        <v>0.0075</v>
      </c>
      <c r="H27" s="242"/>
      <c r="I27" s="243"/>
      <c r="J27" s="407"/>
    </row>
    <row r="28" spans="1:10" ht="12.75" customHeight="1">
      <c r="A28" s="232"/>
      <c r="B28" s="238" t="s">
        <v>97</v>
      </c>
      <c r="C28" s="251" t="s">
        <v>98</v>
      </c>
      <c r="D28" s="251" t="s">
        <v>50</v>
      </c>
      <c r="E28" s="239">
        <v>422587</v>
      </c>
      <c r="F28" s="240">
        <v>19993.44</v>
      </c>
      <c r="G28" s="241">
        <v>0.0059</v>
      </c>
      <c r="H28" s="242"/>
      <c r="I28" s="243"/>
      <c r="J28" s="407"/>
    </row>
    <row r="29" spans="1:10" ht="12.75" customHeight="1">
      <c r="A29" s="232"/>
      <c r="B29" s="238" t="s">
        <v>100</v>
      </c>
      <c r="C29" s="251" t="s">
        <v>101</v>
      </c>
      <c r="D29" s="251" t="s">
        <v>50</v>
      </c>
      <c r="E29" s="239">
        <v>3035753</v>
      </c>
      <c r="F29" s="240">
        <v>19982.84</v>
      </c>
      <c r="G29" s="241">
        <v>0.0059</v>
      </c>
      <c r="H29" s="242"/>
      <c r="I29" s="243"/>
      <c r="J29" s="407"/>
    </row>
    <row r="30" spans="1:10" ht="12.75" customHeight="1">
      <c r="A30" s="232"/>
      <c r="B30" s="238" t="s">
        <v>106</v>
      </c>
      <c r="C30" s="251" t="s">
        <v>107</v>
      </c>
      <c r="D30" s="251" t="s">
        <v>38</v>
      </c>
      <c r="E30" s="239">
        <v>417679</v>
      </c>
      <c r="F30" s="240">
        <v>14877.1</v>
      </c>
      <c r="G30" s="241">
        <v>0.0044</v>
      </c>
      <c r="H30" s="242"/>
      <c r="I30" s="243"/>
      <c r="J30" s="407"/>
    </row>
    <row r="31" spans="1:10" ht="12.75" customHeight="1">
      <c r="A31" s="232"/>
      <c r="B31" s="238" t="s">
        <v>109</v>
      </c>
      <c r="C31" s="251" t="s">
        <v>110</v>
      </c>
      <c r="D31" s="251" t="s">
        <v>111</v>
      </c>
      <c r="E31" s="239">
        <v>27087811</v>
      </c>
      <c r="F31" s="240">
        <v>9995.4</v>
      </c>
      <c r="G31" s="241">
        <v>0.003</v>
      </c>
      <c r="H31" s="242"/>
      <c r="I31" s="243"/>
      <c r="J31" s="407"/>
    </row>
    <row r="32" spans="1:10" ht="12.75" customHeight="1">
      <c r="A32" s="232"/>
      <c r="B32" s="238" t="s">
        <v>115</v>
      </c>
      <c r="C32" s="251" t="s">
        <v>116</v>
      </c>
      <c r="D32" s="251" t="s">
        <v>20</v>
      </c>
      <c r="E32" s="239">
        <v>80159</v>
      </c>
      <c r="F32" s="240">
        <v>4049.95</v>
      </c>
      <c r="G32" s="241">
        <v>0.0012</v>
      </c>
      <c r="H32" s="242"/>
      <c r="I32" s="243"/>
      <c r="J32" s="407"/>
    </row>
    <row r="33" spans="1:10" ht="12.75" customHeight="1">
      <c r="A33" s="232"/>
      <c r="B33" s="263"/>
      <c r="C33" s="251"/>
      <c r="D33" s="251"/>
      <c r="E33" s="239"/>
      <c r="F33" s="240"/>
      <c r="G33" s="241"/>
      <c r="H33" s="242"/>
      <c r="I33" s="243"/>
      <c r="J33" s="407"/>
    </row>
    <row r="34" spans="1:10" ht="12.75" customHeight="1">
      <c r="A34" s="232"/>
      <c r="B34" s="410" t="s">
        <v>733</v>
      </c>
      <c r="C34" s="251"/>
      <c r="D34" s="251"/>
      <c r="E34" s="239"/>
      <c r="F34" s="240"/>
      <c r="G34" s="241"/>
      <c r="H34" s="242"/>
      <c r="I34" s="243"/>
      <c r="J34" s="407"/>
    </row>
    <row r="35" spans="1:10" ht="12.75" customHeight="1">
      <c r="A35" s="232"/>
      <c r="B35" s="238" t="s">
        <v>80</v>
      </c>
      <c r="C35" s="251" t="s">
        <v>81</v>
      </c>
      <c r="D35" s="251" t="s">
        <v>82</v>
      </c>
      <c r="E35" s="239">
        <v>1273000</v>
      </c>
      <c r="F35" s="240">
        <v>30812.97</v>
      </c>
      <c r="G35" s="241">
        <v>0.0092</v>
      </c>
      <c r="H35" s="242"/>
      <c r="I35" s="243"/>
      <c r="J35" s="407"/>
    </row>
    <row r="36" spans="1:10" ht="12.75" customHeight="1">
      <c r="A36" s="232"/>
      <c r="B36" s="238" t="s">
        <v>87</v>
      </c>
      <c r="C36" s="251" t="s">
        <v>88</v>
      </c>
      <c r="D36" s="251" t="s">
        <v>20</v>
      </c>
      <c r="E36" s="239">
        <v>461250</v>
      </c>
      <c r="F36" s="240">
        <v>28966.96</v>
      </c>
      <c r="G36" s="241">
        <v>0.0086</v>
      </c>
      <c r="H36" s="242"/>
      <c r="I36" s="243"/>
      <c r="J36" s="407"/>
    </row>
    <row r="37" spans="1:10" ht="12.75" customHeight="1">
      <c r="A37" s="232"/>
      <c r="B37" s="238" t="s">
        <v>103</v>
      </c>
      <c r="C37" s="251" t="s">
        <v>104</v>
      </c>
      <c r="D37" s="251" t="s">
        <v>31</v>
      </c>
      <c r="E37" s="239">
        <v>907200</v>
      </c>
      <c r="F37" s="240">
        <v>17581.99</v>
      </c>
      <c r="G37" s="241">
        <v>0.0052</v>
      </c>
      <c r="H37" s="242"/>
      <c r="I37" s="243"/>
      <c r="J37" s="407"/>
    </row>
    <row r="38" spans="1:10" ht="12.75" customHeight="1">
      <c r="A38" s="232"/>
      <c r="B38" s="238" t="s">
        <v>112</v>
      </c>
      <c r="C38" s="251" t="s">
        <v>113</v>
      </c>
      <c r="D38" s="251" t="s">
        <v>31</v>
      </c>
      <c r="E38" s="239">
        <v>447300</v>
      </c>
      <c r="F38" s="240">
        <v>5156.47</v>
      </c>
      <c r="G38" s="241">
        <v>0.0015</v>
      </c>
      <c r="H38" s="242"/>
      <c r="I38" s="243"/>
      <c r="J38" s="407"/>
    </row>
    <row r="39" spans="1:10" ht="12.75" customHeight="1">
      <c r="A39" s="232"/>
      <c r="B39" s="238" t="s">
        <v>121</v>
      </c>
      <c r="C39" s="251" t="s">
        <v>122</v>
      </c>
      <c r="D39" s="251" t="s">
        <v>123</v>
      </c>
      <c r="E39" s="239">
        <v>399950</v>
      </c>
      <c r="F39" s="240">
        <v>3196.8</v>
      </c>
      <c r="G39" s="241">
        <v>0.001</v>
      </c>
      <c r="H39" s="242"/>
      <c r="I39" s="243"/>
      <c r="J39" s="407"/>
    </row>
    <row r="40" spans="1:10" ht="12.75" customHeight="1">
      <c r="A40" s="232"/>
      <c r="B40" s="238" t="s">
        <v>119</v>
      </c>
      <c r="C40" s="251" t="s">
        <v>120</v>
      </c>
      <c r="D40" s="251" t="s">
        <v>24</v>
      </c>
      <c r="E40" s="239">
        <v>132600</v>
      </c>
      <c r="F40" s="240">
        <v>3258.38</v>
      </c>
      <c r="G40" s="241">
        <v>0.001</v>
      </c>
      <c r="H40" s="242"/>
      <c r="I40" s="243"/>
      <c r="J40" s="407"/>
    </row>
    <row r="41" spans="1:10" ht="12.75" customHeight="1">
      <c r="A41" s="232"/>
      <c r="B41" s="238" t="s">
        <v>117</v>
      </c>
      <c r="C41" s="251" t="s">
        <v>118</v>
      </c>
      <c r="D41" s="251" t="s">
        <v>38</v>
      </c>
      <c r="E41" s="239">
        <v>331800</v>
      </c>
      <c r="F41" s="240">
        <v>3396.64</v>
      </c>
      <c r="G41" s="241">
        <v>0.001</v>
      </c>
      <c r="H41" s="242"/>
      <c r="I41" s="243"/>
      <c r="J41" s="407"/>
    </row>
    <row r="42" spans="1:10" ht="12.75" customHeight="1">
      <c r="A42" s="232"/>
      <c r="B42" s="238" t="s">
        <v>125</v>
      </c>
      <c r="C42" s="251" t="s">
        <v>126</v>
      </c>
      <c r="D42" s="251" t="s">
        <v>53</v>
      </c>
      <c r="E42" s="239">
        <v>391875</v>
      </c>
      <c r="F42" s="240">
        <v>1900.4</v>
      </c>
      <c r="G42" s="241">
        <v>0.0006</v>
      </c>
      <c r="H42" s="242"/>
      <c r="I42" s="243"/>
      <c r="J42" s="407"/>
    </row>
    <row r="43" spans="1:10" ht="12.75" customHeight="1">
      <c r="A43" s="232"/>
      <c r="B43" s="238" t="s">
        <v>130</v>
      </c>
      <c r="C43" s="251" t="s">
        <v>131</v>
      </c>
      <c r="D43" s="251" t="s">
        <v>132</v>
      </c>
      <c r="E43" s="239">
        <v>1035000</v>
      </c>
      <c r="F43" s="240">
        <v>1510.58</v>
      </c>
      <c r="G43" s="241">
        <v>0.0004</v>
      </c>
      <c r="H43" s="242"/>
      <c r="I43" s="243"/>
      <c r="J43" s="407"/>
    </row>
    <row r="44" spans="1:10" ht="12.75" customHeight="1">
      <c r="A44" s="232"/>
      <c r="B44" s="238" t="s">
        <v>128</v>
      </c>
      <c r="C44" s="251" t="s">
        <v>129</v>
      </c>
      <c r="D44" s="251" t="s">
        <v>38</v>
      </c>
      <c r="E44" s="239">
        <v>56525</v>
      </c>
      <c r="F44" s="240">
        <v>1819.68</v>
      </c>
      <c r="G44" s="241">
        <v>0.0005</v>
      </c>
      <c r="H44" s="242"/>
      <c r="I44" s="243"/>
      <c r="J44" s="407"/>
    </row>
    <row r="45" spans="1:10" ht="12.75" customHeight="1">
      <c r="A45" s="232"/>
      <c r="B45" s="238" t="s">
        <v>133</v>
      </c>
      <c r="C45" s="251" t="s">
        <v>134</v>
      </c>
      <c r="D45" s="251" t="s">
        <v>135</v>
      </c>
      <c r="E45" s="239">
        <v>93500</v>
      </c>
      <c r="F45" s="240">
        <v>495.32</v>
      </c>
      <c r="G45" s="241">
        <v>0.0001</v>
      </c>
      <c r="H45" s="242"/>
      <c r="I45" s="243"/>
      <c r="J45" s="407"/>
    </row>
    <row r="46" spans="1:10" ht="12.75" customHeight="1">
      <c r="A46" s="407"/>
      <c r="B46" s="237" t="s">
        <v>136</v>
      </c>
      <c r="C46" s="251"/>
      <c r="D46" s="251"/>
      <c r="E46" s="251"/>
      <c r="F46" s="244">
        <v>2288992.75</v>
      </c>
      <c r="G46" s="245">
        <v>0.6809</v>
      </c>
      <c r="H46" s="246"/>
      <c r="I46" s="247"/>
      <c r="J46" s="407"/>
    </row>
    <row r="47" spans="1:10" ht="12.75" customHeight="1">
      <c r="A47" s="407"/>
      <c r="B47" s="248" t="s">
        <v>137</v>
      </c>
      <c r="C47" s="249"/>
      <c r="D47" s="249"/>
      <c r="E47" s="249"/>
      <c r="F47" s="246" t="s">
        <v>138</v>
      </c>
      <c r="G47" s="246" t="s">
        <v>138</v>
      </c>
      <c r="H47" s="246"/>
      <c r="I47" s="247"/>
      <c r="J47" s="407"/>
    </row>
    <row r="48" spans="1:10" ht="12.75" customHeight="1">
      <c r="A48" s="407"/>
      <c r="B48" s="248" t="s">
        <v>136</v>
      </c>
      <c r="C48" s="249"/>
      <c r="D48" s="249"/>
      <c r="E48" s="249"/>
      <c r="F48" s="246" t="s">
        <v>138</v>
      </c>
      <c r="G48" s="246" t="s">
        <v>138</v>
      </c>
      <c r="H48" s="246"/>
      <c r="I48" s="247"/>
      <c r="J48" s="407"/>
    </row>
    <row r="49" spans="1:10" ht="12.75" customHeight="1">
      <c r="A49" s="407"/>
      <c r="B49" s="248" t="s">
        <v>139</v>
      </c>
      <c r="C49" s="250"/>
      <c r="D49" s="249"/>
      <c r="E49" s="250"/>
      <c r="F49" s="244">
        <v>2288992.75</v>
      </c>
      <c r="G49" s="245">
        <v>0.6809</v>
      </c>
      <c r="H49" s="246"/>
      <c r="I49" s="247"/>
      <c r="J49" s="407"/>
    </row>
    <row r="50" spans="1:10" ht="12.75" customHeight="1">
      <c r="A50" s="407"/>
      <c r="B50" s="237" t="s">
        <v>140</v>
      </c>
      <c r="C50" s="251"/>
      <c r="D50" s="251"/>
      <c r="E50" s="251"/>
      <c r="F50" s="251"/>
      <c r="G50" s="251"/>
      <c r="H50" s="242"/>
      <c r="I50" s="243"/>
      <c r="J50" s="407"/>
    </row>
    <row r="51" spans="1:10" ht="12.75" customHeight="1">
      <c r="A51" s="407"/>
      <c r="B51" s="237" t="s">
        <v>16</v>
      </c>
      <c r="C51" s="251"/>
      <c r="D51" s="251"/>
      <c r="E51" s="251"/>
      <c r="F51" s="407"/>
      <c r="G51" s="242"/>
      <c r="H51" s="242"/>
      <c r="I51" s="243"/>
      <c r="J51" s="407"/>
    </row>
    <row r="52" spans="1:10" ht="12.75" customHeight="1">
      <c r="A52" s="232"/>
      <c r="B52" s="238" t="s">
        <v>141</v>
      </c>
      <c r="C52" s="251" t="s">
        <v>142</v>
      </c>
      <c r="D52" s="264" t="s">
        <v>734</v>
      </c>
      <c r="E52" s="239">
        <v>722279</v>
      </c>
      <c r="F52" s="240">
        <v>180179.99</v>
      </c>
      <c r="G52" s="241">
        <v>0.0536</v>
      </c>
      <c r="H52" s="242"/>
      <c r="I52" s="243"/>
      <c r="J52" s="407"/>
    </row>
    <row r="53" spans="1:10" ht="12.75" customHeight="1">
      <c r="A53" s="232"/>
      <c r="B53" s="238" t="s">
        <v>143</v>
      </c>
      <c r="C53" s="251" t="s">
        <v>144</v>
      </c>
      <c r="D53" s="264" t="s">
        <v>734</v>
      </c>
      <c r="E53" s="239">
        <v>1841837</v>
      </c>
      <c r="F53" s="240">
        <v>162168.67</v>
      </c>
      <c r="G53" s="241">
        <v>0.0482</v>
      </c>
      <c r="H53" s="242"/>
      <c r="I53" s="243"/>
      <c r="J53" s="407"/>
    </row>
    <row r="54" spans="1:10" ht="12.75" customHeight="1">
      <c r="A54" s="232"/>
      <c r="B54" s="238" t="s">
        <v>145</v>
      </c>
      <c r="C54" s="251" t="s">
        <v>146</v>
      </c>
      <c r="D54" s="264" t="s">
        <v>735</v>
      </c>
      <c r="E54" s="239">
        <v>1322973</v>
      </c>
      <c r="F54" s="240">
        <v>118898.47</v>
      </c>
      <c r="G54" s="241">
        <v>0.0354</v>
      </c>
      <c r="H54" s="242"/>
      <c r="I54" s="243"/>
      <c r="J54" s="407"/>
    </row>
    <row r="55" spans="1:10" ht="12.75" customHeight="1">
      <c r="A55" s="232"/>
      <c r="B55" s="238" t="s">
        <v>147</v>
      </c>
      <c r="C55" s="251" t="s">
        <v>148</v>
      </c>
      <c r="D55" s="264" t="s">
        <v>734</v>
      </c>
      <c r="E55" s="239">
        <v>591056</v>
      </c>
      <c r="F55" s="240">
        <v>115390.52</v>
      </c>
      <c r="G55" s="241">
        <v>0.0343</v>
      </c>
      <c r="H55" s="242"/>
      <c r="I55" s="243"/>
      <c r="J55" s="407"/>
    </row>
    <row r="56" spans="1:10" ht="12.75" customHeight="1">
      <c r="A56" s="407"/>
      <c r="B56" s="237" t="s">
        <v>136</v>
      </c>
      <c r="C56" s="251"/>
      <c r="D56" s="251"/>
      <c r="E56" s="251"/>
      <c r="F56" s="244">
        <v>576637.65</v>
      </c>
      <c r="G56" s="245">
        <v>0.1715</v>
      </c>
      <c r="H56" s="246"/>
      <c r="I56" s="247"/>
      <c r="J56" s="407"/>
    </row>
    <row r="57" spans="1:10" ht="12.75" customHeight="1">
      <c r="A57" s="407"/>
      <c r="B57" s="248" t="s">
        <v>137</v>
      </c>
      <c r="C57" s="249"/>
      <c r="D57" s="249"/>
      <c r="E57" s="249"/>
      <c r="F57" s="246" t="s">
        <v>138</v>
      </c>
      <c r="G57" s="246" t="s">
        <v>138</v>
      </c>
      <c r="H57" s="246"/>
      <c r="I57" s="247"/>
      <c r="J57" s="407"/>
    </row>
    <row r="58" spans="1:10" ht="12.75" customHeight="1">
      <c r="A58" s="407"/>
      <c r="B58" s="248" t="s">
        <v>136</v>
      </c>
      <c r="C58" s="249"/>
      <c r="D58" s="249"/>
      <c r="E58" s="249"/>
      <c r="F58" s="246" t="s">
        <v>138</v>
      </c>
      <c r="G58" s="246" t="s">
        <v>138</v>
      </c>
      <c r="H58" s="246"/>
      <c r="I58" s="247"/>
      <c r="J58" s="407"/>
    </row>
    <row r="59" spans="1:10" ht="12.75" customHeight="1">
      <c r="A59" s="407"/>
      <c r="B59" s="248" t="s">
        <v>139</v>
      </c>
      <c r="C59" s="250"/>
      <c r="D59" s="249"/>
      <c r="E59" s="250"/>
      <c r="F59" s="244">
        <v>576637.65</v>
      </c>
      <c r="G59" s="245">
        <v>0.1715</v>
      </c>
      <c r="H59" s="246"/>
      <c r="I59" s="247"/>
      <c r="J59" s="407"/>
    </row>
    <row r="60" spans="1:10" ht="12.75" customHeight="1">
      <c r="A60" s="407"/>
      <c r="B60" s="237" t="s">
        <v>165</v>
      </c>
      <c r="C60" s="251"/>
      <c r="D60" s="251"/>
      <c r="E60" s="251"/>
      <c r="F60" s="251"/>
      <c r="G60" s="251"/>
      <c r="H60" s="242"/>
      <c r="I60" s="243"/>
      <c r="J60" s="407"/>
    </row>
    <row r="61" spans="1:10" ht="12.75" customHeight="1">
      <c r="A61" s="407"/>
      <c r="B61" s="237" t="s">
        <v>166</v>
      </c>
      <c r="C61" s="251"/>
      <c r="D61" s="251"/>
      <c r="E61" s="251"/>
      <c r="F61" s="407"/>
      <c r="G61" s="242"/>
      <c r="H61" s="242"/>
      <c r="I61" s="243"/>
      <c r="J61" s="407"/>
    </row>
    <row r="62" spans="1:10" ht="12.75" customHeight="1">
      <c r="A62" s="232"/>
      <c r="B62" s="238" t="s">
        <v>736</v>
      </c>
      <c r="C62" s="251" t="s">
        <v>168</v>
      </c>
      <c r="D62" s="251" t="s">
        <v>648</v>
      </c>
      <c r="E62" s="239">
        <v>500</v>
      </c>
      <c r="F62" s="240">
        <v>2436.06</v>
      </c>
      <c r="G62" s="241">
        <v>0.0007</v>
      </c>
      <c r="H62" s="252">
        <v>0.0715</v>
      </c>
      <c r="I62" s="243"/>
      <c r="J62" s="407"/>
    </row>
    <row r="63" spans="1:10" ht="12.75" customHeight="1">
      <c r="A63" s="232"/>
      <c r="B63" s="238" t="s">
        <v>737</v>
      </c>
      <c r="C63" s="251" t="s">
        <v>169</v>
      </c>
      <c r="D63" s="251" t="s">
        <v>501</v>
      </c>
      <c r="E63" s="239">
        <v>500</v>
      </c>
      <c r="F63" s="240">
        <v>2404.35</v>
      </c>
      <c r="G63" s="241">
        <v>0.0007</v>
      </c>
      <c r="H63" s="252">
        <v>0.072601</v>
      </c>
      <c r="I63" s="243"/>
      <c r="J63" s="407"/>
    </row>
    <row r="64" spans="1:10" ht="12.75" customHeight="1">
      <c r="A64" s="232"/>
      <c r="B64" s="238" t="s">
        <v>738</v>
      </c>
      <c r="C64" s="251" t="s">
        <v>171</v>
      </c>
      <c r="D64" s="251" t="s">
        <v>500</v>
      </c>
      <c r="E64" s="239">
        <v>500</v>
      </c>
      <c r="F64" s="240">
        <v>2401.18</v>
      </c>
      <c r="G64" s="241">
        <v>0.0007</v>
      </c>
      <c r="H64" s="252">
        <v>0.07292</v>
      </c>
      <c r="I64" s="243"/>
      <c r="J64" s="407"/>
    </row>
    <row r="65" spans="1:10" ht="12.75" customHeight="1">
      <c r="A65" s="232"/>
      <c r="B65" s="238" t="s">
        <v>739</v>
      </c>
      <c r="C65" s="251" t="s">
        <v>172</v>
      </c>
      <c r="D65" s="264" t="s">
        <v>742</v>
      </c>
      <c r="E65" s="239">
        <v>500</v>
      </c>
      <c r="F65" s="240">
        <v>2398.46</v>
      </c>
      <c r="G65" s="241">
        <v>0.0007</v>
      </c>
      <c r="H65" s="252">
        <v>0.07255</v>
      </c>
      <c r="I65" s="243"/>
      <c r="J65" s="407"/>
    </row>
    <row r="66" spans="1:10" ht="12.75" customHeight="1">
      <c r="A66" s="232"/>
      <c r="B66" s="238" t="s">
        <v>740</v>
      </c>
      <c r="C66" s="251" t="s">
        <v>174</v>
      </c>
      <c r="D66" s="251" t="s">
        <v>500</v>
      </c>
      <c r="E66" s="239">
        <v>500</v>
      </c>
      <c r="F66" s="240">
        <v>2393.37</v>
      </c>
      <c r="G66" s="241">
        <v>0.0007</v>
      </c>
      <c r="H66" s="252">
        <v>0.0726</v>
      </c>
      <c r="I66" s="243"/>
      <c r="J66" s="407"/>
    </row>
    <row r="67" spans="1:10" ht="12.75" customHeight="1">
      <c r="A67" s="232"/>
      <c r="B67" s="238" t="s">
        <v>741</v>
      </c>
      <c r="C67" s="251" t="s">
        <v>176</v>
      </c>
      <c r="D67" s="251" t="s">
        <v>500</v>
      </c>
      <c r="E67" s="239">
        <v>500</v>
      </c>
      <c r="F67" s="240">
        <v>2372.28</v>
      </c>
      <c r="G67" s="241">
        <v>0.0007</v>
      </c>
      <c r="H67" s="252">
        <v>0.0736</v>
      </c>
      <c r="I67" s="243"/>
      <c r="J67" s="407"/>
    </row>
    <row r="68" spans="1:10" ht="12.75" customHeight="1">
      <c r="A68" s="407"/>
      <c r="B68" s="237" t="s">
        <v>136</v>
      </c>
      <c r="C68" s="251"/>
      <c r="D68" s="251"/>
      <c r="E68" s="251"/>
      <c r="F68" s="244">
        <v>14405.7</v>
      </c>
      <c r="G68" s="245">
        <v>0.0042</v>
      </c>
      <c r="H68" s="246"/>
      <c r="I68" s="247"/>
      <c r="J68" s="407"/>
    </row>
    <row r="69" spans="1:10" ht="12.75" customHeight="1">
      <c r="A69" s="407"/>
      <c r="B69" s="237" t="s">
        <v>177</v>
      </c>
      <c r="C69" s="251"/>
      <c r="D69" s="251"/>
      <c r="E69" s="251"/>
      <c r="F69" s="407"/>
      <c r="G69" s="242"/>
      <c r="H69" s="242"/>
      <c r="I69" s="243"/>
      <c r="J69" s="407"/>
    </row>
    <row r="70" spans="1:10" ht="12.75" customHeight="1">
      <c r="A70" s="232"/>
      <c r="B70" s="238" t="s">
        <v>743</v>
      </c>
      <c r="C70" s="251" t="s">
        <v>180</v>
      </c>
      <c r="D70" s="251" t="s">
        <v>500</v>
      </c>
      <c r="E70" s="239">
        <v>500</v>
      </c>
      <c r="F70" s="240">
        <v>2382.23</v>
      </c>
      <c r="G70" s="241">
        <v>0.0007</v>
      </c>
      <c r="H70" s="252">
        <v>0.0755</v>
      </c>
      <c r="I70" s="243"/>
      <c r="J70" s="407"/>
    </row>
    <row r="71" spans="1:10" ht="12.75" customHeight="1">
      <c r="A71" s="407"/>
      <c r="B71" s="237" t="s">
        <v>136</v>
      </c>
      <c r="C71" s="251"/>
      <c r="D71" s="251"/>
      <c r="E71" s="251"/>
      <c r="F71" s="244">
        <v>2382.23</v>
      </c>
      <c r="G71" s="245">
        <v>0.0007</v>
      </c>
      <c r="H71" s="246"/>
      <c r="I71" s="247"/>
      <c r="J71" s="407"/>
    </row>
    <row r="72" spans="1:10" ht="12.75" customHeight="1">
      <c r="A72" s="407"/>
      <c r="B72" s="248" t="s">
        <v>139</v>
      </c>
      <c r="C72" s="250"/>
      <c r="D72" s="249"/>
      <c r="E72" s="250"/>
      <c r="F72" s="244">
        <v>16787.93</v>
      </c>
      <c r="G72" s="245">
        <v>0.0049</v>
      </c>
      <c r="H72" s="246"/>
      <c r="I72" s="247"/>
      <c r="J72" s="407"/>
    </row>
    <row r="73" spans="1:10" ht="12.75" customHeight="1">
      <c r="A73" s="407"/>
      <c r="B73" s="237" t="s">
        <v>181</v>
      </c>
      <c r="C73" s="251"/>
      <c r="D73" s="251"/>
      <c r="E73" s="251"/>
      <c r="F73" s="251"/>
      <c r="G73" s="251"/>
      <c r="H73" s="242"/>
      <c r="I73" s="243"/>
      <c r="J73" s="407"/>
    </row>
    <row r="74" spans="1:10" ht="12.75" customHeight="1">
      <c r="A74" s="407"/>
      <c r="B74" s="237" t="s">
        <v>182</v>
      </c>
      <c r="C74" s="251"/>
      <c r="D74" s="253" t="s">
        <v>183</v>
      </c>
      <c r="E74" s="251"/>
      <c r="F74" s="407"/>
      <c r="G74" s="242"/>
      <c r="H74" s="242"/>
      <c r="I74" s="243"/>
      <c r="J74" s="407"/>
    </row>
    <row r="75" spans="1:10" ht="12.75" customHeight="1">
      <c r="A75" s="232"/>
      <c r="B75" s="238" t="s">
        <v>184</v>
      </c>
      <c r="C75" s="251"/>
      <c r="D75" s="254" t="s">
        <v>185</v>
      </c>
      <c r="E75" s="254"/>
      <c r="F75" s="240">
        <v>4950</v>
      </c>
      <c r="G75" s="241">
        <v>0.0015</v>
      </c>
      <c r="H75" s="252">
        <v>0.05126404494</v>
      </c>
      <c r="I75" s="243"/>
      <c r="J75" s="407"/>
    </row>
    <row r="76" spans="1:10" ht="12.75" customHeight="1">
      <c r="A76" s="232"/>
      <c r="B76" s="238" t="s">
        <v>186</v>
      </c>
      <c r="C76" s="251"/>
      <c r="D76" s="254" t="s">
        <v>185</v>
      </c>
      <c r="E76" s="254"/>
      <c r="F76" s="240">
        <v>2475</v>
      </c>
      <c r="G76" s="241">
        <v>0.0007</v>
      </c>
      <c r="H76" s="252">
        <v>0.04770529494</v>
      </c>
      <c r="I76" s="243"/>
      <c r="J76" s="407"/>
    </row>
    <row r="77" spans="1:10" ht="12.75" customHeight="1">
      <c r="A77" s="232"/>
      <c r="B77" s="238" t="s">
        <v>187</v>
      </c>
      <c r="C77" s="251"/>
      <c r="D77" s="254" t="s">
        <v>185</v>
      </c>
      <c r="E77" s="254"/>
      <c r="F77" s="240">
        <v>2475</v>
      </c>
      <c r="G77" s="241">
        <v>0.0007</v>
      </c>
      <c r="H77" s="252">
        <v>0.05126404494</v>
      </c>
      <c r="I77" s="243"/>
      <c r="J77" s="407"/>
    </row>
    <row r="78" spans="1:10" ht="12.75" customHeight="1">
      <c r="A78" s="232"/>
      <c r="B78" s="238" t="s">
        <v>188</v>
      </c>
      <c r="C78" s="251"/>
      <c r="D78" s="254" t="s">
        <v>185</v>
      </c>
      <c r="E78" s="254"/>
      <c r="F78" s="240">
        <v>2475</v>
      </c>
      <c r="G78" s="241">
        <v>0.0007</v>
      </c>
      <c r="H78" s="252">
        <v>0.05126404494</v>
      </c>
      <c r="I78" s="243"/>
      <c r="J78" s="407"/>
    </row>
    <row r="79" spans="1:10" ht="12.75" customHeight="1">
      <c r="A79" s="232"/>
      <c r="B79" s="238" t="s">
        <v>189</v>
      </c>
      <c r="C79" s="251"/>
      <c r="D79" s="254" t="s">
        <v>185</v>
      </c>
      <c r="E79" s="254"/>
      <c r="F79" s="240">
        <v>2475</v>
      </c>
      <c r="G79" s="241">
        <v>0.0007</v>
      </c>
      <c r="H79" s="252">
        <v>0.04770529494</v>
      </c>
      <c r="I79" s="243"/>
      <c r="J79" s="407"/>
    </row>
    <row r="80" spans="1:10" ht="12.75" customHeight="1">
      <c r="A80" s="232"/>
      <c r="B80" s="238" t="s">
        <v>190</v>
      </c>
      <c r="C80" s="251"/>
      <c r="D80" s="254" t="s">
        <v>185</v>
      </c>
      <c r="E80" s="254"/>
      <c r="F80" s="240">
        <v>2475</v>
      </c>
      <c r="G80" s="241">
        <v>0.0007</v>
      </c>
      <c r="H80" s="252">
        <v>0.04770529494</v>
      </c>
      <c r="I80" s="243"/>
      <c r="J80" s="407"/>
    </row>
    <row r="81" spans="1:10" ht="12.75" customHeight="1">
      <c r="A81" s="232"/>
      <c r="B81" s="238" t="s">
        <v>191</v>
      </c>
      <c r="C81" s="251"/>
      <c r="D81" s="254" t="s">
        <v>185</v>
      </c>
      <c r="E81" s="254"/>
      <c r="F81" s="240">
        <v>491</v>
      </c>
      <c r="G81" s="241">
        <v>0.0001</v>
      </c>
      <c r="H81" s="252">
        <v>0.03382123175</v>
      </c>
      <c r="I81" s="243"/>
      <c r="J81" s="407"/>
    </row>
    <row r="82" spans="1:10" ht="12.75" customHeight="1">
      <c r="A82" s="232"/>
      <c r="B82" s="238" t="s">
        <v>192</v>
      </c>
      <c r="C82" s="251"/>
      <c r="D82" s="254" t="s">
        <v>185</v>
      </c>
      <c r="E82" s="254"/>
      <c r="F82" s="240">
        <v>491</v>
      </c>
      <c r="G82" s="241">
        <v>0.0001</v>
      </c>
      <c r="H82" s="252">
        <v>0.03382123175</v>
      </c>
      <c r="I82" s="243"/>
      <c r="J82" s="407"/>
    </row>
    <row r="83" spans="1:10" ht="12.75" customHeight="1">
      <c r="A83" s="232"/>
      <c r="B83" s="238" t="s">
        <v>193</v>
      </c>
      <c r="C83" s="251"/>
      <c r="D83" s="254" t="s">
        <v>185</v>
      </c>
      <c r="E83" s="254"/>
      <c r="F83" s="240">
        <v>491</v>
      </c>
      <c r="G83" s="241">
        <v>0.0001</v>
      </c>
      <c r="H83" s="252">
        <v>0.03750926156</v>
      </c>
      <c r="I83" s="243"/>
      <c r="J83" s="407"/>
    </row>
    <row r="84" spans="1:10" ht="12.75" customHeight="1">
      <c r="A84" s="232"/>
      <c r="B84" s="238" t="s">
        <v>194</v>
      </c>
      <c r="C84" s="251"/>
      <c r="D84" s="254" t="s">
        <v>185</v>
      </c>
      <c r="E84" s="254"/>
      <c r="F84" s="240">
        <v>491</v>
      </c>
      <c r="G84" s="241">
        <v>0.0001</v>
      </c>
      <c r="H84" s="252">
        <v>0.03750926156</v>
      </c>
      <c r="I84" s="243"/>
      <c r="J84" s="407"/>
    </row>
    <row r="85" spans="1:10" ht="12.75" customHeight="1">
      <c r="A85" s="232"/>
      <c r="B85" s="238" t="s">
        <v>195</v>
      </c>
      <c r="C85" s="251"/>
      <c r="D85" s="254" t="s">
        <v>185</v>
      </c>
      <c r="E85" s="254"/>
      <c r="F85" s="240">
        <v>491</v>
      </c>
      <c r="G85" s="241">
        <v>0.0001</v>
      </c>
      <c r="H85" s="252">
        <v>0.03750926156</v>
      </c>
      <c r="I85" s="243"/>
      <c r="J85" s="407"/>
    </row>
    <row r="86" spans="1:10" ht="12.75" customHeight="1">
      <c r="A86" s="232"/>
      <c r="B86" s="238" t="s">
        <v>196</v>
      </c>
      <c r="C86" s="251"/>
      <c r="D86" s="254" t="s">
        <v>185</v>
      </c>
      <c r="E86" s="254"/>
      <c r="F86" s="240">
        <v>491</v>
      </c>
      <c r="G86" s="241">
        <v>0.0001</v>
      </c>
      <c r="H86" s="252">
        <v>0.0365</v>
      </c>
      <c r="I86" s="243"/>
      <c r="J86" s="407"/>
    </row>
    <row r="87" spans="1:10" ht="12.75" customHeight="1">
      <c r="A87" s="232"/>
      <c r="B87" s="238" t="s">
        <v>197</v>
      </c>
      <c r="C87" s="251"/>
      <c r="D87" s="254" t="s">
        <v>185</v>
      </c>
      <c r="E87" s="254"/>
      <c r="F87" s="240">
        <v>491</v>
      </c>
      <c r="G87" s="241">
        <v>0.0001</v>
      </c>
      <c r="H87" s="252">
        <v>0.0365</v>
      </c>
      <c r="I87" s="243"/>
      <c r="J87" s="407"/>
    </row>
    <row r="88" spans="1:10" ht="12.75" customHeight="1">
      <c r="A88" s="232"/>
      <c r="B88" s="238" t="s">
        <v>198</v>
      </c>
      <c r="C88" s="251"/>
      <c r="D88" s="254" t="s">
        <v>185</v>
      </c>
      <c r="E88" s="254"/>
      <c r="F88" s="240">
        <v>491</v>
      </c>
      <c r="G88" s="241">
        <v>0.0001</v>
      </c>
      <c r="H88" s="252">
        <v>0.0461496875</v>
      </c>
      <c r="I88" s="243"/>
      <c r="J88" s="407"/>
    </row>
    <row r="89" spans="1:10" ht="12.75" customHeight="1">
      <c r="A89" s="232"/>
      <c r="B89" s="238" t="s">
        <v>199</v>
      </c>
      <c r="C89" s="251"/>
      <c r="D89" s="254" t="s">
        <v>185</v>
      </c>
      <c r="E89" s="254"/>
      <c r="F89" s="240">
        <v>491</v>
      </c>
      <c r="G89" s="241">
        <v>0.0001</v>
      </c>
      <c r="H89" s="252">
        <v>0.03382123175</v>
      </c>
      <c r="I89" s="243"/>
      <c r="J89" s="407"/>
    </row>
    <row r="90" spans="1:10" ht="12.75" customHeight="1">
      <c r="A90" s="232"/>
      <c r="B90" s="238" t="s">
        <v>200</v>
      </c>
      <c r="C90" s="251"/>
      <c r="D90" s="254" t="s">
        <v>185</v>
      </c>
      <c r="E90" s="254"/>
      <c r="F90" s="240">
        <v>491</v>
      </c>
      <c r="G90" s="241">
        <v>0.0001</v>
      </c>
      <c r="H90" s="252">
        <v>0.0461496875</v>
      </c>
      <c r="I90" s="243"/>
      <c r="J90" s="407"/>
    </row>
    <row r="91" spans="1:10" ht="12.75" customHeight="1">
      <c r="A91" s="232"/>
      <c r="B91" s="238" t="s">
        <v>201</v>
      </c>
      <c r="C91" s="251"/>
      <c r="D91" s="254" t="s">
        <v>202</v>
      </c>
      <c r="E91" s="254"/>
      <c r="F91" s="240">
        <v>491</v>
      </c>
      <c r="G91" s="241">
        <v>0.0001</v>
      </c>
      <c r="H91" s="252">
        <v>0.04719338043</v>
      </c>
      <c r="I91" s="243"/>
      <c r="J91" s="407"/>
    </row>
    <row r="92" spans="1:10" ht="12.75" customHeight="1">
      <c r="A92" s="232"/>
      <c r="B92" s="238" t="s">
        <v>203</v>
      </c>
      <c r="C92" s="251"/>
      <c r="D92" s="254" t="s">
        <v>202</v>
      </c>
      <c r="E92" s="254"/>
      <c r="F92" s="240">
        <v>491</v>
      </c>
      <c r="G92" s="241">
        <v>0.0001</v>
      </c>
      <c r="H92" s="252">
        <v>0.0461496875</v>
      </c>
      <c r="I92" s="243"/>
      <c r="J92" s="407"/>
    </row>
    <row r="93" spans="1:10" ht="12.75" customHeight="1">
      <c r="A93" s="232"/>
      <c r="B93" s="238" t="s">
        <v>204</v>
      </c>
      <c r="C93" s="251"/>
      <c r="D93" s="254" t="s">
        <v>205</v>
      </c>
      <c r="E93" s="254"/>
      <c r="F93" s="240">
        <v>491</v>
      </c>
      <c r="G93" s="241">
        <v>0.0001</v>
      </c>
      <c r="H93" s="252">
        <v>0.0487008427</v>
      </c>
      <c r="I93" s="243"/>
      <c r="J93" s="407"/>
    </row>
    <row r="94" spans="1:10" ht="12.75" customHeight="1">
      <c r="A94" s="232"/>
      <c r="B94" s="238" t="s">
        <v>206</v>
      </c>
      <c r="C94" s="251"/>
      <c r="D94" s="254" t="s">
        <v>185</v>
      </c>
      <c r="E94" s="254"/>
      <c r="F94" s="240">
        <v>100</v>
      </c>
      <c r="G94" s="242" t="s">
        <v>207</v>
      </c>
      <c r="H94" s="252">
        <v>0.05863155915</v>
      </c>
      <c r="I94" s="243"/>
      <c r="J94" s="407"/>
    </row>
    <row r="95" spans="1:10" ht="12.75" customHeight="1">
      <c r="A95" s="407"/>
      <c r="B95" s="237" t="s">
        <v>136</v>
      </c>
      <c r="C95" s="251"/>
      <c r="D95" s="251"/>
      <c r="E95" s="251"/>
      <c r="F95" s="244">
        <v>23808</v>
      </c>
      <c r="G95" s="245">
        <v>0.0063</v>
      </c>
      <c r="H95" s="246"/>
      <c r="I95" s="247"/>
      <c r="J95" s="407"/>
    </row>
    <row r="96" spans="1:10" ht="12.75" customHeight="1">
      <c r="A96" s="407"/>
      <c r="B96" s="248" t="s">
        <v>139</v>
      </c>
      <c r="C96" s="250"/>
      <c r="D96" s="249"/>
      <c r="E96" s="250"/>
      <c r="F96" s="244">
        <v>23808</v>
      </c>
      <c r="G96" s="245">
        <v>0.0063</v>
      </c>
      <c r="H96" s="246"/>
      <c r="I96" s="247"/>
      <c r="J96" s="407"/>
    </row>
    <row r="97" spans="1:10" ht="12.75" customHeight="1">
      <c r="A97" s="407"/>
      <c r="B97" s="237" t="s">
        <v>208</v>
      </c>
      <c r="C97" s="251"/>
      <c r="D97" s="251"/>
      <c r="E97" s="251"/>
      <c r="F97" s="251"/>
      <c r="G97" s="251"/>
      <c r="H97" s="242"/>
      <c r="I97" s="243"/>
      <c r="J97" s="407"/>
    </row>
    <row r="98" spans="1:10" ht="12.75" customHeight="1">
      <c r="A98" s="232"/>
      <c r="B98" s="238" t="s">
        <v>210</v>
      </c>
      <c r="C98" s="251"/>
      <c r="D98" s="251"/>
      <c r="E98" s="239"/>
      <c r="F98" s="240">
        <v>434869.47</v>
      </c>
      <c r="G98" s="241">
        <v>0.1294</v>
      </c>
      <c r="H98" s="252">
        <v>0.06759398449459685</v>
      </c>
      <c r="I98" s="243"/>
      <c r="J98" s="407"/>
    </row>
    <row r="99" spans="1:10" ht="12.75" customHeight="1">
      <c r="A99" s="407"/>
      <c r="B99" s="237" t="s">
        <v>136</v>
      </c>
      <c r="C99" s="251"/>
      <c r="D99" s="251"/>
      <c r="E99" s="251"/>
      <c r="F99" s="244">
        <v>434869.47</v>
      </c>
      <c r="G99" s="245">
        <v>0.1294</v>
      </c>
      <c r="H99" s="246"/>
      <c r="I99" s="247"/>
      <c r="J99" s="407"/>
    </row>
    <row r="100" spans="1:10" ht="12.75" customHeight="1">
      <c r="A100" s="407"/>
      <c r="B100" s="248" t="s">
        <v>139</v>
      </c>
      <c r="C100" s="250"/>
      <c r="D100" s="249"/>
      <c r="E100" s="250"/>
      <c r="F100" s="244">
        <v>434869.47</v>
      </c>
      <c r="G100" s="245">
        <v>0.1294</v>
      </c>
      <c r="H100" s="246"/>
      <c r="I100" s="247"/>
      <c r="J100" s="407"/>
    </row>
    <row r="101" spans="1:10" ht="12.75" customHeight="1">
      <c r="A101" s="407"/>
      <c r="B101" s="248" t="s">
        <v>211</v>
      </c>
      <c r="C101" s="251"/>
      <c r="D101" s="249"/>
      <c r="E101" s="251"/>
      <c r="F101" s="255">
        <f>518685.9+F123</f>
        <v>20499.25</v>
      </c>
      <c r="G101" s="245">
        <f>15.52%+G123</f>
        <v>0.0069991822126311</v>
      </c>
      <c r="H101" s="246"/>
      <c r="I101" s="247"/>
      <c r="J101" s="407"/>
    </row>
    <row r="102" spans="1:11" ht="12.75" customHeight="1">
      <c r="A102" s="407"/>
      <c r="B102" s="256" t="s">
        <v>212</v>
      </c>
      <c r="C102" s="257"/>
      <c r="D102" s="257"/>
      <c r="E102" s="257"/>
      <c r="F102" s="258">
        <v>3361595.05</v>
      </c>
      <c r="G102" s="259">
        <v>1</v>
      </c>
      <c r="H102" s="260"/>
      <c r="I102" s="261"/>
      <c r="J102" s="411"/>
      <c r="K102" s="411"/>
    </row>
    <row r="103" spans="1:10" ht="12.75" customHeight="1">
      <c r="A103" s="407"/>
      <c r="B103" s="232"/>
      <c r="C103" s="407"/>
      <c r="D103" s="407"/>
      <c r="E103" s="407"/>
      <c r="F103" s="407"/>
      <c r="G103" s="407"/>
      <c r="H103" s="407"/>
      <c r="I103" s="407"/>
      <c r="J103" s="407"/>
    </row>
    <row r="104" spans="1:10" ht="12.75" customHeight="1" thickBot="1">
      <c r="A104" s="412"/>
      <c r="B104" s="413" t="s">
        <v>744</v>
      </c>
      <c r="C104" s="277"/>
      <c r="D104" s="277"/>
      <c r="E104" s="277"/>
      <c r="F104" s="277"/>
      <c r="G104" s="277"/>
      <c r="H104" s="414"/>
      <c r="I104" s="415"/>
      <c r="J104" s="412"/>
    </row>
    <row r="105" spans="1:10" s="420" customFormat="1" ht="24.75" customHeight="1" thickBot="1">
      <c r="A105" s="416"/>
      <c r="B105" s="417" t="s">
        <v>6</v>
      </c>
      <c r="C105" s="534"/>
      <c r="D105" s="563" t="s">
        <v>663</v>
      </c>
      <c r="E105" s="563" t="s">
        <v>9</v>
      </c>
      <c r="F105" s="564" t="s">
        <v>745</v>
      </c>
      <c r="G105" s="563" t="s">
        <v>746</v>
      </c>
      <c r="H105" s="563" t="s">
        <v>747</v>
      </c>
      <c r="I105" s="418"/>
      <c r="J105" s="419"/>
    </row>
    <row r="106" spans="1:10" ht="12.75" customHeight="1">
      <c r="A106" s="407"/>
      <c r="B106" s="270" t="s">
        <v>150</v>
      </c>
      <c r="C106" s="232"/>
      <c r="D106" s="553"/>
      <c r="E106" s="536"/>
      <c r="F106" s="537"/>
      <c r="G106" s="538"/>
      <c r="H106" s="535"/>
      <c r="I106" s="268"/>
      <c r="J106" s="407"/>
    </row>
    <row r="107" spans="1:10" ht="12.75" customHeight="1">
      <c r="A107" s="232"/>
      <c r="B107" s="272" t="s">
        <v>164</v>
      </c>
      <c r="C107" s="232"/>
      <c r="D107" s="422" t="s">
        <v>667</v>
      </c>
      <c r="E107" s="539">
        <v>-1273000</v>
      </c>
      <c r="F107" s="540">
        <v>-30941.54</v>
      </c>
      <c r="G107" s="541">
        <v>-0.0092</v>
      </c>
      <c r="H107" s="535"/>
      <c r="I107" s="268"/>
      <c r="J107" s="407"/>
    </row>
    <row r="108" spans="1:10" ht="12.75" customHeight="1">
      <c r="A108" s="232"/>
      <c r="B108" s="272" t="s">
        <v>162</v>
      </c>
      <c r="C108" s="232"/>
      <c r="D108" s="422" t="s">
        <v>667</v>
      </c>
      <c r="E108" s="539">
        <v>-461250</v>
      </c>
      <c r="F108" s="540">
        <v>-29061.98</v>
      </c>
      <c r="G108" s="541">
        <v>-0.0086</v>
      </c>
      <c r="H108" s="535"/>
      <c r="I108" s="268"/>
      <c r="J108" s="407"/>
    </row>
    <row r="109" spans="1:10" ht="12.75" customHeight="1">
      <c r="A109" s="232"/>
      <c r="B109" s="272" t="s">
        <v>161</v>
      </c>
      <c r="C109" s="232"/>
      <c r="D109" s="422" t="s">
        <v>667</v>
      </c>
      <c r="E109" s="539">
        <v>-907200</v>
      </c>
      <c r="F109" s="540">
        <v>-17654.57</v>
      </c>
      <c r="G109" s="541">
        <v>-0.0053</v>
      </c>
      <c r="H109" s="535"/>
      <c r="I109" s="268"/>
      <c r="J109" s="407"/>
    </row>
    <row r="110" spans="1:10" ht="12.75" customHeight="1">
      <c r="A110" s="232"/>
      <c r="B110" s="272" t="s">
        <v>159</v>
      </c>
      <c r="C110" s="232"/>
      <c r="D110" s="422" t="s">
        <v>667</v>
      </c>
      <c r="E110" s="539">
        <v>-447300</v>
      </c>
      <c r="F110" s="540">
        <v>-5181.75</v>
      </c>
      <c r="G110" s="541">
        <v>-0.0015</v>
      </c>
      <c r="H110" s="535"/>
      <c r="I110" s="268"/>
      <c r="J110" s="407"/>
    </row>
    <row r="111" spans="1:10" ht="12.75" customHeight="1">
      <c r="A111" s="232"/>
      <c r="B111" s="272" t="s">
        <v>156</v>
      </c>
      <c r="C111" s="232"/>
      <c r="D111" s="422" t="s">
        <v>667</v>
      </c>
      <c r="E111" s="539">
        <v>-399950</v>
      </c>
      <c r="F111" s="540">
        <v>-3207.2</v>
      </c>
      <c r="G111" s="541">
        <v>-0.001</v>
      </c>
      <c r="H111" s="535"/>
      <c r="I111" s="268"/>
      <c r="J111" s="407"/>
    </row>
    <row r="112" spans="1:10" ht="12.75" customHeight="1">
      <c r="A112" s="232"/>
      <c r="B112" s="272" t="s">
        <v>157</v>
      </c>
      <c r="C112" s="232"/>
      <c r="D112" s="422" t="s">
        <v>667</v>
      </c>
      <c r="E112" s="539">
        <v>-132600</v>
      </c>
      <c r="F112" s="540">
        <v>-3272.77</v>
      </c>
      <c r="G112" s="541">
        <v>-0.001</v>
      </c>
      <c r="H112" s="535"/>
      <c r="I112" s="268"/>
      <c r="J112" s="407"/>
    </row>
    <row r="113" spans="1:10" ht="12.75" customHeight="1">
      <c r="A113" s="232"/>
      <c r="B113" s="272" t="s">
        <v>158</v>
      </c>
      <c r="C113" s="232"/>
      <c r="D113" s="422" t="s">
        <v>667</v>
      </c>
      <c r="E113" s="539">
        <v>-331800</v>
      </c>
      <c r="F113" s="540">
        <v>-3416.21</v>
      </c>
      <c r="G113" s="541">
        <v>-0.001</v>
      </c>
      <c r="H113" s="535"/>
      <c r="I113" s="268"/>
      <c r="J113" s="407"/>
    </row>
    <row r="114" spans="1:10" ht="12.75" customHeight="1">
      <c r="A114" s="232"/>
      <c r="B114" s="272" t="s">
        <v>155</v>
      </c>
      <c r="C114" s="232"/>
      <c r="D114" s="422" t="s">
        <v>667</v>
      </c>
      <c r="E114" s="539">
        <v>-391875</v>
      </c>
      <c r="F114" s="540">
        <v>-1913.13</v>
      </c>
      <c r="G114" s="541">
        <v>-0.0006</v>
      </c>
      <c r="H114" s="535"/>
      <c r="I114" s="268"/>
      <c r="J114" s="407"/>
    </row>
    <row r="115" spans="1:10" ht="12.75" customHeight="1">
      <c r="A115" s="232"/>
      <c r="B115" s="272" t="s">
        <v>152</v>
      </c>
      <c r="C115" s="232"/>
      <c r="D115" s="422" t="s">
        <v>667</v>
      </c>
      <c r="E115" s="539">
        <v>-1035000</v>
      </c>
      <c r="F115" s="540">
        <v>-1515.76</v>
      </c>
      <c r="G115" s="541">
        <v>-0.0005</v>
      </c>
      <c r="H115" s="535"/>
      <c r="I115" s="268"/>
      <c r="J115" s="407"/>
    </row>
    <row r="116" spans="1:10" ht="12.75" customHeight="1">
      <c r="A116" s="232"/>
      <c r="B116" s="272" t="s">
        <v>153</v>
      </c>
      <c r="C116" s="232"/>
      <c r="D116" s="422" t="s">
        <v>667</v>
      </c>
      <c r="E116" s="539">
        <v>-56525</v>
      </c>
      <c r="F116" s="540">
        <v>-1827.17</v>
      </c>
      <c r="G116" s="541">
        <v>-0.0005</v>
      </c>
      <c r="H116" s="535"/>
      <c r="I116" s="268"/>
      <c r="J116" s="407"/>
    </row>
    <row r="117" spans="1:10" ht="12.75" customHeight="1" thickBot="1">
      <c r="A117" s="232"/>
      <c r="B117" s="272" t="s">
        <v>151</v>
      </c>
      <c r="C117" s="232"/>
      <c r="D117" s="549" t="s">
        <v>667</v>
      </c>
      <c r="E117" s="550">
        <v>-93500</v>
      </c>
      <c r="F117" s="551">
        <v>-498.17</v>
      </c>
      <c r="G117" s="552">
        <v>-0.0001</v>
      </c>
      <c r="H117" s="535"/>
      <c r="I117" s="268"/>
      <c r="J117" s="407"/>
    </row>
    <row r="118" spans="1:10" ht="12.75" customHeight="1" thickBot="1">
      <c r="A118" s="407"/>
      <c r="B118" s="270" t="s">
        <v>136</v>
      </c>
      <c r="C118" s="232"/>
      <c r="D118" s="556"/>
      <c r="E118" s="557"/>
      <c r="F118" s="558">
        <v>-98490.25</v>
      </c>
      <c r="G118" s="559">
        <v>-0.0293</v>
      </c>
      <c r="H118" s="542"/>
      <c r="I118" s="269"/>
      <c r="J118" s="407"/>
    </row>
    <row r="119" spans="1:10" ht="12.75" customHeight="1">
      <c r="A119" s="421"/>
      <c r="B119" s="271" t="s">
        <v>705</v>
      </c>
      <c r="C119" s="232"/>
      <c r="D119" s="553"/>
      <c r="E119" s="553"/>
      <c r="F119" s="554"/>
      <c r="G119" s="555"/>
      <c r="H119" s="542"/>
      <c r="I119" s="269"/>
      <c r="J119" s="421"/>
    </row>
    <row r="120" spans="1:10" ht="12.75" customHeight="1">
      <c r="A120" s="421"/>
      <c r="B120" s="272" t="s">
        <v>707</v>
      </c>
      <c r="C120" s="232"/>
      <c r="D120" s="536"/>
      <c r="E120" s="539">
        <v>-463000000</v>
      </c>
      <c r="F120" s="547">
        <v>-379220.15</v>
      </c>
      <c r="G120" s="548">
        <v>-0.11280958736793403</v>
      </c>
      <c r="H120" s="542"/>
      <c r="I120" s="269"/>
      <c r="J120" s="421"/>
    </row>
    <row r="121" spans="1:10" ht="12.75" customHeight="1" thickBot="1">
      <c r="A121" s="421"/>
      <c r="B121" s="273" t="s">
        <v>706</v>
      </c>
      <c r="C121" s="232"/>
      <c r="D121" s="560"/>
      <c r="E121" s="550">
        <v>-25000000</v>
      </c>
      <c r="F121" s="551">
        <v>-20476.25</v>
      </c>
      <c r="G121" s="552">
        <v>-0.006091230419434883</v>
      </c>
      <c r="H121" s="542"/>
      <c r="I121" s="269"/>
      <c r="J121" s="421"/>
    </row>
    <row r="122" spans="1:10" ht="12.75" customHeight="1" thickBot="1">
      <c r="A122" s="421"/>
      <c r="B122" s="270" t="s">
        <v>136</v>
      </c>
      <c r="C122" s="232"/>
      <c r="D122" s="556"/>
      <c r="E122" s="557"/>
      <c r="F122" s="561">
        <f>SUM(F120:F121)</f>
        <v>-399696.4</v>
      </c>
      <c r="G122" s="562">
        <f>SUM(G120:G121)</f>
        <v>-0.11890081778736891</v>
      </c>
      <c r="H122" s="542"/>
      <c r="I122" s="269"/>
      <c r="J122" s="421"/>
    </row>
    <row r="123" spans="1:10" ht="12.75" customHeight="1" thickBot="1">
      <c r="A123" s="407"/>
      <c r="B123" s="274" t="s">
        <v>139</v>
      </c>
      <c r="C123" s="275"/>
      <c r="D123" s="543"/>
      <c r="E123" s="544"/>
      <c r="F123" s="545">
        <f>F118+F122</f>
        <v>-498186.65</v>
      </c>
      <c r="G123" s="546">
        <f>G118+G122</f>
        <v>-0.1482008177873689</v>
      </c>
      <c r="H123" s="276"/>
      <c r="I123" s="269"/>
      <c r="J123" s="407"/>
    </row>
    <row r="124" spans="1:10" ht="12.75" customHeight="1">
      <c r="A124" s="407"/>
      <c r="B124" s="232"/>
      <c r="C124" s="407"/>
      <c r="D124" s="407"/>
      <c r="E124" s="407"/>
      <c r="F124" s="407"/>
      <c r="G124" s="407"/>
      <c r="H124" s="407"/>
      <c r="I124" s="407"/>
      <c r="J124" s="407"/>
    </row>
    <row r="125" spans="1:10" ht="12.75" customHeight="1" thickBot="1">
      <c r="A125" s="407"/>
      <c r="B125" s="231" t="s">
        <v>213</v>
      </c>
      <c r="C125" s="407"/>
      <c r="D125" s="407"/>
      <c r="E125" s="407"/>
      <c r="F125" s="407"/>
      <c r="G125" s="407"/>
      <c r="H125" s="407"/>
      <c r="I125" s="407"/>
      <c r="J125" s="411"/>
    </row>
    <row r="126" spans="1:10" ht="12.75" customHeight="1">
      <c r="A126" s="407"/>
      <c r="B126" s="266" t="s">
        <v>214</v>
      </c>
      <c r="C126" s="423"/>
      <c r="D126" s="423"/>
      <c r="E126" s="423"/>
      <c r="F126" s="423"/>
      <c r="G126" s="423"/>
      <c r="H126" s="424"/>
      <c r="I126" s="407"/>
      <c r="J126" s="407"/>
    </row>
    <row r="127" spans="1:10" ht="12.75" customHeight="1">
      <c r="A127" s="407"/>
      <c r="B127" s="267" t="s">
        <v>215</v>
      </c>
      <c r="C127" s="421"/>
      <c r="D127" s="421"/>
      <c r="E127" s="421"/>
      <c r="F127" s="421"/>
      <c r="G127" s="421"/>
      <c r="H127" s="425"/>
      <c r="I127" s="407"/>
      <c r="J127" s="407"/>
    </row>
    <row r="128" spans="1:10" ht="12.75" customHeight="1" thickBot="1">
      <c r="A128" s="407"/>
      <c r="B128" s="716" t="s">
        <v>216</v>
      </c>
      <c r="C128" s="717"/>
      <c r="D128" s="717"/>
      <c r="E128" s="426"/>
      <c r="F128" s="426"/>
      <c r="G128" s="426"/>
      <c r="H128" s="427"/>
      <c r="I128" s="407"/>
      <c r="J128" s="407"/>
    </row>
    <row r="129" spans="1:10" ht="12.75" customHeight="1" thickBot="1">
      <c r="A129" s="407"/>
      <c r="B129" s="231"/>
      <c r="C129" s="407"/>
      <c r="D129" s="407"/>
      <c r="E129" s="407"/>
      <c r="F129" s="407"/>
      <c r="G129" s="407"/>
      <c r="H129" s="407"/>
      <c r="I129" s="407"/>
      <c r="J129" s="407"/>
    </row>
    <row r="130" spans="2:8" s="428" customFormat="1" ht="12">
      <c r="B130" s="429" t="s">
        <v>678</v>
      </c>
      <c r="C130" s="430"/>
      <c r="D130" s="430"/>
      <c r="E130" s="77"/>
      <c r="F130" s="166"/>
      <c r="G130" s="166"/>
      <c r="H130" s="431"/>
    </row>
    <row r="131" spans="2:8" s="428" customFormat="1" ht="12">
      <c r="B131" s="718" t="s">
        <v>679</v>
      </c>
      <c r="C131" s="719"/>
      <c r="D131" s="719"/>
      <c r="E131" s="719"/>
      <c r="F131" s="719"/>
      <c r="G131" s="719"/>
      <c r="H131" s="432"/>
    </row>
    <row r="132" spans="2:8" s="428" customFormat="1" ht="12">
      <c r="B132" s="433" t="s">
        <v>680</v>
      </c>
      <c r="C132" s="434"/>
      <c r="D132" s="434"/>
      <c r="E132" s="434"/>
      <c r="F132" s="434"/>
      <c r="G132" s="85"/>
      <c r="H132" s="435"/>
    </row>
    <row r="133" spans="2:8" s="428" customFormat="1" ht="12">
      <c r="B133" s="433" t="s">
        <v>681</v>
      </c>
      <c r="C133" s="434"/>
      <c r="D133" s="434"/>
      <c r="E133" s="434"/>
      <c r="F133" s="434"/>
      <c r="G133" s="85"/>
      <c r="H133" s="435"/>
    </row>
    <row r="134" spans="2:8" s="428" customFormat="1" ht="12.75" thickBot="1">
      <c r="B134" s="436"/>
      <c r="C134" s="437"/>
      <c r="D134" s="437"/>
      <c r="E134" s="438"/>
      <c r="F134" s="439"/>
      <c r="G134" s="439"/>
      <c r="H134" s="440"/>
    </row>
    <row r="135" spans="2:8" s="428" customFormat="1" ht="12.75" thickBot="1">
      <c r="B135" s="433"/>
      <c r="C135" s="434"/>
      <c r="D135" s="434"/>
      <c r="E135" s="441"/>
      <c r="F135" s="85"/>
      <c r="G135" s="85"/>
      <c r="H135" s="435"/>
    </row>
    <row r="136" spans="2:8" s="428" customFormat="1" ht="12">
      <c r="B136" s="429" t="s">
        <v>502</v>
      </c>
      <c r="C136" s="430"/>
      <c r="D136" s="430"/>
      <c r="E136" s="430"/>
      <c r="F136" s="430"/>
      <c r="G136" s="166"/>
      <c r="H136" s="431"/>
    </row>
    <row r="137" spans="2:8" s="428" customFormat="1" ht="12">
      <c r="B137" s="433" t="s">
        <v>503</v>
      </c>
      <c r="C137" s="434"/>
      <c r="D137" s="84"/>
      <c r="E137" s="84"/>
      <c r="F137" s="434"/>
      <c r="G137" s="85"/>
      <c r="H137" s="435"/>
    </row>
    <row r="138" spans="2:8" s="428" customFormat="1" ht="36">
      <c r="B138" s="695" t="s">
        <v>504</v>
      </c>
      <c r="C138" s="696" t="s">
        <v>505</v>
      </c>
      <c r="D138" s="444" t="s">
        <v>506</v>
      </c>
      <c r="E138" s="444" t="s">
        <v>506</v>
      </c>
      <c r="F138" s="444" t="s">
        <v>507</v>
      </c>
      <c r="G138" s="85"/>
      <c r="H138" s="435"/>
    </row>
    <row r="139" spans="2:8" s="428" customFormat="1" ht="12">
      <c r="B139" s="695"/>
      <c r="C139" s="696"/>
      <c r="D139" s="444" t="s">
        <v>508</v>
      </c>
      <c r="E139" s="444" t="s">
        <v>509</v>
      </c>
      <c r="F139" s="444" t="s">
        <v>508</v>
      </c>
      <c r="G139" s="85"/>
      <c r="H139" s="435"/>
    </row>
    <row r="140" spans="2:8" s="428" customFormat="1" ht="12">
      <c r="B140" s="442" t="s">
        <v>138</v>
      </c>
      <c r="C140" s="443" t="s">
        <v>138</v>
      </c>
      <c r="D140" s="443" t="s">
        <v>138</v>
      </c>
      <c r="E140" s="443" t="s">
        <v>138</v>
      </c>
      <c r="F140" s="443" t="s">
        <v>138</v>
      </c>
      <c r="G140" s="85"/>
      <c r="H140" s="435"/>
    </row>
    <row r="141" spans="2:8" s="428" customFormat="1" ht="12">
      <c r="B141" s="445" t="s">
        <v>510</v>
      </c>
      <c r="C141" s="446"/>
      <c r="D141" s="446"/>
      <c r="E141" s="446"/>
      <c r="F141" s="446"/>
      <c r="G141" s="85"/>
      <c r="H141" s="435"/>
    </row>
    <row r="142" spans="2:8" s="428" customFormat="1" ht="12">
      <c r="B142" s="447"/>
      <c r="C142" s="434"/>
      <c r="D142" s="434"/>
      <c r="E142" s="434"/>
      <c r="F142" s="434"/>
      <c r="G142" s="85"/>
      <c r="H142" s="435"/>
    </row>
    <row r="143" spans="2:8" s="428" customFormat="1" ht="12">
      <c r="B143" s="447" t="s">
        <v>682</v>
      </c>
      <c r="C143" s="434"/>
      <c r="D143" s="434"/>
      <c r="E143" s="434"/>
      <c r="F143" s="434"/>
      <c r="G143" s="85"/>
      <c r="H143" s="435"/>
    </row>
    <row r="144" spans="2:8" s="428" customFormat="1" ht="12">
      <c r="B144" s="433"/>
      <c r="C144" s="434"/>
      <c r="D144" s="434"/>
      <c r="E144" s="434"/>
      <c r="F144" s="434"/>
      <c r="G144" s="85"/>
      <c r="H144" s="435"/>
    </row>
    <row r="145" spans="2:8" s="428" customFormat="1" ht="12">
      <c r="B145" s="447" t="s">
        <v>683</v>
      </c>
      <c r="C145" s="434"/>
      <c r="D145" s="434"/>
      <c r="E145" s="434"/>
      <c r="F145" s="434"/>
      <c r="G145" s="85"/>
      <c r="H145" s="435"/>
    </row>
    <row r="146" spans="2:8" s="428" customFormat="1" ht="12">
      <c r="B146" s="448" t="s">
        <v>684</v>
      </c>
      <c r="C146" s="565" t="s">
        <v>714</v>
      </c>
      <c r="D146" s="565" t="s">
        <v>513</v>
      </c>
      <c r="E146" s="434"/>
      <c r="F146" s="449"/>
      <c r="G146" s="85"/>
      <c r="H146" s="435"/>
    </row>
    <row r="147" spans="2:8" s="428" customFormat="1" ht="12">
      <c r="B147" s="448" t="s">
        <v>514</v>
      </c>
      <c r="C147" s="450">
        <v>53.0485</v>
      </c>
      <c r="D147" s="450">
        <v>55.9938</v>
      </c>
      <c r="E147" s="434"/>
      <c r="F147" s="434"/>
      <c r="G147" s="85"/>
      <c r="H147" s="435"/>
    </row>
    <row r="148" spans="2:8" s="428" customFormat="1" ht="12">
      <c r="B148" s="448" t="s">
        <v>519</v>
      </c>
      <c r="C148" s="450">
        <v>49.4917</v>
      </c>
      <c r="D148" s="450">
        <v>52.2082</v>
      </c>
      <c r="E148" s="434"/>
      <c r="F148" s="434"/>
      <c r="G148" s="85"/>
      <c r="H148" s="435"/>
    </row>
    <row r="149" spans="2:8" s="428" customFormat="1" ht="12">
      <c r="B149" s="433"/>
      <c r="C149" s="434"/>
      <c r="D149" s="434"/>
      <c r="E149" s="434"/>
      <c r="F149" s="434"/>
      <c r="G149" s="85"/>
      <c r="H149" s="435"/>
    </row>
    <row r="150" spans="2:8" s="428" customFormat="1" ht="12">
      <c r="B150" s="447" t="s">
        <v>708</v>
      </c>
      <c r="C150" s="451"/>
      <c r="D150" s="451"/>
      <c r="E150" s="451"/>
      <c r="F150" s="434"/>
      <c r="G150" s="85"/>
      <c r="H150" s="435"/>
    </row>
    <row r="151" spans="2:8" s="428" customFormat="1" ht="12">
      <c r="B151" s="447"/>
      <c r="C151" s="451"/>
      <c r="D151" s="451"/>
      <c r="E151" s="451"/>
      <c r="F151" s="434"/>
      <c r="G151" s="85"/>
      <c r="H151" s="435"/>
    </row>
    <row r="152" spans="2:8" s="428" customFormat="1" ht="12">
      <c r="B152" s="447" t="s">
        <v>709</v>
      </c>
      <c r="C152" s="451"/>
      <c r="D152" s="451"/>
      <c r="E152" s="451"/>
      <c r="F152" s="434"/>
      <c r="G152" s="85"/>
      <c r="H152" s="435"/>
    </row>
    <row r="153" spans="2:8" s="428" customFormat="1" ht="12">
      <c r="B153" s="447"/>
      <c r="C153" s="451"/>
      <c r="D153" s="451"/>
      <c r="E153" s="451"/>
      <c r="F153" s="434"/>
      <c r="G153" s="441"/>
      <c r="H153" s="452"/>
    </row>
    <row r="154" spans="2:10" s="428" customFormat="1" ht="12">
      <c r="B154" s="447" t="s">
        <v>748</v>
      </c>
      <c r="C154" s="451"/>
      <c r="D154" s="451"/>
      <c r="E154" s="453"/>
      <c r="F154" s="454"/>
      <c r="G154" s="85"/>
      <c r="H154" s="435"/>
      <c r="J154" s="455"/>
    </row>
    <row r="155" spans="2:8" s="428" customFormat="1" ht="12">
      <c r="B155" s="110" t="s">
        <v>547</v>
      </c>
      <c r="C155" s="451"/>
      <c r="D155" s="451"/>
      <c r="E155" s="456"/>
      <c r="F155" s="434"/>
      <c r="G155" s="85"/>
      <c r="H155" s="435"/>
    </row>
    <row r="156" spans="2:8" s="428" customFormat="1" ht="12">
      <c r="B156" s="457"/>
      <c r="C156" s="451"/>
      <c r="D156" s="451"/>
      <c r="E156" s="451"/>
      <c r="F156" s="434"/>
      <c r="G156" s="85"/>
      <c r="H156" s="435"/>
    </row>
    <row r="157" spans="2:8" s="428" customFormat="1" ht="12">
      <c r="B157" s="458" t="s">
        <v>715</v>
      </c>
      <c r="C157" s="451"/>
      <c r="D157" s="451"/>
      <c r="E157" s="456"/>
      <c r="F157" s="459"/>
      <c r="G157" s="85"/>
      <c r="H157" s="435"/>
    </row>
    <row r="158" spans="2:8" s="428" customFormat="1" ht="12">
      <c r="B158" s="447"/>
      <c r="C158" s="451"/>
      <c r="D158" s="451"/>
      <c r="E158" s="451"/>
      <c r="F158" s="446"/>
      <c r="G158" s="85"/>
      <c r="H158" s="435"/>
    </row>
    <row r="159" spans="2:8" s="428" customFormat="1" ht="12">
      <c r="B159" s="447" t="s">
        <v>725</v>
      </c>
      <c r="C159" s="451"/>
      <c r="D159" s="456"/>
      <c r="E159" s="460"/>
      <c r="F159" s="460"/>
      <c r="G159" s="85"/>
      <c r="H159" s="435"/>
    </row>
    <row r="160" spans="2:8" s="428" customFormat="1" ht="12">
      <c r="B160" s="447"/>
      <c r="C160" s="451"/>
      <c r="D160" s="451"/>
      <c r="E160" s="451"/>
      <c r="F160" s="446"/>
      <c r="G160" s="85"/>
      <c r="H160" s="435"/>
    </row>
    <row r="161" spans="2:8" s="428" customFormat="1" ht="12">
      <c r="B161" s="461" t="s">
        <v>726</v>
      </c>
      <c r="C161" s="451"/>
      <c r="D161" s="451"/>
      <c r="E161" s="462"/>
      <c r="F161" s="434"/>
      <c r="G161" s="85"/>
      <c r="H161" s="435"/>
    </row>
    <row r="162" spans="2:8" s="428" customFormat="1" ht="12">
      <c r="B162" s="447"/>
      <c r="C162" s="456"/>
      <c r="D162" s="451"/>
      <c r="E162" s="463"/>
      <c r="F162" s="85"/>
      <c r="G162" s="85"/>
      <c r="H162" s="435"/>
    </row>
    <row r="163" spans="2:8" s="428" customFormat="1" ht="12">
      <c r="B163" s="464" t="s">
        <v>749</v>
      </c>
      <c r="C163" s="451"/>
      <c r="D163" s="451"/>
      <c r="E163" s="451"/>
      <c r="F163" s="434"/>
      <c r="G163" s="85"/>
      <c r="H163" s="435"/>
    </row>
    <row r="164" spans="2:8" s="428" customFormat="1" ht="12">
      <c r="B164" s="464"/>
      <c r="C164" s="451"/>
      <c r="D164" s="451"/>
      <c r="E164" s="85"/>
      <c r="F164" s="85"/>
      <c r="G164" s="85"/>
      <c r="H164" s="435"/>
    </row>
    <row r="165" spans="2:8" s="428" customFormat="1" ht="12">
      <c r="B165" s="464" t="s">
        <v>750</v>
      </c>
      <c r="C165" s="451"/>
      <c r="D165" s="451"/>
      <c r="E165" s="85"/>
      <c r="F165" s="85"/>
      <c r="G165" s="85"/>
      <c r="H165" s="435"/>
    </row>
    <row r="166" spans="2:8" s="428" customFormat="1" ht="12">
      <c r="B166" s="447"/>
      <c r="C166" s="451"/>
      <c r="D166" s="451"/>
      <c r="E166" s="451"/>
      <c r="F166" s="85"/>
      <c r="G166" s="85"/>
      <c r="H166" s="435"/>
    </row>
    <row r="167" spans="2:8" s="428" customFormat="1" ht="12">
      <c r="B167" s="447" t="s">
        <v>713</v>
      </c>
      <c r="C167" s="451"/>
      <c r="D167" s="451"/>
      <c r="E167" s="451"/>
      <c r="F167" s="434"/>
      <c r="G167" s="85"/>
      <c r="H167" s="435"/>
    </row>
    <row r="168" spans="2:8" s="428" customFormat="1" ht="12">
      <c r="B168" s="110"/>
      <c r="C168" s="168"/>
      <c r="D168" s="168"/>
      <c r="E168" s="168"/>
      <c r="F168" s="169"/>
      <c r="G168" s="85"/>
      <c r="H168" s="435"/>
    </row>
    <row r="169" spans="2:8" s="428" customFormat="1" ht="12">
      <c r="B169" s="110" t="s">
        <v>685</v>
      </c>
      <c r="C169" s="168"/>
      <c r="D169" s="168"/>
      <c r="E169" s="168"/>
      <c r="F169" s="169"/>
      <c r="G169" s="85"/>
      <c r="H169" s="435"/>
    </row>
    <row r="170" spans="2:8" s="428" customFormat="1" ht="12.75" thickBot="1">
      <c r="B170" s="110"/>
      <c r="C170" s="168"/>
      <c r="D170" s="168"/>
      <c r="E170" s="168"/>
      <c r="F170" s="169"/>
      <c r="G170" s="85"/>
      <c r="H170" s="435"/>
    </row>
    <row r="171" spans="2:8" s="428" customFormat="1" ht="12">
      <c r="B171" s="465" t="s">
        <v>686</v>
      </c>
      <c r="C171" s="466"/>
      <c r="D171" s="466"/>
      <c r="E171" s="466"/>
      <c r="F171" s="467"/>
      <c r="G171" s="166"/>
      <c r="H171" s="431"/>
    </row>
    <row r="172" spans="2:8" s="428" customFormat="1" ht="12">
      <c r="B172" s="447"/>
      <c r="C172" s="168"/>
      <c r="D172" s="168"/>
      <c r="E172" s="168"/>
      <c r="F172" s="468"/>
      <c r="G172" s="85"/>
      <c r="H172" s="435"/>
    </row>
    <row r="173" spans="2:8" s="428" customFormat="1" ht="12">
      <c r="B173" s="167" t="s">
        <v>831</v>
      </c>
      <c r="C173" s="168"/>
      <c r="D173" s="168"/>
      <c r="E173" s="168"/>
      <c r="F173" s="169"/>
      <c r="G173" s="169"/>
      <c r="H173" s="435"/>
    </row>
    <row r="174" spans="2:8" s="428" customFormat="1" ht="36">
      <c r="B174" s="469" t="s">
        <v>661</v>
      </c>
      <c r="C174" s="470" t="s">
        <v>662</v>
      </c>
      <c r="D174" s="470" t="s">
        <v>663</v>
      </c>
      <c r="E174" s="470" t="s">
        <v>664</v>
      </c>
      <c r="F174" s="470" t="s">
        <v>665</v>
      </c>
      <c r="G174" s="471" t="s">
        <v>666</v>
      </c>
      <c r="H174" s="435"/>
    </row>
    <row r="175" spans="2:8" s="428" customFormat="1" ht="12">
      <c r="B175" s="472" t="s">
        <v>687</v>
      </c>
      <c r="C175" s="473"/>
      <c r="D175" s="422"/>
      <c r="E175" s="160"/>
      <c r="F175" s="160"/>
      <c r="G175" s="152"/>
      <c r="H175" s="435"/>
    </row>
    <row r="176" spans="2:8" s="428" customFormat="1" ht="12">
      <c r="B176" s="474" t="s">
        <v>130</v>
      </c>
      <c r="C176" s="473">
        <v>45071</v>
      </c>
      <c r="D176" s="422" t="s">
        <v>667</v>
      </c>
      <c r="E176" s="160">
        <v>139.10139516908214</v>
      </c>
      <c r="F176" s="160">
        <v>146.45</v>
      </c>
      <c r="G176" s="697">
        <v>19911.95</v>
      </c>
      <c r="H176" s="435"/>
    </row>
    <row r="177" spans="2:8" s="428" customFormat="1" ht="12">
      <c r="B177" s="474" t="s">
        <v>87</v>
      </c>
      <c r="C177" s="473">
        <v>45071</v>
      </c>
      <c r="D177" s="422" t="s">
        <v>667</v>
      </c>
      <c r="E177" s="160">
        <v>6029.992098796748</v>
      </c>
      <c r="F177" s="160">
        <v>6300.7</v>
      </c>
      <c r="G177" s="698"/>
      <c r="H177" s="435"/>
    </row>
    <row r="178" spans="2:8" s="428" customFormat="1" ht="12">
      <c r="B178" s="474" t="s">
        <v>121</v>
      </c>
      <c r="C178" s="473">
        <v>45071</v>
      </c>
      <c r="D178" s="422" t="s">
        <v>667</v>
      </c>
      <c r="E178" s="160">
        <v>771.8121525190649</v>
      </c>
      <c r="F178" s="160">
        <v>801.9</v>
      </c>
      <c r="G178" s="698"/>
      <c r="H178" s="435"/>
    </row>
    <row r="179" spans="2:8" s="428" customFormat="1" ht="12">
      <c r="B179" s="474" t="s">
        <v>133</v>
      </c>
      <c r="C179" s="473">
        <v>45071</v>
      </c>
      <c r="D179" s="422" t="s">
        <v>667</v>
      </c>
      <c r="E179" s="160">
        <v>523.4146776470589</v>
      </c>
      <c r="F179" s="160">
        <v>532.8</v>
      </c>
      <c r="G179" s="698"/>
      <c r="H179" s="435"/>
    </row>
    <row r="180" spans="2:8" s="428" customFormat="1" ht="12">
      <c r="B180" s="474" t="s">
        <v>119</v>
      </c>
      <c r="C180" s="473">
        <v>45071</v>
      </c>
      <c r="D180" s="422" t="s">
        <v>667</v>
      </c>
      <c r="E180" s="160">
        <v>2511.2173891402713</v>
      </c>
      <c r="F180" s="160">
        <v>2468.15</v>
      </c>
      <c r="G180" s="698"/>
      <c r="H180" s="435"/>
    </row>
    <row r="181" spans="2:8" s="428" customFormat="1" ht="12">
      <c r="B181" s="474" t="s">
        <v>112</v>
      </c>
      <c r="C181" s="473">
        <v>45071</v>
      </c>
      <c r="D181" s="422" t="s">
        <v>667</v>
      </c>
      <c r="E181" s="160">
        <v>1127.3599213279679</v>
      </c>
      <c r="F181" s="160">
        <v>1158.45</v>
      </c>
      <c r="G181" s="698"/>
      <c r="H181" s="435"/>
    </row>
    <row r="182" spans="2:8" s="428" customFormat="1" ht="12">
      <c r="B182" s="474" t="s">
        <v>103</v>
      </c>
      <c r="C182" s="473">
        <v>45071</v>
      </c>
      <c r="D182" s="422" t="s">
        <v>667</v>
      </c>
      <c r="E182" s="160">
        <v>1899.184696957672</v>
      </c>
      <c r="F182" s="160">
        <v>1946.05</v>
      </c>
      <c r="G182" s="698"/>
      <c r="H182" s="435"/>
    </row>
    <row r="183" spans="2:8" s="428" customFormat="1" ht="12">
      <c r="B183" s="474" t="s">
        <v>80</v>
      </c>
      <c r="C183" s="473">
        <v>45071</v>
      </c>
      <c r="D183" s="422" t="s">
        <v>667</v>
      </c>
      <c r="E183" s="160">
        <v>2368.5258233385703</v>
      </c>
      <c r="F183" s="160">
        <v>2430.6</v>
      </c>
      <c r="G183" s="698"/>
      <c r="H183" s="435"/>
    </row>
    <row r="184" spans="2:8" s="428" customFormat="1" ht="12">
      <c r="B184" s="474" t="s">
        <v>128</v>
      </c>
      <c r="C184" s="473">
        <v>45071</v>
      </c>
      <c r="D184" s="422" t="s">
        <v>667</v>
      </c>
      <c r="E184" s="160">
        <v>3214.9236</v>
      </c>
      <c r="F184" s="160">
        <v>3232.5</v>
      </c>
      <c r="G184" s="698"/>
      <c r="H184" s="435"/>
    </row>
    <row r="185" spans="2:8" s="428" customFormat="1" ht="12">
      <c r="B185" s="474" t="s">
        <v>125</v>
      </c>
      <c r="C185" s="473">
        <v>45071</v>
      </c>
      <c r="D185" s="422" t="s">
        <v>667</v>
      </c>
      <c r="E185" s="160">
        <v>476.19432620095694</v>
      </c>
      <c r="F185" s="160">
        <v>488.2</v>
      </c>
      <c r="G185" s="698"/>
      <c r="H185" s="435"/>
    </row>
    <row r="186" spans="2:8" s="428" customFormat="1" ht="12">
      <c r="B186" s="474" t="s">
        <v>117</v>
      </c>
      <c r="C186" s="473">
        <v>45071</v>
      </c>
      <c r="D186" s="422" t="s">
        <v>667</v>
      </c>
      <c r="E186" s="160">
        <v>1005.0354660036166</v>
      </c>
      <c r="F186" s="160">
        <v>1029.6</v>
      </c>
      <c r="G186" s="698"/>
      <c r="H186" s="435"/>
    </row>
    <row r="187" spans="2:8" s="428" customFormat="1" ht="12">
      <c r="B187" s="474"/>
      <c r="C187" s="473"/>
      <c r="D187" s="422"/>
      <c r="E187" s="160"/>
      <c r="F187" s="160"/>
      <c r="G187" s="152"/>
      <c r="H187" s="435"/>
    </row>
    <row r="188" spans="2:8" s="428" customFormat="1" ht="12">
      <c r="B188" s="472" t="s">
        <v>688</v>
      </c>
      <c r="C188" s="473"/>
      <c r="D188" s="422"/>
      <c r="E188" s="160"/>
      <c r="F188" s="160"/>
      <c r="G188" s="152"/>
      <c r="H188" s="435"/>
    </row>
    <row r="189" spans="2:9" s="428" customFormat="1" ht="12">
      <c r="B189" s="474" t="s">
        <v>716</v>
      </c>
      <c r="C189" s="473">
        <v>45075</v>
      </c>
      <c r="D189" s="422" t="s">
        <v>667</v>
      </c>
      <c r="E189" s="475">
        <v>81.7991</v>
      </c>
      <c r="F189" s="475">
        <v>81.905</v>
      </c>
      <c r="G189" s="697">
        <v>9195.26</v>
      </c>
      <c r="H189" s="435"/>
      <c r="I189" s="455"/>
    </row>
    <row r="190" spans="2:9" s="428" customFormat="1" ht="12">
      <c r="B190" s="474" t="s">
        <v>716</v>
      </c>
      <c r="C190" s="473">
        <v>45075</v>
      </c>
      <c r="D190" s="422" t="s">
        <v>667</v>
      </c>
      <c r="E190" s="475">
        <v>82.06438120950324</v>
      </c>
      <c r="F190" s="475">
        <v>81.905</v>
      </c>
      <c r="G190" s="720"/>
      <c r="H190" s="435"/>
      <c r="I190" s="455"/>
    </row>
    <row r="191" spans="2:10" s="428" customFormat="1" ht="12">
      <c r="B191" s="721" t="s">
        <v>717</v>
      </c>
      <c r="C191" s="704"/>
      <c r="D191" s="704"/>
      <c r="E191" s="704"/>
      <c r="F191" s="704"/>
      <c r="G191" s="722"/>
      <c r="H191" s="435"/>
      <c r="J191" s="476"/>
    </row>
    <row r="192" spans="2:10" s="428" customFormat="1" ht="30" customHeight="1">
      <c r="B192" s="723" t="s">
        <v>727</v>
      </c>
      <c r="C192" s="724"/>
      <c r="D192" s="724"/>
      <c r="E192" s="724"/>
      <c r="F192" s="724"/>
      <c r="G192" s="725"/>
      <c r="H192" s="435"/>
      <c r="J192" s="123"/>
    </row>
    <row r="193" spans="2:11" s="428" customFormat="1" ht="12">
      <c r="B193" s="477"/>
      <c r="C193" s="478"/>
      <c r="D193" s="478"/>
      <c r="E193" s="479"/>
      <c r="F193" s="479"/>
      <c r="G193" s="479"/>
      <c r="H193" s="435"/>
      <c r="J193" s="455"/>
      <c r="K193" s="476"/>
    </row>
    <row r="194" spans="2:8" s="483" customFormat="1" ht="12">
      <c r="B194" s="480" t="s">
        <v>718</v>
      </c>
      <c r="C194" s="481"/>
      <c r="D194" s="413"/>
      <c r="E194" s="408"/>
      <c r="F194" s="408"/>
      <c r="G194" s="408"/>
      <c r="H194" s="482"/>
    </row>
    <row r="195" spans="2:8" s="428" customFormat="1" ht="12">
      <c r="B195" s="474" t="s">
        <v>689</v>
      </c>
      <c r="C195" s="484"/>
      <c r="D195" s="484"/>
      <c r="E195" s="484"/>
      <c r="F195" s="479"/>
      <c r="G195" s="479"/>
      <c r="H195" s="435"/>
    </row>
    <row r="196" spans="2:8" s="428" customFormat="1" ht="12">
      <c r="B196" s="474" t="s">
        <v>690</v>
      </c>
      <c r="C196" s="484"/>
      <c r="D196" s="484"/>
      <c r="E196" s="485">
        <v>480390</v>
      </c>
      <c r="F196" s="230"/>
      <c r="G196" s="230"/>
      <c r="H196" s="435"/>
    </row>
    <row r="197" spans="2:8" s="428" customFormat="1" ht="12">
      <c r="B197" s="474" t="s">
        <v>691</v>
      </c>
      <c r="C197" s="484"/>
      <c r="D197" s="484"/>
      <c r="E197" s="485">
        <v>480390</v>
      </c>
      <c r="F197" s="230"/>
      <c r="G197" s="230"/>
      <c r="H197" s="435"/>
    </row>
    <row r="198" spans="2:8" s="428" customFormat="1" ht="12">
      <c r="B198" s="474" t="s">
        <v>692</v>
      </c>
      <c r="C198" s="484"/>
      <c r="D198" s="484"/>
      <c r="E198" s="485">
        <v>504020</v>
      </c>
      <c r="F198" s="230"/>
      <c r="G198" s="230"/>
      <c r="H198" s="435"/>
    </row>
    <row r="199" spans="2:8" s="428" customFormat="1" ht="12">
      <c r="B199" s="474" t="s">
        <v>693</v>
      </c>
      <c r="C199" s="484"/>
      <c r="D199" s="484"/>
      <c r="E199" s="485"/>
      <c r="F199" s="230"/>
      <c r="G199" s="230"/>
      <c r="H199" s="435"/>
    </row>
    <row r="200" spans="2:8" s="428" customFormat="1" ht="12">
      <c r="B200" s="474" t="s">
        <v>694</v>
      </c>
      <c r="C200" s="484"/>
      <c r="D200" s="484"/>
      <c r="E200" s="485">
        <v>49821508768.23</v>
      </c>
      <c r="F200" s="230"/>
      <c r="G200" s="230"/>
      <c r="H200" s="435"/>
    </row>
    <row r="201" spans="2:10" s="428" customFormat="1" ht="12">
      <c r="B201" s="474" t="s">
        <v>695</v>
      </c>
      <c r="C201" s="484"/>
      <c r="D201" s="484"/>
      <c r="E201" s="485">
        <v>49517583539.00001</v>
      </c>
      <c r="F201" s="230"/>
      <c r="G201" s="230"/>
      <c r="H201" s="435"/>
      <c r="J201" s="486"/>
    </row>
    <row r="202" spans="2:10" s="428" customFormat="1" ht="12">
      <c r="B202" s="474" t="s">
        <v>696</v>
      </c>
      <c r="C202" s="484"/>
      <c r="D202" s="484"/>
      <c r="E202" s="485">
        <v>50787019784.02</v>
      </c>
      <c r="F202" s="230"/>
      <c r="G202" s="487"/>
      <c r="H202" s="435"/>
      <c r="J202" s="488"/>
    </row>
    <row r="203" spans="2:10" s="428" customFormat="1" ht="12">
      <c r="B203" s="474" t="s">
        <v>697</v>
      </c>
      <c r="C203" s="484"/>
      <c r="D203" s="484"/>
      <c r="E203" s="485">
        <v>-303925229.2300001</v>
      </c>
      <c r="F203" s="230"/>
      <c r="G203" s="489"/>
      <c r="H203" s="435"/>
      <c r="J203" s="488"/>
    </row>
    <row r="204" spans="2:8" s="428" customFormat="1" ht="12">
      <c r="B204" s="180" t="s">
        <v>698</v>
      </c>
      <c r="C204" s="181"/>
      <c r="D204" s="181"/>
      <c r="E204" s="229"/>
      <c r="F204" s="230"/>
      <c r="G204" s="230"/>
      <c r="H204" s="435"/>
    </row>
    <row r="205" spans="2:8" s="428" customFormat="1" ht="12">
      <c r="B205" s="433"/>
      <c r="C205" s="479"/>
      <c r="D205" s="479"/>
      <c r="E205" s="229"/>
      <c r="F205" s="229"/>
      <c r="G205" s="230"/>
      <c r="H205" s="435"/>
    </row>
    <row r="206" spans="2:8" s="428" customFormat="1" ht="12">
      <c r="B206" s="490" t="s">
        <v>719</v>
      </c>
      <c r="C206" s="478"/>
      <c r="D206" s="478"/>
      <c r="E206" s="479"/>
      <c r="F206" s="479"/>
      <c r="G206" s="479"/>
      <c r="H206" s="435"/>
    </row>
    <row r="207" spans="2:8" s="428" customFormat="1" ht="12">
      <c r="B207" s="433"/>
      <c r="C207" s="479"/>
      <c r="D207" s="479"/>
      <c r="E207" s="479"/>
      <c r="F207" s="491"/>
      <c r="G207" s="491"/>
      <c r="H207" s="435"/>
    </row>
    <row r="208" spans="2:8" s="428" customFormat="1" ht="12">
      <c r="B208" s="490" t="s">
        <v>720</v>
      </c>
      <c r="C208" s="478"/>
      <c r="D208" s="478"/>
      <c r="E208" s="479"/>
      <c r="F208" s="492"/>
      <c r="G208" s="479"/>
      <c r="H208" s="435"/>
    </row>
    <row r="209" spans="2:8" s="428" customFormat="1" ht="12">
      <c r="B209" s="180"/>
      <c r="C209" s="181"/>
      <c r="D209" s="181"/>
      <c r="E209" s="479"/>
      <c r="F209" s="479"/>
      <c r="G209" s="479"/>
      <c r="H209" s="435"/>
    </row>
    <row r="210" spans="2:8" s="428" customFormat="1" ht="12">
      <c r="B210" s="490" t="s">
        <v>721</v>
      </c>
      <c r="C210" s="478"/>
      <c r="D210" s="478"/>
      <c r="E210" s="479"/>
      <c r="F210" s="492"/>
      <c r="G210" s="479"/>
      <c r="H210" s="435"/>
    </row>
    <row r="211" spans="2:8" s="428" customFormat="1" ht="36" hidden="1">
      <c r="B211" s="470" t="s">
        <v>661</v>
      </c>
      <c r="C211" s="470" t="s">
        <v>699</v>
      </c>
      <c r="D211" s="470" t="s">
        <v>700</v>
      </c>
      <c r="E211" s="470" t="s">
        <v>701</v>
      </c>
      <c r="F211" s="470" t="s">
        <v>702</v>
      </c>
      <c r="G211" s="479"/>
      <c r="H211" s="435"/>
    </row>
    <row r="212" spans="2:8" s="428" customFormat="1" ht="12" hidden="1">
      <c r="B212" s="707" t="s">
        <v>703</v>
      </c>
      <c r="C212" s="708"/>
      <c r="D212" s="708"/>
      <c r="E212" s="708"/>
      <c r="F212" s="709"/>
      <c r="G212" s="479"/>
      <c r="H212" s="435"/>
    </row>
    <row r="213" spans="2:8" s="428" customFormat="1" ht="12" hidden="1">
      <c r="B213" s="703" t="s">
        <v>704</v>
      </c>
      <c r="C213" s="704"/>
      <c r="D213" s="704"/>
      <c r="E213" s="704"/>
      <c r="F213" s="705"/>
      <c r="G213" s="479"/>
      <c r="H213" s="435"/>
    </row>
    <row r="214" spans="2:8" s="428" customFormat="1" ht="12" hidden="1">
      <c r="B214" s="490"/>
      <c r="C214" s="478"/>
      <c r="D214" s="478"/>
      <c r="E214" s="479"/>
      <c r="F214" s="492"/>
      <c r="G214" s="479"/>
      <c r="H214" s="435"/>
    </row>
    <row r="215" spans="2:8" s="428" customFormat="1" ht="12">
      <c r="B215" s="490"/>
      <c r="C215" s="478"/>
      <c r="D215" s="478"/>
      <c r="E215" s="479"/>
      <c r="F215" s="492"/>
      <c r="G215" s="479"/>
      <c r="H215" s="435"/>
    </row>
    <row r="216" spans="2:8" s="483" customFormat="1" ht="12">
      <c r="B216" s="493" t="s">
        <v>722</v>
      </c>
      <c r="C216" s="413"/>
      <c r="D216" s="413"/>
      <c r="E216" s="408"/>
      <c r="F216" s="408"/>
      <c r="G216" s="408"/>
      <c r="H216" s="482"/>
    </row>
    <row r="217" spans="2:8" s="428" customFormat="1" ht="12">
      <c r="B217" s="474" t="s">
        <v>672</v>
      </c>
      <c r="C217" s="484"/>
      <c r="D217" s="484"/>
      <c r="E217" s="485">
        <v>1876</v>
      </c>
      <c r="F217" s="479"/>
      <c r="G217" s="479"/>
      <c r="H217" s="435"/>
    </row>
    <row r="218" spans="2:8" s="428" customFormat="1" ht="12">
      <c r="B218" s="474" t="s">
        <v>673</v>
      </c>
      <c r="C218" s="484"/>
      <c r="D218" s="484"/>
      <c r="E218" s="485">
        <v>1712088000</v>
      </c>
      <c r="F218" s="491"/>
      <c r="G218" s="494"/>
      <c r="H218" s="435"/>
    </row>
    <row r="219" spans="2:8" s="428" customFormat="1" ht="12">
      <c r="B219" s="474" t="s">
        <v>674</v>
      </c>
      <c r="C219" s="484"/>
      <c r="D219" s="484"/>
      <c r="E219" s="485">
        <v>11235254.879999999</v>
      </c>
      <c r="F219" s="479"/>
      <c r="G219" s="495"/>
      <c r="H219" s="435"/>
    </row>
    <row r="220" spans="2:8" s="428" customFormat="1" ht="12">
      <c r="B220" s="433"/>
      <c r="C220" s="479"/>
      <c r="D220" s="479"/>
      <c r="E220" s="479"/>
      <c r="F220" s="479"/>
      <c r="G220" s="479"/>
      <c r="H220" s="435"/>
    </row>
    <row r="221" spans="2:8" s="428" customFormat="1" ht="12.75" thickBot="1">
      <c r="B221" s="496" t="s">
        <v>675</v>
      </c>
      <c r="C221" s="437"/>
      <c r="D221" s="437"/>
      <c r="E221" s="437"/>
      <c r="F221" s="437"/>
      <c r="G221" s="437"/>
      <c r="H221" s="440"/>
    </row>
    <row r="222" s="428" customFormat="1" ht="12"/>
    <row r="223" s="434" customFormat="1" ht="12"/>
    <row r="224" spans="2:11" s="420" customFormat="1" ht="12">
      <c r="B224" s="706" t="s">
        <v>751</v>
      </c>
      <c r="C224" s="706"/>
      <c r="D224" s="706"/>
      <c r="E224" s="706"/>
      <c r="F224" s="706"/>
      <c r="G224" s="706"/>
      <c r="H224" s="706"/>
      <c r="I224" s="706"/>
      <c r="J224" s="706"/>
      <c r="K224" s="408"/>
    </row>
    <row r="225" spans="2:10" s="420" customFormat="1" ht="15" customHeight="1">
      <c r="B225" s="711" t="s">
        <v>752</v>
      </c>
      <c r="C225" s="712" t="s">
        <v>753</v>
      </c>
      <c r="D225" s="712"/>
      <c r="E225" s="498" t="s">
        <v>754</v>
      </c>
      <c r="F225" s="498" t="s">
        <v>755</v>
      </c>
      <c r="G225" s="713" t="s">
        <v>756</v>
      </c>
      <c r="H225" s="714"/>
      <c r="I225" s="714"/>
      <c r="J225" s="715"/>
    </row>
    <row r="226" spans="2:10" s="420" customFormat="1" ht="24">
      <c r="B226" s="711"/>
      <c r="C226" s="498" t="s">
        <v>519</v>
      </c>
      <c r="D226" s="498" t="s">
        <v>514</v>
      </c>
      <c r="E226" s="498" t="s">
        <v>757</v>
      </c>
      <c r="F226" s="498" t="s">
        <v>758</v>
      </c>
      <c r="G226" s="498" t="s">
        <v>519</v>
      </c>
      <c r="H226" s="498" t="s">
        <v>514</v>
      </c>
      <c r="I226" s="498" t="s">
        <v>757</v>
      </c>
      <c r="J226" s="498" t="s">
        <v>758</v>
      </c>
    </row>
    <row r="227" spans="2:10" s="420" customFormat="1" ht="12">
      <c r="B227" s="497" t="s">
        <v>759</v>
      </c>
      <c r="C227" s="499">
        <v>0.18099737822552253</v>
      </c>
      <c r="D227" s="499">
        <v>0.18934863318105144</v>
      </c>
      <c r="E227" s="499">
        <v>0.13889599896463523</v>
      </c>
      <c r="F227" s="499">
        <v>0.1315130389678174</v>
      </c>
      <c r="G227" s="500">
        <v>52208.2</v>
      </c>
      <c r="H227" s="500">
        <v>55993.8</v>
      </c>
      <c r="I227" s="500">
        <v>36402.1178683984</v>
      </c>
      <c r="J227" s="500">
        <v>34124.58111213026</v>
      </c>
    </row>
    <row r="228" spans="2:10" s="420" customFormat="1" ht="12">
      <c r="B228" s="501" t="s">
        <v>760</v>
      </c>
      <c r="C228" s="499">
        <v>0.09378978697312701</v>
      </c>
      <c r="D228" s="499">
        <v>0.10426784888146212</v>
      </c>
      <c r="E228" s="499">
        <v>0.04050434644595735</v>
      </c>
      <c r="F228" s="499">
        <v>0.06912554976469454</v>
      </c>
      <c r="G228" s="500">
        <v>10935.211716014008</v>
      </c>
      <c r="H228" s="500">
        <v>11039.678236610443</v>
      </c>
      <c r="I228" s="500">
        <v>10403.911641330791</v>
      </c>
      <c r="J228" s="500">
        <v>10689.297827671886</v>
      </c>
    </row>
    <row r="229" spans="2:10" s="420" customFormat="1" ht="12">
      <c r="B229" s="501" t="s">
        <v>761</v>
      </c>
      <c r="C229" s="499">
        <v>0.2970434604239216</v>
      </c>
      <c r="D229" s="499">
        <v>0.3098342368313278</v>
      </c>
      <c r="E229" s="499">
        <v>0.2516601965524161</v>
      </c>
      <c r="F229" s="499">
        <v>0.23783804099770323</v>
      </c>
      <c r="G229" s="500">
        <v>21789.36912572411</v>
      </c>
      <c r="H229" s="500">
        <v>22439.1670941267</v>
      </c>
      <c r="I229" s="500">
        <v>19585.071108302138</v>
      </c>
      <c r="J229" s="500">
        <v>18944.525351875298</v>
      </c>
    </row>
    <row r="230" spans="2:10" s="420" customFormat="1" ht="12">
      <c r="B230" s="501" t="s">
        <v>762</v>
      </c>
      <c r="C230" s="499">
        <v>0.17329927719318783</v>
      </c>
      <c r="D230" s="499">
        <v>0.18371769151540218</v>
      </c>
      <c r="E230" s="499">
        <v>0.1113520048995027</v>
      </c>
      <c r="F230" s="499">
        <v>0.12312287809612998</v>
      </c>
      <c r="G230" s="500">
        <v>22225.618452028724</v>
      </c>
      <c r="H230" s="500">
        <v>23229.50806070211</v>
      </c>
      <c r="I230" s="500">
        <v>16948.55065295525</v>
      </c>
      <c r="J230" s="500">
        <v>17864.80223210526</v>
      </c>
    </row>
    <row r="231" spans="2:11" ht="12">
      <c r="B231" s="502"/>
      <c r="C231" s="503"/>
      <c r="D231" s="503"/>
      <c r="E231" s="503"/>
      <c r="F231" s="503"/>
      <c r="G231" s="503"/>
      <c r="H231" s="504"/>
      <c r="I231" s="504"/>
      <c r="J231" s="504"/>
      <c r="K231" s="504"/>
    </row>
    <row r="233" spans="2:6" s="420" customFormat="1" ht="15" customHeight="1">
      <c r="B233" s="706" t="s">
        <v>763</v>
      </c>
      <c r="C233" s="706"/>
      <c r="D233" s="706"/>
      <c r="E233" s="706"/>
      <c r="F233" s="706"/>
    </row>
    <row r="234" spans="2:6" s="420" customFormat="1" ht="24">
      <c r="B234" s="505"/>
      <c r="C234" s="506" t="s">
        <v>764</v>
      </c>
      <c r="D234" s="506" t="s">
        <v>760</v>
      </c>
      <c r="E234" s="506" t="s">
        <v>761</v>
      </c>
      <c r="F234" s="506" t="s">
        <v>762</v>
      </c>
    </row>
    <row r="235" spans="2:6" s="420" customFormat="1" ht="12">
      <c r="B235" s="497" t="s">
        <v>765</v>
      </c>
      <c r="C235" s="507">
        <v>1200000</v>
      </c>
      <c r="D235" s="507">
        <v>120000</v>
      </c>
      <c r="E235" s="507">
        <v>360000</v>
      </c>
      <c r="F235" s="507">
        <v>600000</v>
      </c>
    </row>
    <row r="236" spans="2:6" s="420" customFormat="1" ht="12">
      <c r="B236" s="497" t="s">
        <v>766</v>
      </c>
      <c r="C236" s="507">
        <v>3001649.507945389</v>
      </c>
      <c r="D236" s="507">
        <v>131333.5635451674</v>
      </c>
      <c r="E236" s="507">
        <v>467428.0799038056</v>
      </c>
      <c r="F236" s="507">
        <v>977181.9097385854</v>
      </c>
    </row>
    <row r="237" spans="2:6" s="420" customFormat="1" ht="12">
      <c r="B237" s="497" t="s">
        <v>767</v>
      </c>
      <c r="C237" s="508">
        <v>0.1748567599587124</v>
      </c>
      <c r="D237" s="508">
        <v>0.18312439628257013</v>
      </c>
      <c r="E237" s="508">
        <v>0.17836786968556256</v>
      </c>
      <c r="F237" s="508">
        <v>0.19667224248903886</v>
      </c>
    </row>
    <row r="238" spans="2:6" s="420" customFormat="1" ht="12">
      <c r="B238" s="497" t="s">
        <v>768</v>
      </c>
      <c r="C238" s="508">
        <v>0.13248369465873602</v>
      </c>
      <c r="D238" s="508">
        <v>0.0593736642173767</v>
      </c>
      <c r="E238" s="508">
        <v>0.14378476832660092</v>
      </c>
      <c r="F238" s="508">
        <v>0.14351900957058822</v>
      </c>
    </row>
    <row r="239" spans="2:6" s="420" customFormat="1" ht="12">
      <c r="B239" s="497" t="s">
        <v>769</v>
      </c>
      <c r="C239" s="508">
        <v>0.1299989947217169</v>
      </c>
      <c r="D239" s="508">
        <v>0.0849318181621802</v>
      </c>
      <c r="E239" s="508">
        <v>0.1439882336069996</v>
      </c>
      <c r="F239" s="508">
        <v>0.1417732665809706</v>
      </c>
    </row>
    <row r="241" spans="2:6" s="420" customFormat="1" ht="15" customHeight="1">
      <c r="B241" s="706" t="s">
        <v>770</v>
      </c>
      <c r="C241" s="706"/>
      <c r="D241" s="706"/>
      <c r="E241" s="706"/>
      <c r="F241" s="706"/>
    </row>
    <row r="242" spans="2:6" s="420" customFormat="1" ht="24">
      <c r="B242" s="505"/>
      <c r="C242" s="506" t="s">
        <v>764</v>
      </c>
      <c r="D242" s="506" t="s">
        <v>760</v>
      </c>
      <c r="E242" s="506" t="s">
        <v>761</v>
      </c>
      <c r="F242" s="506" t="s">
        <v>762</v>
      </c>
    </row>
    <row r="243" spans="2:6" s="420" customFormat="1" ht="12">
      <c r="B243" s="497" t="s">
        <v>765</v>
      </c>
      <c r="C243" s="507">
        <v>1200000</v>
      </c>
      <c r="D243" s="507">
        <v>120000</v>
      </c>
      <c r="E243" s="507">
        <v>360000</v>
      </c>
      <c r="F243" s="507">
        <v>600000</v>
      </c>
    </row>
    <row r="244" spans="2:6" s="420" customFormat="1" ht="12">
      <c r="B244" s="497" t="s">
        <v>766</v>
      </c>
      <c r="C244" s="507">
        <v>3154130.0264997804</v>
      </c>
      <c r="D244" s="507">
        <v>131961.48056925877</v>
      </c>
      <c r="E244" s="507">
        <v>475263.4900248085</v>
      </c>
      <c r="F244" s="507">
        <v>1004598.381203854</v>
      </c>
    </row>
    <row r="245" spans="2:6" s="420" customFormat="1" ht="12">
      <c r="B245" s="497" t="s">
        <v>767</v>
      </c>
      <c r="C245" s="508">
        <v>0.18406196065695873</v>
      </c>
      <c r="D245" s="508">
        <v>0.19354234541931636</v>
      </c>
      <c r="E245" s="508">
        <v>0.19025724458599574</v>
      </c>
      <c r="F245" s="508">
        <v>0.20810672297625354</v>
      </c>
    </row>
    <row r="246" spans="2:6" s="420" customFormat="1" ht="12">
      <c r="B246" s="497" t="s">
        <v>768</v>
      </c>
      <c r="C246" s="508">
        <v>0.13248369465873602</v>
      </c>
      <c r="D246" s="508">
        <v>0.0593736642173767</v>
      </c>
      <c r="E246" s="508">
        <v>0.14378476832660092</v>
      </c>
      <c r="F246" s="508">
        <v>0.14351900957058822</v>
      </c>
    </row>
    <row r="247" spans="2:6" s="420" customFormat="1" ht="12">
      <c r="B247" s="497" t="s">
        <v>769</v>
      </c>
      <c r="C247" s="508">
        <v>0.1299989947217169</v>
      </c>
      <c r="D247" s="508">
        <v>0.0849318181621802</v>
      </c>
      <c r="E247" s="508">
        <v>0.1439882336069996</v>
      </c>
      <c r="F247" s="508">
        <v>0.1417732665809706</v>
      </c>
    </row>
    <row r="249" spans="2:6" s="420" customFormat="1" ht="12">
      <c r="B249" s="505" t="s">
        <v>771</v>
      </c>
      <c r="C249" s="505"/>
      <c r="D249" s="408"/>
      <c r="E249" s="408"/>
      <c r="F249" s="408"/>
    </row>
    <row r="250" spans="2:6" s="420" customFormat="1" ht="12">
      <c r="B250" s="509" t="s">
        <v>772</v>
      </c>
      <c r="C250" s="510">
        <v>0.12932028509425306</v>
      </c>
      <c r="E250" s="511"/>
      <c r="F250" s="408"/>
    </row>
    <row r="251" spans="2:6" s="420" customFormat="1" ht="12">
      <c r="B251" s="509" t="s">
        <v>773</v>
      </c>
      <c r="C251" s="510">
        <v>0.15244677586298244</v>
      </c>
      <c r="E251" s="511"/>
      <c r="F251" s="408"/>
    </row>
    <row r="252" spans="2:6" s="420" customFormat="1" ht="12">
      <c r="B252" s="509" t="s">
        <v>774</v>
      </c>
      <c r="C252" s="512">
        <v>1.5578037683942214</v>
      </c>
      <c r="E252" s="513"/>
      <c r="F252" s="408"/>
    </row>
    <row r="253" spans="2:6" s="420" customFormat="1" ht="12">
      <c r="B253" s="509" t="s">
        <v>775</v>
      </c>
      <c r="C253" s="512">
        <v>0.6486405470923333</v>
      </c>
      <c r="E253" s="513"/>
      <c r="F253" s="408"/>
    </row>
    <row r="254" spans="2:6" s="420" customFormat="1" ht="12">
      <c r="B254" s="509" t="s">
        <v>776</v>
      </c>
      <c r="C254" s="512">
        <v>0.31058130478075935</v>
      </c>
      <c r="E254" s="513"/>
      <c r="F254" s="408"/>
    </row>
    <row r="255" spans="2:6" s="420" customFormat="1" ht="12">
      <c r="B255" s="509" t="s">
        <v>777</v>
      </c>
      <c r="C255" s="512">
        <v>-0.038181090125100015</v>
      </c>
      <c r="E255" s="513"/>
      <c r="F255" s="408"/>
    </row>
    <row r="256" spans="2:6" s="420" customFormat="1" ht="12">
      <c r="B256" s="514" t="s">
        <v>778</v>
      </c>
      <c r="C256" s="515">
        <v>0.3360001124263482</v>
      </c>
      <c r="E256" s="516"/>
      <c r="F256" s="408"/>
    </row>
    <row r="257" spans="2:6" s="420" customFormat="1" ht="12">
      <c r="B257" s="497" t="s">
        <v>779</v>
      </c>
      <c r="C257" s="517">
        <v>0.069</v>
      </c>
      <c r="E257" s="511"/>
      <c r="F257" s="408"/>
    </row>
    <row r="258" spans="2:6" s="420" customFormat="1" ht="12">
      <c r="B258" s="502"/>
      <c r="C258" s="511"/>
      <c r="E258" s="511"/>
      <c r="F258" s="408"/>
    </row>
    <row r="259" spans="1:5" ht="12">
      <c r="A259" s="420"/>
      <c r="B259" s="498" t="s">
        <v>780</v>
      </c>
      <c r="C259" s="505"/>
      <c r="D259" s="420"/>
      <c r="E259" s="511"/>
    </row>
    <row r="260" spans="1:5" ht="12">
      <c r="A260" s="420"/>
      <c r="B260" s="509" t="s">
        <v>781</v>
      </c>
      <c r="C260" s="518">
        <v>0.031751722922853914</v>
      </c>
      <c r="D260" s="420"/>
      <c r="E260" s="511"/>
    </row>
    <row r="262" spans="2:6" s="420" customFormat="1" ht="12">
      <c r="B262" s="498" t="s">
        <v>782</v>
      </c>
      <c r="C262" s="408"/>
      <c r="D262" s="408"/>
      <c r="E262" s="408"/>
      <c r="F262" s="408"/>
    </row>
    <row r="263" spans="2:6" s="420" customFormat="1" ht="12">
      <c r="B263" s="497" t="s">
        <v>783</v>
      </c>
      <c r="C263" s="502"/>
      <c r="D263" s="408"/>
      <c r="E263" s="408"/>
      <c r="F263" s="408"/>
    </row>
    <row r="264" spans="2:6" s="420" customFormat="1" ht="12">
      <c r="B264" s="497" t="s">
        <v>784</v>
      </c>
      <c r="C264" s="502"/>
      <c r="D264" s="408"/>
      <c r="E264" s="408"/>
      <c r="F264" s="408"/>
    </row>
    <row r="265" ht="12.75" thickBot="1"/>
    <row r="266" spans="2:6" ht="12">
      <c r="B266" s="519"/>
      <c r="C266" s="520"/>
      <c r="D266" s="520"/>
      <c r="E266" s="699" t="s">
        <v>825</v>
      </c>
      <c r="F266" s="700"/>
    </row>
    <row r="267" spans="2:6" ht="12">
      <c r="B267" s="521" t="s">
        <v>826</v>
      </c>
      <c r="C267" s="522"/>
      <c r="D267" s="522"/>
      <c r="E267" s="523"/>
      <c r="F267" s="482"/>
    </row>
    <row r="268" spans="2:6" ht="12">
      <c r="B268" s="524"/>
      <c r="C268" s="522"/>
      <c r="D268" s="522"/>
      <c r="E268" s="522"/>
      <c r="F268" s="482"/>
    </row>
    <row r="269" spans="2:6" ht="12">
      <c r="B269" s="524"/>
      <c r="C269" s="522"/>
      <c r="D269" s="522"/>
      <c r="E269" s="523"/>
      <c r="F269" s="482"/>
    </row>
    <row r="270" spans="2:6" ht="12">
      <c r="B270" s="525" t="s">
        <v>827</v>
      </c>
      <c r="C270" s="522"/>
      <c r="D270" s="522"/>
      <c r="E270" s="523"/>
      <c r="F270" s="482"/>
    </row>
    <row r="271" spans="2:6" ht="12">
      <c r="B271" s="701" t="s">
        <v>828</v>
      </c>
      <c r="C271" s="702"/>
      <c r="D271" s="702"/>
      <c r="E271" s="523"/>
      <c r="F271" s="482"/>
    </row>
    <row r="272" spans="2:6" ht="12">
      <c r="B272" s="701"/>
      <c r="C272" s="702"/>
      <c r="D272" s="702"/>
      <c r="E272" s="523"/>
      <c r="F272" s="482"/>
    </row>
    <row r="273" spans="2:6" ht="12">
      <c r="B273" s="525" t="s">
        <v>829</v>
      </c>
      <c r="C273" s="522"/>
      <c r="D273" s="522"/>
      <c r="E273" s="523"/>
      <c r="F273" s="482"/>
    </row>
    <row r="274" spans="2:6" ht="12">
      <c r="B274" s="525"/>
      <c r="C274" s="522"/>
      <c r="D274" s="522"/>
      <c r="E274" s="523"/>
      <c r="F274" s="482"/>
    </row>
    <row r="275" spans="2:6" ht="12">
      <c r="B275" s="524"/>
      <c r="C275" s="522"/>
      <c r="D275" s="522"/>
      <c r="E275" s="523"/>
      <c r="F275" s="482"/>
    </row>
    <row r="276" spans="2:6" ht="12.75" thickBot="1">
      <c r="B276" s="526"/>
      <c r="C276" s="527"/>
      <c r="D276" s="527"/>
      <c r="E276" s="528"/>
      <c r="F276" s="529"/>
    </row>
    <row r="277" ht="12.75" thickBot="1"/>
    <row r="278" ht="12">
      <c r="B278" s="572" t="s">
        <v>830</v>
      </c>
    </row>
    <row r="279" ht="12">
      <c r="B279" s="573" t="s">
        <v>851</v>
      </c>
    </row>
    <row r="280" ht="12">
      <c r="B280" s="530"/>
    </row>
    <row r="281" ht="12">
      <c r="B281" s="530"/>
    </row>
    <row r="282" ht="12">
      <c r="B282" s="530"/>
    </row>
    <row r="283" ht="12">
      <c r="B283" s="530"/>
    </row>
    <row r="284" ht="12">
      <c r="B284" s="530"/>
    </row>
    <row r="285" ht="12">
      <c r="B285" s="530"/>
    </row>
    <row r="286" ht="12">
      <c r="B286" s="530"/>
    </row>
    <row r="287" ht="12">
      <c r="B287" s="530"/>
    </row>
    <row r="288" ht="12">
      <c r="B288" s="530"/>
    </row>
    <row r="289" ht="12.75" thickBot="1">
      <c r="B289" s="531"/>
    </row>
  </sheetData>
  <sheetProtection/>
  <mergeCells count="19">
    <mergeCell ref="B1:G1"/>
    <mergeCell ref="B224:J224"/>
    <mergeCell ref="B225:B226"/>
    <mergeCell ref="C225:D225"/>
    <mergeCell ref="G225:J225"/>
    <mergeCell ref="B128:D128"/>
    <mergeCell ref="B131:G131"/>
    <mergeCell ref="G189:G190"/>
    <mergeCell ref="B191:G191"/>
    <mergeCell ref="B192:G192"/>
    <mergeCell ref="B138:B139"/>
    <mergeCell ref="C138:C139"/>
    <mergeCell ref="G176:G186"/>
    <mergeCell ref="E266:F266"/>
    <mergeCell ref="B271:D272"/>
    <mergeCell ref="B213:F213"/>
    <mergeCell ref="B233:F233"/>
    <mergeCell ref="B241:F241"/>
    <mergeCell ref="B212:F212"/>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3.xml><?xml version="1.0" encoding="utf-8"?>
<worksheet xmlns="http://schemas.openxmlformats.org/spreadsheetml/2006/main" xmlns:r="http://schemas.openxmlformats.org/officeDocument/2006/relationships">
  <sheetPr>
    <outlinePr summaryBelow="0"/>
  </sheetPr>
  <dimension ref="A1:M157"/>
  <sheetViews>
    <sheetView zoomScalePageLayoutView="0" workbookViewId="0" topLeftCell="A1">
      <selection activeCell="K10" sqref="K10"/>
    </sheetView>
  </sheetViews>
  <sheetFormatPr defaultColWidth="9.140625" defaultRowHeight="15"/>
  <cols>
    <col min="1" max="1" width="3.28125" style="0" customWidth="1"/>
    <col min="2" max="2" width="45.57421875" style="0" customWidth="1"/>
    <col min="3" max="3" width="16.7109375" style="0" customWidth="1"/>
    <col min="4" max="4" width="22.421875" style="0" customWidth="1"/>
    <col min="5" max="5" width="16.7109375" style="0" customWidth="1"/>
    <col min="6" max="6" width="21.28125" style="0" customWidth="1"/>
    <col min="7" max="7" width="15.28125" style="0" customWidth="1"/>
    <col min="8" max="8" width="11.57421875" style="0" customWidth="1"/>
    <col min="9" max="9" width="10.421875" style="0" customWidth="1"/>
    <col min="10" max="10" width="10.8515625" style="0" customWidth="1"/>
  </cols>
  <sheetData>
    <row r="1" spans="1:10" ht="15.75" customHeight="1">
      <c r="A1" s="2"/>
      <c r="B1" s="710" t="s">
        <v>802</v>
      </c>
      <c r="C1" s="731"/>
      <c r="D1" s="731"/>
      <c r="E1" s="731"/>
      <c r="F1" s="731"/>
      <c r="G1" s="2"/>
      <c r="H1" s="2"/>
      <c r="I1" s="2"/>
      <c r="J1" s="2"/>
    </row>
    <row r="2" spans="1:11" s="265" customFormat="1" ht="12.75" customHeight="1">
      <c r="A2" s="762"/>
      <c r="B2" s="763"/>
      <c r="C2" s="762"/>
      <c r="D2" s="762"/>
      <c r="E2" s="762"/>
      <c r="F2" s="762"/>
      <c r="G2" s="762"/>
      <c r="H2" s="762"/>
      <c r="I2" s="764" t="s">
        <v>919</v>
      </c>
      <c r="J2" s="765"/>
      <c r="K2" s="187"/>
    </row>
    <row r="3" spans="1:10" ht="12.75" customHeight="1" thickBot="1">
      <c r="A3" s="4" t="s">
        <v>4</v>
      </c>
      <c r="B3" s="5" t="s">
        <v>5</v>
      </c>
      <c r="C3" s="2"/>
      <c r="D3" s="2"/>
      <c r="E3" s="2"/>
      <c r="F3" s="2"/>
      <c r="G3" s="2"/>
      <c r="H3" s="2"/>
      <c r="I3" s="2"/>
      <c r="J3" s="2"/>
    </row>
    <row r="4" spans="1:10" ht="27.75" customHeight="1">
      <c r="A4" s="2"/>
      <c r="B4" s="6" t="s">
        <v>6</v>
      </c>
      <c r="C4" s="7" t="s">
        <v>7</v>
      </c>
      <c r="D4" s="8" t="s">
        <v>8</v>
      </c>
      <c r="E4" s="8" t="s">
        <v>9</v>
      </c>
      <c r="F4" s="8" t="s">
        <v>10</v>
      </c>
      <c r="G4" s="8" t="s">
        <v>11</v>
      </c>
      <c r="H4" s="8" t="s">
        <v>12</v>
      </c>
      <c r="I4" s="9" t="s">
        <v>13</v>
      </c>
      <c r="J4" s="10" t="s">
        <v>14</v>
      </c>
    </row>
    <row r="5" spans="1:10" ht="12.75" customHeight="1">
      <c r="A5" s="2"/>
      <c r="B5" s="11" t="s">
        <v>15</v>
      </c>
      <c r="C5" s="12"/>
      <c r="D5" s="12"/>
      <c r="E5" s="12"/>
      <c r="F5" s="12"/>
      <c r="G5" s="12"/>
      <c r="H5" s="13"/>
      <c r="I5" s="14"/>
      <c r="J5" s="2"/>
    </row>
    <row r="6" spans="1:10" ht="12.75" customHeight="1">
      <c r="A6" s="2"/>
      <c r="B6" s="11" t="s">
        <v>16</v>
      </c>
      <c r="C6" s="12"/>
      <c r="D6" s="12"/>
      <c r="E6" s="12"/>
      <c r="F6" s="2"/>
      <c r="G6" s="13"/>
      <c r="H6" s="13"/>
      <c r="I6" s="14"/>
      <c r="J6" s="2"/>
    </row>
    <row r="7" spans="1:10" ht="12.75" customHeight="1">
      <c r="A7" s="15" t="s">
        <v>17</v>
      </c>
      <c r="B7" s="16" t="s">
        <v>18</v>
      </c>
      <c r="C7" s="12" t="s">
        <v>19</v>
      </c>
      <c r="D7" s="12" t="s">
        <v>20</v>
      </c>
      <c r="E7" s="17">
        <v>430388</v>
      </c>
      <c r="F7" s="18">
        <v>11945.85</v>
      </c>
      <c r="G7" s="19">
        <v>0.0782</v>
      </c>
      <c r="H7" s="20"/>
      <c r="I7" s="21"/>
      <c r="J7" s="2"/>
    </row>
    <row r="8" spans="1:10" ht="12.75" customHeight="1">
      <c r="A8" s="15" t="s">
        <v>25</v>
      </c>
      <c r="B8" s="16" t="s">
        <v>26</v>
      </c>
      <c r="C8" s="12" t="s">
        <v>27</v>
      </c>
      <c r="D8" s="12" t="s">
        <v>20</v>
      </c>
      <c r="E8" s="17">
        <v>169867</v>
      </c>
      <c r="F8" s="18">
        <v>11632.41</v>
      </c>
      <c r="G8" s="19">
        <v>0.0762</v>
      </c>
      <c r="H8" s="20"/>
      <c r="I8" s="21"/>
      <c r="J8" s="2"/>
    </row>
    <row r="9" spans="1:10" ht="12.75" customHeight="1">
      <c r="A9" s="15" t="s">
        <v>28</v>
      </c>
      <c r="B9" s="16" t="s">
        <v>29</v>
      </c>
      <c r="C9" s="12" t="s">
        <v>30</v>
      </c>
      <c r="D9" s="12" t="s">
        <v>31</v>
      </c>
      <c r="E9" s="17">
        <v>999316</v>
      </c>
      <c r="F9" s="18">
        <v>9170.22</v>
      </c>
      <c r="G9" s="19">
        <v>0.0601</v>
      </c>
      <c r="H9" s="20"/>
      <c r="I9" s="21"/>
      <c r="J9" s="2"/>
    </row>
    <row r="10" spans="1:10" ht="12.75" customHeight="1">
      <c r="A10" s="15" t="s">
        <v>32</v>
      </c>
      <c r="B10" s="16" t="s">
        <v>33</v>
      </c>
      <c r="C10" s="12" t="s">
        <v>34</v>
      </c>
      <c r="D10" s="12" t="s">
        <v>31</v>
      </c>
      <c r="E10" s="17">
        <v>1019972</v>
      </c>
      <c r="F10" s="18">
        <v>8771.76</v>
      </c>
      <c r="G10" s="19">
        <v>0.0574</v>
      </c>
      <c r="H10" s="20"/>
      <c r="I10" s="21"/>
      <c r="J10" s="2"/>
    </row>
    <row r="11" spans="1:10" ht="12.75" customHeight="1">
      <c r="A11" s="15" t="s">
        <v>39</v>
      </c>
      <c r="B11" s="16" t="s">
        <v>40</v>
      </c>
      <c r="C11" s="12" t="s">
        <v>41</v>
      </c>
      <c r="D11" s="12" t="s">
        <v>42</v>
      </c>
      <c r="E11" s="17">
        <v>3249900</v>
      </c>
      <c r="F11" s="18">
        <v>7710.39</v>
      </c>
      <c r="G11" s="19">
        <v>0.0505</v>
      </c>
      <c r="H11" s="20"/>
      <c r="I11" s="21"/>
      <c r="J11" s="2"/>
    </row>
    <row r="12" spans="1:10" ht="12.75" customHeight="1">
      <c r="A12" s="15" t="s">
        <v>35</v>
      </c>
      <c r="B12" s="16" t="s">
        <v>36</v>
      </c>
      <c r="C12" s="12" t="s">
        <v>37</v>
      </c>
      <c r="D12" s="12" t="s">
        <v>38</v>
      </c>
      <c r="E12" s="17">
        <v>710840</v>
      </c>
      <c r="F12" s="18">
        <v>7564.05</v>
      </c>
      <c r="G12" s="19">
        <v>0.0495</v>
      </c>
      <c r="H12" s="20"/>
      <c r="I12" s="21"/>
      <c r="J12" s="2"/>
    </row>
    <row r="13" spans="1:10" ht="12.75" customHeight="1">
      <c r="A13" s="15" t="s">
        <v>283</v>
      </c>
      <c r="B13" s="16" t="s">
        <v>284</v>
      </c>
      <c r="C13" s="12" t="s">
        <v>285</v>
      </c>
      <c r="D13" s="12" t="s">
        <v>38</v>
      </c>
      <c r="E13" s="17">
        <v>1957602</v>
      </c>
      <c r="F13" s="18">
        <v>7536.77</v>
      </c>
      <c r="G13" s="19">
        <v>0.0494</v>
      </c>
      <c r="H13" s="20"/>
      <c r="I13" s="21"/>
      <c r="J13" s="2"/>
    </row>
    <row r="14" spans="1:10" ht="12.75" customHeight="1">
      <c r="A14" s="15" t="s">
        <v>60</v>
      </c>
      <c r="B14" s="16" t="s">
        <v>61</v>
      </c>
      <c r="C14" s="12" t="s">
        <v>62</v>
      </c>
      <c r="D14" s="12" t="s">
        <v>53</v>
      </c>
      <c r="E14" s="17">
        <v>87665</v>
      </c>
      <c r="F14" s="18">
        <v>7530.03</v>
      </c>
      <c r="G14" s="19">
        <v>0.0493</v>
      </c>
      <c r="H14" s="20"/>
      <c r="I14" s="21"/>
      <c r="J14" s="2"/>
    </row>
    <row r="15" spans="1:10" ht="12.75" customHeight="1">
      <c r="A15" s="15" t="s">
        <v>43</v>
      </c>
      <c r="B15" s="16" t="s">
        <v>44</v>
      </c>
      <c r="C15" s="12" t="s">
        <v>45</v>
      </c>
      <c r="D15" s="12" t="s">
        <v>46</v>
      </c>
      <c r="E15" s="17">
        <v>3214222</v>
      </c>
      <c r="F15" s="18">
        <v>7492.35</v>
      </c>
      <c r="G15" s="19">
        <v>0.0491</v>
      </c>
      <c r="H15" s="20"/>
      <c r="I15" s="21"/>
      <c r="J15" s="2"/>
    </row>
    <row r="16" spans="1:10" ht="12.75" customHeight="1">
      <c r="A16" s="15" t="s">
        <v>127</v>
      </c>
      <c r="B16" s="16" t="s">
        <v>128</v>
      </c>
      <c r="C16" s="12" t="s">
        <v>129</v>
      </c>
      <c r="D16" s="12" t="s">
        <v>38</v>
      </c>
      <c r="E16" s="17">
        <v>232516</v>
      </c>
      <c r="F16" s="18">
        <v>7485.27</v>
      </c>
      <c r="G16" s="19">
        <v>0.049</v>
      </c>
      <c r="H16" s="20"/>
      <c r="I16" s="21"/>
      <c r="J16" s="2"/>
    </row>
    <row r="17" spans="1:10" ht="12.75" customHeight="1">
      <c r="A17" s="15" t="s">
        <v>21</v>
      </c>
      <c r="B17" s="16" t="s">
        <v>22</v>
      </c>
      <c r="C17" s="12" t="s">
        <v>23</v>
      </c>
      <c r="D17" s="12" t="s">
        <v>24</v>
      </c>
      <c r="E17" s="17">
        <v>1596935</v>
      </c>
      <c r="F17" s="18">
        <v>6795.76</v>
      </c>
      <c r="G17" s="19">
        <v>0.0445</v>
      </c>
      <c r="H17" s="20"/>
      <c r="I17" s="21"/>
      <c r="J17" s="2"/>
    </row>
    <row r="18" spans="1:10" ht="12.75" customHeight="1">
      <c r="A18" s="15" t="s">
        <v>114</v>
      </c>
      <c r="B18" s="16" t="s">
        <v>115</v>
      </c>
      <c r="C18" s="12" t="s">
        <v>116</v>
      </c>
      <c r="D18" s="12" t="s">
        <v>20</v>
      </c>
      <c r="E18" s="17">
        <v>120983</v>
      </c>
      <c r="F18" s="18">
        <v>6112.55</v>
      </c>
      <c r="G18" s="19">
        <v>0.04</v>
      </c>
      <c r="H18" s="20"/>
      <c r="I18" s="21"/>
      <c r="J18" s="2"/>
    </row>
    <row r="19" spans="1:10" ht="12.75" customHeight="1">
      <c r="A19" s="15" t="s">
        <v>76</v>
      </c>
      <c r="B19" s="16" t="s">
        <v>77</v>
      </c>
      <c r="C19" s="12" t="s">
        <v>78</v>
      </c>
      <c r="D19" s="12" t="s">
        <v>38</v>
      </c>
      <c r="E19" s="17">
        <v>304846</v>
      </c>
      <c r="F19" s="18">
        <v>3818.96</v>
      </c>
      <c r="G19" s="19">
        <v>0.025</v>
      </c>
      <c r="H19" s="20"/>
      <c r="I19" s="21"/>
      <c r="J19" s="2"/>
    </row>
    <row r="20" spans="1:10" ht="12.75" customHeight="1">
      <c r="A20" s="15" t="s">
        <v>99</v>
      </c>
      <c r="B20" s="16" t="s">
        <v>100</v>
      </c>
      <c r="C20" s="12" t="s">
        <v>101</v>
      </c>
      <c r="D20" s="12" t="s">
        <v>50</v>
      </c>
      <c r="E20" s="17">
        <v>336099</v>
      </c>
      <c r="F20" s="18">
        <v>2212.37</v>
      </c>
      <c r="G20" s="19">
        <v>0.0145</v>
      </c>
      <c r="H20" s="20"/>
      <c r="I20" s="21"/>
      <c r="J20" s="2"/>
    </row>
    <row r="21" spans="1:10" ht="12.75" customHeight="1">
      <c r="A21" s="15" t="s">
        <v>286</v>
      </c>
      <c r="B21" s="16" t="s">
        <v>287</v>
      </c>
      <c r="C21" s="12" t="s">
        <v>288</v>
      </c>
      <c r="D21" s="12" t="s">
        <v>289</v>
      </c>
      <c r="E21" s="17">
        <v>709493</v>
      </c>
      <c r="F21" s="18">
        <v>2070.66</v>
      </c>
      <c r="G21" s="19">
        <v>0.0136</v>
      </c>
      <c r="H21" s="20"/>
      <c r="I21" s="21"/>
      <c r="J21" s="2"/>
    </row>
    <row r="22" spans="1:10" ht="12.75" customHeight="1">
      <c r="A22" s="15" t="s">
        <v>290</v>
      </c>
      <c r="B22" s="16" t="s">
        <v>291</v>
      </c>
      <c r="C22" s="12" t="s">
        <v>292</v>
      </c>
      <c r="D22" s="12" t="s">
        <v>293</v>
      </c>
      <c r="E22" s="17">
        <v>51856</v>
      </c>
      <c r="F22" s="18">
        <v>1702.1</v>
      </c>
      <c r="G22" s="19">
        <v>0.0111</v>
      </c>
      <c r="H22" s="20"/>
      <c r="I22" s="21"/>
      <c r="J22" s="2"/>
    </row>
    <row r="23" spans="1:10" ht="12.75" customHeight="1">
      <c r="A23" s="15" t="s">
        <v>63</v>
      </c>
      <c r="B23" s="16" t="s">
        <v>64</v>
      </c>
      <c r="C23" s="12" t="s">
        <v>65</v>
      </c>
      <c r="D23" s="12" t="s">
        <v>66</v>
      </c>
      <c r="E23" s="17">
        <v>291210</v>
      </c>
      <c r="F23" s="18">
        <v>1514</v>
      </c>
      <c r="G23" s="19">
        <v>0.0099</v>
      </c>
      <c r="H23" s="20"/>
      <c r="I23" s="21"/>
      <c r="J23" s="2"/>
    </row>
    <row r="24" spans="1:10" ht="12.75" customHeight="1">
      <c r="A24" s="15" t="s">
        <v>73</v>
      </c>
      <c r="B24" s="16" t="s">
        <v>74</v>
      </c>
      <c r="C24" s="12" t="s">
        <v>75</v>
      </c>
      <c r="D24" s="12" t="s">
        <v>66</v>
      </c>
      <c r="E24" s="17">
        <v>30466</v>
      </c>
      <c r="F24" s="18">
        <v>1501.93</v>
      </c>
      <c r="G24" s="19">
        <v>0.0098</v>
      </c>
      <c r="H24" s="20"/>
      <c r="I24" s="21"/>
      <c r="J24" s="2"/>
    </row>
    <row r="25" spans="1:10" ht="12.75" customHeight="1">
      <c r="A25" s="15" t="s">
        <v>70</v>
      </c>
      <c r="B25" s="16" t="s">
        <v>71</v>
      </c>
      <c r="C25" s="12" t="s">
        <v>72</v>
      </c>
      <c r="D25" s="12" t="s">
        <v>66</v>
      </c>
      <c r="E25" s="17">
        <v>159500</v>
      </c>
      <c r="F25" s="18">
        <v>1448.34</v>
      </c>
      <c r="G25" s="19">
        <v>0.0095</v>
      </c>
      <c r="H25" s="20"/>
      <c r="I25" s="21"/>
      <c r="J25" s="2"/>
    </row>
    <row r="26" spans="1:10" ht="12.75" customHeight="1">
      <c r="A26" s="15" t="s">
        <v>57</v>
      </c>
      <c r="B26" s="16" t="s">
        <v>58</v>
      </c>
      <c r="C26" s="12" t="s">
        <v>59</v>
      </c>
      <c r="D26" s="12" t="s">
        <v>50</v>
      </c>
      <c r="E26" s="17">
        <v>230215</v>
      </c>
      <c r="F26" s="18">
        <v>1423.99</v>
      </c>
      <c r="G26" s="19">
        <v>0.0093</v>
      </c>
      <c r="H26" s="20"/>
      <c r="I26" s="21"/>
      <c r="J26" s="2"/>
    </row>
    <row r="27" spans="1:10" ht="12.75" customHeight="1">
      <c r="A27" s="15" t="s">
        <v>47</v>
      </c>
      <c r="B27" s="16" t="s">
        <v>48</v>
      </c>
      <c r="C27" s="12" t="s">
        <v>49</v>
      </c>
      <c r="D27" s="12" t="s">
        <v>50</v>
      </c>
      <c r="E27" s="17">
        <v>878211</v>
      </c>
      <c r="F27" s="18">
        <v>1374.84</v>
      </c>
      <c r="G27" s="19">
        <v>0.009</v>
      </c>
      <c r="H27" s="20"/>
      <c r="I27" s="21"/>
      <c r="J27" s="2"/>
    </row>
    <row r="28" spans="1:10" ht="12.75" customHeight="1">
      <c r="A28" s="15" t="s">
        <v>93</v>
      </c>
      <c r="B28" s="16" t="s">
        <v>94</v>
      </c>
      <c r="C28" s="12" t="s">
        <v>95</v>
      </c>
      <c r="D28" s="12" t="s">
        <v>66</v>
      </c>
      <c r="E28" s="17">
        <v>174919</v>
      </c>
      <c r="F28" s="18">
        <v>1242.19</v>
      </c>
      <c r="G28" s="19">
        <v>0.0081</v>
      </c>
      <c r="H28" s="20"/>
      <c r="I28" s="21"/>
      <c r="J28" s="2"/>
    </row>
    <row r="29" spans="1:10" ht="12.75" customHeight="1">
      <c r="A29" s="15" t="s">
        <v>83</v>
      </c>
      <c r="B29" s="16" t="s">
        <v>84</v>
      </c>
      <c r="C29" s="12" t="s">
        <v>85</v>
      </c>
      <c r="D29" s="12" t="s">
        <v>86</v>
      </c>
      <c r="E29" s="17">
        <v>1124000</v>
      </c>
      <c r="F29" s="18">
        <v>1219.54</v>
      </c>
      <c r="G29" s="19">
        <v>0.008</v>
      </c>
      <c r="H29" s="20"/>
      <c r="I29" s="21"/>
      <c r="J29" s="2"/>
    </row>
    <row r="30" spans="1:10" ht="12.75" customHeight="1">
      <c r="A30" s="15" t="s">
        <v>294</v>
      </c>
      <c r="B30" s="16" t="s">
        <v>295</v>
      </c>
      <c r="C30" s="12" t="s">
        <v>296</v>
      </c>
      <c r="D30" s="12" t="s">
        <v>297</v>
      </c>
      <c r="E30" s="17">
        <v>176391</v>
      </c>
      <c r="F30" s="18">
        <v>1062.31</v>
      </c>
      <c r="G30" s="19">
        <v>0.007</v>
      </c>
      <c r="H30" s="20"/>
      <c r="I30" s="21"/>
      <c r="J30" s="2"/>
    </row>
    <row r="31" spans="1:10" ht="12.75" customHeight="1">
      <c r="A31" s="15" t="s">
        <v>89</v>
      </c>
      <c r="B31" s="16" t="s">
        <v>90</v>
      </c>
      <c r="C31" s="12" t="s">
        <v>91</v>
      </c>
      <c r="D31" s="12" t="s">
        <v>92</v>
      </c>
      <c r="E31" s="17">
        <v>46003</v>
      </c>
      <c r="F31" s="18">
        <v>958.82</v>
      </c>
      <c r="G31" s="19">
        <v>0.0063</v>
      </c>
      <c r="H31" s="20"/>
      <c r="I31" s="21"/>
      <c r="J31" s="2"/>
    </row>
    <row r="32" spans="1:10" ht="12.75" customHeight="1">
      <c r="A32" s="15" t="s">
        <v>54</v>
      </c>
      <c r="B32" s="16" t="s">
        <v>55</v>
      </c>
      <c r="C32" s="12" t="s">
        <v>56</v>
      </c>
      <c r="D32" s="12" t="s">
        <v>50</v>
      </c>
      <c r="E32" s="17">
        <v>81364</v>
      </c>
      <c r="F32" s="18">
        <v>818.2</v>
      </c>
      <c r="G32" s="19">
        <v>0.0054</v>
      </c>
      <c r="H32" s="20"/>
      <c r="I32" s="21"/>
      <c r="J32" s="2"/>
    </row>
    <row r="33" spans="1:10" ht="12.75" customHeight="1">
      <c r="A33" s="15" t="s">
        <v>96</v>
      </c>
      <c r="B33" s="16" t="s">
        <v>97</v>
      </c>
      <c r="C33" s="12" t="s">
        <v>98</v>
      </c>
      <c r="D33" s="12" t="s">
        <v>50</v>
      </c>
      <c r="E33" s="17">
        <v>16672</v>
      </c>
      <c r="F33" s="18">
        <v>788.79</v>
      </c>
      <c r="G33" s="19">
        <v>0.0052</v>
      </c>
      <c r="H33" s="20"/>
      <c r="I33" s="21"/>
      <c r="J33" s="2"/>
    </row>
    <row r="34" spans="1:10" ht="12.75" customHeight="1">
      <c r="A34" s="15" t="s">
        <v>67</v>
      </c>
      <c r="B34" s="16" t="s">
        <v>68</v>
      </c>
      <c r="C34" s="12" t="s">
        <v>69</v>
      </c>
      <c r="D34" s="12" t="s">
        <v>50</v>
      </c>
      <c r="E34" s="17">
        <v>48775</v>
      </c>
      <c r="F34" s="18">
        <v>682.56</v>
      </c>
      <c r="G34" s="19">
        <v>0.0045</v>
      </c>
      <c r="H34" s="20"/>
      <c r="I34" s="21"/>
      <c r="J34" s="2"/>
    </row>
    <row r="35" spans="1:10" ht="12.75" customHeight="1">
      <c r="A35" s="15" t="s">
        <v>108</v>
      </c>
      <c r="B35" s="16" t="s">
        <v>109</v>
      </c>
      <c r="C35" s="12" t="s">
        <v>110</v>
      </c>
      <c r="D35" s="12" t="s">
        <v>111</v>
      </c>
      <c r="E35" s="17">
        <v>1124000</v>
      </c>
      <c r="F35" s="18">
        <v>414.76</v>
      </c>
      <c r="G35" s="19">
        <v>0.0027</v>
      </c>
      <c r="H35" s="20"/>
      <c r="I35" s="21"/>
      <c r="J35" s="2"/>
    </row>
    <row r="36" spans="1:10" ht="12.75" customHeight="1">
      <c r="A36" s="15" t="s">
        <v>105</v>
      </c>
      <c r="B36" s="16" t="s">
        <v>106</v>
      </c>
      <c r="C36" s="12" t="s">
        <v>107</v>
      </c>
      <c r="D36" s="12" t="s">
        <v>38</v>
      </c>
      <c r="E36" s="17">
        <v>7491</v>
      </c>
      <c r="F36" s="18">
        <v>266.82</v>
      </c>
      <c r="G36" s="19">
        <v>0.0017</v>
      </c>
      <c r="H36" s="20"/>
      <c r="I36" s="21"/>
      <c r="J36" s="2"/>
    </row>
    <row r="37" spans="1:10" ht="12.75" customHeight="1">
      <c r="A37" s="2"/>
      <c r="B37" s="11" t="s">
        <v>136</v>
      </c>
      <c r="C37" s="12"/>
      <c r="D37" s="12"/>
      <c r="E37" s="12"/>
      <c r="F37" s="22">
        <v>124268.59</v>
      </c>
      <c r="G37" s="23">
        <v>0.8138</v>
      </c>
      <c r="H37" s="24"/>
      <c r="I37" s="25"/>
      <c r="J37" s="2"/>
    </row>
    <row r="38" spans="1:10" ht="12.75" customHeight="1">
      <c r="A38" s="2"/>
      <c r="B38" s="26" t="s">
        <v>137</v>
      </c>
      <c r="C38" s="1"/>
      <c r="D38" s="1"/>
      <c r="E38" s="1"/>
      <c r="F38" s="24" t="s">
        <v>138</v>
      </c>
      <c r="G38" s="24" t="s">
        <v>138</v>
      </c>
      <c r="H38" s="24"/>
      <c r="I38" s="25"/>
      <c r="J38" s="2"/>
    </row>
    <row r="39" spans="1:10" ht="12.75" customHeight="1">
      <c r="A39" s="2"/>
      <c r="B39" s="26" t="s">
        <v>136</v>
      </c>
      <c r="C39" s="1"/>
      <c r="D39" s="1"/>
      <c r="E39" s="1"/>
      <c r="F39" s="24" t="s">
        <v>138</v>
      </c>
      <c r="G39" s="24" t="s">
        <v>138</v>
      </c>
      <c r="H39" s="24"/>
      <c r="I39" s="25"/>
      <c r="J39" s="2"/>
    </row>
    <row r="40" spans="1:10" ht="12.75" customHeight="1">
      <c r="A40" s="2"/>
      <c r="B40" s="26" t="s">
        <v>139</v>
      </c>
      <c r="C40" s="27"/>
      <c r="D40" s="1"/>
      <c r="E40" s="27"/>
      <c r="F40" s="22">
        <v>124268.59</v>
      </c>
      <c r="G40" s="23">
        <v>0.8138</v>
      </c>
      <c r="H40" s="24"/>
      <c r="I40" s="25"/>
      <c r="J40" s="2"/>
    </row>
    <row r="41" spans="1:10" ht="12.75" customHeight="1">
      <c r="A41" s="2"/>
      <c r="B41" s="11" t="s">
        <v>165</v>
      </c>
      <c r="C41" s="12"/>
      <c r="D41" s="12"/>
      <c r="E41" s="12"/>
      <c r="F41" s="12"/>
      <c r="G41" s="12"/>
      <c r="H41" s="13"/>
      <c r="I41" s="14"/>
      <c r="J41" s="2"/>
    </row>
    <row r="42" spans="1:10" ht="12.75" customHeight="1">
      <c r="A42" s="2"/>
      <c r="B42" s="11" t="s">
        <v>166</v>
      </c>
      <c r="C42" s="12"/>
      <c r="D42" s="12"/>
      <c r="E42" s="12"/>
      <c r="F42" s="2"/>
      <c r="G42" s="13"/>
      <c r="H42" s="13"/>
      <c r="I42" s="14"/>
      <c r="J42" s="2"/>
    </row>
    <row r="43" spans="1:10" ht="12.75" customHeight="1">
      <c r="A43" s="15" t="s">
        <v>298</v>
      </c>
      <c r="B43" s="16" t="s">
        <v>803</v>
      </c>
      <c r="C43" s="12" t="s">
        <v>299</v>
      </c>
      <c r="D43" s="12" t="s">
        <v>501</v>
      </c>
      <c r="E43" s="17">
        <v>500</v>
      </c>
      <c r="F43" s="18">
        <v>2385.19</v>
      </c>
      <c r="G43" s="19">
        <v>0.0156</v>
      </c>
      <c r="H43" s="28">
        <v>0.0726</v>
      </c>
      <c r="I43" s="21"/>
      <c r="J43" s="2"/>
    </row>
    <row r="44" spans="1:10" ht="12.75" customHeight="1">
      <c r="A44" s="15" t="s">
        <v>300</v>
      </c>
      <c r="B44" s="16" t="s">
        <v>804</v>
      </c>
      <c r="C44" s="12" t="s">
        <v>301</v>
      </c>
      <c r="D44" s="12" t="s">
        <v>500</v>
      </c>
      <c r="E44" s="17">
        <v>500</v>
      </c>
      <c r="F44" s="18">
        <v>2377.96</v>
      </c>
      <c r="G44" s="19">
        <v>0.0156</v>
      </c>
      <c r="H44" s="28">
        <v>0.073751</v>
      </c>
      <c r="I44" s="21"/>
      <c r="J44" s="2"/>
    </row>
    <row r="45" spans="1:10" ht="12.75" customHeight="1">
      <c r="A45" s="15" t="s">
        <v>175</v>
      </c>
      <c r="B45" s="16" t="s">
        <v>805</v>
      </c>
      <c r="C45" s="12" t="s">
        <v>176</v>
      </c>
      <c r="D45" s="12" t="s">
        <v>500</v>
      </c>
      <c r="E45" s="17">
        <v>500</v>
      </c>
      <c r="F45" s="18">
        <v>2372.28</v>
      </c>
      <c r="G45" s="19">
        <v>0.0155</v>
      </c>
      <c r="H45" s="28">
        <v>0.0736</v>
      </c>
      <c r="I45" s="21"/>
      <c r="J45" s="2"/>
    </row>
    <row r="46" spans="1:10" ht="12.75" customHeight="1">
      <c r="A46" s="2"/>
      <c r="B46" s="11" t="s">
        <v>136</v>
      </c>
      <c r="C46" s="12"/>
      <c r="D46" s="12"/>
      <c r="E46" s="12"/>
      <c r="F46" s="22">
        <v>7135.43</v>
      </c>
      <c r="G46" s="23">
        <v>0.0467</v>
      </c>
      <c r="H46" s="24"/>
      <c r="I46" s="25"/>
      <c r="J46" s="2"/>
    </row>
    <row r="47" spans="1:10" ht="12.75" customHeight="1">
      <c r="A47" s="2"/>
      <c r="B47" s="11" t="s">
        <v>177</v>
      </c>
      <c r="C47" s="12"/>
      <c r="D47" s="12"/>
      <c r="E47" s="12"/>
      <c r="F47" s="2"/>
      <c r="G47" s="13"/>
      <c r="H47" s="13"/>
      <c r="I47" s="14"/>
      <c r="J47" s="2"/>
    </row>
    <row r="48" spans="1:10" ht="12.75" customHeight="1">
      <c r="A48" s="15" t="s">
        <v>178</v>
      </c>
      <c r="B48" s="16" t="s">
        <v>179</v>
      </c>
      <c r="C48" s="12" t="s">
        <v>180</v>
      </c>
      <c r="D48" s="12" t="s">
        <v>500</v>
      </c>
      <c r="E48" s="17">
        <v>500</v>
      </c>
      <c r="F48" s="18">
        <v>2382.23</v>
      </c>
      <c r="G48" s="19">
        <v>0.0156</v>
      </c>
      <c r="H48" s="28">
        <v>0.0755</v>
      </c>
      <c r="I48" s="21"/>
      <c r="J48" s="2"/>
    </row>
    <row r="49" spans="1:10" ht="12.75" customHeight="1">
      <c r="A49" s="2"/>
      <c r="B49" s="11" t="s">
        <v>136</v>
      </c>
      <c r="C49" s="12"/>
      <c r="D49" s="12"/>
      <c r="E49" s="12"/>
      <c r="F49" s="22">
        <v>2382.23</v>
      </c>
      <c r="G49" s="23">
        <v>0.0156</v>
      </c>
      <c r="H49" s="24"/>
      <c r="I49" s="25"/>
      <c r="J49" s="2"/>
    </row>
    <row r="50" spans="1:10" ht="12.75" customHeight="1">
      <c r="A50" s="2"/>
      <c r="B50" s="26" t="s">
        <v>139</v>
      </c>
      <c r="C50" s="27"/>
      <c r="D50" s="1"/>
      <c r="E50" s="27"/>
      <c r="F50" s="22">
        <v>9517.66</v>
      </c>
      <c r="G50" s="23">
        <v>0.0623</v>
      </c>
      <c r="H50" s="24"/>
      <c r="I50" s="25"/>
      <c r="J50" s="2"/>
    </row>
    <row r="51" spans="1:10" ht="12.75" customHeight="1">
      <c r="A51" s="2"/>
      <c r="B51" s="11" t="s">
        <v>208</v>
      </c>
      <c r="C51" s="12"/>
      <c r="D51" s="12"/>
      <c r="E51" s="12"/>
      <c r="F51" s="12"/>
      <c r="G51" s="12"/>
      <c r="H51" s="13"/>
      <c r="I51" s="14"/>
      <c r="J51" s="2"/>
    </row>
    <row r="52" spans="1:10" ht="12.75" customHeight="1">
      <c r="A52" s="15" t="s">
        <v>209</v>
      </c>
      <c r="B52" s="16" t="s">
        <v>210</v>
      </c>
      <c r="C52" s="12"/>
      <c r="D52" s="12"/>
      <c r="E52" s="17"/>
      <c r="F52" s="18">
        <v>18891.5</v>
      </c>
      <c r="G52" s="19">
        <v>0.1237</v>
      </c>
      <c r="H52" s="28">
        <v>0.06767402945079823</v>
      </c>
      <c r="I52" s="21"/>
      <c r="J52" s="2"/>
    </row>
    <row r="53" spans="1:10" ht="12.75" customHeight="1">
      <c r="A53" s="2"/>
      <c r="B53" s="11" t="s">
        <v>136</v>
      </c>
      <c r="C53" s="12"/>
      <c r="D53" s="12"/>
      <c r="E53" s="12"/>
      <c r="F53" s="22">
        <v>18891.5</v>
      </c>
      <c r="G53" s="23">
        <v>0.1237</v>
      </c>
      <c r="H53" s="24"/>
      <c r="I53" s="25"/>
      <c r="J53" s="2"/>
    </row>
    <row r="54" spans="1:10" ht="12.75" customHeight="1">
      <c r="A54" s="2"/>
      <c r="B54" s="26" t="s">
        <v>139</v>
      </c>
      <c r="C54" s="27"/>
      <c r="D54" s="1"/>
      <c r="E54" s="27"/>
      <c r="F54" s="22">
        <v>18891.5</v>
      </c>
      <c r="G54" s="23">
        <v>0.1237</v>
      </c>
      <c r="H54" s="24"/>
      <c r="I54" s="25"/>
      <c r="J54" s="2"/>
    </row>
    <row r="55" spans="1:10" ht="12.75" customHeight="1">
      <c r="A55" s="2"/>
      <c r="B55" s="26" t="s">
        <v>211</v>
      </c>
      <c r="C55" s="12"/>
      <c r="D55" s="1"/>
      <c r="E55" s="12"/>
      <c r="F55" s="29">
        <v>19.29</v>
      </c>
      <c r="G55" s="23">
        <v>0.0002</v>
      </c>
      <c r="H55" s="24"/>
      <c r="I55" s="25"/>
      <c r="J55" s="2"/>
    </row>
    <row r="56" spans="1:10" ht="12.75" customHeight="1">
      <c r="A56" s="2"/>
      <c r="B56" s="30" t="s">
        <v>212</v>
      </c>
      <c r="C56" s="31"/>
      <c r="D56" s="31"/>
      <c r="E56" s="31"/>
      <c r="F56" s="32">
        <v>152697.04</v>
      </c>
      <c r="G56" s="33">
        <v>1</v>
      </c>
      <c r="H56" s="34"/>
      <c r="I56" s="35"/>
      <c r="J56" s="2"/>
    </row>
    <row r="57" spans="1:10" ht="12.75" customHeight="1">
      <c r="A57" s="2"/>
      <c r="B57" s="4"/>
      <c r="C57" s="2"/>
      <c r="D57" s="2"/>
      <c r="E57" s="2"/>
      <c r="F57" s="2"/>
      <c r="G57" s="2"/>
      <c r="H57" s="2"/>
      <c r="I57" s="2"/>
      <c r="J57" s="2"/>
    </row>
    <row r="58" spans="1:10" ht="13.5" customHeight="1" thickBot="1">
      <c r="A58" s="2"/>
      <c r="B58" s="3" t="s">
        <v>213</v>
      </c>
      <c r="C58" s="2"/>
      <c r="D58" s="2"/>
      <c r="E58" s="2"/>
      <c r="F58" s="2"/>
      <c r="G58" s="2"/>
      <c r="H58" s="2"/>
      <c r="I58" s="2"/>
      <c r="J58" s="2"/>
    </row>
    <row r="59" spans="1:10" ht="12.75" customHeight="1">
      <c r="A59" s="2"/>
      <c r="B59" s="292" t="s">
        <v>215</v>
      </c>
      <c r="C59" s="293"/>
      <c r="D59" s="293"/>
      <c r="E59" s="293"/>
      <c r="F59" s="293"/>
      <c r="G59" s="293"/>
      <c r="H59" s="294"/>
      <c r="I59" s="2"/>
      <c r="J59" s="2"/>
    </row>
    <row r="60" spans="1:10" ht="12.75" customHeight="1" thickBot="1">
      <c r="A60" s="2"/>
      <c r="B60" s="727" t="s">
        <v>216</v>
      </c>
      <c r="C60" s="728"/>
      <c r="D60" s="728"/>
      <c r="E60" s="295"/>
      <c r="F60" s="295"/>
      <c r="G60" s="295"/>
      <c r="H60" s="296"/>
      <c r="I60" s="2"/>
      <c r="J60" s="2"/>
    </row>
    <row r="61" spans="1:10" ht="12.75" customHeight="1" thickBot="1">
      <c r="A61" s="2"/>
      <c r="B61" s="3"/>
      <c r="C61" s="2"/>
      <c r="D61" s="2"/>
      <c r="E61" s="2"/>
      <c r="F61" s="2"/>
      <c r="G61" s="2"/>
      <c r="H61" s="2"/>
      <c r="I61" s="2"/>
      <c r="J61" s="2"/>
    </row>
    <row r="62" spans="2:8" s="206" customFormat="1" ht="15">
      <c r="B62" s="207" t="s">
        <v>502</v>
      </c>
      <c r="C62" s="208"/>
      <c r="D62" s="208"/>
      <c r="E62" s="208"/>
      <c r="F62" s="208"/>
      <c r="G62" s="209"/>
      <c r="H62" s="210"/>
    </row>
    <row r="63" spans="2:8" s="206" customFormat="1" ht="15">
      <c r="B63" s="189" t="s">
        <v>503</v>
      </c>
      <c r="C63" s="190"/>
      <c r="D63" s="191"/>
      <c r="E63" s="191"/>
      <c r="F63" s="190"/>
      <c r="G63" s="211"/>
      <c r="H63" s="212"/>
    </row>
    <row r="64" spans="2:8" s="206" customFormat="1" ht="40.5">
      <c r="B64" s="729" t="s">
        <v>504</v>
      </c>
      <c r="C64" s="730" t="s">
        <v>505</v>
      </c>
      <c r="D64" s="213" t="s">
        <v>506</v>
      </c>
      <c r="E64" s="213" t="s">
        <v>506</v>
      </c>
      <c r="F64" s="213" t="s">
        <v>507</v>
      </c>
      <c r="G64" s="211"/>
      <c r="H64" s="212"/>
    </row>
    <row r="65" spans="2:8" s="206" customFormat="1" ht="15">
      <c r="B65" s="729"/>
      <c r="C65" s="730"/>
      <c r="D65" s="213" t="s">
        <v>508</v>
      </c>
      <c r="E65" s="213" t="s">
        <v>509</v>
      </c>
      <c r="F65" s="213" t="s">
        <v>508</v>
      </c>
      <c r="G65" s="211"/>
      <c r="H65" s="212"/>
    </row>
    <row r="66" spans="2:8" s="206" customFormat="1" ht="15">
      <c r="B66" s="566" t="s">
        <v>138</v>
      </c>
      <c r="C66" s="567" t="s">
        <v>138</v>
      </c>
      <c r="D66" s="567" t="s">
        <v>138</v>
      </c>
      <c r="E66" s="567" t="s">
        <v>138</v>
      </c>
      <c r="F66" s="567" t="s">
        <v>138</v>
      </c>
      <c r="G66" s="211"/>
      <c r="H66" s="212"/>
    </row>
    <row r="67" spans="2:8" s="206" customFormat="1" ht="15.75">
      <c r="B67" s="192" t="s">
        <v>510</v>
      </c>
      <c r="C67" s="214"/>
      <c r="D67" s="214"/>
      <c r="E67" s="214"/>
      <c r="F67" s="214"/>
      <c r="G67" s="211"/>
      <c r="H67" s="212"/>
    </row>
    <row r="68" spans="2:8" s="206" customFormat="1" ht="15.75">
      <c r="B68" s="193"/>
      <c r="C68" s="190"/>
      <c r="D68" s="190"/>
      <c r="E68" s="190"/>
      <c r="F68" s="190"/>
      <c r="G68" s="211"/>
      <c r="H68" s="212"/>
    </row>
    <row r="69" spans="2:8" s="206" customFormat="1" ht="15.75">
      <c r="B69" s="193" t="s">
        <v>682</v>
      </c>
      <c r="C69" s="190"/>
      <c r="D69" s="190"/>
      <c r="E69" s="190"/>
      <c r="F69" s="190"/>
      <c r="G69" s="211"/>
      <c r="H69" s="212"/>
    </row>
    <row r="70" spans="2:8" s="206" customFormat="1" ht="15">
      <c r="B70" s="189"/>
      <c r="C70" s="190"/>
      <c r="D70" s="190"/>
      <c r="E70" s="190"/>
      <c r="F70" s="190"/>
      <c r="G70" s="211"/>
      <c r="H70" s="212"/>
    </row>
    <row r="71" spans="2:8" s="206" customFormat="1" ht="15.75">
      <c r="B71" s="193" t="s">
        <v>683</v>
      </c>
      <c r="C71" s="190"/>
      <c r="D71" s="190"/>
      <c r="E71" s="190"/>
      <c r="F71" s="190"/>
      <c r="G71" s="211"/>
      <c r="H71" s="212"/>
    </row>
    <row r="72" spans="2:8" s="206" customFormat="1" ht="15">
      <c r="B72" s="215" t="s">
        <v>684</v>
      </c>
      <c r="C72" s="565" t="s">
        <v>714</v>
      </c>
      <c r="D72" s="565" t="s">
        <v>513</v>
      </c>
      <c r="E72" s="190"/>
      <c r="F72" s="190"/>
      <c r="G72" s="211"/>
      <c r="H72" s="212"/>
    </row>
    <row r="73" spans="2:8" s="206" customFormat="1" ht="15">
      <c r="B73" s="215" t="s">
        <v>514</v>
      </c>
      <c r="C73" s="216">
        <v>20.6466</v>
      </c>
      <c r="D73" s="216">
        <v>21.5499</v>
      </c>
      <c r="E73" s="190"/>
      <c r="F73" s="190"/>
      <c r="G73" s="211"/>
      <c r="H73" s="212"/>
    </row>
    <row r="74" spans="2:8" s="206" customFormat="1" ht="15">
      <c r="B74" s="215" t="s">
        <v>519</v>
      </c>
      <c r="C74" s="216">
        <v>19.7006</v>
      </c>
      <c r="D74" s="216">
        <v>20.5454</v>
      </c>
      <c r="E74" s="190"/>
      <c r="F74" s="190"/>
      <c r="G74" s="211"/>
      <c r="H74" s="212"/>
    </row>
    <row r="75" spans="2:8" s="206" customFormat="1" ht="15">
      <c r="B75" s="189"/>
      <c r="C75" s="190"/>
      <c r="D75" s="190"/>
      <c r="E75" s="190"/>
      <c r="F75" s="190"/>
      <c r="G75" s="211"/>
      <c r="H75" s="212"/>
    </row>
    <row r="76" spans="2:8" s="206" customFormat="1" ht="15.75">
      <c r="B76" s="193" t="s">
        <v>708</v>
      </c>
      <c r="C76" s="194"/>
      <c r="D76" s="194"/>
      <c r="E76" s="194"/>
      <c r="F76" s="190"/>
      <c r="G76" s="211"/>
      <c r="H76" s="212"/>
    </row>
    <row r="77" spans="2:8" s="206" customFormat="1" ht="15.75">
      <c r="B77" s="193"/>
      <c r="C77" s="194"/>
      <c r="D77" s="194"/>
      <c r="E77" s="194"/>
      <c r="F77" s="190"/>
      <c r="G77" s="211"/>
      <c r="H77" s="212"/>
    </row>
    <row r="78" spans="2:8" s="206" customFormat="1" ht="15.75">
      <c r="B78" s="193" t="s">
        <v>709</v>
      </c>
      <c r="C78" s="194"/>
      <c r="D78" s="194"/>
      <c r="E78" s="194"/>
      <c r="F78" s="190"/>
      <c r="G78" s="211"/>
      <c r="H78" s="212"/>
    </row>
    <row r="79" spans="2:8" s="206" customFormat="1" ht="15.75">
      <c r="B79" s="193"/>
      <c r="C79" s="194"/>
      <c r="D79" s="194"/>
      <c r="E79" s="194"/>
      <c r="F79" s="190"/>
      <c r="G79" s="211"/>
      <c r="H79" s="212"/>
    </row>
    <row r="80" spans="2:8" s="206" customFormat="1" ht="15.75">
      <c r="B80" s="193" t="s">
        <v>710</v>
      </c>
      <c r="C80" s="194"/>
      <c r="D80" s="196"/>
      <c r="E80" s="217"/>
      <c r="F80" s="190"/>
      <c r="G80" s="211"/>
      <c r="H80" s="212"/>
    </row>
    <row r="81" spans="2:8" s="206" customFormat="1" ht="15.75">
      <c r="B81" s="195" t="s">
        <v>547</v>
      </c>
      <c r="C81" s="194"/>
      <c r="D81" s="194"/>
      <c r="E81" s="194"/>
      <c r="F81" s="190"/>
      <c r="G81" s="211"/>
      <c r="H81" s="212"/>
    </row>
    <row r="82" spans="2:8" s="206" customFormat="1" ht="15.75">
      <c r="B82" s="197"/>
      <c r="C82" s="194"/>
      <c r="D82" s="194"/>
      <c r="E82" s="194"/>
      <c r="F82" s="190"/>
      <c r="G82" s="211"/>
      <c r="H82" s="212"/>
    </row>
    <row r="83" spans="2:8" s="206" customFormat="1" ht="15.75">
      <c r="B83" s="193" t="s">
        <v>711</v>
      </c>
      <c r="C83" s="194"/>
      <c r="D83" s="194"/>
      <c r="E83" s="194"/>
      <c r="F83" s="218"/>
      <c r="G83" s="211"/>
      <c r="H83" s="212"/>
    </row>
    <row r="84" spans="2:8" s="206" customFormat="1" ht="15.75">
      <c r="B84" s="193"/>
      <c r="C84" s="194"/>
      <c r="D84" s="194"/>
      <c r="E84" s="219"/>
      <c r="F84" s="190"/>
      <c r="G84" s="211"/>
      <c r="H84" s="212"/>
    </row>
    <row r="85" spans="2:8" s="206" customFormat="1" ht="19.5">
      <c r="B85" s="228" t="s">
        <v>723</v>
      </c>
      <c r="C85" s="194"/>
      <c r="D85" s="194"/>
      <c r="E85" s="218"/>
      <c r="F85" s="220"/>
      <c r="G85" s="211"/>
      <c r="H85" s="212"/>
    </row>
    <row r="86" spans="2:8" s="206" customFormat="1" ht="19.5">
      <c r="B86" s="193"/>
      <c r="C86" s="194"/>
      <c r="D86" s="194"/>
      <c r="E86" s="221"/>
      <c r="F86" s="220"/>
      <c r="G86" s="211"/>
      <c r="H86" s="212"/>
    </row>
    <row r="87" spans="2:8" s="206" customFormat="1" ht="15.75">
      <c r="B87" s="193" t="s">
        <v>724</v>
      </c>
      <c r="C87" s="194"/>
      <c r="D87" s="194"/>
      <c r="E87" s="222"/>
      <c r="F87" s="190"/>
      <c r="G87" s="211"/>
      <c r="H87" s="212"/>
    </row>
    <row r="88" spans="2:8" s="206" customFormat="1" ht="15.75">
      <c r="B88" s="193"/>
      <c r="C88" s="194"/>
      <c r="D88" s="194"/>
      <c r="E88" s="221"/>
      <c r="F88" s="190"/>
      <c r="G88" s="211"/>
      <c r="H88" s="212"/>
    </row>
    <row r="89" spans="2:8" s="206" customFormat="1" ht="15.75">
      <c r="B89" s="193" t="s">
        <v>806</v>
      </c>
      <c r="C89" s="194"/>
      <c r="D89" s="194"/>
      <c r="E89" s="194"/>
      <c r="F89" s="190"/>
      <c r="G89" s="211"/>
      <c r="H89" s="212"/>
    </row>
    <row r="90" spans="2:8" s="206" customFormat="1" ht="15.75">
      <c r="B90" s="193"/>
      <c r="C90" s="194"/>
      <c r="D90" s="194"/>
      <c r="E90" s="194"/>
      <c r="F90" s="190"/>
      <c r="G90" s="211"/>
      <c r="H90" s="212"/>
    </row>
    <row r="91" spans="2:8" s="206" customFormat="1" ht="15.75">
      <c r="B91" s="193" t="s">
        <v>712</v>
      </c>
      <c r="C91" s="194"/>
      <c r="D91" s="194"/>
      <c r="E91" s="194"/>
      <c r="F91" s="190"/>
      <c r="G91" s="211"/>
      <c r="H91" s="212"/>
    </row>
    <row r="92" spans="2:8" s="206" customFormat="1" ht="15.75">
      <c r="B92" s="193"/>
      <c r="C92" s="194"/>
      <c r="D92" s="194"/>
      <c r="E92" s="194"/>
      <c r="F92" s="190"/>
      <c r="G92" s="211"/>
      <c r="H92" s="212"/>
    </row>
    <row r="93" spans="2:8" s="206" customFormat="1" ht="15.75">
      <c r="B93" s="193" t="s">
        <v>560</v>
      </c>
      <c r="C93" s="194"/>
      <c r="D93" s="194"/>
      <c r="E93" s="194"/>
      <c r="F93" s="190"/>
      <c r="G93" s="211"/>
      <c r="H93" s="212"/>
    </row>
    <row r="94" spans="2:8" s="206" customFormat="1" ht="15.75" thickBot="1">
      <c r="B94" s="223"/>
      <c r="C94" s="224"/>
      <c r="D94" s="224"/>
      <c r="E94" s="225"/>
      <c r="F94" s="226"/>
      <c r="G94" s="225"/>
      <c r="H94" s="227"/>
    </row>
    <row r="95" s="206" customFormat="1" ht="15"/>
    <row r="96" spans="2:11" ht="15">
      <c r="B96" s="726" t="s">
        <v>751</v>
      </c>
      <c r="C96" s="726"/>
      <c r="D96" s="726"/>
      <c r="E96" s="726"/>
      <c r="F96" s="726"/>
      <c r="G96" s="726"/>
      <c r="H96" s="726"/>
      <c r="I96" s="726"/>
      <c r="J96" s="726"/>
      <c r="K96" s="279"/>
    </row>
    <row r="97" spans="2:10" ht="15" customHeight="1">
      <c r="B97" s="732" t="s">
        <v>752</v>
      </c>
      <c r="C97" s="733" t="s">
        <v>753</v>
      </c>
      <c r="D97" s="733"/>
      <c r="E97" s="319" t="s">
        <v>754</v>
      </c>
      <c r="F97" s="319" t="s">
        <v>755</v>
      </c>
      <c r="G97" s="733" t="s">
        <v>756</v>
      </c>
      <c r="H97" s="733"/>
      <c r="I97" s="733"/>
      <c r="J97" s="733"/>
    </row>
    <row r="98" spans="2:10" ht="26.25">
      <c r="B98" s="732"/>
      <c r="C98" s="319" t="s">
        <v>519</v>
      </c>
      <c r="D98" s="319" t="s">
        <v>514</v>
      </c>
      <c r="E98" s="319" t="s">
        <v>757</v>
      </c>
      <c r="F98" s="319" t="s">
        <v>758</v>
      </c>
      <c r="G98" s="319" t="s">
        <v>519</v>
      </c>
      <c r="H98" s="319" t="s">
        <v>514</v>
      </c>
      <c r="I98" s="319" t="s">
        <v>757</v>
      </c>
      <c r="J98" s="319" t="s">
        <v>758</v>
      </c>
    </row>
    <row r="99" spans="2:10" ht="15">
      <c r="B99" s="318" t="s">
        <v>807</v>
      </c>
      <c r="C99" s="320">
        <v>0.2107986504196504</v>
      </c>
      <c r="D99" s="320">
        <v>0.22624988820181913</v>
      </c>
      <c r="E99" s="320">
        <v>0.156244632707349</v>
      </c>
      <c r="F99" s="320">
        <v>0.1459629722049578</v>
      </c>
      <c r="G99" s="321">
        <v>20545.4</v>
      </c>
      <c r="H99" s="321">
        <v>21549.9</v>
      </c>
      <c r="I99" s="321">
        <v>17272.02930788252</v>
      </c>
      <c r="J99" s="321">
        <v>16700.934704054827</v>
      </c>
    </row>
    <row r="100" spans="2:10" ht="15">
      <c r="B100" s="322" t="s">
        <v>760</v>
      </c>
      <c r="C100" s="320">
        <v>0.11558043770317172</v>
      </c>
      <c r="D100" s="320">
        <v>0.1305701760083604</v>
      </c>
      <c r="E100" s="320">
        <v>0.04050434644595735</v>
      </c>
      <c r="F100" s="320">
        <v>0.06912554976469454</v>
      </c>
      <c r="G100" s="321">
        <v>11152.46196186144</v>
      </c>
      <c r="H100" s="321">
        <v>11301.901140684411</v>
      </c>
      <c r="I100" s="321">
        <v>10403.911641330791</v>
      </c>
      <c r="J100" s="321">
        <v>10689.297827671886</v>
      </c>
    </row>
    <row r="101" spans="2:10" ht="15">
      <c r="B101" s="322" t="s">
        <v>761</v>
      </c>
      <c r="C101" s="320">
        <v>0.3047405742508782</v>
      </c>
      <c r="D101" s="320">
        <v>0.3215262781138237</v>
      </c>
      <c r="E101" s="320">
        <v>0.2516601965524161</v>
      </c>
      <c r="F101" s="320">
        <v>0.23783804099770323</v>
      </c>
      <c r="G101" s="321">
        <v>22178.874075673342</v>
      </c>
      <c r="H101" s="321">
        <v>23044.324439929427</v>
      </c>
      <c r="I101" s="321">
        <v>19585.071108302138</v>
      </c>
      <c r="J101" s="321">
        <v>18944.525351875298</v>
      </c>
    </row>
    <row r="102" spans="2:10" ht="15">
      <c r="B102" s="322" t="s">
        <v>762</v>
      </c>
      <c r="C102" s="326" t="s">
        <v>808</v>
      </c>
      <c r="D102" s="326" t="s">
        <v>808</v>
      </c>
      <c r="E102" s="326" t="s">
        <v>808</v>
      </c>
      <c r="F102" s="326" t="s">
        <v>808</v>
      </c>
      <c r="G102" s="326" t="s">
        <v>808</v>
      </c>
      <c r="H102" s="326" t="s">
        <v>808</v>
      </c>
      <c r="I102" s="326" t="s">
        <v>808</v>
      </c>
      <c r="J102" s="326" t="s">
        <v>808</v>
      </c>
    </row>
    <row r="103" spans="2:13" ht="15">
      <c r="B103" s="278"/>
      <c r="C103" s="280"/>
      <c r="D103" s="280"/>
      <c r="E103" s="280"/>
      <c r="F103" s="280"/>
      <c r="G103" s="280"/>
      <c r="H103" s="281"/>
      <c r="I103" s="281"/>
      <c r="J103" s="281"/>
      <c r="K103" s="281"/>
      <c r="L103" s="279"/>
      <c r="M103" s="279"/>
    </row>
    <row r="104" spans="2:13" ht="15">
      <c r="B104" s="279"/>
      <c r="C104" s="279"/>
      <c r="D104" s="279"/>
      <c r="E104" s="279"/>
      <c r="F104" s="279"/>
      <c r="G104" s="279"/>
      <c r="H104" s="279"/>
      <c r="I104" s="279"/>
      <c r="J104" s="279"/>
      <c r="K104" s="279"/>
      <c r="L104" s="279"/>
      <c r="M104" s="279"/>
    </row>
    <row r="105" spans="2:7" ht="15">
      <c r="B105" s="726" t="s">
        <v>809</v>
      </c>
      <c r="C105" s="726"/>
      <c r="D105" s="726"/>
      <c r="E105" s="726"/>
      <c r="F105" s="726"/>
      <c r="G105" s="278"/>
    </row>
    <row r="106" spans="2:7" ht="39">
      <c r="B106" s="323"/>
      <c r="C106" s="324" t="s">
        <v>810</v>
      </c>
      <c r="D106" s="324" t="s">
        <v>760</v>
      </c>
      <c r="E106" s="324" t="s">
        <v>761</v>
      </c>
      <c r="F106" s="324" t="s">
        <v>762</v>
      </c>
      <c r="G106" s="279"/>
    </row>
    <row r="107" spans="2:7" ht="15">
      <c r="B107" s="318" t="s">
        <v>765</v>
      </c>
      <c r="C107" s="325">
        <v>460000</v>
      </c>
      <c r="D107" s="325">
        <v>120000</v>
      </c>
      <c r="E107" s="325">
        <v>360000</v>
      </c>
      <c r="F107" s="326" t="s">
        <v>808</v>
      </c>
      <c r="G107" s="282"/>
    </row>
    <row r="108" spans="2:7" ht="15">
      <c r="B108" s="318" t="s">
        <v>766</v>
      </c>
      <c r="C108" s="325">
        <v>677639.301776971</v>
      </c>
      <c r="D108" s="325">
        <v>128010.046520586</v>
      </c>
      <c r="E108" s="325">
        <v>474849.671688974</v>
      </c>
      <c r="F108" s="326" t="s">
        <v>808</v>
      </c>
      <c r="G108" s="282"/>
    </row>
    <row r="109" spans="2:7" ht="15">
      <c r="B109" s="318" t="s">
        <v>767</v>
      </c>
      <c r="C109" s="326">
        <v>0.206948483957895</v>
      </c>
      <c r="D109" s="326">
        <v>0.128448384591463</v>
      </c>
      <c r="E109" s="326">
        <v>0.189632598990513</v>
      </c>
      <c r="F109" s="326" t="s">
        <v>808</v>
      </c>
      <c r="G109" s="282"/>
    </row>
    <row r="110" spans="2:11" ht="15">
      <c r="B110" s="318" t="s">
        <v>768</v>
      </c>
      <c r="C110" s="326">
        <v>0.158042466335977</v>
      </c>
      <c r="D110" s="326">
        <v>0.0593736642173768</v>
      </c>
      <c r="E110" s="326">
        <v>0.143784768326601</v>
      </c>
      <c r="F110" s="326" t="s">
        <v>808</v>
      </c>
      <c r="G110" s="282"/>
      <c r="H110" s="279"/>
      <c r="I110" s="279"/>
      <c r="J110" s="279"/>
      <c r="K110" s="279"/>
    </row>
    <row r="111" spans="2:11" ht="15">
      <c r="B111" s="318" t="s">
        <v>769</v>
      </c>
      <c r="C111" s="326">
        <v>0.15376902222633365</v>
      </c>
      <c r="D111" s="326">
        <v>0.084931817650795</v>
      </c>
      <c r="E111" s="326">
        <v>0.1439882338047028</v>
      </c>
      <c r="F111" s="326" t="s">
        <v>808</v>
      </c>
      <c r="G111" s="282"/>
      <c r="H111" s="279"/>
      <c r="I111" s="279"/>
      <c r="J111" s="279"/>
      <c r="K111" s="279"/>
    </row>
    <row r="112" spans="2:13" ht="15">
      <c r="B112" s="279"/>
      <c r="C112" s="279"/>
      <c r="D112" s="279"/>
      <c r="E112" s="279"/>
      <c r="F112" s="279"/>
      <c r="G112" s="279"/>
      <c r="H112" s="279"/>
      <c r="I112" s="279"/>
      <c r="J112" s="279"/>
      <c r="K112" s="279"/>
      <c r="L112" s="279"/>
      <c r="M112" s="279"/>
    </row>
    <row r="113" spans="2:11" ht="15">
      <c r="B113" s="726" t="s">
        <v>811</v>
      </c>
      <c r="C113" s="726"/>
      <c r="D113" s="726"/>
      <c r="E113" s="726"/>
      <c r="F113" s="726"/>
      <c r="G113" s="278"/>
      <c r="H113" s="279"/>
      <c r="I113" s="279"/>
      <c r="J113" s="279"/>
      <c r="K113" s="279"/>
    </row>
    <row r="114" spans="2:11" ht="39">
      <c r="B114" s="323"/>
      <c r="C114" s="324" t="s">
        <v>810</v>
      </c>
      <c r="D114" s="324" t="s">
        <v>760</v>
      </c>
      <c r="E114" s="324" t="s">
        <v>761</v>
      </c>
      <c r="F114" s="324" t="s">
        <v>762</v>
      </c>
      <c r="G114" s="279"/>
      <c r="H114" s="279"/>
      <c r="I114" s="279"/>
      <c r="J114" s="279"/>
      <c r="K114" s="279"/>
    </row>
    <row r="115" spans="2:11" ht="15">
      <c r="B115" s="318" t="s">
        <v>765</v>
      </c>
      <c r="C115" s="325">
        <v>460000</v>
      </c>
      <c r="D115" s="325">
        <v>120000</v>
      </c>
      <c r="E115" s="325">
        <v>360000</v>
      </c>
      <c r="F115" s="326" t="s">
        <v>808</v>
      </c>
      <c r="G115" s="282"/>
      <c r="H115" s="279"/>
      <c r="I115" s="279"/>
      <c r="J115" s="279"/>
      <c r="K115" s="279"/>
    </row>
    <row r="116" spans="2:11" ht="15">
      <c r="B116" s="318" t="s">
        <v>766</v>
      </c>
      <c r="C116" s="325">
        <v>697495.446522642</v>
      </c>
      <c r="D116" s="325">
        <v>128912.490233061</v>
      </c>
      <c r="E116" s="325">
        <v>485630.846393566</v>
      </c>
      <c r="F116" s="326" t="s">
        <v>808</v>
      </c>
      <c r="G116" s="282"/>
      <c r="H116" s="279"/>
      <c r="I116" s="279"/>
      <c r="J116" s="279"/>
      <c r="K116" s="279"/>
    </row>
    <row r="117" spans="2:11" ht="15">
      <c r="B117" s="318" t="s">
        <v>767</v>
      </c>
      <c r="C117" s="326">
        <v>0.223040391506534</v>
      </c>
      <c r="D117" s="326">
        <v>0.143216633377356</v>
      </c>
      <c r="E117" s="326">
        <v>0.205789651801543</v>
      </c>
      <c r="F117" s="326" t="s">
        <v>808</v>
      </c>
      <c r="G117" s="282"/>
      <c r="H117" s="279"/>
      <c r="I117" s="279"/>
      <c r="J117" s="279"/>
      <c r="K117" s="279"/>
    </row>
    <row r="118" spans="2:11" ht="15">
      <c r="B118" s="318" t="s">
        <v>768</v>
      </c>
      <c r="C118" s="326">
        <v>0.158042466335977</v>
      </c>
      <c r="D118" s="326">
        <v>0.0593736642173768</v>
      </c>
      <c r="E118" s="326">
        <v>0.143784768326601</v>
      </c>
      <c r="F118" s="326" t="s">
        <v>808</v>
      </c>
      <c r="G118" s="282"/>
      <c r="H118" s="279"/>
      <c r="I118" s="279"/>
      <c r="J118" s="279"/>
      <c r="K118" s="279"/>
    </row>
    <row r="119" spans="2:11" ht="15">
      <c r="B119" s="318" t="s">
        <v>769</v>
      </c>
      <c r="C119" s="326">
        <v>0.15376902222633365</v>
      </c>
      <c r="D119" s="326">
        <v>0.084931817650795</v>
      </c>
      <c r="E119" s="326">
        <v>0.1439882338047028</v>
      </c>
      <c r="F119" s="326" t="s">
        <v>808</v>
      </c>
      <c r="G119" s="282"/>
      <c r="H119" s="279"/>
      <c r="I119" s="279"/>
      <c r="J119" s="279"/>
      <c r="K119" s="279"/>
    </row>
    <row r="120" spans="2:13" ht="15">
      <c r="B120" s="278"/>
      <c r="C120" s="282"/>
      <c r="D120" s="282"/>
      <c r="E120" s="282"/>
      <c r="F120" s="282"/>
      <c r="G120" s="282"/>
      <c r="H120" s="279"/>
      <c r="I120" s="279"/>
      <c r="J120" s="279"/>
      <c r="K120" s="279"/>
      <c r="L120" s="279"/>
      <c r="M120" s="279"/>
    </row>
    <row r="121" spans="2:11" ht="15">
      <c r="B121" s="323" t="s">
        <v>771</v>
      </c>
      <c r="C121" s="323"/>
      <c r="D121" s="363"/>
      <c r="E121" s="363"/>
      <c r="F121" s="363"/>
      <c r="G121" s="282"/>
      <c r="H121" s="279"/>
      <c r="I121" s="279"/>
      <c r="J121" s="279"/>
      <c r="K121" s="279"/>
    </row>
    <row r="122" spans="2:11" ht="15">
      <c r="B122" s="327" t="s">
        <v>772</v>
      </c>
      <c r="C122" s="328">
        <v>0.11919789574381255</v>
      </c>
      <c r="D122" s="363"/>
      <c r="E122" s="363"/>
      <c r="F122" s="363"/>
      <c r="G122" s="282"/>
      <c r="H122" s="279"/>
      <c r="I122" s="279"/>
      <c r="J122" s="279"/>
      <c r="K122" s="279"/>
    </row>
    <row r="123" spans="2:11" ht="15">
      <c r="B123" s="327" t="s">
        <v>773</v>
      </c>
      <c r="C123" s="328">
        <v>0.15244677586298244</v>
      </c>
      <c r="D123" s="363"/>
      <c r="E123" s="363"/>
      <c r="F123" s="363"/>
      <c r="G123" s="282"/>
      <c r="H123" s="279"/>
      <c r="I123" s="279"/>
      <c r="J123" s="279"/>
      <c r="K123" s="279"/>
    </row>
    <row r="124" spans="2:11" ht="15">
      <c r="B124" s="327" t="s">
        <v>774</v>
      </c>
      <c r="C124" s="329">
        <v>1.7300698834984822</v>
      </c>
      <c r="D124" s="363"/>
      <c r="E124" s="363"/>
      <c r="F124" s="363"/>
      <c r="G124" s="282"/>
      <c r="H124" s="279"/>
      <c r="I124" s="279"/>
      <c r="J124" s="279"/>
      <c r="K124" s="279"/>
    </row>
    <row r="125" spans="2:11" ht="15">
      <c r="B125" s="327" t="s">
        <v>775</v>
      </c>
      <c r="C125" s="329">
        <v>0.6048265776142406</v>
      </c>
      <c r="D125" s="363"/>
      <c r="E125" s="363"/>
      <c r="F125" s="363"/>
      <c r="G125" s="282"/>
      <c r="H125" s="279"/>
      <c r="I125" s="279"/>
      <c r="J125" s="279"/>
      <c r="K125" s="279"/>
    </row>
    <row r="126" spans="2:11" ht="15">
      <c r="B126" s="327" t="s">
        <v>776</v>
      </c>
      <c r="C126" s="329">
        <v>0.34095837920384825</v>
      </c>
      <c r="D126" s="363"/>
      <c r="E126" s="363"/>
      <c r="F126" s="363"/>
      <c r="G126" s="282"/>
      <c r="H126" s="279"/>
      <c r="I126" s="279"/>
      <c r="J126" s="279"/>
      <c r="K126" s="279"/>
    </row>
    <row r="127" spans="2:11" ht="15">
      <c r="B127" s="327" t="s">
        <v>777</v>
      </c>
      <c r="C127" s="364">
        <v>-0.032912321157551355</v>
      </c>
      <c r="D127" s="363"/>
      <c r="E127" s="363"/>
      <c r="F127" s="363"/>
      <c r="G127" s="282"/>
      <c r="H127" s="279"/>
      <c r="I127" s="279"/>
      <c r="J127" s="279"/>
      <c r="K127" s="279"/>
    </row>
    <row r="128" spans="2:11" ht="15">
      <c r="B128" s="330" t="s">
        <v>778</v>
      </c>
      <c r="C128" s="331">
        <v>0.393860344399301</v>
      </c>
      <c r="D128" s="363"/>
      <c r="E128" s="363"/>
      <c r="F128" s="363"/>
      <c r="G128" s="282"/>
      <c r="H128" s="279"/>
      <c r="I128" s="279"/>
      <c r="J128" s="279"/>
      <c r="K128" s="279"/>
    </row>
    <row r="129" spans="2:11" ht="15">
      <c r="B129" s="318" t="s">
        <v>779</v>
      </c>
      <c r="C129" s="332">
        <v>0.069</v>
      </c>
      <c r="D129" s="365"/>
      <c r="E129" s="365"/>
      <c r="F129" s="365"/>
      <c r="G129" s="279"/>
      <c r="H129" s="279"/>
      <c r="I129" s="279"/>
      <c r="J129" s="279"/>
      <c r="K129" s="279"/>
    </row>
    <row r="130" spans="2:13" ht="15">
      <c r="B130" s="278"/>
      <c r="C130" s="283"/>
      <c r="D130" s="279"/>
      <c r="E130" s="279"/>
      <c r="F130" s="279"/>
      <c r="G130" s="279"/>
      <c r="H130" s="279"/>
      <c r="I130" s="279"/>
      <c r="J130" s="279"/>
      <c r="K130" s="279"/>
      <c r="L130" s="279"/>
      <c r="M130" s="279"/>
    </row>
    <row r="131" spans="2:11" ht="15">
      <c r="B131" s="319" t="s">
        <v>780</v>
      </c>
      <c r="C131" s="323"/>
      <c r="D131" s="365"/>
      <c r="E131" s="365"/>
      <c r="F131" s="365"/>
      <c r="G131" s="279"/>
      <c r="H131" s="279"/>
      <c r="I131" s="279"/>
      <c r="J131" s="279"/>
      <c r="K131" s="279"/>
    </row>
    <row r="132" spans="2:11" ht="15">
      <c r="B132" s="327" t="s">
        <v>781</v>
      </c>
      <c r="C132" s="333">
        <v>0.234467112656867</v>
      </c>
      <c r="D132" s="365"/>
      <c r="E132" s="365"/>
      <c r="F132" s="365"/>
      <c r="G132" s="279"/>
      <c r="H132" s="279"/>
      <c r="I132" s="279"/>
      <c r="J132" s="279"/>
      <c r="K132" s="279"/>
    </row>
    <row r="133" spans="2:13" ht="15">
      <c r="B133" s="279"/>
      <c r="C133" s="279"/>
      <c r="D133" s="279"/>
      <c r="E133" s="279"/>
      <c r="F133" s="279"/>
      <c r="G133" s="279"/>
      <c r="H133" s="279"/>
      <c r="I133" s="279"/>
      <c r="J133" s="279"/>
      <c r="K133" s="279"/>
      <c r="L133" s="279"/>
      <c r="M133" s="279"/>
    </row>
    <row r="134" spans="2:11" ht="15">
      <c r="B134" s="319" t="s">
        <v>782</v>
      </c>
      <c r="C134" s="365"/>
      <c r="D134" s="365"/>
      <c r="E134" s="365"/>
      <c r="F134" s="365"/>
      <c r="G134" s="279"/>
      <c r="H134" s="279"/>
      <c r="I134" s="279"/>
      <c r="J134" s="279"/>
      <c r="K134" s="279"/>
    </row>
    <row r="135" spans="2:11" ht="15">
      <c r="B135" s="318" t="s">
        <v>812</v>
      </c>
      <c r="C135" s="366"/>
      <c r="D135" s="365"/>
      <c r="E135" s="365"/>
      <c r="F135" s="365"/>
      <c r="G135" s="279"/>
      <c r="H135" s="279"/>
      <c r="I135" s="279"/>
      <c r="J135" s="279"/>
      <c r="K135" s="279"/>
    </row>
    <row r="136" spans="2:11" ht="15">
      <c r="B136" s="318" t="s">
        <v>813</v>
      </c>
      <c r="C136" s="366"/>
      <c r="D136" s="365"/>
      <c r="E136" s="365"/>
      <c r="F136" s="365"/>
      <c r="G136" s="279"/>
      <c r="H136" s="279"/>
      <c r="I136" s="279"/>
      <c r="J136" s="279"/>
      <c r="K136" s="279"/>
    </row>
    <row r="137" spans="2:13" ht="15.75" thickBot="1">
      <c r="B137" s="279"/>
      <c r="C137" s="279"/>
      <c r="D137" s="279"/>
      <c r="E137" s="279"/>
      <c r="F137" s="279"/>
      <c r="G137" s="279"/>
      <c r="H137" s="279"/>
      <c r="I137" s="279"/>
      <c r="J137" s="279"/>
      <c r="K137" s="279"/>
      <c r="L137" s="279"/>
      <c r="M137" s="279"/>
    </row>
    <row r="138" spans="2:6" ht="15">
      <c r="B138" s="367"/>
      <c r="C138" s="368"/>
      <c r="D138" s="368"/>
      <c r="E138" s="369" t="s">
        <v>836</v>
      </c>
      <c r="F138" s="370"/>
    </row>
    <row r="139" spans="2:6" ht="15">
      <c r="B139" s="371" t="s">
        <v>826</v>
      </c>
      <c r="C139" s="372"/>
      <c r="D139" s="372"/>
      <c r="E139" s="373"/>
      <c r="F139" s="374"/>
    </row>
    <row r="140" spans="2:6" ht="15">
      <c r="B140" s="375" t="s">
        <v>827</v>
      </c>
      <c r="C140" s="372"/>
      <c r="D140" s="372"/>
      <c r="E140" s="373"/>
      <c r="F140" s="374"/>
    </row>
    <row r="141" spans="2:6" ht="15">
      <c r="B141" s="376" t="s">
        <v>837</v>
      </c>
      <c r="C141" s="372"/>
      <c r="D141" s="372"/>
      <c r="E141" s="373"/>
      <c r="F141" s="374"/>
    </row>
    <row r="142" spans="2:6" ht="15">
      <c r="B142" s="376" t="s">
        <v>838</v>
      </c>
      <c r="C142" s="372"/>
      <c r="D142" s="372"/>
      <c r="E142" s="373"/>
      <c r="F142" s="374"/>
    </row>
    <row r="143" spans="2:6" ht="15">
      <c r="B143" s="376"/>
      <c r="C143" s="372"/>
      <c r="D143" s="372"/>
      <c r="E143" s="373"/>
      <c r="F143" s="374"/>
    </row>
    <row r="144" spans="2:6" ht="15">
      <c r="B144" s="377"/>
      <c r="C144" s="372"/>
      <c r="D144" s="372"/>
      <c r="E144" s="373"/>
      <c r="F144" s="374"/>
    </row>
    <row r="145" spans="2:6" ht="15.75" thickBot="1">
      <c r="B145" s="378" t="s">
        <v>829</v>
      </c>
      <c r="C145" s="379"/>
      <c r="D145" s="379"/>
      <c r="E145" s="380"/>
      <c r="F145" s="381"/>
    </row>
    <row r="146" ht="15.75" thickBot="1"/>
    <row r="147" ht="15">
      <c r="B147" s="574" t="s">
        <v>830</v>
      </c>
    </row>
    <row r="148" ht="15">
      <c r="B148" s="575" t="s">
        <v>851</v>
      </c>
    </row>
    <row r="149" ht="15">
      <c r="B149" s="382"/>
    </row>
    <row r="150" ht="15">
      <c r="B150" s="382"/>
    </row>
    <row r="151" ht="15">
      <c r="B151" s="382"/>
    </row>
    <row r="152" ht="15">
      <c r="B152" s="382"/>
    </row>
    <row r="153" ht="15">
      <c r="B153" s="382"/>
    </row>
    <row r="154" ht="15">
      <c r="B154" s="382"/>
    </row>
    <row r="155" ht="15">
      <c r="B155" s="382"/>
    </row>
    <row r="156" ht="15">
      <c r="B156" s="382"/>
    </row>
    <row r="157" ht="15.75" thickBot="1">
      <c r="B157" s="383"/>
    </row>
  </sheetData>
  <sheetProtection/>
  <mergeCells count="10">
    <mergeCell ref="B105:F105"/>
    <mergeCell ref="B113:F113"/>
    <mergeCell ref="B60:D60"/>
    <mergeCell ref="B64:B65"/>
    <mergeCell ref="C64:C65"/>
    <mergeCell ref="B1:F1"/>
    <mergeCell ref="B96:J96"/>
    <mergeCell ref="B97:B98"/>
    <mergeCell ref="C97:D97"/>
    <mergeCell ref="G97:J97"/>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4.xml><?xml version="1.0" encoding="utf-8"?>
<worksheet xmlns="http://schemas.openxmlformats.org/spreadsheetml/2006/main" xmlns:r="http://schemas.openxmlformats.org/officeDocument/2006/relationships">
  <sheetPr>
    <outlinePr summaryBelow="0"/>
  </sheetPr>
  <dimension ref="A1:K180"/>
  <sheetViews>
    <sheetView zoomScalePageLayoutView="0" workbookViewId="0" topLeftCell="A1">
      <selection activeCell="K14" sqref="K14"/>
    </sheetView>
  </sheetViews>
  <sheetFormatPr defaultColWidth="9.140625" defaultRowHeight="15"/>
  <cols>
    <col min="1" max="1" width="3.28125" style="38" customWidth="1"/>
    <col min="2" max="2" width="69.140625" style="38" customWidth="1"/>
    <col min="3" max="3" width="16.7109375" style="38" customWidth="1"/>
    <col min="4" max="4" width="20.28125" style="38" customWidth="1"/>
    <col min="5" max="5" width="16.7109375" style="38" customWidth="1"/>
    <col min="6" max="6" width="19.57421875" style="38" customWidth="1"/>
    <col min="7" max="7" width="20.7109375" style="38" customWidth="1"/>
    <col min="8" max="8" width="13.140625" style="38" customWidth="1"/>
    <col min="9" max="9" width="15.00390625" style="38" customWidth="1"/>
    <col min="10" max="10" width="10.8515625" style="38" customWidth="1"/>
    <col min="11" max="16384" width="9.140625" style="38" customWidth="1"/>
  </cols>
  <sheetData>
    <row r="1" spans="1:10" ht="15.75" customHeight="1">
      <c r="A1" s="36"/>
      <c r="B1" s="739" t="s">
        <v>785</v>
      </c>
      <c r="C1" s="740"/>
      <c r="D1" s="740"/>
      <c r="E1" s="740"/>
      <c r="F1" s="36"/>
      <c r="G1" s="36"/>
      <c r="H1" s="36"/>
      <c r="I1" s="36"/>
      <c r="J1" s="36"/>
    </row>
    <row r="2" spans="1:11" s="265" customFormat="1" ht="12.75" customHeight="1">
      <c r="A2" s="762"/>
      <c r="B2" s="763"/>
      <c r="C2" s="762"/>
      <c r="D2" s="762"/>
      <c r="E2" s="762"/>
      <c r="F2" s="762"/>
      <c r="G2" s="762"/>
      <c r="H2" s="762"/>
      <c r="I2" s="764" t="s">
        <v>919</v>
      </c>
      <c r="J2" s="765"/>
      <c r="K2" s="187"/>
    </row>
    <row r="3" spans="1:10" ht="12.75" customHeight="1" thickBot="1">
      <c r="A3" s="39" t="s">
        <v>4</v>
      </c>
      <c r="B3" s="5" t="s">
        <v>5</v>
      </c>
      <c r="C3" s="36"/>
      <c r="D3" s="36"/>
      <c r="E3" s="36"/>
      <c r="F3" s="36"/>
      <c r="G3" s="36"/>
      <c r="H3" s="36"/>
      <c r="I3" s="36"/>
      <c r="J3" s="36"/>
    </row>
    <row r="4" spans="1:10" ht="27.75" customHeight="1">
      <c r="A4" s="36"/>
      <c r="B4" s="40" t="s">
        <v>6</v>
      </c>
      <c r="C4" s="41" t="s">
        <v>7</v>
      </c>
      <c r="D4" s="42" t="s">
        <v>217</v>
      </c>
      <c r="E4" s="42" t="s">
        <v>9</v>
      </c>
      <c r="F4" s="42" t="s">
        <v>10</v>
      </c>
      <c r="G4" s="42" t="s">
        <v>11</v>
      </c>
      <c r="H4" s="42" t="s">
        <v>12</v>
      </c>
      <c r="I4" s="43" t="s">
        <v>13</v>
      </c>
      <c r="J4" s="44" t="s">
        <v>14</v>
      </c>
    </row>
    <row r="5" spans="1:10" ht="12.75" customHeight="1">
      <c r="A5" s="36"/>
      <c r="B5" s="45" t="s">
        <v>218</v>
      </c>
      <c r="C5" s="46"/>
      <c r="D5" s="46"/>
      <c r="E5" s="46"/>
      <c r="F5" s="46"/>
      <c r="G5" s="46"/>
      <c r="H5" s="47"/>
      <c r="I5" s="48"/>
      <c r="J5" s="36"/>
    </row>
    <row r="6" spans="1:10" ht="12.75" customHeight="1">
      <c r="A6" s="36"/>
      <c r="B6" s="45" t="s">
        <v>219</v>
      </c>
      <c r="C6" s="46"/>
      <c r="D6" s="46"/>
      <c r="E6" s="46"/>
      <c r="F6" s="36"/>
      <c r="G6" s="47"/>
      <c r="H6" s="47"/>
      <c r="I6" s="48"/>
      <c r="J6" s="36"/>
    </row>
    <row r="7" spans="1:10" ht="12.75" customHeight="1">
      <c r="A7" s="49" t="s">
        <v>220</v>
      </c>
      <c r="B7" s="50" t="s">
        <v>499</v>
      </c>
      <c r="C7" s="46" t="s">
        <v>221</v>
      </c>
      <c r="D7" s="46" t="s">
        <v>222</v>
      </c>
      <c r="E7" s="51">
        <v>6500000</v>
      </c>
      <c r="F7" s="52">
        <v>6509.7</v>
      </c>
      <c r="G7" s="53">
        <v>0.0441</v>
      </c>
      <c r="H7" s="54">
        <v>0.068783</v>
      </c>
      <c r="I7" s="55"/>
      <c r="J7" s="36"/>
    </row>
    <row r="8" spans="1:10" ht="12.75" customHeight="1">
      <c r="A8" s="36"/>
      <c r="B8" s="45" t="s">
        <v>136</v>
      </c>
      <c r="C8" s="46"/>
      <c r="D8" s="46"/>
      <c r="E8" s="46"/>
      <c r="F8" s="56">
        <v>6509.7</v>
      </c>
      <c r="G8" s="57">
        <v>0.0441</v>
      </c>
      <c r="H8" s="58"/>
      <c r="I8" s="59"/>
      <c r="J8" s="36"/>
    </row>
    <row r="9" spans="1:10" ht="12.75" customHeight="1">
      <c r="A9" s="36"/>
      <c r="B9" s="60" t="s">
        <v>223</v>
      </c>
      <c r="C9" s="61"/>
      <c r="D9" s="61"/>
      <c r="E9" s="61"/>
      <c r="F9" s="58" t="s">
        <v>138</v>
      </c>
      <c r="G9" s="58" t="s">
        <v>138</v>
      </c>
      <c r="H9" s="58"/>
      <c r="I9" s="59"/>
      <c r="J9" s="36"/>
    </row>
    <row r="10" spans="1:10" ht="12.75" customHeight="1">
      <c r="A10" s="36"/>
      <c r="B10" s="60" t="s">
        <v>136</v>
      </c>
      <c r="C10" s="61"/>
      <c r="D10" s="61"/>
      <c r="E10" s="61"/>
      <c r="F10" s="58" t="s">
        <v>138</v>
      </c>
      <c r="G10" s="58" t="s">
        <v>138</v>
      </c>
      <c r="H10" s="58"/>
      <c r="I10" s="59"/>
      <c r="J10" s="36"/>
    </row>
    <row r="11" spans="1:10" ht="12.75" customHeight="1">
      <c r="A11" s="36"/>
      <c r="B11" s="60" t="s">
        <v>139</v>
      </c>
      <c r="C11" s="62"/>
      <c r="D11" s="61"/>
      <c r="E11" s="62"/>
      <c r="F11" s="56">
        <v>6509.7</v>
      </c>
      <c r="G11" s="57">
        <v>0.0441</v>
      </c>
      <c r="H11" s="58"/>
      <c r="I11" s="59"/>
      <c r="J11" s="36"/>
    </row>
    <row r="12" spans="1:10" ht="12.75" customHeight="1">
      <c r="A12" s="36"/>
      <c r="B12" s="45" t="s">
        <v>165</v>
      </c>
      <c r="C12" s="46"/>
      <c r="D12" s="46"/>
      <c r="E12" s="46"/>
      <c r="F12" s="46"/>
      <c r="G12" s="46"/>
      <c r="H12" s="47"/>
      <c r="I12" s="48"/>
      <c r="J12" s="36"/>
    </row>
    <row r="13" spans="1:10" ht="12.75" customHeight="1">
      <c r="A13" s="36"/>
      <c r="B13" s="45" t="s">
        <v>166</v>
      </c>
      <c r="C13" s="46"/>
      <c r="D13" s="46"/>
      <c r="E13" s="46"/>
      <c r="F13" s="36"/>
      <c r="G13" s="47"/>
      <c r="H13" s="47"/>
      <c r="I13" s="48"/>
      <c r="J13" s="36"/>
    </row>
    <row r="14" spans="1:10" ht="12.75" customHeight="1">
      <c r="A14" s="49" t="s">
        <v>224</v>
      </c>
      <c r="B14" s="50" t="s">
        <v>786</v>
      </c>
      <c r="C14" s="46" t="s">
        <v>225</v>
      </c>
      <c r="D14" s="46" t="s">
        <v>500</v>
      </c>
      <c r="E14" s="51">
        <v>500</v>
      </c>
      <c r="F14" s="52">
        <v>2493.14</v>
      </c>
      <c r="G14" s="53">
        <v>0.0169</v>
      </c>
      <c r="H14" s="54">
        <v>0.071801</v>
      </c>
      <c r="I14" s="55"/>
      <c r="J14" s="36"/>
    </row>
    <row r="15" spans="1:10" ht="12.75" customHeight="1">
      <c r="A15" s="49" t="s">
        <v>226</v>
      </c>
      <c r="B15" s="50" t="s">
        <v>787</v>
      </c>
      <c r="C15" s="46" t="s">
        <v>227</v>
      </c>
      <c r="D15" s="46" t="s">
        <v>500</v>
      </c>
      <c r="E15" s="51">
        <v>500</v>
      </c>
      <c r="F15" s="52">
        <v>2485.7</v>
      </c>
      <c r="G15" s="53">
        <v>0.0168</v>
      </c>
      <c r="H15" s="54">
        <v>0.07</v>
      </c>
      <c r="I15" s="55"/>
      <c r="J15" s="36"/>
    </row>
    <row r="16" spans="1:10" ht="12.75" customHeight="1">
      <c r="A16" s="49" t="s">
        <v>228</v>
      </c>
      <c r="B16" s="50" t="s">
        <v>788</v>
      </c>
      <c r="C16" s="46" t="s">
        <v>229</v>
      </c>
      <c r="D16" s="46" t="s">
        <v>501</v>
      </c>
      <c r="E16" s="51">
        <v>500</v>
      </c>
      <c r="F16" s="52">
        <v>2471.56</v>
      </c>
      <c r="G16" s="53">
        <v>0.0167</v>
      </c>
      <c r="H16" s="54">
        <v>0.07</v>
      </c>
      <c r="I16" s="55"/>
      <c r="J16" s="36"/>
    </row>
    <row r="17" spans="1:10" ht="12.75" customHeight="1">
      <c r="A17" s="36"/>
      <c r="B17" s="45" t="s">
        <v>136</v>
      </c>
      <c r="C17" s="46"/>
      <c r="D17" s="46"/>
      <c r="E17" s="46"/>
      <c r="F17" s="56">
        <v>7450.4</v>
      </c>
      <c r="G17" s="57">
        <v>0.0504</v>
      </c>
      <c r="H17" s="58"/>
      <c r="I17" s="59"/>
      <c r="J17" s="36"/>
    </row>
    <row r="18" spans="1:10" ht="12.75" customHeight="1">
      <c r="A18" s="36"/>
      <c r="B18" s="45" t="s">
        <v>177</v>
      </c>
      <c r="C18" s="46"/>
      <c r="D18" s="46"/>
      <c r="E18" s="46"/>
      <c r="F18" s="36"/>
      <c r="G18" s="47"/>
      <c r="H18" s="47"/>
      <c r="I18" s="48"/>
      <c r="J18" s="36"/>
    </row>
    <row r="19" spans="1:10" ht="12.75" customHeight="1">
      <c r="A19" s="49" t="s">
        <v>230</v>
      </c>
      <c r="B19" s="50" t="s">
        <v>789</v>
      </c>
      <c r="C19" s="46" t="s">
        <v>231</v>
      </c>
      <c r="D19" s="46" t="s">
        <v>500</v>
      </c>
      <c r="E19" s="51">
        <v>500</v>
      </c>
      <c r="F19" s="52">
        <v>2492.18</v>
      </c>
      <c r="G19" s="53">
        <v>0.0169</v>
      </c>
      <c r="H19" s="54">
        <v>0.071593</v>
      </c>
      <c r="I19" s="55"/>
      <c r="J19" s="36"/>
    </row>
    <row r="20" spans="1:10" ht="12.75" customHeight="1">
      <c r="A20" s="49" t="s">
        <v>232</v>
      </c>
      <c r="B20" s="50" t="s">
        <v>790</v>
      </c>
      <c r="C20" s="46" t="s">
        <v>233</v>
      </c>
      <c r="D20" s="46" t="s">
        <v>500</v>
      </c>
      <c r="E20" s="51">
        <v>500</v>
      </c>
      <c r="F20" s="52">
        <v>2482.07</v>
      </c>
      <c r="G20" s="53">
        <v>0.0168</v>
      </c>
      <c r="H20" s="54">
        <v>0.071252</v>
      </c>
      <c r="I20" s="55"/>
      <c r="J20" s="36"/>
    </row>
    <row r="21" spans="1:10" ht="12.75" customHeight="1">
      <c r="A21" s="36"/>
      <c r="B21" s="45" t="s">
        <v>136</v>
      </c>
      <c r="C21" s="46"/>
      <c r="D21" s="46"/>
      <c r="E21" s="46"/>
      <c r="F21" s="56">
        <v>4974.25</v>
      </c>
      <c r="G21" s="57">
        <v>0.0337</v>
      </c>
      <c r="H21" s="58"/>
      <c r="I21" s="59"/>
      <c r="J21" s="36"/>
    </row>
    <row r="22" spans="1:10" ht="12.75" customHeight="1">
      <c r="A22" s="36"/>
      <c r="B22" s="45" t="s">
        <v>234</v>
      </c>
      <c r="C22" s="46"/>
      <c r="D22" s="46"/>
      <c r="E22" s="46"/>
      <c r="F22" s="36"/>
      <c r="G22" s="47"/>
      <c r="H22" s="47"/>
      <c r="I22" s="48"/>
      <c r="J22" s="36"/>
    </row>
    <row r="23" spans="1:10" ht="12.75" customHeight="1">
      <c r="A23" s="49" t="s">
        <v>235</v>
      </c>
      <c r="B23" s="50" t="s">
        <v>236</v>
      </c>
      <c r="C23" s="46" t="s">
        <v>237</v>
      </c>
      <c r="D23" s="46" t="s">
        <v>222</v>
      </c>
      <c r="E23" s="51">
        <v>12500000</v>
      </c>
      <c r="F23" s="52">
        <v>12349.86</v>
      </c>
      <c r="G23" s="53">
        <v>0.0836</v>
      </c>
      <c r="H23" s="54">
        <v>0.067231</v>
      </c>
      <c r="I23" s="55"/>
      <c r="J23" s="36"/>
    </row>
    <row r="24" spans="1:10" ht="12.75" customHeight="1">
      <c r="A24" s="49" t="s">
        <v>238</v>
      </c>
      <c r="B24" s="50" t="s">
        <v>239</v>
      </c>
      <c r="C24" s="46" t="s">
        <v>240</v>
      </c>
      <c r="D24" s="46" t="s">
        <v>222</v>
      </c>
      <c r="E24" s="51">
        <v>12500000</v>
      </c>
      <c r="F24" s="52">
        <v>12316.04</v>
      </c>
      <c r="G24" s="53">
        <v>0.0834</v>
      </c>
      <c r="H24" s="54">
        <v>0.068152</v>
      </c>
      <c r="I24" s="55"/>
      <c r="J24" s="36"/>
    </row>
    <row r="25" spans="1:10" ht="12.75" customHeight="1">
      <c r="A25" s="49" t="s">
        <v>241</v>
      </c>
      <c r="B25" s="50" t="s">
        <v>242</v>
      </c>
      <c r="C25" s="46" t="s">
        <v>243</v>
      </c>
      <c r="D25" s="46" t="s">
        <v>222</v>
      </c>
      <c r="E25" s="51">
        <v>12500000</v>
      </c>
      <c r="F25" s="52">
        <v>12300.34</v>
      </c>
      <c r="G25" s="53">
        <v>0.0833</v>
      </c>
      <c r="H25" s="54">
        <v>0.068101</v>
      </c>
      <c r="I25" s="55"/>
      <c r="J25" s="36"/>
    </row>
    <row r="26" spans="1:10" ht="12.75" customHeight="1">
      <c r="A26" s="49" t="s">
        <v>244</v>
      </c>
      <c r="B26" s="50" t="s">
        <v>245</v>
      </c>
      <c r="C26" s="46" t="s">
        <v>246</v>
      </c>
      <c r="D26" s="46" t="s">
        <v>222</v>
      </c>
      <c r="E26" s="51">
        <v>10000000</v>
      </c>
      <c r="F26" s="52">
        <v>9994.5</v>
      </c>
      <c r="G26" s="53">
        <v>0.0676</v>
      </c>
      <c r="H26" s="54">
        <v>0.067</v>
      </c>
      <c r="I26" s="55"/>
      <c r="J26" s="36"/>
    </row>
    <row r="27" spans="1:10" ht="12.75" customHeight="1">
      <c r="A27" s="49" t="s">
        <v>247</v>
      </c>
      <c r="B27" s="50" t="s">
        <v>248</v>
      </c>
      <c r="C27" s="46" t="s">
        <v>249</v>
      </c>
      <c r="D27" s="46" t="s">
        <v>222</v>
      </c>
      <c r="E27" s="51">
        <v>10000000</v>
      </c>
      <c r="F27" s="52">
        <v>9981.81</v>
      </c>
      <c r="G27" s="53">
        <v>0.0676</v>
      </c>
      <c r="H27" s="54">
        <v>0.0665</v>
      </c>
      <c r="I27" s="55"/>
      <c r="J27" s="36"/>
    </row>
    <row r="28" spans="1:10" ht="12.75" customHeight="1">
      <c r="A28" s="49" t="s">
        <v>250</v>
      </c>
      <c r="B28" s="50" t="s">
        <v>251</v>
      </c>
      <c r="C28" s="46" t="s">
        <v>252</v>
      </c>
      <c r="D28" s="46" t="s">
        <v>222</v>
      </c>
      <c r="E28" s="51">
        <v>10000000</v>
      </c>
      <c r="F28" s="52">
        <v>9930.27</v>
      </c>
      <c r="G28" s="53">
        <v>0.0672</v>
      </c>
      <c r="H28" s="54">
        <v>0.067448</v>
      </c>
      <c r="I28" s="55"/>
      <c r="J28" s="36"/>
    </row>
    <row r="29" spans="1:10" ht="12.75" customHeight="1">
      <c r="A29" s="49" t="s">
        <v>253</v>
      </c>
      <c r="B29" s="50" t="s">
        <v>254</v>
      </c>
      <c r="C29" s="46" t="s">
        <v>255</v>
      </c>
      <c r="D29" s="46" t="s">
        <v>222</v>
      </c>
      <c r="E29" s="51">
        <v>10000000</v>
      </c>
      <c r="F29" s="52">
        <v>9905.04</v>
      </c>
      <c r="G29" s="53">
        <v>0.067</v>
      </c>
      <c r="H29" s="54">
        <v>0.067297</v>
      </c>
      <c r="I29" s="55"/>
      <c r="J29" s="36"/>
    </row>
    <row r="30" spans="1:10" ht="12.75" customHeight="1">
      <c r="A30" s="49" t="s">
        <v>256</v>
      </c>
      <c r="B30" s="50" t="s">
        <v>257</v>
      </c>
      <c r="C30" s="46" t="s">
        <v>258</v>
      </c>
      <c r="D30" s="46" t="s">
        <v>222</v>
      </c>
      <c r="E30" s="51">
        <v>7500000</v>
      </c>
      <c r="F30" s="52">
        <v>7457.25</v>
      </c>
      <c r="G30" s="53">
        <v>0.0505</v>
      </c>
      <c r="H30" s="54">
        <v>0.0675</v>
      </c>
      <c r="I30" s="55"/>
      <c r="J30" s="36"/>
    </row>
    <row r="31" spans="1:10" ht="12.75" customHeight="1">
      <c r="A31" s="49" t="s">
        <v>259</v>
      </c>
      <c r="B31" s="50" t="s">
        <v>260</v>
      </c>
      <c r="C31" s="46" t="s">
        <v>261</v>
      </c>
      <c r="D31" s="46" t="s">
        <v>222</v>
      </c>
      <c r="E31" s="51">
        <v>7500000</v>
      </c>
      <c r="F31" s="52">
        <v>7438.19</v>
      </c>
      <c r="G31" s="53">
        <v>0.0503</v>
      </c>
      <c r="H31" s="54">
        <v>0.067403</v>
      </c>
      <c r="I31" s="55"/>
      <c r="J31" s="36"/>
    </row>
    <row r="32" spans="1:10" ht="12.75" customHeight="1">
      <c r="A32" s="49" t="s">
        <v>262</v>
      </c>
      <c r="B32" s="50" t="s">
        <v>263</v>
      </c>
      <c r="C32" s="46" t="s">
        <v>264</v>
      </c>
      <c r="D32" s="46" t="s">
        <v>222</v>
      </c>
      <c r="E32" s="51">
        <v>7500000</v>
      </c>
      <c r="F32" s="52">
        <v>7400.42</v>
      </c>
      <c r="G32" s="53">
        <v>0.0501</v>
      </c>
      <c r="H32" s="54">
        <v>0.067281</v>
      </c>
      <c r="I32" s="55"/>
      <c r="J32" s="36"/>
    </row>
    <row r="33" spans="1:10" ht="12.75" customHeight="1">
      <c r="A33" s="49" t="s">
        <v>265</v>
      </c>
      <c r="B33" s="50" t="s">
        <v>266</v>
      </c>
      <c r="C33" s="46" t="s">
        <v>267</v>
      </c>
      <c r="D33" s="46" t="s">
        <v>222</v>
      </c>
      <c r="E33" s="51">
        <v>5000000</v>
      </c>
      <c r="F33" s="52">
        <v>4984.55</v>
      </c>
      <c r="G33" s="53">
        <v>0.0337</v>
      </c>
      <c r="H33" s="54">
        <v>0.066543</v>
      </c>
      <c r="I33" s="55"/>
      <c r="J33" s="36"/>
    </row>
    <row r="34" spans="1:10" ht="12.75" customHeight="1">
      <c r="A34" s="49" t="s">
        <v>268</v>
      </c>
      <c r="B34" s="50" t="s">
        <v>269</v>
      </c>
      <c r="C34" s="46" t="s">
        <v>270</v>
      </c>
      <c r="D34" s="46" t="s">
        <v>222</v>
      </c>
      <c r="E34" s="51">
        <v>5000000</v>
      </c>
      <c r="F34" s="52">
        <v>4933.66</v>
      </c>
      <c r="G34" s="53">
        <v>0.0334</v>
      </c>
      <c r="H34" s="54">
        <v>0.067231</v>
      </c>
      <c r="I34" s="55"/>
      <c r="J34" s="36"/>
    </row>
    <row r="35" spans="1:10" ht="12.75" customHeight="1">
      <c r="A35" s="36"/>
      <c r="B35" s="45" t="s">
        <v>136</v>
      </c>
      <c r="C35" s="46"/>
      <c r="D35" s="46"/>
      <c r="E35" s="46"/>
      <c r="F35" s="56">
        <v>108991.93</v>
      </c>
      <c r="G35" s="57">
        <v>0.7377</v>
      </c>
      <c r="H35" s="58"/>
      <c r="I35" s="59"/>
      <c r="J35" s="36"/>
    </row>
    <row r="36" spans="1:10" ht="12.75" customHeight="1">
      <c r="A36" s="36"/>
      <c r="B36" s="60" t="s">
        <v>139</v>
      </c>
      <c r="C36" s="62"/>
      <c r="D36" s="61"/>
      <c r="E36" s="62"/>
      <c r="F36" s="56">
        <v>121416.58</v>
      </c>
      <c r="G36" s="57">
        <v>0.8218</v>
      </c>
      <c r="H36" s="58"/>
      <c r="I36" s="59"/>
      <c r="J36" s="36"/>
    </row>
    <row r="37" spans="1:10" ht="12.75" customHeight="1">
      <c r="A37" s="36"/>
      <c r="B37" s="45" t="s">
        <v>181</v>
      </c>
      <c r="C37" s="46"/>
      <c r="D37" s="46"/>
      <c r="E37" s="46"/>
      <c r="F37" s="46"/>
      <c r="G37" s="46"/>
      <c r="H37" s="47"/>
      <c r="I37" s="48"/>
      <c r="J37" s="36"/>
    </row>
    <row r="38" spans="1:10" ht="12.75" customHeight="1">
      <c r="A38" s="36"/>
      <c r="B38" s="45" t="s">
        <v>182</v>
      </c>
      <c r="C38" s="46"/>
      <c r="D38" s="63" t="s">
        <v>183</v>
      </c>
      <c r="E38" s="46"/>
      <c r="F38" s="36"/>
      <c r="G38" s="47"/>
      <c r="H38" s="47"/>
      <c r="I38" s="48"/>
      <c r="J38" s="36"/>
    </row>
    <row r="39" spans="1:10" ht="12.75" customHeight="1">
      <c r="A39" s="49" t="s">
        <v>271</v>
      </c>
      <c r="B39" s="50" t="s">
        <v>272</v>
      </c>
      <c r="C39" s="46"/>
      <c r="D39" s="64" t="s">
        <v>185</v>
      </c>
      <c r="E39" s="65"/>
      <c r="F39" s="52">
        <v>250</v>
      </c>
      <c r="G39" s="53">
        <v>0.0017</v>
      </c>
      <c r="H39" s="54">
        <v>0.06604178082</v>
      </c>
      <c r="I39" s="55"/>
      <c r="J39" s="36"/>
    </row>
    <row r="40" spans="1:10" ht="12.75" customHeight="1">
      <c r="A40" s="49" t="s">
        <v>273</v>
      </c>
      <c r="B40" s="50" t="s">
        <v>274</v>
      </c>
      <c r="C40" s="46"/>
      <c r="D40" s="64" t="s">
        <v>202</v>
      </c>
      <c r="E40" s="65"/>
      <c r="F40" s="52">
        <v>200</v>
      </c>
      <c r="G40" s="53">
        <v>0.0014</v>
      </c>
      <c r="H40" s="54">
        <v>0.05651869645</v>
      </c>
      <c r="I40" s="55"/>
      <c r="J40" s="36"/>
    </row>
    <row r="41" spans="1:10" ht="12.75" customHeight="1">
      <c r="A41" s="49" t="s">
        <v>275</v>
      </c>
      <c r="B41" s="50" t="s">
        <v>276</v>
      </c>
      <c r="C41" s="46"/>
      <c r="D41" s="64" t="s">
        <v>185</v>
      </c>
      <c r="E41" s="65"/>
      <c r="F41" s="52">
        <v>200</v>
      </c>
      <c r="G41" s="53">
        <v>0.0014</v>
      </c>
      <c r="H41" s="54">
        <v>0.06233887388</v>
      </c>
      <c r="I41" s="55"/>
      <c r="J41" s="36"/>
    </row>
    <row r="42" spans="1:10" ht="12.75" customHeight="1">
      <c r="A42" s="49" t="s">
        <v>277</v>
      </c>
      <c r="B42" s="50" t="s">
        <v>278</v>
      </c>
      <c r="C42" s="46"/>
      <c r="D42" s="64" t="s">
        <v>185</v>
      </c>
      <c r="E42" s="65"/>
      <c r="F42" s="52">
        <v>100</v>
      </c>
      <c r="G42" s="53">
        <v>0.0007</v>
      </c>
      <c r="H42" s="54">
        <v>0.066</v>
      </c>
      <c r="I42" s="55"/>
      <c r="J42" s="36"/>
    </row>
    <row r="43" spans="1:10" ht="12.75" customHeight="1">
      <c r="A43" s="49" t="s">
        <v>279</v>
      </c>
      <c r="B43" s="50" t="s">
        <v>280</v>
      </c>
      <c r="C43" s="46"/>
      <c r="D43" s="64" t="s">
        <v>185</v>
      </c>
      <c r="E43" s="65"/>
      <c r="F43" s="52">
        <v>100</v>
      </c>
      <c r="G43" s="53">
        <v>0.0007</v>
      </c>
      <c r="H43" s="54">
        <v>0.05651869645</v>
      </c>
      <c r="I43" s="55"/>
      <c r="J43" s="36"/>
    </row>
    <row r="44" spans="1:10" ht="12.75" customHeight="1">
      <c r="A44" s="49" t="s">
        <v>281</v>
      </c>
      <c r="B44" s="50" t="s">
        <v>282</v>
      </c>
      <c r="C44" s="46"/>
      <c r="D44" s="64" t="s">
        <v>202</v>
      </c>
      <c r="E44" s="65"/>
      <c r="F44" s="52">
        <v>100</v>
      </c>
      <c r="G44" s="53">
        <v>0.0007</v>
      </c>
      <c r="H44" s="54">
        <v>0.066</v>
      </c>
      <c r="I44" s="55"/>
      <c r="J44" s="36"/>
    </row>
    <row r="45" spans="1:10" ht="12.75" customHeight="1">
      <c r="A45" s="36"/>
      <c r="B45" s="45" t="s">
        <v>136</v>
      </c>
      <c r="C45" s="46"/>
      <c r="D45" s="46"/>
      <c r="E45" s="46"/>
      <c r="F45" s="56">
        <v>950</v>
      </c>
      <c r="G45" s="57">
        <v>0.0066</v>
      </c>
      <c r="H45" s="58"/>
      <c r="I45" s="59"/>
      <c r="J45" s="36"/>
    </row>
    <row r="46" spans="1:10" ht="12.75" customHeight="1">
      <c r="A46" s="36"/>
      <c r="B46" s="60" t="s">
        <v>139</v>
      </c>
      <c r="C46" s="62"/>
      <c r="D46" s="61"/>
      <c r="E46" s="62"/>
      <c r="F46" s="56">
        <v>950</v>
      </c>
      <c r="G46" s="57">
        <v>0.0066</v>
      </c>
      <c r="H46" s="58"/>
      <c r="I46" s="59"/>
      <c r="J46" s="36"/>
    </row>
    <row r="47" spans="1:10" ht="12.75" customHeight="1">
      <c r="A47" s="36"/>
      <c r="B47" s="45" t="s">
        <v>208</v>
      </c>
      <c r="C47" s="46"/>
      <c r="D47" s="46"/>
      <c r="E47" s="46"/>
      <c r="F47" s="46"/>
      <c r="G47" s="46"/>
      <c r="H47" s="47"/>
      <c r="I47" s="48"/>
      <c r="J47" s="36"/>
    </row>
    <row r="48" spans="1:10" ht="12.75" customHeight="1">
      <c r="A48" s="49" t="s">
        <v>209</v>
      </c>
      <c r="B48" s="50" t="s">
        <v>210</v>
      </c>
      <c r="C48" s="46"/>
      <c r="D48" s="46"/>
      <c r="E48" s="51"/>
      <c r="F48" s="52">
        <v>18346.59</v>
      </c>
      <c r="G48" s="53">
        <v>0.1242</v>
      </c>
      <c r="H48" s="54">
        <v>0.06782184360732807</v>
      </c>
      <c r="I48" s="55"/>
      <c r="J48" s="36"/>
    </row>
    <row r="49" spans="1:10" ht="12.75" customHeight="1">
      <c r="A49" s="36"/>
      <c r="B49" s="45" t="s">
        <v>136</v>
      </c>
      <c r="C49" s="46"/>
      <c r="D49" s="46"/>
      <c r="E49" s="46"/>
      <c r="F49" s="56">
        <v>18346.59</v>
      </c>
      <c r="G49" s="57">
        <v>0.1242</v>
      </c>
      <c r="H49" s="58"/>
      <c r="I49" s="59"/>
      <c r="J49" s="36"/>
    </row>
    <row r="50" spans="1:10" ht="12.75" customHeight="1">
      <c r="A50" s="36"/>
      <c r="B50" s="60" t="s">
        <v>223</v>
      </c>
      <c r="C50" s="61"/>
      <c r="D50" s="61"/>
      <c r="E50" s="61"/>
      <c r="F50" s="58" t="s">
        <v>138</v>
      </c>
      <c r="G50" s="58" t="s">
        <v>138</v>
      </c>
      <c r="H50" s="58"/>
      <c r="I50" s="59"/>
      <c r="J50" s="36"/>
    </row>
    <row r="51" spans="1:10" ht="12.75" customHeight="1">
      <c r="A51" s="36"/>
      <c r="B51" s="60" t="s">
        <v>136</v>
      </c>
      <c r="C51" s="61"/>
      <c r="D51" s="61"/>
      <c r="E51" s="61"/>
      <c r="F51" s="58" t="s">
        <v>138</v>
      </c>
      <c r="G51" s="58" t="s">
        <v>138</v>
      </c>
      <c r="H51" s="58"/>
      <c r="I51" s="59"/>
      <c r="J51" s="36"/>
    </row>
    <row r="52" spans="1:10" ht="12.75" customHeight="1">
      <c r="A52" s="36"/>
      <c r="B52" s="60" t="s">
        <v>139</v>
      </c>
      <c r="C52" s="62"/>
      <c r="D52" s="61"/>
      <c r="E52" s="62"/>
      <c r="F52" s="56">
        <v>18346.59</v>
      </c>
      <c r="G52" s="57">
        <v>0.1242</v>
      </c>
      <c r="H52" s="58"/>
      <c r="I52" s="59"/>
      <c r="J52" s="36"/>
    </row>
    <row r="53" spans="1:10" ht="12.75" customHeight="1">
      <c r="A53" s="36"/>
      <c r="B53" s="60" t="s">
        <v>211</v>
      </c>
      <c r="C53" s="46"/>
      <c r="D53" s="61"/>
      <c r="E53" s="46"/>
      <c r="F53" s="66">
        <v>516.84</v>
      </c>
      <c r="G53" s="57">
        <v>0.0033</v>
      </c>
      <c r="H53" s="58"/>
      <c r="I53" s="59"/>
      <c r="J53" s="36"/>
    </row>
    <row r="54" spans="1:10" ht="12.75" customHeight="1" thickBot="1">
      <c r="A54" s="36"/>
      <c r="B54" s="67" t="s">
        <v>212</v>
      </c>
      <c r="C54" s="68"/>
      <c r="D54" s="68"/>
      <c r="E54" s="68"/>
      <c r="F54" s="69">
        <v>147739.71</v>
      </c>
      <c r="G54" s="70">
        <v>1</v>
      </c>
      <c r="H54" s="71"/>
      <c r="I54" s="72"/>
      <c r="J54" s="36"/>
    </row>
    <row r="55" spans="1:10" ht="12.75" customHeight="1">
      <c r="A55" s="36"/>
      <c r="B55" s="39"/>
      <c r="C55" s="36"/>
      <c r="D55" s="36"/>
      <c r="E55" s="36"/>
      <c r="F55" s="36"/>
      <c r="G55" s="36"/>
      <c r="H55" s="36"/>
      <c r="I55" s="36"/>
      <c r="J55" s="36"/>
    </row>
    <row r="56" spans="1:10" ht="12.75" customHeight="1" thickBot="1">
      <c r="A56" s="36"/>
      <c r="B56" s="37" t="s">
        <v>213</v>
      </c>
      <c r="C56" s="36"/>
      <c r="D56" s="36"/>
      <c r="E56" s="36"/>
      <c r="F56" s="36"/>
      <c r="G56" s="36"/>
      <c r="H56" s="36"/>
      <c r="I56" s="36"/>
      <c r="J56" s="36"/>
    </row>
    <row r="57" spans="1:10" ht="12.75" customHeight="1">
      <c r="A57" s="36"/>
      <c r="B57" s="284" t="s">
        <v>215</v>
      </c>
      <c r="C57" s="285"/>
      <c r="D57" s="285"/>
      <c r="E57" s="285"/>
      <c r="F57" s="285"/>
      <c r="G57" s="285"/>
      <c r="H57" s="286"/>
      <c r="I57" s="36"/>
      <c r="J57" s="36"/>
    </row>
    <row r="58" spans="1:10" ht="12.75" customHeight="1" thickBot="1">
      <c r="A58" s="36"/>
      <c r="B58" s="741" t="s">
        <v>216</v>
      </c>
      <c r="C58" s="742"/>
      <c r="D58" s="742"/>
      <c r="E58" s="287"/>
      <c r="F58" s="287"/>
      <c r="G58" s="287"/>
      <c r="H58" s="288"/>
      <c r="I58" s="36"/>
      <c r="J58" s="36"/>
    </row>
    <row r="59" spans="1:10" ht="12.75" customHeight="1" thickBot="1">
      <c r="A59" s="36"/>
      <c r="B59" s="37"/>
      <c r="C59" s="36"/>
      <c r="D59" s="36"/>
      <c r="E59" s="36"/>
      <c r="F59" s="36"/>
      <c r="G59" s="36"/>
      <c r="H59" s="36"/>
      <c r="I59" s="36"/>
      <c r="J59" s="36"/>
    </row>
    <row r="60" spans="1:9" s="81" customFormat="1" ht="15">
      <c r="A60" s="73"/>
      <c r="B60" s="74" t="s">
        <v>502</v>
      </c>
      <c r="C60" s="75"/>
      <c r="D60" s="76"/>
      <c r="E60" s="77"/>
      <c r="F60" s="78"/>
      <c r="G60" s="78"/>
      <c r="H60" s="79"/>
      <c r="I60" s="80"/>
    </row>
    <row r="61" spans="1:9" s="81" customFormat="1" ht="15">
      <c r="A61" s="73"/>
      <c r="B61" s="82" t="s">
        <v>503</v>
      </c>
      <c r="C61" s="83"/>
      <c r="D61" s="84"/>
      <c r="E61" s="84"/>
      <c r="F61" s="83"/>
      <c r="G61" s="85"/>
      <c r="H61" s="86"/>
      <c r="I61" s="80"/>
    </row>
    <row r="62" spans="1:8" s="80" customFormat="1" ht="36">
      <c r="A62" s="73"/>
      <c r="B62" s="743" t="s">
        <v>504</v>
      </c>
      <c r="C62" s="744" t="s">
        <v>505</v>
      </c>
      <c r="D62" s="87" t="s">
        <v>506</v>
      </c>
      <c r="E62" s="87" t="s">
        <v>506</v>
      </c>
      <c r="F62" s="87" t="s">
        <v>507</v>
      </c>
      <c r="G62" s="85"/>
      <c r="H62" s="86"/>
    </row>
    <row r="63" spans="1:8" s="80" customFormat="1" ht="15">
      <c r="A63" s="73"/>
      <c r="B63" s="743"/>
      <c r="C63" s="744"/>
      <c r="D63" s="87" t="s">
        <v>508</v>
      </c>
      <c r="E63" s="87" t="s">
        <v>509</v>
      </c>
      <c r="F63" s="87" t="s">
        <v>508</v>
      </c>
      <c r="G63" s="85"/>
      <c r="H63" s="86"/>
    </row>
    <row r="64" spans="1:8" s="80" customFormat="1" ht="15">
      <c r="A64" s="73"/>
      <c r="B64" s="88" t="s">
        <v>138</v>
      </c>
      <c r="C64" s="533" t="s">
        <v>138</v>
      </c>
      <c r="D64" s="533" t="s">
        <v>138</v>
      </c>
      <c r="E64" s="533" t="s">
        <v>138</v>
      </c>
      <c r="F64" s="533" t="s">
        <v>138</v>
      </c>
      <c r="G64" s="85"/>
      <c r="H64" s="86"/>
    </row>
    <row r="65" spans="1:8" s="80" customFormat="1" ht="15">
      <c r="A65" s="73"/>
      <c r="B65" s="89" t="s">
        <v>510</v>
      </c>
      <c r="C65" s="90"/>
      <c r="D65" s="90"/>
      <c r="E65" s="90"/>
      <c r="F65" s="90"/>
      <c r="G65" s="85"/>
      <c r="H65" s="86"/>
    </row>
    <row r="66" spans="1:8" s="80" customFormat="1" ht="15">
      <c r="A66" s="73"/>
      <c r="B66" s="91"/>
      <c r="C66" s="83"/>
      <c r="D66" s="83"/>
      <c r="E66" s="83"/>
      <c r="F66" s="83"/>
      <c r="G66" s="85"/>
      <c r="H66" s="86"/>
    </row>
    <row r="67" spans="1:8" s="80" customFormat="1" ht="15">
      <c r="A67" s="73"/>
      <c r="B67" s="91" t="s">
        <v>511</v>
      </c>
      <c r="C67" s="83"/>
      <c r="D67" s="83"/>
      <c r="E67" s="83"/>
      <c r="F67" s="83"/>
      <c r="G67" s="85"/>
      <c r="H67" s="86"/>
    </row>
    <row r="68" spans="1:8" s="80" customFormat="1" ht="15">
      <c r="A68" s="73"/>
      <c r="B68" s="92" t="s">
        <v>512</v>
      </c>
      <c r="C68" s="565" t="s">
        <v>677</v>
      </c>
      <c r="D68" s="565" t="s">
        <v>513</v>
      </c>
      <c r="E68" s="83"/>
      <c r="F68" s="83"/>
      <c r="G68" s="85"/>
      <c r="H68" s="86"/>
    </row>
    <row r="69" spans="1:8" s="80" customFormat="1" ht="15">
      <c r="A69" s="73"/>
      <c r="B69" s="92" t="s">
        <v>514</v>
      </c>
      <c r="C69" s="93"/>
      <c r="D69" s="93"/>
      <c r="E69" s="83"/>
      <c r="F69" s="83"/>
      <c r="G69" s="85"/>
      <c r="H69" s="86"/>
    </row>
    <row r="70" spans="1:8" s="80" customFormat="1" ht="15">
      <c r="A70" s="73"/>
      <c r="B70" s="92" t="s">
        <v>515</v>
      </c>
      <c r="C70" s="94">
        <v>1255.026</v>
      </c>
      <c r="D70" s="94">
        <v>1261.3565</v>
      </c>
      <c r="E70" s="83"/>
      <c r="F70" s="83"/>
      <c r="G70" s="85"/>
      <c r="H70" s="86"/>
    </row>
    <row r="71" spans="1:8" s="80" customFormat="1" ht="15">
      <c r="A71" s="73"/>
      <c r="B71" s="92" t="s">
        <v>516</v>
      </c>
      <c r="C71" s="94">
        <v>1000.5404</v>
      </c>
      <c r="D71" s="94">
        <v>1000.5404</v>
      </c>
      <c r="E71" s="83"/>
      <c r="F71" s="83"/>
      <c r="G71" s="95"/>
      <c r="H71" s="86"/>
    </row>
    <row r="72" spans="1:8" s="80" customFormat="1" ht="15">
      <c r="A72" s="73"/>
      <c r="B72" s="92" t="s">
        <v>517</v>
      </c>
      <c r="C72" s="94">
        <v>1001.9108</v>
      </c>
      <c r="D72" s="94">
        <v>1001.6671</v>
      </c>
      <c r="E72" s="83"/>
      <c r="F72" s="83"/>
      <c r="G72" s="95"/>
      <c r="H72" s="86"/>
    </row>
    <row r="73" spans="1:8" s="80" customFormat="1" ht="15">
      <c r="A73" s="73"/>
      <c r="B73" s="92" t="s">
        <v>518</v>
      </c>
      <c r="C73" s="94">
        <v>1003.9122</v>
      </c>
      <c r="D73" s="94">
        <v>1003.668</v>
      </c>
      <c r="E73" s="83"/>
      <c r="F73" s="83"/>
      <c r="G73" s="95"/>
      <c r="H73" s="86"/>
    </row>
    <row r="74" spans="1:8" s="80" customFormat="1" ht="15">
      <c r="A74" s="73"/>
      <c r="B74" s="92" t="s">
        <v>519</v>
      </c>
      <c r="C74" s="94"/>
      <c r="D74" s="94"/>
      <c r="E74" s="83"/>
      <c r="F74" s="83"/>
      <c r="G74" s="85"/>
      <c r="H74" s="86"/>
    </row>
    <row r="75" spans="1:8" s="80" customFormat="1" ht="15">
      <c r="A75" s="73"/>
      <c r="B75" s="92" t="s">
        <v>520</v>
      </c>
      <c r="C75" s="94">
        <v>1248.7921</v>
      </c>
      <c r="D75" s="94">
        <v>1254.9964</v>
      </c>
      <c r="E75" s="83"/>
      <c r="F75" s="83"/>
      <c r="G75" s="85"/>
      <c r="H75" s="86"/>
    </row>
    <row r="76" spans="1:8" s="80" customFormat="1" ht="15">
      <c r="A76" s="73"/>
      <c r="B76" s="92" t="s">
        <v>521</v>
      </c>
      <c r="C76" s="94">
        <v>1000.5404</v>
      </c>
      <c r="D76" s="94">
        <v>1000.5404</v>
      </c>
      <c r="E76" s="83"/>
      <c r="F76" s="83"/>
      <c r="G76" s="96"/>
      <c r="H76" s="86"/>
    </row>
    <row r="77" spans="1:8" s="80" customFormat="1" ht="15">
      <c r="A77" s="73"/>
      <c r="B77" s="92" t="s">
        <v>522</v>
      </c>
      <c r="C77" s="94">
        <v>1001.8999</v>
      </c>
      <c r="D77" s="94">
        <v>1001.6562</v>
      </c>
      <c r="E77" s="83"/>
      <c r="F77" s="83"/>
      <c r="G77" s="95"/>
      <c r="H77" s="86"/>
    </row>
    <row r="78" spans="1:8" s="80" customFormat="1" ht="15">
      <c r="A78" s="73"/>
      <c r="B78" s="92" t="s">
        <v>523</v>
      </c>
      <c r="C78" s="94">
        <v>1003.9022</v>
      </c>
      <c r="D78" s="94">
        <v>1003.6565</v>
      </c>
      <c r="E78" s="83"/>
      <c r="F78" s="83"/>
      <c r="G78" s="95"/>
      <c r="H78" s="86"/>
    </row>
    <row r="79" spans="1:8" s="80" customFormat="1" ht="15">
      <c r="A79" s="73"/>
      <c r="B79" s="82"/>
      <c r="C79" s="83"/>
      <c r="D79" s="83"/>
      <c r="E79" s="83"/>
      <c r="F79" s="83"/>
      <c r="G79" s="85"/>
      <c r="H79" s="86"/>
    </row>
    <row r="80" spans="1:8" s="80" customFormat="1" ht="15">
      <c r="A80" s="73"/>
      <c r="B80" s="91" t="s">
        <v>524</v>
      </c>
      <c r="C80" s="97"/>
      <c r="D80" s="97"/>
      <c r="E80" s="97"/>
      <c r="F80" s="83"/>
      <c r="G80" s="85"/>
      <c r="H80" s="86"/>
    </row>
    <row r="81" spans="1:8" s="80" customFormat="1" ht="15">
      <c r="A81" s="73"/>
      <c r="B81" s="91"/>
      <c r="C81" s="97"/>
      <c r="D81" s="97"/>
      <c r="E81" s="97"/>
      <c r="F81" s="83"/>
      <c r="G81" s="85"/>
      <c r="H81" s="86"/>
    </row>
    <row r="82" spans="1:8" s="80" customFormat="1" ht="24">
      <c r="A82" s="73"/>
      <c r="B82" s="98" t="s">
        <v>525</v>
      </c>
      <c r="C82" s="99" t="s">
        <v>526</v>
      </c>
      <c r="D82" s="99" t="s">
        <v>527</v>
      </c>
      <c r="E82" s="99" t="s">
        <v>528</v>
      </c>
      <c r="F82" s="100"/>
      <c r="G82" s="100"/>
      <c r="H82" s="101"/>
    </row>
    <row r="83" spans="1:8" s="80" customFormat="1" ht="36">
      <c r="A83" s="73"/>
      <c r="B83" s="102" t="s">
        <v>529</v>
      </c>
      <c r="C83" s="103" t="s">
        <v>530</v>
      </c>
      <c r="D83" s="104">
        <v>5.0338997999999995</v>
      </c>
      <c r="E83" s="104">
        <v>5.0338997999999995</v>
      </c>
      <c r="F83" s="83"/>
      <c r="G83" s="85"/>
      <c r="H83" s="86"/>
    </row>
    <row r="84" spans="1:8" s="80" customFormat="1" ht="15">
      <c r="A84" s="73"/>
      <c r="B84" s="105"/>
      <c r="C84" s="97"/>
      <c r="D84" s="97"/>
      <c r="E84" s="97"/>
      <c r="F84" s="83"/>
      <c r="G84" s="85"/>
      <c r="H84" s="86"/>
    </row>
    <row r="85" spans="1:8" s="80" customFormat="1" ht="24">
      <c r="A85" s="73"/>
      <c r="B85" s="106" t="s">
        <v>525</v>
      </c>
      <c r="C85" s="99" t="s">
        <v>531</v>
      </c>
      <c r="D85" s="99" t="s">
        <v>527</v>
      </c>
      <c r="E85" s="99" t="s">
        <v>532</v>
      </c>
      <c r="F85" s="100"/>
      <c r="G85" s="107"/>
      <c r="H85" s="101"/>
    </row>
    <row r="86" spans="1:8" s="80" customFormat="1" ht="36">
      <c r="A86" s="73"/>
      <c r="B86" s="102" t="s">
        <v>529</v>
      </c>
      <c r="C86" s="103" t="s">
        <v>533</v>
      </c>
      <c r="D86" s="93">
        <v>4.95799834</v>
      </c>
      <c r="E86" s="93">
        <v>4.95799834</v>
      </c>
      <c r="F86" s="83"/>
      <c r="G86" s="85"/>
      <c r="H86" s="86"/>
    </row>
    <row r="87" spans="1:8" s="80" customFormat="1" ht="15">
      <c r="A87" s="73"/>
      <c r="B87" s="108"/>
      <c r="C87" s="97"/>
      <c r="D87" s="83"/>
      <c r="E87" s="83"/>
      <c r="F87" s="83"/>
      <c r="G87" s="85"/>
      <c r="H87" s="86"/>
    </row>
    <row r="88" spans="1:8" s="80" customFormat="1" ht="24">
      <c r="A88" s="73"/>
      <c r="B88" s="106" t="s">
        <v>525</v>
      </c>
      <c r="C88" s="99" t="s">
        <v>534</v>
      </c>
      <c r="D88" s="99" t="s">
        <v>527</v>
      </c>
      <c r="E88" s="99" t="s">
        <v>532</v>
      </c>
      <c r="F88" s="100"/>
      <c r="G88" s="107"/>
      <c r="H88" s="101"/>
    </row>
    <row r="89" spans="1:8" s="80" customFormat="1" ht="36">
      <c r="A89" s="73"/>
      <c r="B89" s="146">
        <v>45019</v>
      </c>
      <c r="C89" s="103" t="s">
        <v>535</v>
      </c>
      <c r="D89" s="104">
        <v>1.50119967</v>
      </c>
      <c r="E89" s="104">
        <v>1.50119967</v>
      </c>
      <c r="F89" s="83"/>
      <c r="G89" s="85"/>
      <c r="H89" s="86"/>
    </row>
    <row r="90" spans="1:8" s="80" customFormat="1" ht="36">
      <c r="A90" s="73"/>
      <c r="B90" s="146">
        <v>45026</v>
      </c>
      <c r="C90" s="103" t="s">
        <v>535</v>
      </c>
      <c r="D90" s="104">
        <v>1.3958007</v>
      </c>
      <c r="E90" s="104">
        <v>1.3958007</v>
      </c>
      <c r="F90" s="83"/>
      <c r="G90" s="85"/>
      <c r="H90" s="86"/>
    </row>
    <row r="91" spans="1:8" s="80" customFormat="1" ht="36">
      <c r="A91" s="73"/>
      <c r="B91" s="146">
        <v>45033</v>
      </c>
      <c r="C91" s="103" t="s">
        <v>535</v>
      </c>
      <c r="D91" s="104">
        <v>1.21579882</v>
      </c>
      <c r="E91" s="104">
        <v>1.21579882</v>
      </c>
      <c r="F91" s="83"/>
      <c r="G91" s="85"/>
      <c r="H91" s="86"/>
    </row>
    <row r="92" spans="1:8" s="80" customFormat="1" ht="36">
      <c r="A92" s="73"/>
      <c r="B92" s="146">
        <v>45040</v>
      </c>
      <c r="C92" s="103" t="s">
        <v>535</v>
      </c>
      <c r="D92" s="104">
        <v>1.1708011</v>
      </c>
      <c r="E92" s="104">
        <v>1.1708011</v>
      </c>
      <c r="F92" s="83"/>
      <c r="G92" s="85"/>
      <c r="H92" s="86"/>
    </row>
    <row r="93" spans="1:8" s="80" customFormat="1" ht="15">
      <c r="A93" s="73"/>
      <c r="B93" s="105"/>
      <c r="C93" s="97"/>
      <c r="D93" s="97"/>
      <c r="E93" s="97"/>
      <c r="F93" s="83"/>
      <c r="G93" s="85"/>
      <c r="H93" s="86"/>
    </row>
    <row r="94" spans="1:8" s="80" customFormat="1" ht="24">
      <c r="A94" s="73"/>
      <c r="B94" s="106" t="s">
        <v>525</v>
      </c>
      <c r="C94" s="99" t="s">
        <v>536</v>
      </c>
      <c r="D94" s="99" t="s">
        <v>527</v>
      </c>
      <c r="E94" s="99" t="s">
        <v>532</v>
      </c>
      <c r="F94" s="100"/>
      <c r="G94" s="107"/>
      <c r="H94" s="101"/>
    </row>
    <row r="95" spans="1:8" s="80" customFormat="1" ht="48">
      <c r="A95" s="73"/>
      <c r="B95" s="146">
        <v>45019</v>
      </c>
      <c r="C95" s="103" t="s">
        <v>537</v>
      </c>
      <c r="D95" s="104">
        <v>1.48219992</v>
      </c>
      <c r="E95" s="104">
        <v>1.48219992</v>
      </c>
      <c r="F95" s="83"/>
      <c r="G95" s="85"/>
      <c r="H95" s="86"/>
    </row>
    <row r="96" spans="1:8" s="80" customFormat="1" ht="48">
      <c r="A96" s="73"/>
      <c r="B96" s="146">
        <v>45026</v>
      </c>
      <c r="C96" s="103" t="s">
        <v>537</v>
      </c>
      <c r="D96" s="104">
        <v>1.37730038</v>
      </c>
      <c r="E96" s="104">
        <v>1.37730038</v>
      </c>
      <c r="F96" s="83"/>
      <c r="G96" s="85"/>
      <c r="H96" s="86"/>
    </row>
    <row r="97" spans="1:8" s="80" customFormat="1" ht="48">
      <c r="A97" s="73"/>
      <c r="B97" s="146">
        <v>45033</v>
      </c>
      <c r="C97" s="103" t="s">
        <v>537</v>
      </c>
      <c r="D97" s="104">
        <v>1.19690009</v>
      </c>
      <c r="E97" s="104">
        <v>1.19690009</v>
      </c>
      <c r="F97" s="83"/>
      <c r="G97" s="85"/>
      <c r="H97" s="86"/>
    </row>
    <row r="98" spans="1:8" s="80" customFormat="1" ht="48">
      <c r="A98" s="73"/>
      <c r="B98" s="146">
        <v>45040</v>
      </c>
      <c r="C98" s="103" t="s">
        <v>537</v>
      </c>
      <c r="D98" s="104">
        <v>1.15209961</v>
      </c>
      <c r="E98" s="104">
        <v>1.15209961</v>
      </c>
      <c r="F98" s="83"/>
      <c r="G98" s="85"/>
      <c r="H98" s="86"/>
    </row>
    <row r="99" spans="1:8" s="80" customFormat="1" ht="15">
      <c r="A99" s="73"/>
      <c r="B99" s="359"/>
      <c r="C99" s="360"/>
      <c r="D99" s="361"/>
      <c r="E99" s="361"/>
      <c r="F99" s="83"/>
      <c r="G99" s="85"/>
      <c r="H99" s="86"/>
    </row>
    <row r="100" spans="2:8" s="80" customFormat="1" ht="24">
      <c r="B100" s="106" t="s">
        <v>525</v>
      </c>
      <c r="C100" s="103" t="s">
        <v>538</v>
      </c>
      <c r="D100" s="103" t="s">
        <v>527</v>
      </c>
      <c r="E100" s="103" t="s">
        <v>532</v>
      </c>
      <c r="F100" s="83"/>
      <c r="G100" s="85"/>
      <c r="H100" s="86"/>
    </row>
    <row r="101" spans="2:8" s="80" customFormat="1" ht="24">
      <c r="B101" s="102" t="s">
        <v>529</v>
      </c>
      <c r="C101" s="103" t="s">
        <v>539</v>
      </c>
      <c r="D101" s="104">
        <v>5.30450008</v>
      </c>
      <c r="E101" s="104">
        <v>5.30450008</v>
      </c>
      <c r="F101" s="83"/>
      <c r="G101" s="85"/>
      <c r="H101" s="86"/>
    </row>
    <row r="102" spans="2:8" s="80" customFormat="1" ht="15">
      <c r="B102" s="109"/>
      <c r="C102" s="362"/>
      <c r="D102" s="83"/>
      <c r="E102" s="83"/>
      <c r="F102" s="83"/>
      <c r="G102" s="85"/>
      <c r="H102" s="86"/>
    </row>
    <row r="103" spans="2:8" s="80" customFormat="1" ht="24">
      <c r="B103" s="106" t="s">
        <v>525</v>
      </c>
      <c r="C103" s="103" t="s">
        <v>540</v>
      </c>
      <c r="D103" s="103" t="s">
        <v>527</v>
      </c>
      <c r="E103" s="103" t="s">
        <v>532</v>
      </c>
      <c r="F103" s="83"/>
      <c r="G103" s="85"/>
      <c r="H103" s="86"/>
    </row>
    <row r="104" spans="2:8" s="80" customFormat="1" ht="24">
      <c r="B104" s="102" t="s">
        <v>529</v>
      </c>
      <c r="C104" s="103" t="s">
        <v>541</v>
      </c>
      <c r="D104" s="93">
        <v>5.22899861</v>
      </c>
      <c r="E104" s="93">
        <v>5.22899861</v>
      </c>
      <c r="F104" s="83"/>
      <c r="G104" s="85"/>
      <c r="H104" s="86"/>
    </row>
    <row r="105" spans="1:8" s="80" customFormat="1" ht="15">
      <c r="A105" s="73"/>
      <c r="B105" s="359"/>
      <c r="C105" s="360"/>
      <c r="D105" s="361"/>
      <c r="E105" s="361"/>
      <c r="F105" s="83"/>
      <c r="G105" s="85"/>
      <c r="H105" s="86"/>
    </row>
    <row r="106" spans="1:8" s="80" customFormat="1" ht="15">
      <c r="A106" s="73"/>
      <c r="B106" s="359"/>
      <c r="C106" s="360"/>
      <c r="D106" s="361"/>
      <c r="E106" s="361"/>
      <c r="F106" s="83"/>
      <c r="G106" s="85"/>
      <c r="H106" s="86"/>
    </row>
    <row r="107" spans="1:8" s="80" customFormat="1" ht="15">
      <c r="A107" s="73"/>
      <c r="B107" s="359"/>
      <c r="C107" s="360"/>
      <c r="D107" s="361"/>
      <c r="E107" s="361"/>
      <c r="F107" s="83"/>
      <c r="G107" s="85"/>
      <c r="H107" s="86"/>
    </row>
    <row r="108" spans="1:8" s="80" customFormat="1" ht="31.5" customHeight="1">
      <c r="A108" s="73"/>
      <c r="B108" s="734" t="s">
        <v>542</v>
      </c>
      <c r="C108" s="735"/>
      <c r="D108" s="735"/>
      <c r="E108" s="735"/>
      <c r="F108" s="735"/>
      <c r="G108" s="735"/>
      <c r="H108" s="736"/>
    </row>
    <row r="109" spans="1:8" s="80" customFormat="1" ht="15">
      <c r="A109" s="73"/>
      <c r="B109" s="109"/>
      <c r="C109" s="362"/>
      <c r="D109" s="83"/>
      <c r="E109" s="83"/>
      <c r="F109" s="83"/>
      <c r="G109" s="85"/>
      <c r="H109" s="86"/>
    </row>
    <row r="110" spans="1:8" s="80" customFormat="1" ht="15">
      <c r="A110" s="73"/>
      <c r="B110" s="91" t="s">
        <v>543</v>
      </c>
      <c r="C110" s="97"/>
      <c r="D110" s="97"/>
      <c r="E110" s="97"/>
      <c r="F110" s="83"/>
      <c r="G110" s="85"/>
      <c r="H110" s="86"/>
    </row>
    <row r="111" spans="1:8" s="80" customFormat="1" ht="15">
      <c r="A111" s="73"/>
      <c r="B111" s="91" t="s">
        <v>544</v>
      </c>
      <c r="C111" s="97"/>
      <c r="D111" s="97"/>
      <c r="E111" s="97"/>
      <c r="F111" s="83"/>
      <c r="G111" s="85"/>
      <c r="H111" s="86"/>
    </row>
    <row r="112" spans="1:8" s="80" customFormat="1" ht="15">
      <c r="A112" s="73"/>
      <c r="B112" s="91"/>
      <c r="C112" s="97"/>
      <c r="D112" s="97"/>
      <c r="E112" s="97"/>
      <c r="F112" s="83"/>
      <c r="G112" s="85"/>
      <c r="H112" s="86"/>
    </row>
    <row r="113" spans="1:8" s="80" customFormat="1" ht="15">
      <c r="A113" s="73"/>
      <c r="B113" s="91" t="s">
        <v>545</v>
      </c>
      <c r="C113" s="97"/>
      <c r="D113" s="97"/>
      <c r="E113" s="97"/>
      <c r="F113" s="83"/>
      <c r="G113" s="85"/>
      <c r="H113" s="86"/>
    </row>
    <row r="114" spans="1:8" s="80" customFormat="1" ht="15">
      <c r="A114" s="73"/>
      <c r="B114" s="91"/>
      <c r="C114" s="97"/>
      <c r="D114" s="97"/>
      <c r="E114" s="97"/>
      <c r="F114" s="83"/>
      <c r="G114" s="85"/>
      <c r="H114" s="86"/>
    </row>
    <row r="115" spans="1:8" s="80" customFormat="1" ht="15">
      <c r="A115" s="73"/>
      <c r="B115" s="91" t="s">
        <v>546</v>
      </c>
      <c r="C115" s="97"/>
      <c r="D115" s="97"/>
      <c r="E115" s="97"/>
      <c r="F115" s="83"/>
      <c r="G115" s="85"/>
      <c r="H115" s="86"/>
    </row>
    <row r="116" spans="1:8" s="80" customFormat="1" ht="15">
      <c r="A116" s="73"/>
      <c r="B116" s="110" t="s">
        <v>547</v>
      </c>
      <c r="C116" s="97"/>
      <c r="D116" s="97"/>
      <c r="E116" s="97"/>
      <c r="F116" s="83"/>
      <c r="G116" s="85"/>
      <c r="H116" s="86"/>
    </row>
    <row r="117" spans="1:8" s="80" customFormat="1" ht="15">
      <c r="A117" s="73"/>
      <c r="B117" s="110"/>
      <c r="C117" s="97"/>
      <c r="D117" s="97"/>
      <c r="E117" s="97"/>
      <c r="F117" s="83"/>
      <c r="G117" s="85"/>
      <c r="H117" s="86"/>
    </row>
    <row r="118" spans="1:8" s="80" customFormat="1" ht="15">
      <c r="A118" s="73"/>
      <c r="B118" s="91" t="s">
        <v>548</v>
      </c>
      <c r="C118" s="97"/>
      <c r="D118" s="97"/>
      <c r="E118" s="97"/>
      <c r="F118" s="83"/>
      <c r="G118" s="85"/>
      <c r="H118" s="86"/>
    </row>
    <row r="119" spans="1:8" s="80" customFormat="1" ht="15">
      <c r="A119" s="73"/>
      <c r="B119" s="91"/>
      <c r="C119" s="97"/>
      <c r="D119" s="97"/>
      <c r="E119" s="97"/>
      <c r="F119" s="83"/>
      <c r="G119" s="85"/>
      <c r="H119" s="86"/>
    </row>
    <row r="120" spans="1:8" s="80" customFormat="1" ht="15">
      <c r="A120" s="73"/>
      <c r="B120" s="91" t="s">
        <v>549</v>
      </c>
      <c r="C120" s="97"/>
      <c r="D120" s="97"/>
      <c r="E120" s="97"/>
      <c r="F120" s="83"/>
      <c r="G120" s="85"/>
      <c r="H120" s="86"/>
    </row>
    <row r="121" spans="1:8" s="80" customFormat="1" ht="15">
      <c r="A121" s="73"/>
      <c r="B121" s="111"/>
      <c r="C121" s="97"/>
      <c r="D121" s="97"/>
      <c r="E121" s="97"/>
      <c r="F121" s="83"/>
      <c r="G121" s="85"/>
      <c r="H121" s="86"/>
    </row>
    <row r="122" spans="1:8" s="80" customFormat="1" ht="15">
      <c r="A122" s="73"/>
      <c r="B122" s="91" t="s">
        <v>550</v>
      </c>
      <c r="C122" s="97"/>
      <c r="D122" s="97"/>
      <c r="E122" s="97"/>
      <c r="F122" s="83"/>
      <c r="G122" s="85"/>
      <c r="H122" s="86"/>
    </row>
    <row r="123" spans="1:8" s="80" customFormat="1" ht="15">
      <c r="A123" s="73"/>
      <c r="B123" s="91"/>
      <c r="C123" s="97"/>
      <c r="D123" s="97"/>
      <c r="E123" s="97"/>
      <c r="F123" s="83"/>
      <c r="G123" s="85"/>
      <c r="H123" s="86"/>
    </row>
    <row r="124" spans="1:8" s="80" customFormat="1" ht="15">
      <c r="A124" s="73"/>
      <c r="B124" s="91" t="s">
        <v>551</v>
      </c>
      <c r="C124" s="97"/>
      <c r="D124" s="97"/>
      <c r="E124" s="97"/>
      <c r="F124" s="83"/>
      <c r="G124" s="85"/>
      <c r="H124" s="86"/>
    </row>
    <row r="125" spans="1:8" s="80" customFormat="1" ht="15">
      <c r="A125" s="73"/>
      <c r="B125" s="91"/>
      <c r="C125" s="97"/>
      <c r="D125" s="97"/>
      <c r="E125" s="97"/>
      <c r="F125" s="83"/>
      <c r="G125" s="85"/>
      <c r="H125" s="86"/>
    </row>
    <row r="126" spans="1:8" s="80" customFormat="1" ht="15">
      <c r="A126" s="73"/>
      <c r="B126" s="91" t="s">
        <v>552</v>
      </c>
      <c r="C126" s="97"/>
      <c r="D126" s="97"/>
      <c r="E126" s="97"/>
      <c r="F126" s="83"/>
      <c r="G126" s="85"/>
      <c r="H126" s="86"/>
    </row>
    <row r="127" spans="1:8" s="80" customFormat="1" ht="15">
      <c r="A127" s="73"/>
      <c r="B127" s="112" t="s">
        <v>553</v>
      </c>
      <c r="C127" s="113"/>
      <c r="D127" s="113"/>
      <c r="E127" s="113"/>
      <c r="F127" s="114">
        <f>G35*100</f>
        <v>73.77</v>
      </c>
      <c r="G127" s="85"/>
      <c r="H127" s="86"/>
    </row>
    <row r="128" spans="1:8" s="80" customFormat="1" ht="15">
      <c r="A128" s="73"/>
      <c r="B128" s="112" t="s">
        <v>554</v>
      </c>
      <c r="C128" s="113"/>
      <c r="D128" s="113"/>
      <c r="E128" s="113"/>
      <c r="F128" s="115">
        <f>G8*100</f>
        <v>4.41</v>
      </c>
      <c r="G128" s="85"/>
      <c r="H128" s="86"/>
    </row>
    <row r="129" spans="1:8" s="80" customFormat="1" ht="15">
      <c r="A129" s="73"/>
      <c r="B129" s="112" t="s">
        <v>555</v>
      </c>
      <c r="C129" s="113"/>
      <c r="D129" s="113"/>
      <c r="E129" s="113"/>
      <c r="F129" s="116">
        <f>(G17+G21)*100</f>
        <v>8.41</v>
      </c>
      <c r="G129" s="85"/>
      <c r="H129" s="86"/>
    </row>
    <row r="130" spans="1:8" s="80" customFormat="1" ht="15">
      <c r="A130" s="73"/>
      <c r="B130" s="117" t="s">
        <v>556</v>
      </c>
      <c r="C130" s="118"/>
      <c r="D130" s="118"/>
      <c r="E130" s="118"/>
      <c r="F130" s="116">
        <f>(G45+G49+G53)*100</f>
        <v>13.41</v>
      </c>
      <c r="G130" s="85"/>
      <c r="H130" s="86"/>
    </row>
    <row r="131" spans="1:8" s="80" customFormat="1" ht="15">
      <c r="A131" s="73"/>
      <c r="B131" s="91"/>
      <c r="C131" s="97"/>
      <c r="D131" s="97"/>
      <c r="E131" s="97"/>
      <c r="F131" s="83"/>
      <c r="G131" s="85"/>
      <c r="H131" s="86"/>
    </row>
    <row r="132" spans="1:8" s="80" customFormat="1" ht="15">
      <c r="A132" s="73"/>
      <c r="B132" s="91" t="s">
        <v>557</v>
      </c>
      <c r="C132" s="97"/>
      <c r="D132" s="97"/>
      <c r="E132" s="97"/>
      <c r="F132" s="83"/>
      <c r="G132" s="85"/>
      <c r="H132" s="86"/>
    </row>
    <row r="133" spans="1:8" s="80" customFormat="1" ht="15">
      <c r="A133" s="73"/>
      <c r="B133" s="112" t="s">
        <v>558</v>
      </c>
      <c r="C133" s="119"/>
      <c r="D133" s="119"/>
      <c r="E133" s="119"/>
      <c r="F133" s="116">
        <f>F127+F128</f>
        <v>78.17999999999999</v>
      </c>
      <c r="G133" s="85"/>
      <c r="H133" s="86"/>
    </row>
    <row r="134" spans="1:8" s="80" customFormat="1" ht="15">
      <c r="A134" s="73"/>
      <c r="B134" s="112" t="s">
        <v>559</v>
      </c>
      <c r="C134" s="120"/>
      <c r="D134" s="120"/>
      <c r="E134" s="120"/>
      <c r="F134" s="116">
        <f>F129</f>
        <v>8.41</v>
      </c>
      <c r="G134" s="85"/>
      <c r="H134" s="86"/>
    </row>
    <row r="135" spans="1:8" s="80" customFormat="1" ht="15">
      <c r="A135" s="73"/>
      <c r="B135" s="112" t="s">
        <v>556</v>
      </c>
      <c r="C135" s="120"/>
      <c r="D135" s="120"/>
      <c r="E135" s="120"/>
      <c r="F135" s="116">
        <f>+F130</f>
        <v>13.41</v>
      </c>
      <c r="G135" s="85"/>
      <c r="H135" s="86"/>
    </row>
    <row r="136" spans="1:8" s="80" customFormat="1" ht="15">
      <c r="A136" s="73"/>
      <c r="B136" s="91"/>
      <c r="C136" s="121"/>
      <c r="D136" s="121"/>
      <c r="E136" s="121"/>
      <c r="F136" s="122"/>
      <c r="G136" s="85"/>
      <c r="H136" s="86"/>
    </row>
    <row r="137" spans="1:8" s="80" customFormat="1" ht="15">
      <c r="A137" s="73"/>
      <c r="B137" s="91" t="s">
        <v>560</v>
      </c>
      <c r="C137" s="121"/>
      <c r="D137" s="121"/>
      <c r="E137" s="121"/>
      <c r="F137" s="123"/>
      <c r="G137" s="85"/>
      <c r="H137" s="86"/>
    </row>
    <row r="138" spans="1:8" s="80" customFormat="1" ht="15.75" thickBot="1">
      <c r="A138" s="73"/>
      <c r="B138" s="124"/>
      <c r="C138" s="125"/>
      <c r="D138" s="125"/>
      <c r="E138" s="126"/>
      <c r="F138" s="127"/>
      <c r="G138" s="126"/>
      <c r="H138" s="128"/>
    </row>
    <row r="139" s="80" customFormat="1" ht="15">
      <c r="A139" s="73"/>
    </row>
    <row r="140" spans="1:10" s="336" customFormat="1" ht="14.25">
      <c r="A140" s="335"/>
      <c r="B140" s="726" t="s">
        <v>751</v>
      </c>
      <c r="C140" s="726"/>
      <c r="D140" s="726"/>
      <c r="E140" s="726"/>
      <c r="F140" s="726"/>
      <c r="G140" s="726"/>
      <c r="H140" s="726"/>
      <c r="I140" s="726"/>
      <c r="J140" s="327"/>
    </row>
    <row r="141" spans="1:10" s="336" customFormat="1" ht="14.25">
      <c r="A141" s="335"/>
      <c r="B141" s="732" t="s">
        <v>752</v>
      </c>
      <c r="C141" s="733" t="s">
        <v>753</v>
      </c>
      <c r="D141" s="733"/>
      <c r="E141" s="319" t="s">
        <v>754</v>
      </c>
      <c r="F141" s="319" t="s">
        <v>755</v>
      </c>
      <c r="G141" s="733" t="s">
        <v>756</v>
      </c>
      <c r="H141" s="733"/>
      <c r="I141" s="733"/>
      <c r="J141" s="733"/>
    </row>
    <row r="142" spans="1:10" s="336" customFormat="1" ht="38.25">
      <c r="A142" s="335"/>
      <c r="B142" s="732"/>
      <c r="C142" s="334" t="s">
        <v>519</v>
      </c>
      <c r="D142" s="334" t="s">
        <v>514</v>
      </c>
      <c r="E142" s="319" t="s">
        <v>791</v>
      </c>
      <c r="F142" s="319" t="s">
        <v>792</v>
      </c>
      <c r="G142" s="334" t="s">
        <v>519</v>
      </c>
      <c r="H142" s="334" t="s">
        <v>514</v>
      </c>
      <c r="I142" s="319" t="s">
        <v>791</v>
      </c>
      <c r="J142" s="319" t="s">
        <v>792</v>
      </c>
    </row>
    <row r="143" spans="1:10" s="336" customFormat="1" ht="14.25">
      <c r="A143" s="335"/>
      <c r="B143" s="322" t="s">
        <v>793</v>
      </c>
      <c r="C143" s="320">
        <v>0.04678882151454755</v>
      </c>
      <c r="D143" s="320">
        <v>0.047854677337851426</v>
      </c>
      <c r="E143" s="320">
        <v>0.05263911758122486</v>
      </c>
      <c r="F143" s="320">
        <v>0.056065623013683785</v>
      </c>
      <c r="G143" s="321">
        <v>12549.964</v>
      </c>
      <c r="H143" s="321">
        <v>12613.565</v>
      </c>
      <c r="I143" s="321">
        <v>12902.237977881528</v>
      </c>
      <c r="J143" s="321">
        <v>13112.202555198495</v>
      </c>
    </row>
    <row r="144" spans="1:10" s="336" customFormat="1" ht="14.25">
      <c r="A144" s="335"/>
      <c r="B144" s="322" t="s">
        <v>794</v>
      </c>
      <c r="C144" s="320">
        <v>0.062326095952716105</v>
      </c>
      <c r="D144" s="320">
        <v>0.06330847062061869</v>
      </c>
      <c r="E144" s="320">
        <v>0.0634097339718701</v>
      </c>
      <c r="F144" s="320">
        <v>0.08407944421094478</v>
      </c>
      <c r="G144" s="321">
        <v>10011.95294990874</v>
      </c>
      <c r="H144" s="321">
        <v>10012.141350529982</v>
      </c>
      <c r="I144" s="321">
        <v>10012.160770898714</v>
      </c>
      <c r="J144" s="321">
        <v>10016.124824917168</v>
      </c>
    </row>
    <row r="145" spans="1:10" s="336" customFormat="1" ht="14.25">
      <c r="A145" s="335"/>
      <c r="B145" s="322" t="s">
        <v>795</v>
      </c>
      <c r="C145" s="320">
        <v>0.06107171400510099</v>
      </c>
      <c r="D145" s="320">
        <v>0.062052366225140654</v>
      </c>
      <c r="E145" s="320">
        <v>0.06452073398179037</v>
      </c>
      <c r="F145" s="320">
        <v>0.06731467720158157</v>
      </c>
      <c r="G145" s="321">
        <v>10025.09796465963</v>
      </c>
      <c r="H145" s="321">
        <v>10025.50097242129</v>
      </c>
      <c r="I145" s="321">
        <v>10026.515370129502</v>
      </c>
      <c r="J145" s="321">
        <v>10027.663565973253</v>
      </c>
    </row>
    <row r="146" spans="1:10" s="336" customFormat="1" ht="14.25">
      <c r="A146" s="335"/>
      <c r="B146" s="322" t="s">
        <v>796</v>
      </c>
      <c r="C146" s="320">
        <v>0.06476456901261411</v>
      </c>
      <c r="D146" s="320">
        <v>0.06575368899585658</v>
      </c>
      <c r="E146" s="320">
        <v>0.07059124711016888</v>
      </c>
      <c r="F146" s="320">
        <v>0.09254238655295158</v>
      </c>
      <c r="G146" s="321">
        <v>10049.682409105568</v>
      </c>
      <c r="H146" s="321">
        <v>10050.441186079013</v>
      </c>
      <c r="I146" s="321">
        <v>10054.152189563965</v>
      </c>
      <c r="J146" s="321">
        <v>10070.991419821443</v>
      </c>
    </row>
    <row r="147" spans="1:10" s="336" customFormat="1" ht="14.25">
      <c r="A147" s="335"/>
      <c r="B147" s="318" t="s">
        <v>760</v>
      </c>
      <c r="C147" s="320">
        <v>0.05493425332326418</v>
      </c>
      <c r="D147" s="320">
        <v>0.0559690745018131</v>
      </c>
      <c r="E147" s="320">
        <v>0.06035374613032718</v>
      </c>
      <c r="F147" s="320">
        <v>0.05005846111734269</v>
      </c>
      <c r="G147" s="321">
        <v>10547.79699592837</v>
      </c>
      <c r="H147" s="321">
        <v>10558.115330671088</v>
      </c>
      <c r="I147" s="321">
        <v>10601.83514700111</v>
      </c>
      <c r="J147" s="321">
        <v>10499.179472663422</v>
      </c>
    </row>
    <row r="148" spans="1:10" s="336" customFormat="1" ht="14.25">
      <c r="A148" s="335"/>
      <c r="B148" s="318" t="s">
        <v>761</v>
      </c>
      <c r="C148" s="320">
        <v>0.039204868920686975</v>
      </c>
      <c r="D148" s="320">
        <v>0.04023616976846389</v>
      </c>
      <c r="E148" s="320">
        <v>0.044056623161293995</v>
      </c>
      <c r="F148" s="320">
        <v>0.04124895259723971</v>
      </c>
      <c r="G148" s="321">
        <v>11220.494708113416</v>
      </c>
      <c r="H148" s="321">
        <v>11253.872165022038</v>
      </c>
      <c r="I148" s="321">
        <v>11378.095135049218</v>
      </c>
      <c r="J148" s="321">
        <v>11286.714593281577</v>
      </c>
    </row>
    <row r="149" spans="2:10" ht="15">
      <c r="B149" s="289"/>
      <c r="C149" s="279"/>
      <c r="D149" s="290"/>
      <c r="E149" s="279"/>
      <c r="F149" s="279"/>
      <c r="G149" s="279"/>
      <c r="H149" s="279"/>
      <c r="I149" s="279"/>
      <c r="J149" s="279"/>
    </row>
    <row r="150" spans="2:10" ht="15">
      <c r="B150" s="319" t="s">
        <v>782</v>
      </c>
      <c r="C150" s="279"/>
      <c r="D150" s="279"/>
      <c r="E150" s="279"/>
      <c r="F150" s="279"/>
      <c r="G150" s="279"/>
      <c r="H150" s="279"/>
      <c r="I150" s="279"/>
      <c r="J150" s="279"/>
    </row>
    <row r="151" spans="2:10" ht="15">
      <c r="B151" s="318" t="s">
        <v>797</v>
      </c>
      <c r="C151" s="278"/>
      <c r="D151" s="279"/>
      <c r="E151" s="279"/>
      <c r="F151" s="279"/>
      <c r="G151" s="279"/>
      <c r="H151" s="279"/>
      <c r="I151" s="279"/>
      <c r="J151" s="279"/>
    </row>
    <row r="152" spans="2:10" ht="15">
      <c r="B152" s="318" t="s">
        <v>798</v>
      </c>
      <c r="C152" s="278"/>
      <c r="D152" s="279"/>
      <c r="E152" s="279"/>
      <c r="F152" s="279"/>
      <c r="G152" s="279"/>
      <c r="H152" s="279"/>
      <c r="I152" s="279"/>
      <c r="J152" s="279"/>
    </row>
    <row r="153" spans="2:10" ht="15">
      <c r="B153" s="337"/>
      <c r="C153" s="278"/>
      <c r="D153" s="279"/>
      <c r="E153" s="279"/>
      <c r="F153" s="279"/>
      <c r="G153" s="279"/>
      <c r="H153" s="279"/>
      <c r="I153" s="279"/>
      <c r="J153" s="279"/>
    </row>
    <row r="154" spans="2:10" ht="15">
      <c r="B154" s="319" t="s">
        <v>780</v>
      </c>
      <c r="C154" s="323"/>
      <c r="D154" s="279"/>
      <c r="E154" s="279"/>
      <c r="F154" s="279"/>
      <c r="G154" s="279"/>
      <c r="H154" s="279"/>
      <c r="I154" s="279"/>
      <c r="J154" s="279"/>
    </row>
    <row r="155" spans="2:10" ht="15">
      <c r="B155" s="327" t="s">
        <v>799</v>
      </c>
      <c r="C155" s="338">
        <v>44.790499999999994</v>
      </c>
      <c r="D155" s="291"/>
      <c r="E155" s="291"/>
      <c r="F155" s="279"/>
      <c r="G155" s="279"/>
      <c r="H155" s="279"/>
      <c r="I155" s="279"/>
      <c r="J155" s="279"/>
    </row>
    <row r="156" spans="2:10" ht="15">
      <c r="B156" s="327" t="s">
        <v>800</v>
      </c>
      <c r="C156" s="333">
        <v>0.11284869794910492</v>
      </c>
      <c r="D156" s="291"/>
      <c r="E156" s="291"/>
      <c r="F156" s="279"/>
      <c r="G156" s="279"/>
      <c r="H156" s="279"/>
      <c r="I156" s="279"/>
      <c r="J156" s="279"/>
    </row>
    <row r="157" spans="2:10" ht="15">
      <c r="B157" s="327" t="s">
        <v>781</v>
      </c>
      <c r="C157" s="333">
        <v>0.1202337475476321</v>
      </c>
      <c r="D157" s="279"/>
      <c r="E157" s="279"/>
      <c r="F157" s="279"/>
      <c r="G157" s="279"/>
      <c r="H157" s="279"/>
      <c r="I157" s="279"/>
      <c r="J157" s="279"/>
    </row>
    <row r="158" spans="2:10" ht="15">
      <c r="B158" s="327" t="s">
        <v>801</v>
      </c>
      <c r="C158" s="339">
        <v>0.06775301140000001</v>
      </c>
      <c r="D158" s="279"/>
      <c r="E158" s="279"/>
      <c r="F158" s="279"/>
      <c r="G158" s="279"/>
      <c r="H158" s="279"/>
      <c r="I158" s="279"/>
      <c r="J158" s="279"/>
    </row>
    <row r="159" ht="15.75" thickBot="1"/>
    <row r="160" spans="2:6" ht="15">
      <c r="B160" s="340"/>
      <c r="C160" s="341"/>
      <c r="D160" s="341"/>
      <c r="E160" s="737" t="s">
        <v>832</v>
      </c>
      <c r="F160" s="738"/>
    </row>
    <row r="161" spans="2:6" ht="15">
      <c r="B161" s="342" t="s">
        <v>826</v>
      </c>
      <c r="C161" s="343"/>
      <c r="D161" s="343"/>
      <c r="E161" s="344"/>
      <c r="F161" s="345"/>
    </row>
    <row r="162" spans="2:6" ht="15">
      <c r="B162" s="346" t="s">
        <v>827</v>
      </c>
      <c r="C162" s="343"/>
      <c r="D162" s="343"/>
      <c r="E162" s="344"/>
      <c r="F162" s="345"/>
    </row>
    <row r="163" spans="2:6" ht="15">
      <c r="B163" s="347" t="s">
        <v>833</v>
      </c>
      <c r="C163" s="343"/>
      <c r="D163" s="343"/>
      <c r="E163" s="348"/>
      <c r="F163" s="345"/>
    </row>
    <row r="164" spans="2:6" ht="15">
      <c r="B164" s="347" t="s">
        <v>834</v>
      </c>
      <c r="C164" s="343"/>
      <c r="D164" s="343"/>
      <c r="E164" s="344"/>
      <c r="F164" s="345"/>
    </row>
    <row r="165" spans="2:6" ht="15">
      <c r="B165" s="349"/>
      <c r="C165" s="343"/>
      <c r="D165" s="343"/>
      <c r="E165" s="344"/>
      <c r="F165" s="345"/>
    </row>
    <row r="166" spans="2:6" ht="15">
      <c r="B166" s="346" t="s">
        <v>829</v>
      </c>
      <c r="C166" s="343"/>
      <c r="D166" s="343"/>
      <c r="E166" s="344"/>
      <c r="F166" s="345"/>
    </row>
    <row r="167" spans="2:6" ht="15">
      <c r="B167" s="346"/>
      <c r="C167" s="343"/>
      <c r="D167" s="343"/>
      <c r="E167" s="344"/>
      <c r="F167" s="345"/>
    </row>
    <row r="168" spans="2:6" ht="15.75" thickBot="1">
      <c r="B168" s="350"/>
      <c r="C168" s="351"/>
      <c r="D168" s="351"/>
      <c r="E168" s="352"/>
      <c r="F168" s="353"/>
    </row>
    <row r="169" ht="15.75" thickBot="1"/>
    <row r="170" ht="15">
      <c r="B170" s="354" t="s">
        <v>830</v>
      </c>
    </row>
    <row r="171" ht="15">
      <c r="B171" s="355" t="s">
        <v>835</v>
      </c>
    </row>
    <row r="172" ht="15">
      <c r="B172" s="356"/>
    </row>
    <row r="173" ht="15">
      <c r="B173" s="357"/>
    </row>
    <row r="174" ht="15">
      <c r="B174" s="357"/>
    </row>
    <row r="175" ht="15">
      <c r="B175" s="357"/>
    </row>
    <row r="176" ht="15">
      <c r="B176" s="357"/>
    </row>
    <row r="177" ht="15">
      <c r="B177" s="357"/>
    </row>
    <row r="178" ht="15">
      <c r="B178" s="357"/>
    </row>
    <row r="179" ht="15">
      <c r="B179" s="357"/>
    </row>
    <row r="180" ht="15.75" thickBot="1">
      <c r="B180" s="358"/>
    </row>
  </sheetData>
  <sheetProtection/>
  <mergeCells count="10">
    <mergeCell ref="B108:H108"/>
    <mergeCell ref="E160:F160"/>
    <mergeCell ref="B1:E1"/>
    <mergeCell ref="B140:I140"/>
    <mergeCell ref="B141:B142"/>
    <mergeCell ref="C141:D141"/>
    <mergeCell ref="G141:J141"/>
    <mergeCell ref="B58:D58"/>
    <mergeCell ref="B62:B63"/>
    <mergeCell ref="C62:C63"/>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5.xml><?xml version="1.0" encoding="utf-8"?>
<worksheet xmlns="http://schemas.openxmlformats.org/spreadsheetml/2006/main" xmlns:r="http://schemas.openxmlformats.org/officeDocument/2006/relationships">
  <sheetPr>
    <outlinePr summaryBelow="0"/>
  </sheetPr>
  <dimension ref="A1:K307"/>
  <sheetViews>
    <sheetView zoomScalePageLayoutView="0" workbookViewId="0" topLeftCell="A1">
      <selection activeCell="J7" sqref="J7"/>
    </sheetView>
  </sheetViews>
  <sheetFormatPr defaultColWidth="9.140625" defaultRowHeight="15"/>
  <cols>
    <col min="1" max="1" width="3.28125" style="38" customWidth="1"/>
    <col min="2" max="2" width="50.28125" style="38" customWidth="1"/>
    <col min="3" max="3" width="16.7109375" style="38" customWidth="1"/>
    <col min="4" max="4" width="16.8515625" style="38" customWidth="1"/>
    <col min="5" max="5" width="16.7109375" style="38" customWidth="1"/>
    <col min="6" max="6" width="17.140625" style="38" customWidth="1"/>
    <col min="7" max="7" width="14.00390625" style="38" customWidth="1"/>
    <col min="8" max="8" width="16.57421875" style="38" customWidth="1"/>
    <col min="9" max="9" width="10.28125" style="38" customWidth="1"/>
    <col min="10" max="10" width="13.8515625" style="38" customWidth="1"/>
    <col min="11" max="16384" width="9.140625" style="38" customWidth="1"/>
  </cols>
  <sheetData>
    <row r="1" spans="1:10" ht="15.75" customHeight="1">
      <c r="A1" s="36"/>
      <c r="B1" s="750" t="s">
        <v>814</v>
      </c>
      <c r="C1" s="751"/>
      <c r="D1" s="751"/>
      <c r="E1" s="751"/>
      <c r="F1" s="36"/>
      <c r="G1" s="36"/>
      <c r="H1" s="36"/>
      <c r="I1" s="36"/>
      <c r="J1" s="36"/>
    </row>
    <row r="2" spans="1:11" s="265" customFormat="1" ht="12.75" customHeight="1">
      <c r="A2" s="762"/>
      <c r="B2" s="763"/>
      <c r="C2" s="762"/>
      <c r="D2" s="762"/>
      <c r="E2" s="762"/>
      <c r="F2" s="762"/>
      <c r="G2" s="762"/>
      <c r="H2" s="762"/>
      <c r="I2" s="764" t="s">
        <v>919</v>
      </c>
      <c r="J2" s="765"/>
      <c r="K2" s="187"/>
    </row>
    <row r="3" spans="1:10" ht="12.75" customHeight="1" thickBot="1">
      <c r="A3" s="39" t="s">
        <v>4</v>
      </c>
      <c r="B3" s="5" t="s">
        <v>5</v>
      </c>
      <c r="C3" s="36"/>
      <c r="D3" s="36"/>
      <c r="E3" s="36"/>
      <c r="F3" s="36"/>
      <c r="G3" s="36"/>
      <c r="H3" s="36"/>
      <c r="I3" s="36"/>
      <c r="J3" s="36"/>
    </row>
    <row r="4" spans="1:10" ht="27.75" customHeight="1">
      <c r="A4" s="36"/>
      <c r="B4" s="40" t="s">
        <v>6</v>
      </c>
      <c r="C4" s="41" t="s">
        <v>7</v>
      </c>
      <c r="D4" s="42" t="s">
        <v>8</v>
      </c>
      <c r="E4" s="42" t="s">
        <v>9</v>
      </c>
      <c r="F4" s="42" t="s">
        <v>10</v>
      </c>
      <c r="G4" s="42" t="s">
        <v>11</v>
      </c>
      <c r="H4" s="42" t="s">
        <v>12</v>
      </c>
      <c r="I4" s="43" t="s">
        <v>13</v>
      </c>
      <c r="J4" s="44"/>
    </row>
    <row r="5" spans="1:10" ht="12.75" customHeight="1">
      <c r="A5" s="36"/>
      <c r="B5" s="45" t="s">
        <v>15</v>
      </c>
      <c r="C5" s="46"/>
      <c r="D5" s="46"/>
      <c r="E5" s="46"/>
      <c r="F5" s="46"/>
      <c r="G5" s="46"/>
      <c r="H5" s="47"/>
      <c r="I5" s="48"/>
      <c r="J5" s="36"/>
    </row>
    <row r="6" spans="1:10" ht="12.75" customHeight="1">
      <c r="A6" s="36"/>
      <c r="B6" s="45" t="s">
        <v>16</v>
      </c>
      <c r="C6" s="46"/>
      <c r="D6" s="46"/>
      <c r="E6" s="46"/>
      <c r="F6" s="36"/>
      <c r="G6" s="47"/>
      <c r="H6" s="47"/>
      <c r="I6" s="48"/>
      <c r="J6" s="36"/>
    </row>
    <row r="7" spans="1:10" ht="12.75" customHeight="1">
      <c r="A7" s="49" t="s">
        <v>302</v>
      </c>
      <c r="B7" s="50" t="s">
        <v>303</v>
      </c>
      <c r="C7" s="46" t="s">
        <v>304</v>
      </c>
      <c r="D7" s="46" t="s">
        <v>20</v>
      </c>
      <c r="E7" s="51">
        <v>9976423</v>
      </c>
      <c r="F7" s="52">
        <v>3167.51</v>
      </c>
      <c r="G7" s="53">
        <v>0.0223</v>
      </c>
      <c r="H7" s="129"/>
      <c r="I7" s="55"/>
      <c r="J7" s="36"/>
    </row>
    <row r="8" spans="1:10" ht="12.75" customHeight="1">
      <c r="A8" s="49" t="s">
        <v>305</v>
      </c>
      <c r="B8" s="50" t="s">
        <v>306</v>
      </c>
      <c r="C8" s="46" t="s">
        <v>307</v>
      </c>
      <c r="D8" s="46" t="s">
        <v>53</v>
      </c>
      <c r="E8" s="51">
        <v>61439</v>
      </c>
      <c r="F8" s="52">
        <v>2722.95</v>
      </c>
      <c r="G8" s="53">
        <v>0.0192</v>
      </c>
      <c r="H8" s="129"/>
      <c r="I8" s="55"/>
      <c r="J8" s="36"/>
    </row>
    <row r="9" spans="1:10" ht="12.75" customHeight="1">
      <c r="A9" s="49" t="s">
        <v>21</v>
      </c>
      <c r="B9" s="50" t="s">
        <v>22</v>
      </c>
      <c r="C9" s="46" t="s">
        <v>23</v>
      </c>
      <c r="D9" s="46" t="s">
        <v>24</v>
      </c>
      <c r="E9" s="51">
        <v>626420</v>
      </c>
      <c r="F9" s="52">
        <v>2665.73</v>
      </c>
      <c r="G9" s="53">
        <v>0.0188</v>
      </c>
      <c r="H9" s="129"/>
      <c r="I9" s="55"/>
      <c r="J9" s="36"/>
    </row>
    <row r="10" spans="1:10" ht="12.75" customHeight="1">
      <c r="A10" s="49" t="s">
        <v>308</v>
      </c>
      <c r="B10" s="50" t="s">
        <v>309</v>
      </c>
      <c r="C10" s="46" t="s">
        <v>310</v>
      </c>
      <c r="D10" s="46" t="s">
        <v>311</v>
      </c>
      <c r="E10" s="51">
        <v>1089812</v>
      </c>
      <c r="F10" s="52">
        <v>2581.76</v>
      </c>
      <c r="G10" s="53">
        <v>0.0182</v>
      </c>
      <c r="H10" s="129"/>
      <c r="I10" s="55"/>
      <c r="J10" s="36"/>
    </row>
    <row r="11" spans="1:10" ht="12.75" customHeight="1">
      <c r="A11" s="49" t="s">
        <v>39</v>
      </c>
      <c r="B11" s="50" t="s">
        <v>40</v>
      </c>
      <c r="C11" s="46" t="s">
        <v>41</v>
      </c>
      <c r="D11" s="46" t="s">
        <v>42</v>
      </c>
      <c r="E11" s="51">
        <v>1043670</v>
      </c>
      <c r="F11" s="52">
        <v>2476.11</v>
      </c>
      <c r="G11" s="53">
        <v>0.0175</v>
      </c>
      <c r="H11" s="129"/>
      <c r="I11" s="55"/>
      <c r="J11" s="36"/>
    </row>
    <row r="12" spans="1:10" ht="12.75" customHeight="1">
      <c r="A12" s="49" t="s">
        <v>43</v>
      </c>
      <c r="B12" s="50" t="s">
        <v>44</v>
      </c>
      <c r="C12" s="46" t="s">
        <v>45</v>
      </c>
      <c r="D12" s="46" t="s">
        <v>46</v>
      </c>
      <c r="E12" s="51">
        <v>773430</v>
      </c>
      <c r="F12" s="52">
        <v>1802.87</v>
      </c>
      <c r="G12" s="53">
        <v>0.0127</v>
      </c>
      <c r="H12" s="129"/>
      <c r="I12" s="55"/>
      <c r="J12" s="36"/>
    </row>
    <row r="13" spans="1:10" ht="12.75" customHeight="1">
      <c r="A13" s="49"/>
      <c r="B13" s="50"/>
      <c r="C13" s="46"/>
      <c r="D13" s="46"/>
      <c r="E13" s="51"/>
      <c r="F13" s="52"/>
      <c r="G13" s="53"/>
      <c r="H13" s="129"/>
      <c r="I13" s="55"/>
      <c r="J13" s="36"/>
    </row>
    <row r="14" spans="1:10" ht="12.75" customHeight="1">
      <c r="A14" s="49"/>
      <c r="B14" s="262" t="s">
        <v>733</v>
      </c>
      <c r="C14" s="46"/>
      <c r="D14" s="46"/>
      <c r="E14" s="51"/>
      <c r="F14" s="52"/>
      <c r="G14" s="53"/>
      <c r="H14" s="129"/>
      <c r="I14" s="55"/>
      <c r="J14" s="36"/>
    </row>
    <row r="15" spans="1:10" ht="12.75" customHeight="1">
      <c r="A15" s="49" t="s">
        <v>28</v>
      </c>
      <c r="B15" s="50" t="s">
        <v>29</v>
      </c>
      <c r="C15" s="46" t="s">
        <v>30</v>
      </c>
      <c r="D15" s="46" t="s">
        <v>31</v>
      </c>
      <c r="E15" s="51">
        <v>94500</v>
      </c>
      <c r="F15" s="52">
        <v>867.18</v>
      </c>
      <c r="G15" s="53">
        <v>0.0061</v>
      </c>
      <c r="H15" s="129"/>
      <c r="I15" s="55"/>
      <c r="J15" s="36"/>
    </row>
    <row r="16" spans="1:10" ht="12.75" customHeight="1">
      <c r="A16" s="49" t="s">
        <v>124</v>
      </c>
      <c r="B16" s="50" t="s">
        <v>125</v>
      </c>
      <c r="C16" s="46" t="s">
        <v>126</v>
      </c>
      <c r="D16" s="46" t="s">
        <v>53</v>
      </c>
      <c r="E16" s="51">
        <v>149625</v>
      </c>
      <c r="F16" s="52">
        <v>725.61</v>
      </c>
      <c r="G16" s="53">
        <v>0.0051</v>
      </c>
      <c r="H16" s="129"/>
      <c r="I16" s="55"/>
      <c r="J16" s="36"/>
    </row>
    <row r="17" spans="1:10" ht="12.75" customHeight="1">
      <c r="A17" s="49" t="s">
        <v>102</v>
      </c>
      <c r="B17" s="50" t="s">
        <v>103</v>
      </c>
      <c r="C17" s="46" t="s">
        <v>104</v>
      </c>
      <c r="D17" s="46" t="s">
        <v>31</v>
      </c>
      <c r="E17" s="51">
        <v>28000</v>
      </c>
      <c r="F17" s="52">
        <v>542.65</v>
      </c>
      <c r="G17" s="53">
        <v>0.0038</v>
      </c>
      <c r="H17" s="129"/>
      <c r="I17" s="55"/>
      <c r="J17" s="36"/>
    </row>
    <row r="18" spans="1:10" ht="12.75" customHeight="1">
      <c r="A18" s="49" t="s">
        <v>79</v>
      </c>
      <c r="B18" s="50" t="s">
        <v>80</v>
      </c>
      <c r="C18" s="46" t="s">
        <v>81</v>
      </c>
      <c r="D18" s="46" t="s">
        <v>82</v>
      </c>
      <c r="E18" s="51">
        <v>9000</v>
      </c>
      <c r="F18" s="52">
        <v>217.85</v>
      </c>
      <c r="G18" s="53">
        <v>0.0015</v>
      </c>
      <c r="H18" s="129"/>
      <c r="I18" s="55"/>
      <c r="J18" s="36"/>
    </row>
    <row r="19" spans="1:10" ht="12.75" customHeight="1">
      <c r="A19" s="36"/>
      <c r="B19" s="45" t="s">
        <v>136</v>
      </c>
      <c r="C19" s="46"/>
      <c r="D19" s="46"/>
      <c r="E19" s="46"/>
      <c r="F19" s="56">
        <v>17770.22</v>
      </c>
      <c r="G19" s="57">
        <v>0.1252</v>
      </c>
      <c r="H19" s="58"/>
      <c r="I19" s="59"/>
      <c r="J19" s="36"/>
    </row>
    <row r="20" spans="1:10" ht="12.75" customHeight="1">
      <c r="A20" s="36"/>
      <c r="B20" s="60" t="s">
        <v>137</v>
      </c>
      <c r="C20" s="61"/>
      <c r="D20" s="61"/>
      <c r="E20" s="61"/>
      <c r="F20" s="58" t="s">
        <v>138</v>
      </c>
      <c r="G20" s="58" t="s">
        <v>138</v>
      </c>
      <c r="H20" s="58"/>
      <c r="I20" s="59"/>
      <c r="J20" s="36"/>
    </row>
    <row r="21" spans="1:10" ht="12.75" customHeight="1">
      <c r="A21" s="36"/>
      <c r="B21" s="60" t="s">
        <v>136</v>
      </c>
      <c r="C21" s="61"/>
      <c r="D21" s="61"/>
      <c r="E21" s="61"/>
      <c r="F21" s="58" t="s">
        <v>138</v>
      </c>
      <c r="G21" s="58" t="s">
        <v>138</v>
      </c>
      <c r="H21" s="58"/>
      <c r="I21" s="59"/>
      <c r="J21" s="36"/>
    </row>
    <row r="22" spans="1:10" ht="12.75" customHeight="1">
      <c r="A22" s="36"/>
      <c r="B22" s="130" t="s">
        <v>561</v>
      </c>
      <c r="C22" s="131"/>
      <c r="D22" s="132"/>
      <c r="E22" s="62"/>
      <c r="F22" s="133"/>
      <c r="G22" s="58"/>
      <c r="H22" s="58"/>
      <c r="I22" s="59"/>
      <c r="J22" s="36"/>
    </row>
    <row r="23" spans="1:10" ht="12.75" customHeight="1">
      <c r="A23" s="36"/>
      <c r="B23" s="134" t="s">
        <v>562</v>
      </c>
      <c r="C23" s="46" t="s">
        <v>563</v>
      </c>
      <c r="D23" s="46" t="s">
        <v>564</v>
      </c>
      <c r="E23" s="51">
        <v>2003891</v>
      </c>
      <c r="F23" s="52">
        <v>5530.538770900001</v>
      </c>
      <c r="G23" s="53">
        <v>0.038999438020932094</v>
      </c>
      <c r="H23" s="58"/>
      <c r="I23" s="59"/>
      <c r="J23" s="36"/>
    </row>
    <row r="24" spans="1:10" ht="12.75" customHeight="1">
      <c r="A24" s="36"/>
      <c r="B24" s="134" t="s">
        <v>565</v>
      </c>
      <c r="C24" s="46" t="s">
        <v>566</v>
      </c>
      <c r="D24" s="46" t="s">
        <v>564</v>
      </c>
      <c r="E24" s="51">
        <v>1118079</v>
      </c>
      <c r="F24" s="52">
        <v>3686.1946551</v>
      </c>
      <c r="G24" s="53">
        <v>0.025993764068897255</v>
      </c>
      <c r="H24" s="58"/>
      <c r="I24" s="59"/>
      <c r="J24" s="36"/>
    </row>
    <row r="25" spans="1:10" ht="12.75" customHeight="1">
      <c r="A25" s="36"/>
      <c r="B25" s="134" t="s">
        <v>567</v>
      </c>
      <c r="C25" s="46" t="s">
        <v>568</v>
      </c>
      <c r="D25" s="46" t="s">
        <v>564</v>
      </c>
      <c r="E25" s="51">
        <v>493139</v>
      </c>
      <c r="F25" s="52">
        <v>1565.7656388999999</v>
      </c>
      <c r="G25" s="53">
        <v>0.011041235315243723</v>
      </c>
      <c r="H25" s="58"/>
      <c r="I25" s="59"/>
      <c r="J25" s="36"/>
    </row>
    <row r="26" spans="1:10" ht="12.75" customHeight="1">
      <c r="A26" s="36"/>
      <c r="B26" s="130" t="s">
        <v>136</v>
      </c>
      <c r="C26" s="132"/>
      <c r="D26" s="132"/>
      <c r="E26" s="62"/>
      <c r="F26" s="56">
        <f>SUM(F23:F25)</f>
        <v>10782.499064900001</v>
      </c>
      <c r="G26" s="57">
        <f>SUM(G23:G25)</f>
        <v>0.07603443740507307</v>
      </c>
      <c r="H26" s="58"/>
      <c r="I26" s="59"/>
      <c r="J26" s="36"/>
    </row>
    <row r="27" spans="1:10" ht="12.75" customHeight="1">
      <c r="A27" s="36"/>
      <c r="B27" s="60" t="s">
        <v>139</v>
      </c>
      <c r="C27" s="62"/>
      <c r="D27" s="61"/>
      <c r="E27" s="62"/>
      <c r="F27" s="56">
        <f>F19+F26</f>
        <v>28552.719064900004</v>
      </c>
      <c r="G27" s="57">
        <f>G19+G26</f>
        <v>0.20123443740507307</v>
      </c>
      <c r="H27" s="58"/>
      <c r="I27" s="59"/>
      <c r="J27" s="36"/>
    </row>
    <row r="28" spans="1:10" ht="12.75" customHeight="1">
      <c r="A28" s="36"/>
      <c r="B28" s="45" t="s">
        <v>218</v>
      </c>
      <c r="C28" s="46"/>
      <c r="D28" s="46"/>
      <c r="E28" s="46"/>
      <c r="F28" s="46"/>
      <c r="G28" s="46"/>
      <c r="H28" s="47"/>
      <c r="I28" s="48"/>
      <c r="J28" s="36"/>
    </row>
    <row r="29" spans="1:10" ht="12.75" customHeight="1">
      <c r="A29" s="36"/>
      <c r="B29" s="45" t="s">
        <v>219</v>
      </c>
      <c r="C29" s="46"/>
      <c r="D29" s="46"/>
      <c r="E29" s="46"/>
      <c r="F29" s="36"/>
      <c r="G29" s="47"/>
      <c r="H29" s="47"/>
      <c r="I29" s="48"/>
      <c r="J29" s="36"/>
    </row>
    <row r="30" spans="1:10" ht="12.75" customHeight="1">
      <c r="A30" s="49" t="s">
        <v>314</v>
      </c>
      <c r="B30" s="50" t="s">
        <v>569</v>
      </c>
      <c r="C30" s="46" t="s">
        <v>315</v>
      </c>
      <c r="D30" s="46" t="s">
        <v>222</v>
      </c>
      <c r="E30" s="51">
        <v>3500000</v>
      </c>
      <c r="F30" s="52">
        <v>3612</v>
      </c>
      <c r="G30" s="53">
        <v>0.0255</v>
      </c>
      <c r="H30" s="54">
        <v>0.075101</v>
      </c>
      <c r="I30" s="55"/>
      <c r="J30" s="36"/>
    </row>
    <row r="31" spans="1:10" ht="12.75" customHeight="1">
      <c r="A31" s="49" t="s">
        <v>316</v>
      </c>
      <c r="B31" s="50" t="s">
        <v>570</v>
      </c>
      <c r="C31" s="46" t="s">
        <v>317</v>
      </c>
      <c r="D31" s="46" t="s">
        <v>222</v>
      </c>
      <c r="E31" s="51">
        <v>3000000</v>
      </c>
      <c r="F31" s="52">
        <v>3134.16</v>
      </c>
      <c r="G31" s="53">
        <v>0.0221</v>
      </c>
      <c r="H31" s="54">
        <v>0.07513399999999999</v>
      </c>
      <c r="I31" s="55"/>
      <c r="J31" s="36"/>
    </row>
    <row r="32" spans="1:10" ht="12.75" customHeight="1">
      <c r="A32" s="49" t="s">
        <v>318</v>
      </c>
      <c r="B32" s="50" t="s">
        <v>571</v>
      </c>
      <c r="C32" s="46" t="s">
        <v>319</v>
      </c>
      <c r="D32" s="46" t="s">
        <v>222</v>
      </c>
      <c r="E32" s="51">
        <v>3000000</v>
      </c>
      <c r="F32" s="52">
        <v>3133.13</v>
      </c>
      <c r="G32" s="53">
        <v>0.0221</v>
      </c>
      <c r="H32" s="54">
        <v>0.07513399999999999</v>
      </c>
      <c r="I32" s="55"/>
      <c r="J32" s="36"/>
    </row>
    <row r="33" spans="1:10" ht="12.75" customHeight="1">
      <c r="A33" s="49" t="s">
        <v>320</v>
      </c>
      <c r="B33" s="50" t="s">
        <v>572</v>
      </c>
      <c r="C33" s="46" t="s">
        <v>321</v>
      </c>
      <c r="D33" s="46" t="s">
        <v>222</v>
      </c>
      <c r="E33" s="51">
        <v>3000000</v>
      </c>
      <c r="F33" s="52">
        <v>2950.04</v>
      </c>
      <c r="G33" s="53">
        <v>0.0208</v>
      </c>
      <c r="H33" s="54">
        <v>0.075212</v>
      </c>
      <c r="I33" s="55"/>
      <c r="J33" s="36"/>
    </row>
    <row r="34" spans="1:10" ht="12.75" customHeight="1">
      <c r="A34" s="49" t="s">
        <v>322</v>
      </c>
      <c r="B34" s="50" t="s">
        <v>573</v>
      </c>
      <c r="C34" s="46" t="s">
        <v>323</v>
      </c>
      <c r="D34" s="46" t="s">
        <v>222</v>
      </c>
      <c r="E34" s="51">
        <v>2500000</v>
      </c>
      <c r="F34" s="52">
        <v>2634.79</v>
      </c>
      <c r="G34" s="53">
        <v>0.0186</v>
      </c>
      <c r="H34" s="54">
        <v>0.074977</v>
      </c>
      <c r="I34" s="55"/>
      <c r="J34" s="36"/>
    </row>
    <row r="35" spans="1:10" ht="12.75" customHeight="1">
      <c r="A35" s="49" t="s">
        <v>324</v>
      </c>
      <c r="B35" s="50" t="s">
        <v>574</v>
      </c>
      <c r="C35" s="46" t="s">
        <v>325</v>
      </c>
      <c r="D35" s="46" t="s">
        <v>222</v>
      </c>
      <c r="E35" s="51">
        <v>2500000</v>
      </c>
      <c r="F35" s="52">
        <v>2590.78</v>
      </c>
      <c r="G35" s="53">
        <v>0.0183</v>
      </c>
      <c r="H35" s="54">
        <v>0.07513399999999999</v>
      </c>
      <c r="I35" s="55"/>
      <c r="J35" s="36"/>
    </row>
    <row r="36" spans="1:10" ht="12.75" customHeight="1">
      <c r="A36" s="49" t="s">
        <v>326</v>
      </c>
      <c r="B36" s="50" t="s">
        <v>575</v>
      </c>
      <c r="C36" s="46" t="s">
        <v>327</v>
      </c>
      <c r="D36" s="46" t="s">
        <v>222</v>
      </c>
      <c r="E36" s="51">
        <v>2500000</v>
      </c>
      <c r="F36" s="52">
        <v>2583.5</v>
      </c>
      <c r="G36" s="53">
        <v>0.0182</v>
      </c>
      <c r="H36" s="54">
        <v>0.07487</v>
      </c>
      <c r="I36" s="55"/>
      <c r="J36" s="36"/>
    </row>
    <row r="37" spans="1:10" ht="12.75" customHeight="1">
      <c r="A37" s="49" t="s">
        <v>328</v>
      </c>
      <c r="B37" s="50" t="s">
        <v>576</v>
      </c>
      <c r="C37" s="46" t="s">
        <v>329</v>
      </c>
      <c r="D37" s="46" t="s">
        <v>222</v>
      </c>
      <c r="E37" s="51">
        <v>2500000</v>
      </c>
      <c r="F37" s="52">
        <v>2564.43</v>
      </c>
      <c r="G37" s="53">
        <v>0.0181</v>
      </c>
      <c r="H37" s="54">
        <v>0.075026</v>
      </c>
      <c r="I37" s="55"/>
      <c r="J37" s="36"/>
    </row>
    <row r="38" spans="1:10" ht="12.75" customHeight="1">
      <c r="A38" s="49" t="s">
        <v>330</v>
      </c>
      <c r="B38" s="50" t="s">
        <v>577</v>
      </c>
      <c r="C38" s="46" t="s">
        <v>331</v>
      </c>
      <c r="D38" s="46" t="s">
        <v>222</v>
      </c>
      <c r="E38" s="51">
        <v>2500000</v>
      </c>
      <c r="F38" s="52">
        <v>2550.9</v>
      </c>
      <c r="G38" s="53">
        <v>0.018</v>
      </c>
      <c r="H38" s="54">
        <v>0.075344</v>
      </c>
      <c r="I38" s="55"/>
      <c r="J38" s="36"/>
    </row>
    <row r="39" spans="1:10" ht="12.75" customHeight="1">
      <c r="A39" s="49" t="s">
        <v>332</v>
      </c>
      <c r="B39" s="50" t="s">
        <v>333</v>
      </c>
      <c r="C39" s="46" t="s">
        <v>334</v>
      </c>
      <c r="D39" s="46" t="s">
        <v>578</v>
      </c>
      <c r="E39" s="51">
        <v>250</v>
      </c>
      <c r="F39" s="52">
        <v>2518.57</v>
      </c>
      <c r="G39" s="53">
        <v>0.0178</v>
      </c>
      <c r="H39" s="54">
        <v>0.07285</v>
      </c>
      <c r="I39" s="55"/>
      <c r="J39" s="36"/>
    </row>
    <row r="40" spans="1:10" ht="12.75" customHeight="1">
      <c r="A40" s="49" t="s">
        <v>335</v>
      </c>
      <c r="B40" s="50" t="s">
        <v>845</v>
      </c>
      <c r="C40" s="46" t="s">
        <v>336</v>
      </c>
      <c r="D40" s="46" t="s">
        <v>578</v>
      </c>
      <c r="E40" s="51">
        <v>250</v>
      </c>
      <c r="F40" s="52">
        <v>2488.51</v>
      </c>
      <c r="G40" s="53">
        <v>0.0175</v>
      </c>
      <c r="H40" s="54">
        <v>0.0732</v>
      </c>
      <c r="I40" s="55"/>
      <c r="J40" s="36"/>
    </row>
    <row r="41" spans="1:10" ht="12.75" customHeight="1">
      <c r="A41" s="49" t="s">
        <v>337</v>
      </c>
      <c r="B41" s="50" t="s">
        <v>846</v>
      </c>
      <c r="C41" s="46" t="s">
        <v>338</v>
      </c>
      <c r="D41" s="46" t="s">
        <v>578</v>
      </c>
      <c r="E41" s="51">
        <v>250</v>
      </c>
      <c r="F41" s="52">
        <v>2466.01</v>
      </c>
      <c r="G41" s="53">
        <v>0.0174</v>
      </c>
      <c r="H41" s="54">
        <v>0.073338</v>
      </c>
      <c r="I41" s="55"/>
      <c r="J41" s="36"/>
    </row>
    <row r="42" spans="1:10" ht="12.75" customHeight="1">
      <c r="A42" s="49" t="s">
        <v>339</v>
      </c>
      <c r="B42" s="50" t="s">
        <v>847</v>
      </c>
      <c r="C42" s="46" t="s">
        <v>340</v>
      </c>
      <c r="D42" s="46" t="s">
        <v>579</v>
      </c>
      <c r="E42" s="51">
        <v>250</v>
      </c>
      <c r="F42" s="52">
        <v>2458.01</v>
      </c>
      <c r="G42" s="53">
        <v>0.0173</v>
      </c>
      <c r="H42" s="54">
        <v>0.074</v>
      </c>
      <c r="I42" s="55"/>
      <c r="J42" s="36"/>
    </row>
    <row r="43" spans="1:10" ht="12.75" customHeight="1">
      <c r="A43" s="49" t="s">
        <v>341</v>
      </c>
      <c r="B43" s="50" t="s">
        <v>848</v>
      </c>
      <c r="C43" s="46" t="s">
        <v>342</v>
      </c>
      <c r="D43" s="46" t="s">
        <v>579</v>
      </c>
      <c r="E43" s="51">
        <v>250</v>
      </c>
      <c r="F43" s="52">
        <v>2448.11</v>
      </c>
      <c r="G43" s="53">
        <v>0.0173</v>
      </c>
      <c r="H43" s="54">
        <v>0.0731</v>
      </c>
      <c r="I43" s="55"/>
      <c r="J43" s="36"/>
    </row>
    <row r="44" spans="1:10" ht="12.75" customHeight="1">
      <c r="A44" s="49" t="s">
        <v>343</v>
      </c>
      <c r="B44" s="50" t="s">
        <v>580</v>
      </c>
      <c r="C44" s="46" t="s">
        <v>344</v>
      </c>
      <c r="D44" s="46" t="s">
        <v>222</v>
      </c>
      <c r="E44" s="51">
        <v>2000000</v>
      </c>
      <c r="F44" s="52">
        <v>2080.2</v>
      </c>
      <c r="G44" s="53">
        <v>0.0147</v>
      </c>
      <c r="H44" s="54">
        <v>0.075129</v>
      </c>
      <c r="I44" s="55"/>
      <c r="J44" s="36"/>
    </row>
    <row r="45" spans="1:10" ht="12.75" customHeight="1">
      <c r="A45" s="49" t="s">
        <v>345</v>
      </c>
      <c r="B45" s="50" t="s">
        <v>581</v>
      </c>
      <c r="C45" s="46" t="s">
        <v>346</v>
      </c>
      <c r="D45" s="46" t="s">
        <v>222</v>
      </c>
      <c r="E45" s="51">
        <v>2000000</v>
      </c>
      <c r="F45" s="52">
        <v>2027.17</v>
      </c>
      <c r="G45" s="53">
        <v>0.0143</v>
      </c>
      <c r="H45" s="54">
        <v>0.071124</v>
      </c>
      <c r="I45" s="55"/>
      <c r="J45" s="36"/>
    </row>
    <row r="46" spans="1:10" ht="12.75" customHeight="1">
      <c r="A46" s="49" t="s">
        <v>347</v>
      </c>
      <c r="B46" s="50" t="s">
        <v>582</v>
      </c>
      <c r="C46" s="46" t="s">
        <v>348</v>
      </c>
      <c r="D46" s="46" t="s">
        <v>222</v>
      </c>
      <c r="E46" s="51">
        <v>2000000</v>
      </c>
      <c r="F46" s="52">
        <v>2021.76</v>
      </c>
      <c r="G46" s="53">
        <v>0.0143</v>
      </c>
      <c r="H46" s="54">
        <v>0.075029</v>
      </c>
      <c r="I46" s="55"/>
      <c r="J46" s="36"/>
    </row>
    <row r="47" spans="1:10" ht="12.75" customHeight="1">
      <c r="A47" s="49" t="s">
        <v>349</v>
      </c>
      <c r="B47" s="50" t="s">
        <v>583</v>
      </c>
      <c r="C47" s="46" t="s">
        <v>350</v>
      </c>
      <c r="D47" s="46" t="s">
        <v>222</v>
      </c>
      <c r="E47" s="51">
        <v>1500000</v>
      </c>
      <c r="F47" s="52">
        <v>1571.18</v>
      </c>
      <c r="G47" s="53">
        <v>0.0111</v>
      </c>
      <c r="H47" s="54">
        <v>0.075129</v>
      </c>
      <c r="I47" s="55"/>
      <c r="J47" s="36"/>
    </row>
    <row r="48" spans="1:10" ht="12.75" customHeight="1">
      <c r="A48" s="49" t="s">
        <v>351</v>
      </c>
      <c r="B48" s="50" t="s">
        <v>584</v>
      </c>
      <c r="C48" s="46" t="s">
        <v>352</v>
      </c>
      <c r="D48" s="46" t="s">
        <v>222</v>
      </c>
      <c r="E48" s="51">
        <v>1500000</v>
      </c>
      <c r="F48" s="52">
        <v>1567.23</v>
      </c>
      <c r="G48" s="53">
        <v>0.0111</v>
      </c>
      <c r="H48" s="54">
        <v>0.075096</v>
      </c>
      <c r="I48" s="55"/>
      <c r="J48" s="36"/>
    </row>
    <row r="49" spans="1:10" ht="12.75" customHeight="1">
      <c r="A49" s="49" t="s">
        <v>353</v>
      </c>
      <c r="B49" s="50" t="s">
        <v>585</v>
      </c>
      <c r="C49" s="46" t="s">
        <v>354</v>
      </c>
      <c r="D49" s="46" t="s">
        <v>222</v>
      </c>
      <c r="E49" s="51">
        <v>1500000</v>
      </c>
      <c r="F49" s="52">
        <v>1559.52</v>
      </c>
      <c r="G49" s="53">
        <v>0.011</v>
      </c>
      <c r="H49" s="54">
        <v>0.07513</v>
      </c>
      <c r="I49" s="55"/>
      <c r="J49" s="36"/>
    </row>
    <row r="50" spans="1:10" ht="12.75" customHeight="1">
      <c r="A50" s="49" t="s">
        <v>355</v>
      </c>
      <c r="B50" s="50" t="s">
        <v>586</v>
      </c>
      <c r="C50" s="46" t="s">
        <v>356</v>
      </c>
      <c r="D50" s="46" t="s">
        <v>222</v>
      </c>
      <c r="E50" s="51">
        <v>1500000</v>
      </c>
      <c r="F50" s="52">
        <v>1553.52</v>
      </c>
      <c r="G50" s="53">
        <v>0.011</v>
      </c>
      <c r="H50" s="54">
        <v>0.075265</v>
      </c>
      <c r="I50" s="55"/>
      <c r="J50" s="36"/>
    </row>
    <row r="51" spans="1:10" ht="12.75" customHeight="1">
      <c r="A51" s="49" t="s">
        <v>357</v>
      </c>
      <c r="B51" s="50" t="s">
        <v>587</v>
      </c>
      <c r="C51" s="46" t="s">
        <v>358</v>
      </c>
      <c r="D51" s="46" t="s">
        <v>222</v>
      </c>
      <c r="E51" s="51">
        <v>1500000</v>
      </c>
      <c r="F51" s="52">
        <v>1549.68</v>
      </c>
      <c r="G51" s="53">
        <v>0.0109</v>
      </c>
      <c r="H51" s="54">
        <v>0.074851</v>
      </c>
      <c r="I51" s="55"/>
      <c r="J51" s="36"/>
    </row>
    <row r="52" spans="1:10" ht="12.75" customHeight="1">
      <c r="A52" s="49" t="s">
        <v>359</v>
      </c>
      <c r="B52" s="50" t="s">
        <v>588</v>
      </c>
      <c r="C52" s="46" t="s">
        <v>360</v>
      </c>
      <c r="D52" s="46" t="s">
        <v>222</v>
      </c>
      <c r="E52" s="51">
        <v>1500000</v>
      </c>
      <c r="F52" s="52">
        <v>1548.51</v>
      </c>
      <c r="G52" s="53">
        <v>0.0109</v>
      </c>
      <c r="H52" s="54">
        <v>0.075029</v>
      </c>
      <c r="I52" s="55"/>
      <c r="J52" s="36"/>
    </row>
    <row r="53" spans="1:10" ht="12.75" customHeight="1">
      <c r="A53" s="49" t="s">
        <v>361</v>
      </c>
      <c r="B53" s="50" t="s">
        <v>589</v>
      </c>
      <c r="C53" s="46" t="s">
        <v>362</v>
      </c>
      <c r="D53" s="46" t="s">
        <v>222</v>
      </c>
      <c r="E53" s="51">
        <v>1500000</v>
      </c>
      <c r="F53" s="52">
        <v>1475.06</v>
      </c>
      <c r="G53" s="53">
        <v>0.0104</v>
      </c>
      <c r="H53" s="54">
        <v>0.075212</v>
      </c>
      <c r="I53" s="55"/>
      <c r="J53" s="36"/>
    </row>
    <row r="54" spans="1:10" ht="12.75" customHeight="1">
      <c r="A54" s="49" t="s">
        <v>363</v>
      </c>
      <c r="B54" s="50" t="s">
        <v>590</v>
      </c>
      <c r="C54" s="46" t="s">
        <v>364</v>
      </c>
      <c r="D54" s="46" t="s">
        <v>222</v>
      </c>
      <c r="E54" s="51">
        <v>1500000</v>
      </c>
      <c r="F54" s="52">
        <v>1464.1</v>
      </c>
      <c r="G54" s="53">
        <v>0.0103</v>
      </c>
      <c r="H54" s="54">
        <v>0.07487300000000001</v>
      </c>
      <c r="I54" s="55"/>
      <c r="J54" s="36"/>
    </row>
    <row r="55" spans="1:10" ht="12.75" customHeight="1">
      <c r="A55" s="49" t="s">
        <v>365</v>
      </c>
      <c r="B55" s="50" t="s">
        <v>591</v>
      </c>
      <c r="C55" s="46" t="s">
        <v>366</v>
      </c>
      <c r="D55" s="46" t="s">
        <v>222</v>
      </c>
      <c r="E55" s="51">
        <v>1000000</v>
      </c>
      <c r="F55" s="52">
        <v>1057.15</v>
      </c>
      <c r="G55" s="53">
        <v>0.0075</v>
      </c>
      <c r="H55" s="54">
        <v>0.07583000000000001</v>
      </c>
      <c r="I55" s="55"/>
      <c r="J55" s="36"/>
    </row>
    <row r="56" spans="1:10" ht="12.75" customHeight="1">
      <c r="A56" s="49" t="s">
        <v>367</v>
      </c>
      <c r="B56" s="50" t="s">
        <v>592</v>
      </c>
      <c r="C56" s="46" t="s">
        <v>368</v>
      </c>
      <c r="D56" s="46" t="s">
        <v>222</v>
      </c>
      <c r="E56" s="51">
        <v>1000000</v>
      </c>
      <c r="F56" s="52">
        <v>1051.17</v>
      </c>
      <c r="G56" s="53">
        <v>0.0074</v>
      </c>
      <c r="H56" s="54">
        <v>0.074977</v>
      </c>
      <c r="I56" s="55"/>
      <c r="J56" s="36"/>
    </row>
    <row r="57" spans="1:10" ht="12.75" customHeight="1">
      <c r="A57" s="49" t="s">
        <v>369</v>
      </c>
      <c r="B57" s="50" t="s">
        <v>593</v>
      </c>
      <c r="C57" s="46" t="s">
        <v>370</v>
      </c>
      <c r="D57" s="46" t="s">
        <v>222</v>
      </c>
      <c r="E57" s="51">
        <v>1000000</v>
      </c>
      <c r="F57" s="52">
        <v>1048.58</v>
      </c>
      <c r="G57" s="53">
        <v>0.0074</v>
      </c>
      <c r="H57" s="54">
        <v>0.07541</v>
      </c>
      <c r="I57" s="55"/>
      <c r="J57" s="36"/>
    </row>
    <row r="58" spans="1:10" ht="12.75" customHeight="1">
      <c r="A58" s="49" t="s">
        <v>371</v>
      </c>
      <c r="B58" s="50" t="s">
        <v>594</v>
      </c>
      <c r="C58" s="46" t="s">
        <v>372</v>
      </c>
      <c r="D58" s="46" t="s">
        <v>222</v>
      </c>
      <c r="E58" s="51">
        <v>1000000</v>
      </c>
      <c r="F58" s="52">
        <v>1047.66</v>
      </c>
      <c r="G58" s="53">
        <v>0.0074</v>
      </c>
      <c r="H58" s="54">
        <v>0.075476</v>
      </c>
      <c r="I58" s="55"/>
      <c r="J58" s="36"/>
    </row>
    <row r="59" spans="1:10" ht="12.75" customHeight="1">
      <c r="A59" s="49" t="s">
        <v>373</v>
      </c>
      <c r="B59" s="50" t="s">
        <v>595</v>
      </c>
      <c r="C59" s="46" t="s">
        <v>374</v>
      </c>
      <c r="D59" s="46" t="s">
        <v>222</v>
      </c>
      <c r="E59" s="51">
        <v>1000000</v>
      </c>
      <c r="F59" s="52">
        <v>1045.29</v>
      </c>
      <c r="G59" s="53">
        <v>0.0074</v>
      </c>
      <c r="H59" s="54">
        <v>0.075103</v>
      </c>
      <c r="I59" s="55"/>
      <c r="J59" s="36"/>
    </row>
    <row r="60" spans="1:10" ht="12.75" customHeight="1">
      <c r="A60" s="49" t="s">
        <v>375</v>
      </c>
      <c r="B60" s="50" t="s">
        <v>596</v>
      </c>
      <c r="C60" s="46" t="s">
        <v>376</v>
      </c>
      <c r="D60" s="46" t="s">
        <v>222</v>
      </c>
      <c r="E60" s="51">
        <v>1000000</v>
      </c>
      <c r="F60" s="52">
        <v>1044.89</v>
      </c>
      <c r="G60" s="53">
        <v>0.0074</v>
      </c>
      <c r="H60" s="54">
        <v>0.075096</v>
      </c>
      <c r="I60" s="55"/>
      <c r="J60" s="36"/>
    </row>
    <row r="61" spans="1:10" ht="12.75" customHeight="1">
      <c r="A61" s="49" t="s">
        <v>377</v>
      </c>
      <c r="B61" s="50" t="s">
        <v>597</v>
      </c>
      <c r="C61" s="46" t="s">
        <v>378</v>
      </c>
      <c r="D61" s="46" t="s">
        <v>222</v>
      </c>
      <c r="E61" s="51">
        <v>1000000</v>
      </c>
      <c r="F61" s="52">
        <v>1043.12</v>
      </c>
      <c r="G61" s="53">
        <v>0.0074</v>
      </c>
      <c r="H61" s="54">
        <v>0.07513</v>
      </c>
      <c r="I61" s="55"/>
      <c r="J61" s="36"/>
    </row>
    <row r="62" spans="1:10" ht="12.75" customHeight="1">
      <c r="A62" s="49" t="s">
        <v>379</v>
      </c>
      <c r="B62" s="50" t="s">
        <v>598</v>
      </c>
      <c r="C62" s="46" t="s">
        <v>380</v>
      </c>
      <c r="D62" s="46" t="s">
        <v>222</v>
      </c>
      <c r="E62" s="51">
        <v>1000000</v>
      </c>
      <c r="F62" s="52">
        <v>1033.91</v>
      </c>
      <c r="G62" s="53">
        <v>0.0073</v>
      </c>
      <c r="H62" s="54">
        <v>0.07515100000000001</v>
      </c>
      <c r="I62" s="55"/>
      <c r="J62" s="36"/>
    </row>
    <row r="63" spans="1:10" ht="12.75" customHeight="1">
      <c r="A63" s="49" t="s">
        <v>381</v>
      </c>
      <c r="B63" s="50" t="s">
        <v>599</v>
      </c>
      <c r="C63" s="46" t="s">
        <v>382</v>
      </c>
      <c r="D63" s="46" t="s">
        <v>222</v>
      </c>
      <c r="E63" s="51">
        <v>1000000</v>
      </c>
      <c r="F63" s="52">
        <v>1033.02</v>
      </c>
      <c r="G63" s="53">
        <v>0.0073</v>
      </c>
      <c r="H63" s="54">
        <v>0.07487300000000001</v>
      </c>
      <c r="I63" s="55"/>
      <c r="J63" s="36"/>
    </row>
    <row r="64" spans="1:10" ht="12.75" customHeight="1">
      <c r="A64" s="49" t="s">
        <v>383</v>
      </c>
      <c r="B64" s="50" t="s">
        <v>600</v>
      </c>
      <c r="C64" s="46" t="s">
        <v>384</v>
      </c>
      <c r="D64" s="46" t="s">
        <v>222</v>
      </c>
      <c r="E64" s="51">
        <v>1000000</v>
      </c>
      <c r="F64" s="52">
        <v>1029.67</v>
      </c>
      <c r="G64" s="53">
        <v>0.0073</v>
      </c>
      <c r="H64" s="54">
        <v>0.07552299999999999</v>
      </c>
      <c r="I64" s="55"/>
      <c r="J64" s="36"/>
    </row>
    <row r="65" spans="1:10" ht="12.75" customHeight="1">
      <c r="A65" s="49" t="s">
        <v>385</v>
      </c>
      <c r="B65" s="50" t="s">
        <v>601</v>
      </c>
      <c r="C65" s="46" t="s">
        <v>386</v>
      </c>
      <c r="D65" s="46" t="s">
        <v>222</v>
      </c>
      <c r="E65" s="51">
        <v>1000000</v>
      </c>
      <c r="F65" s="52">
        <v>1025.37</v>
      </c>
      <c r="G65" s="53">
        <v>0.0072</v>
      </c>
      <c r="H65" s="54">
        <v>0.07502500000000001</v>
      </c>
      <c r="I65" s="55"/>
      <c r="J65" s="36"/>
    </row>
    <row r="66" spans="1:10" ht="12.75" customHeight="1">
      <c r="A66" s="49" t="s">
        <v>387</v>
      </c>
      <c r="B66" s="50" t="s">
        <v>849</v>
      </c>
      <c r="C66" s="46" t="s">
        <v>388</v>
      </c>
      <c r="D66" s="46" t="s">
        <v>578</v>
      </c>
      <c r="E66" s="51">
        <v>80</v>
      </c>
      <c r="F66" s="52">
        <v>1014.35</v>
      </c>
      <c r="G66" s="53">
        <v>0.0072</v>
      </c>
      <c r="H66" s="54">
        <v>0.0734</v>
      </c>
      <c r="I66" s="55"/>
      <c r="J66" s="36"/>
    </row>
    <row r="67" spans="1:10" ht="12.75" customHeight="1">
      <c r="A67" s="49" t="s">
        <v>389</v>
      </c>
      <c r="B67" s="50" t="s">
        <v>602</v>
      </c>
      <c r="C67" s="46" t="s">
        <v>390</v>
      </c>
      <c r="D67" s="46" t="s">
        <v>222</v>
      </c>
      <c r="E67" s="51">
        <v>1000000</v>
      </c>
      <c r="F67" s="52">
        <v>1003.84</v>
      </c>
      <c r="G67" s="53">
        <v>0.0071</v>
      </c>
      <c r="H67" s="54">
        <v>0.075419</v>
      </c>
      <c r="I67" s="55"/>
      <c r="J67" s="36"/>
    </row>
    <row r="68" spans="1:10" ht="12.75" customHeight="1">
      <c r="A68" s="49" t="s">
        <v>391</v>
      </c>
      <c r="B68" s="50" t="s">
        <v>603</v>
      </c>
      <c r="C68" s="46" t="s">
        <v>392</v>
      </c>
      <c r="D68" s="46" t="s">
        <v>222</v>
      </c>
      <c r="E68" s="51">
        <v>1000000</v>
      </c>
      <c r="F68" s="52">
        <v>991.66</v>
      </c>
      <c r="G68" s="53">
        <v>0.007</v>
      </c>
      <c r="H68" s="54">
        <v>0.074718</v>
      </c>
      <c r="I68" s="55"/>
      <c r="J68" s="36"/>
    </row>
    <row r="69" spans="1:10" ht="12.75" customHeight="1">
      <c r="A69" s="49" t="s">
        <v>393</v>
      </c>
      <c r="B69" s="50" t="s">
        <v>604</v>
      </c>
      <c r="C69" s="46" t="s">
        <v>394</v>
      </c>
      <c r="D69" s="46" t="s">
        <v>222</v>
      </c>
      <c r="E69" s="51">
        <v>1000000</v>
      </c>
      <c r="F69" s="52">
        <v>977.34</v>
      </c>
      <c r="G69" s="53">
        <v>0.0069</v>
      </c>
      <c r="H69" s="54">
        <v>0.074835</v>
      </c>
      <c r="I69" s="55"/>
      <c r="J69" s="36"/>
    </row>
    <row r="70" spans="1:10" ht="12.75" customHeight="1">
      <c r="A70" s="49" t="s">
        <v>395</v>
      </c>
      <c r="B70" s="50" t="s">
        <v>605</v>
      </c>
      <c r="C70" s="46" t="s">
        <v>396</v>
      </c>
      <c r="D70" s="46" t="s">
        <v>222</v>
      </c>
      <c r="E70" s="51">
        <v>1000000</v>
      </c>
      <c r="F70" s="52">
        <v>961.46</v>
      </c>
      <c r="G70" s="53">
        <v>0.0068</v>
      </c>
      <c r="H70" s="54">
        <v>0.074643</v>
      </c>
      <c r="I70" s="55"/>
      <c r="J70" s="36"/>
    </row>
    <row r="71" spans="1:10" ht="12.75" customHeight="1">
      <c r="A71" s="49" t="s">
        <v>397</v>
      </c>
      <c r="B71" s="50" t="s">
        <v>606</v>
      </c>
      <c r="C71" s="46" t="s">
        <v>398</v>
      </c>
      <c r="D71" s="46" t="s">
        <v>222</v>
      </c>
      <c r="E71" s="51">
        <v>500000</v>
      </c>
      <c r="F71" s="52">
        <v>532.42</v>
      </c>
      <c r="G71" s="53">
        <v>0.0038</v>
      </c>
      <c r="H71" s="54">
        <v>0.07487</v>
      </c>
      <c r="I71" s="55"/>
      <c r="J71" s="36"/>
    </row>
    <row r="72" spans="1:10" ht="12.75" customHeight="1">
      <c r="A72" s="49" t="s">
        <v>399</v>
      </c>
      <c r="B72" s="50" t="s">
        <v>607</v>
      </c>
      <c r="C72" s="46" t="s">
        <v>400</v>
      </c>
      <c r="D72" s="46" t="s">
        <v>222</v>
      </c>
      <c r="E72" s="51">
        <v>500000</v>
      </c>
      <c r="F72" s="52">
        <v>529.9</v>
      </c>
      <c r="G72" s="53">
        <v>0.0037</v>
      </c>
      <c r="H72" s="54">
        <v>0.075103</v>
      </c>
      <c r="I72" s="55"/>
      <c r="J72" s="36"/>
    </row>
    <row r="73" spans="1:10" ht="12.75" customHeight="1">
      <c r="A73" s="49" t="s">
        <v>401</v>
      </c>
      <c r="B73" s="50" t="s">
        <v>608</v>
      </c>
      <c r="C73" s="46" t="s">
        <v>402</v>
      </c>
      <c r="D73" s="46" t="s">
        <v>222</v>
      </c>
      <c r="E73" s="51">
        <v>500000</v>
      </c>
      <c r="F73" s="52">
        <v>529.22</v>
      </c>
      <c r="G73" s="53">
        <v>0.0037</v>
      </c>
      <c r="H73" s="54">
        <v>0.074977</v>
      </c>
      <c r="I73" s="55"/>
      <c r="J73" s="36"/>
    </row>
    <row r="74" spans="1:10" ht="12.75" customHeight="1">
      <c r="A74" s="49" t="s">
        <v>403</v>
      </c>
      <c r="B74" s="50" t="s">
        <v>609</v>
      </c>
      <c r="C74" s="46" t="s">
        <v>404</v>
      </c>
      <c r="D74" s="46" t="s">
        <v>222</v>
      </c>
      <c r="E74" s="51">
        <v>500000</v>
      </c>
      <c r="F74" s="52">
        <v>528.55</v>
      </c>
      <c r="G74" s="53">
        <v>0.0037</v>
      </c>
      <c r="H74" s="54">
        <v>0.07487</v>
      </c>
      <c r="I74" s="55"/>
      <c r="J74" s="36"/>
    </row>
    <row r="75" spans="1:10" ht="12.75" customHeight="1">
      <c r="A75" s="49" t="s">
        <v>405</v>
      </c>
      <c r="B75" s="50" t="s">
        <v>610</v>
      </c>
      <c r="C75" s="46" t="s">
        <v>406</v>
      </c>
      <c r="D75" s="46" t="s">
        <v>222</v>
      </c>
      <c r="E75" s="51">
        <v>500000</v>
      </c>
      <c r="F75" s="52">
        <v>527.72</v>
      </c>
      <c r="G75" s="53">
        <v>0.0037</v>
      </c>
      <c r="H75" s="54">
        <v>0.07487</v>
      </c>
      <c r="I75" s="55"/>
      <c r="J75" s="36"/>
    </row>
    <row r="76" spans="1:10" ht="12.75" customHeight="1">
      <c r="A76" s="49" t="s">
        <v>407</v>
      </c>
      <c r="B76" s="50" t="s">
        <v>611</v>
      </c>
      <c r="C76" s="46" t="s">
        <v>408</v>
      </c>
      <c r="D76" s="46" t="s">
        <v>222</v>
      </c>
      <c r="E76" s="51">
        <v>500000</v>
      </c>
      <c r="F76" s="52">
        <v>527.59</v>
      </c>
      <c r="G76" s="53">
        <v>0.0037</v>
      </c>
      <c r="H76" s="54">
        <v>0.075129</v>
      </c>
      <c r="I76" s="55"/>
      <c r="J76" s="36"/>
    </row>
    <row r="77" spans="1:10" ht="12.75" customHeight="1">
      <c r="A77" s="49" t="s">
        <v>409</v>
      </c>
      <c r="B77" s="50" t="s">
        <v>612</v>
      </c>
      <c r="C77" s="46" t="s">
        <v>410</v>
      </c>
      <c r="D77" s="46" t="s">
        <v>222</v>
      </c>
      <c r="E77" s="51">
        <v>500000</v>
      </c>
      <c r="F77" s="52">
        <v>526.19</v>
      </c>
      <c r="G77" s="53">
        <v>0.0037</v>
      </c>
      <c r="H77" s="54">
        <v>0.074977</v>
      </c>
      <c r="I77" s="55"/>
      <c r="J77" s="36"/>
    </row>
    <row r="78" spans="1:10" ht="12.75" customHeight="1">
      <c r="A78" s="49" t="s">
        <v>411</v>
      </c>
      <c r="B78" s="50" t="s">
        <v>613</v>
      </c>
      <c r="C78" s="46" t="s">
        <v>412</v>
      </c>
      <c r="D78" s="46" t="s">
        <v>222</v>
      </c>
      <c r="E78" s="51">
        <v>500000</v>
      </c>
      <c r="F78" s="52">
        <v>525.43</v>
      </c>
      <c r="G78" s="53">
        <v>0.0037</v>
      </c>
      <c r="H78" s="54">
        <v>0.074954</v>
      </c>
      <c r="I78" s="55"/>
      <c r="J78" s="36"/>
    </row>
    <row r="79" spans="1:10" ht="12.75" customHeight="1">
      <c r="A79" s="49" t="s">
        <v>413</v>
      </c>
      <c r="B79" s="50" t="s">
        <v>614</v>
      </c>
      <c r="C79" s="46" t="s">
        <v>414</v>
      </c>
      <c r="D79" s="46" t="s">
        <v>222</v>
      </c>
      <c r="E79" s="51">
        <v>500000</v>
      </c>
      <c r="F79" s="52">
        <v>523.94</v>
      </c>
      <c r="G79" s="53">
        <v>0.0037</v>
      </c>
      <c r="H79" s="54">
        <v>0.07515100000000001</v>
      </c>
      <c r="I79" s="55"/>
      <c r="J79" s="36"/>
    </row>
    <row r="80" spans="1:10" ht="12.75" customHeight="1">
      <c r="A80" s="49" t="s">
        <v>415</v>
      </c>
      <c r="B80" s="50" t="s">
        <v>615</v>
      </c>
      <c r="C80" s="46" t="s">
        <v>416</v>
      </c>
      <c r="D80" s="46" t="s">
        <v>222</v>
      </c>
      <c r="E80" s="51">
        <v>500000</v>
      </c>
      <c r="F80" s="52">
        <v>523.92</v>
      </c>
      <c r="G80" s="53">
        <v>0.0037</v>
      </c>
      <c r="H80" s="54">
        <v>0.07541</v>
      </c>
      <c r="I80" s="55"/>
      <c r="J80" s="36"/>
    </row>
    <row r="81" spans="1:10" ht="12.75" customHeight="1">
      <c r="A81" s="49" t="s">
        <v>417</v>
      </c>
      <c r="B81" s="50" t="s">
        <v>616</v>
      </c>
      <c r="C81" s="46" t="s">
        <v>418</v>
      </c>
      <c r="D81" s="46" t="s">
        <v>222</v>
      </c>
      <c r="E81" s="51">
        <v>500000</v>
      </c>
      <c r="F81" s="52">
        <v>523.05</v>
      </c>
      <c r="G81" s="53">
        <v>0.0037</v>
      </c>
      <c r="H81" s="54">
        <v>0.07541</v>
      </c>
      <c r="I81" s="55"/>
      <c r="J81" s="36"/>
    </row>
    <row r="82" spans="1:10" ht="12.75" customHeight="1">
      <c r="A82" s="49" t="s">
        <v>419</v>
      </c>
      <c r="B82" s="50" t="s">
        <v>617</v>
      </c>
      <c r="C82" s="46" t="s">
        <v>420</v>
      </c>
      <c r="D82" s="46" t="s">
        <v>222</v>
      </c>
      <c r="E82" s="51">
        <v>500000</v>
      </c>
      <c r="F82" s="52">
        <v>522.26</v>
      </c>
      <c r="G82" s="53">
        <v>0.0037</v>
      </c>
      <c r="H82" s="54">
        <v>0.075184</v>
      </c>
      <c r="I82" s="55"/>
      <c r="J82" s="36"/>
    </row>
    <row r="83" spans="1:10" ht="12.75" customHeight="1">
      <c r="A83" s="49" t="s">
        <v>421</v>
      </c>
      <c r="B83" s="50" t="s">
        <v>618</v>
      </c>
      <c r="C83" s="46" t="s">
        <v>422</v>
      </c>
      <c r="D83" s="46" t="s">
        <v>222</v>
      </c>
      <c r="E83" s="51">
        <v>500000</v>
      </c>
      <c r="F83" s="52">
        <v>522.01</v>
      </c>
      <c r="G83" s="53">
        <v>0.0037</v>
      </c>
      <c r="H83" s="54">
        <v>0.07487</v>
      </c>
      <c r="I83" s="55"/>
      <c r="J83" s="36"/>
    </row>
    <row r="84" spans="1:10" ht="12.75" customHeight="1">
      <c r="A84" s="49" t="s">
        <v>423</v>
      </c>
      <c r="B84" s="50" t="s">
        <v>619</v>
      </c>
      <c r="C84" s="46" t="s">
        <v>424</v>
      </c>
      <c r="D84" s="46" t="s">
        <v>222</v>
      </c>
      <c r="E84" s="51">
        <v>500000</v>
      </c>
      <c r="F84" s="52">
        <v>521.93</v>
      </c>
      <c r="G84" s="53">
        <v>0.0037</v>
      </c>
      <c r="H84" s="54">
        <v>0.074909</v>
      </c>
      <c r="I84" s="55"/>
      <c r="J84" s="36"/>
    </row>
    <row r="85" spans="1:10" ht="12.75" customHeight="1">
      <c r="A85" s="49" t="s">
        <v>425</v>
      </c>
      <c r="B85" s="50" t="s">
        <v>620</v>
      </c>
      <c r="C85" s="46" t="s">
        <v>426</v>
      </c>
      <c r="D85" s="46" t="s">
        <v>222</v>
      </c>
      <c r="E85" s="51">
        <v>500000</v>
      </c>
      <c r="F85" s="52">
        <v>521.49</v>
      </c>
      <c r="G85" s="53">
        <v>0.0037</v>
      </c>
      <c r="H85" s="54">
        <v>0.074909</v>
      </c>
      <c r="I85" s="55"/>
      <c r="J85" s="36"/>
    </row>
    <row r="86" spans="1:10" ht="12.75" customHeight="1">
      <c r="A86" s="49" t="s">
        <v>427</v>
      </c>
      <c r="B86" s="50" t="s">
        <v>621</v>
      </c>
      <c r="C86" s="46" t="s">
        <v>428</v>
      </c>
      <c r="D86" s="46" t="s">
        <v>222</v>
      </c>
      <c r="E86" s="51">
        <v>500000</v>
      </c>
      <c r="F86" s="52">
        <v>520.71</v>
      </c>
      <c r="G86" s="53">
        <v>0.0037</v>
      </c>
      <c r="H86" s="54">
        <v>0.075222</v>
      </c>
      <c r="I86" s="55"/>
      <c r="J86" s="36"/>
    </row>
    <row r="87" spans="1:10" ht="12.75" customHeight="1">
      <c r="A87" s="49" t="s">
        <v>429</v>
      </c>
      <c r="B87" s="50" t="s">
        <v>622</v>
      </c>
      <c r="C87" s="46" t="s">
        <v>430</v>
      </c>
      <c r="D87" s="46" t="s">
        <v>222</v>
      </c>
      <c r="E87" s="51">
        <v>500000</v>
      </c>
      <c r="F87" s="52">
        <v>520.36</v>
      </c>
      <c r="G87" s="53">
        <v>0.0037</v>
      </c>
      <c r="H87" s="54">
        <v>0.07565000000000001</v>
      </c>
      <c r="I87" s="55"/>
      <c r="J87" s="36"/>
    </row>
    <row r="88" spans="1:10" ht="12.75" customHeight="1">
      <c r="A88" s="49" t="s">
        <v>431</v>
      </c>
      <c r="B88" s="50" t="s">
        <v>623</v>
      </c>
      <c r="C88" s="46" t="s">
        <v>432</v>
      </c>
      <c r="D88" s="46" t="s">
        <v>222</v>
      </c>
      <c r="E88" s="51">
        <v>500000</v>
      </c>
      <c r="F88" s="52">
        <v>519.75</v>
      </c>
      <c r="G88" s="53">
        <v>0.0037</v>
      </c>
      <c r="H88" s="54">
        <v>0.075174</v>
      </c>
      <c r="I88" s="55"/>
      <c r="J88" s="36"/>
    </row>
    <row r="89" spans="1:10" ht="12.75" customHeight="1">
      <c r="A89" s="49" t="s">
        <v>433</v>
      </c>
      <c r="B89" s="50" t="s">
        <v>624</v>
      </c>
      <c r="C89" s="46" t="s">
        <v>434</v>
      </c>
      <c r="D89" s="46" t="s">
        <v>222</v>
      </c>
      <c r="E89" s="51">
        <v>500000</v>
      </c>
      <c r="F89" s="52">
        <v>519.38</v>
      </c>
      <c r="G89" s="53">
        <v>0.0037</v>
      </c>
      <c r="H89" s="54">
        <v>0.074602</v>
      </c>
      <c r="I89" s="55"/>
      <c r="J89" s="36"/>
    </row>
    <row r="90" spans="1:10" ht="12.75" customHeight="1">
      <c r="A90" s="49" t="s">
        <v>435</v>
      </c>
      <c r="B90" s="50" t="s">
        <v>625</v>
      </c>
      <c r="C90" s="46" t="s">
        <v>436</v>
      </c>
      <c r="D90" s="46" t="s">
        <v>222</v>
      </c>
      <c r="E90" s="51">
        <v>500000</v>
      </c>
      <c r="F90" s="52">
        <v>518.43</v>
      </c>
      <c r="G90" s="53">
        <v>0.0037</v>
      </c>
      <c r="H90" s="54">
        <v>0.07542</v>
      </c>
      <c r="I90" s="55"/>
      <c r="J90" s="36"/>
    </row>
    <row r="91" spans="1:10" ht="12.75" customHeight="1">
      <c r="A91" s="49" t="s">
        <v>437</v>
      </c>
      <c r="B91" s="50" t="s">
        <v>626</v>
      </c>
      <c r="C91" s="46" t="s">
        <v>438</v>
      </c>
      <c r="D91" s="46" t="s">
        <v>222</v>
      </c>
      <c r="E91" s="51">
        <v>500000</v>
      </c>
      <c r="F91" s="52">
        <v>518.28</v>
      </c>
      <c r="G91" s="53">
        <v>0.0037</v>
      </c>
      <c r="H91" s="54">
        <v>0.074977</v>
      </c>
      <c r="I91" s="55"/>
      <c r="J91" s="36"/>
    </row>
    <row r="92" spans="1:10" ht="12.75" customHeight="1">
      <c r="A92" s="49" t="s">
        <v>439</v>
      </c>
      <c r="B92" s="50" t="s">
        <v>627</v>
      </c>
      <c r="C92" s="46" t="s">
        <v>440</v>
      </c>
      <c r="D92" s="46" t="s">
        <v>222</v>
      </c>
      <c r="E92" s="51">
        <v>500000</v>
      </c>
      <c r="F92" s="52">
        <v>517.88</v>
      </c>
      <c r="G92" s="53">
        <v>0.0037</v>
      </c>
      <c r="H92" s="54">
        <v>0.07558</v>
      </c>
      <c r="I92" s="55"/>
      <c r="J92" s="36"/>
    </row>
    <row r="93" spans="1:10" ht="12.75" customHeight="1">
      <c r="A93" s="49" t="s">
        <v>441</v>
      </c>
      <c r="B93" s="50" t="s">
        <v>628</v>
      </c>
      <c r="C93" s="46" t="s">
        <v>442</v>
      </c>
      <c r="D93" s="46" t="s">
        <v>222</v>
      </c>
      <c r="E93" s="51">
        <v>500000</v>
      </c>
      <c r="F93" s="52">
        <v>516.84</v>
      </c>
      <c r="G93" s="53">
        <v>0.0036</v>
      </c>
      <c r="H93" s="54">
        <v>0.075108</v>
      </c>
      <c r="I93" s="55"/>
      <c r="J93" s="36"/>
    </row>
    <row r="94" spans="1:10" ht="12.75" customHeight="1">
      <c r="A94" s="49" t="s">
        <v>443</v>
      </c>
      <c r="B94" s="50" t="s">
        <v>629</v>
      </c>
      <c r="C94" s="46" t="s">
        <v>444</v>
      </c>
      <c r="D94" s="46" t="s">
        <v>222</v>
      </c>
      <c r="E94" s="51">
        <v>500000</v>
      </c>
      <c r="F94" s="52">
        <v>516.51</v>
      </c>
      <c r="G94" s="53">
        <v>0.0036</v>
      </c>
      <c r="H94" s="54">
        <v>0.07487300000000001</v>
      </c>
      <c r="I94" s="55"/>
      <c r="J94" s="36"/>
    </row>
    <row r="95" spans="1:10" ht="12.75" customHeight="1">
      <c r="A95" s="49" t="s">
        <v>445</v>
      </c>
      <c r="B95" s="50" t="s">
        <v>630</v>
      </c>
      <c r="C95" s="46" t="s">
        <v>446</v>
      </c>
      <c r="D95" s="46" t="s">
        <v>222</v>
      </c>
      <c r="E95" s="51">
        <v>500000</v>
      </c>
      <c r="F95" s="52">
        <v>514.84</v>
      </c>
      <c r="G95" s="53">
        <v>0.0036</v>
      </c>
      <c r="H95" s="54">
        <v>0.075317</v>
      </c>
      <c r="I95" s="55"/>
      <c r="J95" s="36"/>
    </row>
    <row r="96" spans="1:10" ht="12.75" customHeight="1">
      <c r="A96" s="49" t="s">
        <v>447</v>
      </c>
      <c r="B96" s="50" t="s">
        <v>631</v>
      </c>
      <c r="C96" s="46" t="s">
        <v>448</v>
      </c>
      <c r="D96" s="46" t="s">
        <v>222</v>
      </c>
      <c r="E96" s="51">
        <v>500000</v>
      </c>
      <c r="F96" s="52">
        <v>514.34</v>
      </c>
      <c r="G96" s="53">
        <v>0.0036</v>
      </c>
      <c r="H96" s="54">
        <v>0.075162</v>
      </c>
      <c r="I96" s="55"/>
      <c r="J96" s="36"/>
    </row>
    <row r="97" spans="1:10" ht="12.75" customHeight="1">
      <c r="A97" s="49" t="s">
        <v>449</v>
      </c>
      <c r="B97" s="50" t="s">
        <v>632</v>
      </c>
      <c r="C97" s="46" t="s">
        <v>450</v>
      </c>
      <c r="D97" s="46" t="s">
        <v>222</v>
      </c>
      <c r="E97" s="51">
        <v>500000</v>
      </c>
      <c r="F97" s="52">
        <v>513.95</v>
      </c>
      <c r="G97" s="53">
        <v>0.0036</v>
      </c>
      <c r="H97" s="54">
        <v>0.075031</v>
      </c>
      <c r="I97" s="55"/>
      <c r="J97" s="36"/>
    </row>
    <row r="98" spans="1:10" ht="12.75" customHeight="1">
      <c r="A98" s="49" t="s">
        <v>451</v>
      </c>
      <c r="B98" s="50" t="s">
        <v>633</v>
      </c>
      <c r="C98" s="46" t="s">
        <v>452</v>
      </c>
      <c r="D98" s="46" t="s">
        <v>222</v>
      </c>
      <c r="E98" s="51">
        <v>500000</v>
      </c>
      <c r="F98" s="52">
        <v>513.61</v>
      </c>
      <c r="G98" s="53">
        <v>0.0036</v>
      </c>
      <c r="H98" s="54">
        <v>0.07552299999999999</v>
      </c>
      <c r="I98" s="55"/>
      <c r="J98" s="36"/>
    </row>
    <row r="99" spans="1:10" ht="12.75" customHeight="1">
      <c r="A99" s="49" t="s">
        <v>453</v>
      </c>
      <c r="B99" s="50" t="s">
        <v>634</v>
      </c>
      <c r="C99" s="46" t="s">
        <v>454</v>
      </c>
      <c r="D99" s="46" t="s">
        <v>222</v>
      </c>
      <c r="E99" s="51">
        <v>500000</v>
      </c>
      <c r="F99" s="52">
        <v>512.53</v>
      </c>
      <c r="G99" s="53">
        <v>0.0036</v>
      </c>
      <c r="H99" s="54">
        <v>0.074999</v>
      </c>
      <c r="I99" s="55"/>
      <c r="J99" s="36"/>
    </row>
    <row r="100" spans="1:10" ht="12.75" customHeight="1">
      <c r="A100" s="49" t="s">
        <v>455</v>
      </c>
      <c r="B100" s="50" t="s">
        <v>635</v>
      </c>
      <c r="C100" s="46" t="s">
        <v>456</v>
      </c>
      <c r="D100" s="46" t="s">
        <v>222</v>
      </c>
      <c r="E100" s="51">
        <v>500000</v>
      </c>
      <c r="F100" s="52">
        <v>511.98</v>
      </c>
      <c r="G100" s="53">
        <v>0.0036</v>
      </c>
      <c r="H100" s="54">
        <v>0.07519999999999999</v>
      </c>
      <c r="I100" s="55"/>
      <c r="J100" s="36"/>
    </row>
    <row r="101" spans="1:10" ht="12.75" customHeight="1">
      <c r="A101" s="49" t="s">
        <v>457</v>
      </c>
      <c r="B101" s="50" t="s">
        <v>636</v>
      </c>
      <c r="C101" s="46" t="s">
        <v>458</v>
      </c>
      <c r="D101" s="46" t="s">
        <v>222</v>
      </c>
      <c r="E101" s="51">
        <v>500000</v>
      </c>
      <c r="F101" s="52">
        <v>511.3</v>
      </c>
      <c r="G101" s="53">
        <v>0.0036</v>
      </c>
      <c r="H101" s="54">
        <v>0.074073</v>
      </c>
      <c r="I101" s="55"/>
      <c r="J101" s="36"/>
    </row>
    <row r="102" spans="1:10" ht="12.75" customHeight="1">
      <c r="A102" s="49" t="s">
        <v>459</v>
      </c>
      <c r="B102" s="50" t="s">
        <v>637</v>
      </c>
      <c r="C102" s="46" t="s">
        <v>460</v>
      </c>
      <c r="D102" s="46" t="s">
        <v>222</v>
      </c>
      <c r="E102" s="51">
        <v>500000</v>
      </c>
      <c r="F102" s="52">
        <v>507.88</v>
      </c>
      <c r="G102" s="53">
        <v>0.0036</v>
      </c>
      <c r="H102" s="54">
        <v>0.074981</v>
      </c>
      <c r="I102" s="55"/>
      <c r="J102" s="36"/>
    </row>
    <row r="103" spans="1:10" ht="12.75" customHeight="1">
      <c r="A103" s="49" t="s">
        <v>461</v>
      </c>
      <c r="B103" s="50" t="s">
        <v>638</v>
      </c>
      <c r="C103" s="46" t="s">
        <v>462</v>
      </c>
      <c r="D103" s="46" t="s">
        <v>222</v>
      </c>
      <c r="E103" s="51">
        <v>500000</v>
      </c>
      <c r="F103" s="52">
        <v>505.59</v>
      </c>
      <c r="G103" s="53">
        <v>0.0036</v>
      </c>
      <c r="H103" s="54">
        <v>0.07512100000000001</v>
      </c>
      <c r="I103" s="55"/>
      <c r="J103" s="36"/>
    </row>
    <row r="104" spans="1:10" ht="12.75" customHeight="1">
      <c r="A104" s="49" t="s">
        <v>463</v>
      </c>
      <c r="B104" s="50" t="s">
        <v>639</v>
      </c>
      <c r="C104" s="46" t="s">
        <v>464</v>
      </c>
      <c r="D104" s="46" t="s">
        <v>222</v>
      </c>
      <c r="E104" s="51">
        <v>500000</v>
      </c>
      <c r="F104" s="52">
        <v>503.61</v>
      </c>
      <c r="G104" s="53">
        <v>0.0036</v>
      </c>
      <c r="H104" s="54">
        <v>0.07515</v>
      </c>
      <c r="I104" s="55"/>
      <c r="J104" s="36"/>
    </row>
    <row r="105" spans="1:10" ht="12.75" customHeight="1">
      <c r="A105" s="49" t="s">
        <v>465</v>
      </c>
      <c r="B105" s="50" t="s">
        <v>640</v>
      </c>
      <c r="C105" s="46" t="s">
        <v>466</v>
      </c>
      <c r="D105" s="46" t="s">
        <v>222</v>
      </c>
      <c r="E105" s="51">
        <v>500000</v>
      </c>
      <c r="F105" s="52">
        <v>498.47</v>
      </c>
      <c r="G105" s="53">
        <v>0.0035</v>
      </c>
      <c r="H105" s="54">
        <v>0.07516099999999999</v>
      </c>
      <c r="I105" s="55"/>
      <c r="J105" s="36"/>
    </row>
    <row r="106" spans="1:10" ht="12.75" customHeight="1">
      <c r="A106" s="49" t="s">
        <v>467</v>
      </c>
      <c r="B106" s="50" t="s">
        <v>641</v>
      </c>
      <c r="C106" s="46" t="s">
        <v>468</v>
      </c>
      <c r="D106" s="46" t="s">
        <v>222</v>
      </c>
      <c r="E106" s="51">
        <v>500000</v>
      </c>
      <c r="F106" s="52">
        <v>496.69</v>
      </c>
      <c r="G106" s="53">
        <v>0.0035</v>
      </c>
      <c r="H106" s="54">
        <v>0.075142</v>
      </c>
      <c r="I106" s="55"/>
      <c r="J106" s="36"/>
    </row>
    <row r="107" spans="1:10" ht="12.75" customHeight="1">
      <c r="A107" s="49" t="s">
        <v>469</v>
      </c>
      <c r="B107" s="50" t="s">
        <v>850</v>
      </c>
      <c r="C107" s="46" t="s">
        <v>470</v>
      </c>
      <c r="D107" s="46" t="s">
        <v>578</v>
      </c>
      <c r="E107" s="51">
        <v>50000</v>
      </c>
      <c r="F107" s="52">
        <v>494.86</v>
      </c>
      <c r="G107" s="53">
        <v>0.0035</v>
      </c>
      <c r="H107" s="54">
        <v>0.079554</v>
      </c>
      <c r="I107" s="55"/>
      <c r="J107" s="36"/>
    </row>
    <row r="108" spans="1:10" ht="12.75" customHeight="1">
      <c r="A108" s="49" t="s">
        <v>471</v>
      </c>
      <c r="B108" s="50" t="s">
        <v>642</v>
      </c>
      <c r="C108" s="46" t="s">
        <v>472</v>
      </c>
      <c r="D108" s="46" t="s">
        <v>222</v>
      </c>
      <c r="E108" s="51">
        <v>500000</v>
      </c>
      <c r="F108" s="52">
        <v>493.84</v>
      </c>
      <c r="G108" s="53">
        <v>0.0035</v>
      </c>
      <c r="H108" s="54">
        <v>0.07491500000000001</v>
      </c>
      <c r="I108" s="55"/>
      <c r="J108" s="36"/>
    </row>
    <row r="109" spans="1:10" ht="12.75" customHeight="1">
      <c r="A109" s="49" t="s">
        <v>473</v>
      </c>
      <c r="B109" s="50" t="s">
        <v>643</v>
      </c>
      <c r="C109" s="46" t="s">
        <v>474</v>
      </c>
      <c r="D109" s="46" t="s">
        <v>222</v>
      </c>
      <c r="E109" s="51">
        <v>500000</v>
      </c>
      <c r="F109" s="52">
        <v>493.76</v>
      </c>
      <c r="G109" s="53">
        <v>0.0035</v>
      </c>
      <c r="H109" s="54">
        <v>0.07517800000000001</v>
      </c>
      <c r="I109" s="55"/>
      <c r="J109" s="36"/>
    </row>
    <row r="110" spans="1:10" ht="12.75" customHeight="1">
      <c r="A110" s="49" t="s">
        <v>475</v>
      </c>
      <c r="B110" s="50" t="s">
        <v>644</v>
      </c>
      <c r="C110" s="46" t="s">
        <v>476</v>
      </c>
      <c r="D110" s="46" t="s">
        <v>222</v>
      </c>
      <c r="E110" s="51">
        <v>500000</v>
      </c>
      <c r="F110" s="52">
        <v>492.57</v>
      </c>
      <c r="G110" s="53">
        <v>0.0035</v>
      </c>
      <c r="H110" s="54">
        <v>0.075217</v>
      </c>
      <c r="I110" s="55"/>
      <c r="J110" s="36"/>
    </row>
    <row r="111" spans="1:10" ht="12.75" customHeight="1">
      <c r="A111" s="49" t="s">
        <v>477</v>
      </c>
      <c r="B111" s="50" t="s">
        <v>645</v>
      </c>
      <c r="C111" s="46" t="s">
        <v>478</v>
      </c>
      <c r="D111" s="46" t="s">
        <v>222</v>
      </c>
      <c r="E111" s="51">
        <v>500000</v>
      </c>
      <c r="F111" s="52">
        <v>488.84</v>
      </c>
      <c r="G111" s="53">
        <v>0.0034</v>
      </c>
      <c r="H111" s="54">
        <v>0.07487300000000001</v>
      </c>
      <c r="I111" s="55"/>
      <c r="J111" s="36"/>
    </row>
    <row r="112" spans="1:10" ht="12.75" customHeight="1">
      <c r="A112" s="49" t="s">
        <v>479</v>
      </c>
      <c r="B112" s="50" t="s">
        <v>646</v>
      </c>
      <c r="C112" s="46" t="s">
        <v>480</v>
      </c>
      <c r="D112" s="46" t="s">
        <v>222</v>
      </c>
      <c r="E112" s="51">
        <v>500000</v>
      </c>
      <c r="F112" s="52">
        <v>481.65</v>
      </c>
      <c r="G112" s="53">
        <v>0.0034</v>
      </c>
      <c r="H112" s="54">
        <v>0.075027</v>
      </c>
      <c r="I112" s="55"/>
      <c r="J112" s="36"/>
    </row>
    <row r="113" spans="1:10" ht="12.75" customHeight="1">
      <c r="A113" s="49" t="s">
        <v>481</v>
      </c>
      <c r="B113" s="50" t="s">
        <v>647</v>
      </c>
      <c r="C113" s="46" t="s">
        <v>482</v>
      </c>
      <c r="D113" s="46" t="s">
        <v>222</v>
      </c>
      <c r="E113" s="51">
        <v>500000</v>
      </c>
      <c r="F113" s="52">
        <v>473.99</v>
      </c>
      <c r="G113" s="53">
        <v>0.0033</v>
      </c>
      <c r="H113" s="54">
        <v>0.07531</v>
      </c>
      <c r="I113" s="55"/>
      <c r="J113" s="36"/>
    </row>
    <row r="114" spans="1:10" ht="12.75" customHeight="1">
      <c r="A114" s="36"/>
      <c r="B114" s="45" t="s">
        <v>136</v>
      </c>
      <c r="C114" s="46"/>
      <c r="D114" s="46"/>
      <c r="E114" s="46"/>
      <c r="F114" s="56">
        <v>95037.41</v>
      </c>
      <c r="G114" s="57">
        <v>0.6708</v>
      </c>
      <c r="H114" s="58"/>
      <c r="I114" s="59"/>
      <c r="J114" s="36"/>
    </row>
    <row r="115" spans="1:10" ht="12.75" customHeight="1">
      <c r="A115" s="36"/>
      <c r="B115" s="60" t="s">
        <v>223</v>
      </c>
      <c r="C115" s="61"/>
      <c r="D115" s="61"/>
      <c r="E115" s="61"/>
      <c r="F115" s="58" t="s">
        <v>138</v>
      </c>
      <c r="G115" s="58" t="s">
        <v>138</v>
      </c>
      <c r="H115" s="58"/>
      <c r="I115" s="59"/>
      <c r="J115" s="36"/>
    </row>
    <row r="116" spans="1:10" ht="12.75" customHeight="1">
      <c r="A116" s="36"/>
      <c r="B116" s="60" t="s">
        <v>136</v>
      </c>
      <c r="C116" s="61"/>
      <c r="D116" s="61"/>
      <c r="E116" s="61"/>
      <c r="F116" s="58" t="s">
        <v>138</v>
      </c>
      <c r="G116" s="58" t="s">
        <v>138</v>
      </c>
      <c r="H116" s="58"/>
      <c r="I116" s="59"/>
      <c r="J116" s="36"/>
    </row>
    <row r="117" spans="1:10" ht="12.75" customHeight="1">
      <c r="A117" s="36"/>
      <c r="B117" s="60" t="s">
        <v>139</v>
      </c>
      <c r="C117" s="62"/>
      <c r="D117" s="61"/>
      <c r="E117" s="62"/>
      <c r="F117" s="56">
        <v>95037.41</v>
      </c>
      <c r="G117" s="57">
        <v>0.6708</v>
      </c>
      <c r="H117" s="58"/>
      <c r="I117" s="59"/>
      <c r="J117" s="36"/>
    </row>
    <row r="118" spans="1:10" ht="12.75" customHeight="1">
      <c r="A118" s="36"/>
      <c r="B118" s="45" t="s">
        <v>165</v>
      </c>
      <c r="C118" s="46"/>
      <c r="D118" s="46"/>
      <c r="E118" s="46"/>
      <c r="F118" s="46"/>
      <c r="G118" s="46"/>
      <c r="H118" s="47"/>
      <c r="I118" s="48"/>
      <c r="J118" s="36"/>
    </row>
    <row r="119" spans="1:10" ht="12.75" customHeight="1">
      <c r="A119" s="36"/>
      <c r="B119" s="45" t="s">
        <v>166</v>
      </c>
      <c r="C119" s="46"/>
      <c r="D119" s="46"/>
      <c r="E119" s="46"/>
      <c r="F119" s="36"/>
      <c r="G119" s="47"/>
      <c r="H119" s="47"/>
      <c r="I119" s="48"/>
      <c r="J119" s="36"/>
    </row>
    <row r="120" spans="1:10" ht="12.75" customHeight="1">
      <c r="A120" s="49" t="s">
        <v>167</v>
      </c>
      <c r="B120" s="50" t="s">
        <v>736</v>
      </c>
      <c r="C120" s="46" t="s">
        <v>168</v>
      </c>
      <c r="D120" s="46" t="s">
        <v>648</v>
      </c>
      <c r="E120" s="51">
        <v>500</v>
      </c>
      <c r="F120" s="52">
        <v>2436.06</v>
      </c>
      <c r="G120" s="53">
        <v>0.0172</v>
      </c>
      <c r="H120" s="54">
        <v>0.0715</v>
      </c>
      <c r="I120" s="55"/>
      <c r="J120" s="36"/>
    </row>
    <row r="121" spans="1:10" ht="12.75" customHeight="1">
      <c r="A121" s="49" t="s">
        <v>170</v>
      </c>
      <c r="B121" s="50" t="s">
        <v>738</v>
      </c>
      <c r="C121" s="46" t="s">
        <v>171</v>
      </c>
      <c r="D121" s="46" t="s">
        <v>500</v>
      </c>
      <c r="E121" s="51">
        <v>500</v>
      </c>
      <c r="F121" s="52">
        <v>2401.18</v>
      </c>
      <c r="G121" s="53">
        <v>0.0169</v>
      </c>
      <c r="H121" s="54">
        <v>0.07292</v>
      </c>
      <c r="I121" s="55"/>
      <c r="J121" s="36"/>
    </row>
    <row r="122" spans="1:10" ht="12.75" customHeight="1">
      <c r="A122" s="49" t="s">
        <v>173</v>
      </c>
      <c r="B122" s="50" t="s">
        <v>740</v>
      </c>
      <c r="C122" s="46" t="s">
        <v>174</v>
      </c>
      <c r="D122" s="46" t="s">
        <v>500</v>
      </c>
      <c r="E122" s="51">
        <v>500</v>
      </c>
      <c r="F122" s="52">
        <v>2393.37</v>
      </c>
      <c r="G122" s="53">
        <v>0.0169</v>
      </c>
      <c r="H122" s="54">
        <v>0.0726</v>
      </c>
      <c r="I122" s="55"/>
      <c r="J122" s="36"/>
    </row>
    <row r="123" spans="1:10" ht="12.75" customHeight="1">
      <c r="A123" s="49" t="s">
        <v>483</v>
      </c>
      <c r="B123" s="50" t="s">
        <v>839</v>
      </c>
      <c r="C123" s="46" t="s">
        <v>484</v>
      </c>
      <c r="D123" s="532" t="s">
        <v>742</v>
      </c>
      <c r="E123" s="51">
        <v>500</v>
      </c>
      <c r="F123" s="52">
        <v>2389.35</v>
      </c>
      <c r="G123" s="53">
        <v>0.0168</v>
      </c>
      <c r="H123" s="54">
        <v>0.072549</v>
      </c>
      <c r="I123" s="55"/>
      <c r="J123" s="36"/>
    </row>
    <row r="124" spans="1:10" ht="12.75" customHeight="1">
      <c r="A124" s="36"/>
      <c r="B124" s="45" t="s">
        <v>136</v>
      </c>
      <c r="C124" s="46"/>
      <c r="D124" s="46"/>
      <c r="E124" s="46"/>
      <c r="F124" s="56">
        <v>9619.96</v>
      </c>
      <c r="G124" s="57">
        <v>0.0678</v>
      </c>
      <c r="H124" s="58"/>
      <c r="I124" s="59"/>
      <c r="J124" s="36"/>
    </row>
    <row r="125" spans="1:10" ht="12.75" customHeight="1">
      <c r="A125" s="36"/>
      <c r="B125" s="45" t="s">
        <v>177</v>
      </c>
      <c r="C125" s="46"/>
      <c r="D125" s="46"/>
      <c r="E125" s="46"/>
      <c r="F125" s="36"/>
      <c r="G125" s="47"/>
      <c r="H125" s="47"/>
      <c r="I125" s="48"/>
      <c r="J125" s="36"/>
    </row>
    <row r="126" spans="1:10" ht="12.75" customHeight="1">
      <c r="A126" s="49" t="s">
        <v>485</v>
      </c>
      <c r="B126" s="50" t="s">
        <v>486</v>
      </c>
      <c r="C126" s="46" t="s">
        <v>487</v>
      </c>
      <c r="D126" s="46" t="s">
        <v>500</v>
      </c>
      <c r="E126" s="51">
        <v>500</v>
      </c>
      <c r="F126" s="52">
        <v>2397.83</v>
      </c>
      <c r="G126" s="53">
        <v>0.0169</v>
      </c>
      <c r="H126" s="54">
        <v>0.0755</v>
      </c>
      <c r="I126" s="55"/>
      <c r="J126" s="36"/>
    </row>
    <row r="127" spans="1:10" ht="12.75" customHeight="1">
      <c r="A127" s="36"/>
      <c r="B127" s="45" t="s">
        <v>136</v>
      </c>
      <c r="C127" s="46"/>
      <c r="D127" s="46"/>
      <c r="E127" s="46"/>
      <c r="F127" s="56">
        <v>2397.83</v>
      </c>
      <c r="G127" s="57">
        <v>0.0169</v>
      </c>
      <c r="H127" s="58"/>
      <c r="I127" s="59"/>
      <c r="J127" s="36"/>
    </row>
    <row r="128" spans="1:10" ht="12.75" customHeight="1">
      <c r="A128" s="36"/>
      <c r="B128" s="60" t="s">
        <v>139</v>
      </c>
      <c r="C128" s="62"/>
      <c r="D128" s="61"/>
      <c r="E128" s="62"/>
      <c r="F128" s="56">
        <v>12017.79</v>
      </c>
      <c r="G128" s="57">
        <v>0.0847</v>
      </c>
      <c r="H128" s="58"/>
      <c r="I128" s="59"/>
      <c r="J128" s="36"/>
    </row>
    <row r="129" spans="1:10" ht="12.75" customHeight="1">
      <c r="A129" s="36"/>
      <c r="B129" s="45" t="s">
        <v>181</v>
      </c>
      <c r="C129" s="46"/>
      <c r="D129" s="46"/>
      <c r="E129" s="46"/>
      <c r="F129" s="46"/>
      <c r="G129" s="46"/>
      <c r="H129" s="47"/>
      <c r="I129" s="48"/>
      <c r="J129" s="36"/>
    </row>
    <row r="130" spans="1:10" ht="12.75" customHeight="1">
      <c r="A130" s="36"/>
      <c r="B130" s="45" t="s">
        <v>182</v>
      </c>
      <c r="C130" s="46"/>
      <c r="D130" s="63" t="s">
        <v>183</v>
      </c>
      <c r="E130" s="46"/>
      <c r="F130" s="36"/>
      <c r="G130" s="47"/>
      <c r="H130" s="47"/>
      <c r="I130" s="48"/>
      <c r="J130" s="36"/>
    </row>
    <row r="131" spans="1:10" ht="12.75" customHeight="1">
      <c r="A131" s="49" t="s">
        <v>488</v>
      </c>
      <c r="B131" s="50" t="s">
        <v>489</v>
      </c>
      <c r="C131" s="46"/>
      <c r="D131" s="64" t="s">
        <v>202</v>
      </c>
      <c r="E131" s="65"/>
      <c r="F131" s="52">
        <v>150</v>
      </c>
      <c r="G131" s="53">
        <v>0.0011</v>
      </c>
      <c r="H131" s="54">
        <v>0.05299217449</v>
      </c>
      <c r="I131" s="55"/>
      <c r="J131" s="36"/>
    </row>
    <row r="132" spans="1:10" ht="12.75" customHeight="1">
      <c r="A132" s="49" t="s">
        <v>490</v>
      </c>
      <c r="B132" s="50" t="s">
        <v>491</v>
      </c>
      <c r="C132" s="46"/>
      <c r="D132" s="64" t="s">
        <v>185</v>
      </c>
      <c r="E132" s="65"/>
      <c r="F132" s="52">
        <v>100</v>
      </c>
      <c r="G132" s="53">
        <v>0.0007</v>
      </c>
      <c r="H132" s="54">
        <v>0.05459637432</v>
      </c>
      <c r="I132" s="55"/>
      <c r="J132" s="36"/>
    </row>
    <row r="133" spans="1:10" ht="12.75" customHeight="1">
      <c r="A133" s="49" t="s">
        <v>492</v>
      </c>
      <c r="B133" s="50" t="s">
        <v>493</v>
      </c>
      <c r="C133" s="46"/>
      <c r="D133" s="64" t="s">
        <v>185</v>
      </c>
      <c r="E133" s="65"/>
      <c r="F133" s="52">
        <v>100</v>
      </c>
      <c r="G133" s="53">
        <v>0.0007</v>
      </c>
      <c r="H133" s="54">
        <v>0.05297024527</v>
      </c>
      <c r="I133" s="55"/>
      <c r="J133" s="36"/>
    </row>
    <row r="134" spans="1:10" ht="12.75" customHeight="1">
      <c r="A134" s="49" t="s">
        <v>494</v>
      </c>
      <c r="B134" s="50" t="s">
        <v>495</v>
      </c>
      <c r="C134" s="46"/>
      <c r="D134" s="64" t="s">
        <v>185</v>
      </c>
      <c r="E134" s="65"/>
      <c r="F134" s="52">
        <v>100</v>
      </c>
      <c r="G134" s="53">
        <v>0.0007</v>
      </c>
      <c r="H134" s="54">
        <v>0.05297755367</v>
      </c>
      <c r="I134" s="55"/>
      <c r="J134" s="36"/>
    </row>
    <row r="135" spans="1:10" ht="12.75" customHeight="1">
      <c r="A135" s="49" t="s">
        <v>496</v>
      </c>
      <c r="B135" s="50" t="s">
        <v>497</v>
      </c>
      <c r="C135" s="46"/>
      <c r="D135" s="64" t="s">
        <v>498</v>
      </c>
      <c r="E135" s="65"/>
      <c r="F135" s="52">
        <v>100</v>
      </c>
      <c r="G135" s="53">
        <v>0.0007</v>
      </c>
      <c r="H135" s="54">
        <v>0.07245876717</v>
      </c>
      <c r="I135" s="55"/>
      <c r="J135" s="36"/>
    </row>
    <row r="136" spans="1:10" ht="12.75" customHeight="1">
      <c r="A136" s="36"/>
      <c r="B136" s="45" t="s">
        <v>136</v>
      </c>
      <c r="C136" s="46"/>
      <c r="D136" s="46"/>
      <c r="E136" s="46"/>
      <c r="F136" s="56">
        <v>550</v>
      </c>
      <c r="G136" s="57">
        <v>0.0039</v>
      </c>
      <c r="H136" s="58"/>
      <c r="I136" s="59"/>
      <c r="J136" s="36"/>
    </row>
    <row r="137" spans="1:10" ht="12.75" customHeight="1">
      <c r="A137" s="36"/>
      <c r="B137" s="60" t="s">
        <v>139</v>
      </c>
      <c r="C137" s="62"/>
      <c r="D137" s="61"/>
      <c r="E137" s="62"/>
      <c r="F137" s="56">
        <v>550</v>
      </c>
      <c r="G137" s="57">
        <v>0.0039</v>
      </c>
      <c r="H137" s="58"/>
      <c r="I137" s="59"/>
      <c r="J137" s="36"/>
    </row>
    <row r="138" spans="1:10" ht="12.75" customHeight="1">
      <c r="A138" s="36"/>
      <c r="B138" s="45" t="s">
        <v>208</v>
      </c>
      <c r="C138" s="46"/>
      <c r="D138" s="46"/>
      <c r="E138" s="46"/>
      <c r="F138" s="46"/>
      <c r="G138" s="46"/>
      <c r="H138" s="47"/>
      <c r="I138" s="48"/>
      <c r="J138" s="36"/>
    </row>
    <row r="139" spans="1:10" ht="12.75" customHeight="1">
      <c r="A139" s="49" t="s">
        <v>209</v>
      </c>
      <c r="B139" s="50" t="s">
        <v>210</v>
      </c>
      <c r="C139" s="46"/>
      <c r="D139" s="46"/>
      <c r="E139" s="51"/>
      <c r="F139" s="52">
        <v>3154.42</v>
      </c>
      <c r="G139" s="53">
        <v>0.0222</v>
      </c>
      <c r="H139" s="54">
        <v>0.06746255777784817</v>
      </c>
      <c r="I139" s="55"/>
      <c r="J139" s="36"/>
    </row>
    <row r="140" spans="1:10" ht="12.75" customHeight="1">
      <c r="A140" s="36"/>
      <c r="B140" s="45" t="s">
        <v>136</v>
      </c>
      <c r="C140" s="46"/>
      <c r="D140" s="46"/>
      <c r="E140" s="46"/>
      <c r="F140" s="56">
        <v>3154.42</v>
      </c>
      <c r="G140" s="57">
        <v>0.0222</v>
      </c>
      <c r="H140" s="58"/>
      <c r="I140" s="59"/>
      <c r="J140" s="36"/>
    </row>
    <row r="141" spans="1:10" ht="12.75" customHeight="1">
      <c r="A141" s="36"/>
      <c r="B141" s="60" t="s">
        <v>223</v>
      </c>
      <c r="C141" s="61"/>
      <c r="D141" s="61"/>
      <c r="E141" s="61"/>
      <c r="F141" s="58" t="s">
        <v>138</v>
      </c>
      <c r="G141" s="58" t="s">
        <v>138</v>
      </c>
      <c r="H141" s="58"/>
      <c r="I141" s="59"/>
      <c r="J141" s="36"/>
    </row>
    <row r="142" spans="1:10" ht="12.75" customHeight="1">
      <c r="A142" s="36"/>
      <c r="B142" s="60" t="s">
        <v>136</v>
      </c>
      <c r="C142" s="61"/>
      <c r="D142" s="61"/>
      <c r="E142" s="61"/>
      <c r="F142" s="58" t="s">
        <v>138</v>
      </c>
      <c r="G142" s="58" t="s">
        <v>138</v>
      </c>
      <c r="H142" s="58"/>
      <c r="I142" s="59"/>
      <c r="J142" s="36"/>
    </row>
    <row r="143" spans="1:10" ht="12.75" customHeight="1">
      <c r="A143" s="36"/>
      <c r="B143" s="60" t="s">
        <v>139</v>
      </c>
      <c r="C143" s="62"/>
      <c r="D143" s="61"/>
      <c r="E143" s="62"/>
      <c r="F143" s="56">
        <v>3154.42</v>
      </c>
      <c r="G143" s="57">
        <v>0.0222</v>
      </c>
      <c r="H143" s="58"/>
      <c r="I143" s="59"/>
      <c r="J143" s="36"/>
    </row>
    <row r="144" spans="1:10" ht="12.75" customHeight="1">
      <c r="A144" s="36"/>
      <c r="B144" s="60" t="s">
        <v>211</v>
      </c>
      <c r="C144" s="46"/>
      <c r="D144" s="61"/>
      <c r="E144" s="46"/>
      <c r="F144" s="66">
        <v>2498.390935099999</v>
      </c>
      <c r="G144" s="57">
        <v>0.01716556259492693</v>
      </c>
      <c r="H144" s="58"/>
      <c r="I144" s="59"/>
      <c r="J144" s="36"/>
    </row>
    <row r="145" spans="1:11" ht="12.75" customHeight="1" thickBot="1">
      <c r="A145" s="36"/>
      <c r="B145" s="67" t="s">
        <v>212</v>
      </c>
      <c r="C145" s="68"/>
      <c r="D145" s="68"/>
      <c r="E145" s="68"/>
      <c r="F145" s="69">
        <v>141810.73</v>
      </c>
      <c r="G145" s="70">
        <v>1</v>
      </c>
      <c r="H145" s="71"/>
      <c r="I145" s="72"/>
      <c r="J145" s="135"/>
      <c r="K145" s="135"/>
    </row>
    <row r="146" spans="1:10" ht="12.75" customHeight="1">
      <c r="A146" s="36"/>
      <c r="B146" s="39"/>
      <c r="C146" s="36"/>
      <c r="D146" s="36"/>
      <c r="E146" s="36"/>
      <c r="F146" s="36"/>
      <c r="G146" s="36"/>
      <c r="H146" s="36"/>
      <c r="I146" s="36"/>
      <c r="J146" s="135"/>
    </row>
    <row r="147" spans="1:10" ht="12.75" customHeight="1" thickBot="1">
      <c r="A147" s="36"/>
      <c r="B147" s="297" t="s">
        <v>149</v>
      </c>
      <c r="C147" s="298"/>
      <c r="D147" s="298"/>
      <c r="E147" s="298"/>
      <c r="F147" s="298"/>
      <c r="G147" s="298"/>
      <c r="H147" s="299"/>
      <c r="I147" s="303"/>
      <c r="J147" s="36"/>
    </row>
    <row r="148" spans="1:10" s="314" customFormat="1" ht="12.75" customHeight="1">
      <c r="A148" s="307"/>
      <c r="B148" s="308" t="s">
        <v>6</v>
      </c>
      <c r="C148" s="309"/>
      <c r="D148" s="309" t="s">
        <v>663</v>
      </c>
      <c r="E148" s="310" t="s">
        <v>9</v>
      </c>
      <c r="F148" s="311" t="s">
        <v>745</v>
      </c>
      <c r="G148" s="310" t="s">
        <v>746</v>
      </c>
      <c r="H148" s="312" t="s">
        <v>747</v>
      </c>
      <c r="I148" s="313"/>
      <c r="J148" s="307"/>
    </row>
    <row r="149" spans="1:10" ht="12.75" customHeight="1">
      <c r="A149" s="36"/>
      <c r="B149" s="45" t="s">
        <v>150</v>
      </c>
      <c r="C149" s="46"/>
      <c r="D149" s="46"/>
      <c r="E149" s="46"/>
      <c r="F149" s="36"/>
      <c r="G149" s="47"/>
      <c r="H149" s="300"/>
      <c r="I149" s="304"/>
      <c r="J149" s="36"/>
    </row>
    <row r="150" spans="1:10" ht="12.75" customHeight="1">
      <c r="A150" s="49" t="s">
        <v>163</v>
      </c>
      <c r="B150" s="50" t="s">
        <v>313</v>
      </c>
      <c r="C150" s="46"/>
      <c r="D150" s="173" t="s">
        <v>667</v>
      </c>
      <c r="E150" s="51">
        <v>-94500</v>
      </c>
      <c r="F150" s="52">
        <v>-872.24</v>
      </c>
      <c r="G150" s="53">
        <v>-0.0062</v>
      </c>
      <c r="H150" s="301"/>
      <c r="I150" s="305"/>
      <c r="J150" s="36"/>
    </row>
    <row r="151" spans="1:10" ht="12.75" customHeight="1">
      <c r="A151" s="49" t="s">
        <v>160</v>
      </c>
      <c r="B151" s="50" t="s">
        <v>155</v>
      </c>
      <c r="C151" s="46"/>
      <c r="D151" s="173" t="s">
        <v>667</v>
      </c>
      <c r="E151" s="51">
        <v>-149625</v>
      </c>
      <c r="F151" s="52">
        <v>-730.47</v>
      </c>
      <c r="G151" s="53">
        <v>-0.0052</v>
      </c>
      <c r="H151" s="301"/>
      <c r="I151" s="305"/>
      <c r="J151" s="36"/>
    </row>
    <row r="152" spans="1:10" ht="12.75" customHeight="1">
      <c r="A152" s="49" t="s">
        <v>154</v>
      </c>
      <c r="B152" s="50" t="s">
        <v>161</v>
      </c>
      <c r="C152" s="46"/>
      <c r="D152" s="173" t="s">
        <v>667</v>
      </c>
      <c r="E152" s="51">
        <v>-28000</v>
      </c>
      <c r="F152" s="52">
        <v>-544.89</v>
      </c>
      <c r="G152" s="53">
        <v>-0.0038</v>
      </c>
      <c r="H152" s="301"/>
      <c r="I152" s="305"/>
      <c r="J152" s="36"/>
    </row>
    <row r="153" spans="1:10" ht="12.75" customHeight="1">
      <c r="A153" s="49" t="s">
        <v>312</v>
      </c>
      <c r="B153" s="50" t="s">
        <v>164</v>
      </c>
      <c r="C153" s="46"/>
      <c r="D153" s="173" t="s">
        <v>667</v>
      </c>
      <c r="E153" s="51">
        <v>-9000</v>
      </c>
      <c r="F153" s="52">
        <v>-218.75</v>
      </c>
      <c r="G153" s="53">
        <v>-0.0015</v>
      </c>
      <c r="H153" s="301"/>
      <c r="I153" s="305"/>
      <c r="J153" s="36"/>
    </row>
    <row r="154" spans="1:10" ht="12.75" customHeight="1">
      <c r="A154" s="36"/>
      <c r="B154" s="45" t="s">
        <v>136</v>
      </c>
      <c r="C154" s="46"/>
      <c r="D154" s="46"/>
      <c r="E154" s="46"/>
      <c r="F154" s="56">
        <v>-2366.35</v>
      </c>
      <c r="G154" s="57">
        <v>-0.0167</v>
      </c>
      <c r="H154" s="302"/>
      <c r="I154" s="306"/>
      <c r="J154" s="36"/>
    </row>
    <row r="155" spans="1:10" ht="12.75" customHeight="1">
      <c r="A155" s="36"/>
      <c r="B155" s="60" t="s">
        <v>139</v>
      </c>
      <c r="C155" s="62"/>
      <c r="D155" s="61"/>
      <c r="E155" s="62"/>
      <c r="F155" s="56">
        <v>-2366.35</v>
      </c>
      <c r="G155" s="57">
        <v>-0.0167</v>
      </c>
      <c r="H155" s="302"/>
      <c r="I155" s="306"/>
      <c r="J155" s="36"/>
    </row>
    <row r="156" spans="1:10" ht="12.75" customHeight="1">
      <c r="A156" s="36"/>
      <c r="B156" s="39"/>
      <c r="C156" s="36"/>
      <c r="D156" s="36"/>
      <c r="E156" s="36"/>
      <c r="F156" s="36"/>
      <c r="G156" s="36"/>
      <c r="H156" s="36"/>
      <c r="I156" s="36"/>
      <c r="J156" s="135"/>
    </row>
    <row r="157" spans="1:10" ht="12.75" customHeight="1" thickBot="1">
      <c r="A157" s="36"/>
      <c r="B157" s="37" t="s">
        <v>213</v>
      </c>
      <c r="C157" s="36"/>
      <c r="D157" s="36"/>
      <c r="E157" s="36"/>
      <c r="F157" s="36"/>
      <c r="G157" s="36"/>
      <c r="H157" s="36"/>
      <c r="I157" s="36"/>
      <c r="J157" s="36"/>
    </row>
    <row r="158" spans="1:10" ht="12.75" customHeight="1">
      <c r="A158" s="36"/>
      <c r="B158" s="284" t="s">
        <v>215</v>
      </c>
      <c r="C158" s="285"/>
      <c r="D158" s="285"/>
      <c r="E158" s="285"/>
      <c r="F158" s="285"/>
      <c r="G158" s="285"/>
      <c r="H158" s="286"/>
      <c r="I158" s="36"/>
      <c r="J158" s="36"/>
    </row>
    <row r="159" spans="1:10" ht="12.75" customHeight="1" thickBot="1">
      <c r="A159" s="36"/>
      <c r="B159" s="741" t="s">
        <v>216</v>
      </c>
      <c r="C159" s="742"/>
      <c r="D159" s="742"/>
      <c r="E159" s="287"/>
      <c r="F159" s="287"/>
      <c r="G159" s="287"/>
      <c r="H159" s="288"/>
      <c r="I159" s="36"/>
      <c r="J159" s="36"/>
    </row>
    <row r="160" spans="1:10" ht="12.75" customHeight="1" thickBot="1">
      <c r="A160" s="36"/>
      <c r="B160" s="37"/>
      <c r="C160" s="36"/>
      <c r="D160" s="36"/>
      <c r="E160" s="36"/>
      <c r="F160" s="36"/>
      <c r="G160" s="36"/>
      <c r="H160" s="36"/>
      <c r="I160" s="36"/>
      <c r="J160" s="36"/>
    </row>
    <row r="161" spans="1:8" s="80" customFormat="1" ht="16.5" customHeight="1">
      <c r="A161" s="73"/>
      <c r="B161" s="74" t="s">
        <v>502</v>
      </c>
      <c r="C161" s="75"/>
      <c r="D161" s="76"/>
      <c r="E161" s="77"/>
      <c r="F161" s="78"/>
      <c r="G161" s="78"/>
      <c r="H161" s="79"/>
    </row>
    <row r="162" spans="1:8" s="80" customFormat="1" ht="16.5" customHeight="1" thickBot="1">
      <c r="A162" s="73"/>
      <c r="B162" s="82" t="s">
        <v>503</v>
      </c>
      <c r="C162" s="83"/>
      <c r="D162" s="84"/>
      <c r="E162" s="84"/>
      <c r="F162" s="83"/>
      <c r="G162" s="85"/>
      <c r="H162" s="86"/>
    </row>
    <row r="163" spans="1:8" s="80" customFormat="1" ht="34.5" customHeight="1">
      <c r="A163" s="73"/>
      <c r="B163" s="745" t="s">
        <v>504</v>
      </c>
      <c r="C163" s="746" t="s">
        <v>505</v>
      </c>
      <c r="D163" s="136" t="s">
        <v>506</v>
      </c>
      <c r="E163" s="136" t="s">
        <v>506</v>
      </c>
      <c r="F163" s="137" t="s">
        <v>507</v>
      </c>
      <c r="G163" s="85"/>
      <c r="H163" s="86"/>
    </row>
    <row r="164" spans="1:8" s="80" customFormat="1" ht="16.5" customHeight="1">
      <c r="A164" s="73"/>
      <c r="B164" s="743"/>
      <c r="C164" s="744"/>
      <c r="D164" s="87" t="s">
        <v>508</v>
      </c>
      <c r="E164" s="87" t="s">
        <v>509</v>
      </c>
      <c r="F164" s="138" t="s">
        <v>508</v>
      </c>
      <c r="G164" s="85"/>
      <c r="H164" s="86"/>
    </row>
    <row r="165" spans="1:8" s="80" customFormat="1" ht="16.5" customHeight="1" thickBot="1">
      <c r="A165" s="73"/>
      <c r="B165" s="568" t="s">
        <v>138</v>
      </c>
      <c r="C165" s="139" t="s">
        <v>138</v>
      </c>
      <c r="D165" s="139" t="s">
        <v>138</v>
      </c>
      <c r="E165" s="139" t="s">
        <v>138</v>
      </c>
      <c r="F165" s="140" t="s">
        <v>138</v>
      </c>
      <c r="G165" s="85"/>
      <c r="H165" s="86"/>
    </row>
    <row r="166" spans="1:8" s="80" customFormat="1" ht="16.5" customHeight="1">
      <c r="A166" s="73"/>
      <c r="B166" s="89" t="s">
        <v>510</v>
      </c>
      <c r="C166" s="90"/>
      <c r="D166" s="90"/>
      <c r="E166" s="90"/>
      <c r="F166" s="90"/>
      <c r="G166" s="85"/>
      <c r="H166" s="86"/>
    </row>
    <row r="167" spans="1:8" s="80" customFormat="1" ht="16.5" customHeight="1">
      <c r="A167" s="73"/>
      <c r="B167" s="91"/>
      <c r="C167" s="83"/>
      <c r="D167" s="83"/>
      <c r="E167" s="83"/>
      <c r="F167" s="83"/>
      <c r="G167" s="85"/>
      <c r="H167" s="86"/>
    </row>
    <row r="168" spans="1:8" s="80" customFormat="1" ht="16.5" customHeight="1" thickBot="1">
      <c r="A168" s="73"/>
      <c r="B168" s="91" t="s">
        <v>511</v>
      </c>
      <c r="C168" s="83"/>
      <c r="D168" s="83"/>
      <c r="E168" s="83"/>
      <c r="F168" s="83"/>
      <c r="G168" s="85"/>
      <c r="H168" s="86"/>
    </row>
    <row r="169" spans="1:8" s="80" customFormat="1" ht="16.5" customHeight="1">
      <c r="A169" s="73"/>
      <c r="B169" s="141" t="s">
        <v>512</v>
      </c>
      <c r="C169" s="569" t="s">
        <v>677</v>
      </c>
      <c r="D169" s="570" t="s">
        <v>513</v>
      </c>
      <c r="E169" s="83"/>
      <c r="F169" s="83"/>
      <c r="G169" s="85"/>
      <c r="H169" s="86"/>
    </row>
    <row r="170" spans="1:8" s="80" customFormat="1" ht="16.5" customHeight="1">
      <c r="A170" s="73"/>
      <c r="B170" s="92" t="s">
        <v>514</v>
      </c>
      <c r="C170" s="142"/>
      <c r="D170" s="143"/>
      <c r="E170" s="83"/>
      <c r="F170" s="83"/>
      <c r="G170" s="85"/>
      <c r="H170" s="86"/>
    </row>
    <row r="171" spans="1:8" s="80" customFormat="1" ht="16.5" customHeight="1">
      <c r="A171" s="73"/>
      <c r="B171" s="92" t="s">
        <v>649</v>
      </c>
      <c r="C171" s="143">
        <v>11.4187</v>
      </c>
      <c r="D171" s="143">
        <v>11.6399</v>
      </c>
      <c r="E171" s="83"/>
      <c r="F171" s="83"/>
      <c r="G171" s="85"/>
      <c r="H171" s="86"/>
    </row>
    <row r="172" spans="1:8" s="80" customFormat="1" ht="16.5" customHeight="1">
      <c r="A172" s="73"/>
      <c r="B172" s="92" t="s">
        <v>650</v>
      </c>
      <c r="C172" s="143">
        <v>10.1319</v>
      </c>
      <c r="D172" s="143">
        <v>10.2237</v>
      </c>
      <c r="E172" s="83"/>
      <c r="F172" s="83"/>
      <c r="G172" s="95"/>
      <c r="H172" s="86"/>
    </row>
    <row r="173" spans="1:8" s="80" customFormat="1" ht="16.5" customHeight="1">
      <c r="A173" s="73"/>
      <c r="B173" s="92" t="s">
        <v>519</v>
      </c>
      <c r="C173" s="143"/>
      <c r="D173" s="143"/>
      <c r="E173" s="83"/>
      <c r="F173" s="83"/>
      <c r="G173" s="85"/>
      <c r="H173" s="86"/>
    </row>
    <row r="174" spans="1:8" s="80" customFormat="1" ht="16.5" customHeight="1">
      <c r="A174" s="73"/>
      <c r="B174" s="92" t="s">
        <v>651</v>
      </c>
      <c r="C174" s="143">
        <v>11.3556</v>
      </c>
      <c r="D174" s="143">
        <v>11.573</v>
      </c>
      <c r="E174" s="83"/>
      <c r="F174" s="83"/>
      <c r="G174" s="95"/>
      <c r="H174" s="86"/>
    </row>
    <row r="175" spans="1:8" s="80" customFormat="1" ht="16.5" customHeight="1" thickBot="1">
      <c r="A175" s="73"/>
      <c r="B175" s="144" t="s">
        <v>652</v>
      </c>
      <c r="C175" s="145">
        <v>10.233</v>
      </c>
      <c r="D175" s="145">
        <v>10.3229</v>
      </c>
      <c r="E175" s="83"/>
      <c r="F175" s="83"/>
      <c r="G175" s="95"/>
      <c r="H175" s="86"/>
    </row>
    <row r="176" spans="1:8" s="80" customFormat="1" ht="33" customHeight="1">
      <c r="A176" s="73"/>
      <c r="B176" s="752" t="s">
        <v>542</v>
      </c>
      <c r="C176" s="753"/>
      <c r="D176" s="753"/>
      <c r="E176" s="753"/>
      <c r="F176" s="753"/>
      <c r="G176" s="753"/>
      <c r="H176" s="754"/>
    </row>
    <row r="177" spans="1:8" s="80" customFormat="1" ht="18" customHeight="1">
      <c r="A177" s="73"/>
      <c r="B177" s="315"/>
      <c r="C177" s="316"/>
      <c r="D177" s="316"/>
      <c r="E177" s="316"/>
      <c r="F177" s="316"/>
      <c r="G177" s="316"/>
      <c r="H177" s="317"/>
    </row>
    <row r="178" spans="1:8" s="80" customFormat="1" ht="16.5" customHeight="1">
      <c r="A178" s="73"/>
      <c r="B178" s="91" t="s">
        <v>653</v>
      </c>
      <c r="C178" s="97"/>
      <c r="D178" s="97"/>
      <c r="E178" s="97"/>
      <c r="F178" s="83"/>
      <c r="G178" s="85"/>
      <c r="H178" s="86"/>
    </row>
    <row r="179" spans="1:8" s="80" customFormat="1" ht="16.5" customHeight="1">
      <c r="A179" s="73"/>
      <c r="B179" s="91"/>
      <c r="C179" s="97"/>
      <c r="D179" s="97"/>
      <c r="E179" s="97"/>
      <c r="F179" s="83"/>
      <c r="G179" s="85"/>
      <c r="H179" s="86"/>
    </row>
    <row r="180" spans="1:8" s="80" customFormat="1" ht="24">
      <c r="A180" s="73"/>
      <c r="B180" s="106" t="s">
        <v>525</v>
      </c>
      <c r="C180" s="99" t="s">
        <v>538</v>
      </c>
      <c r="D180" s="99" t="s">
        <v>527</v>
      </c>
      <c r="E180" s="99" t="s">
        <v>532</v>
      </c>
      <c r="F180" s="83"/>
      <c r="G180" s="85"/>
      <c r="H180" s="86"/>
    </row>
    <row r="181" spans="1:8" s="80" customFormat="1" ht="24">
      <c r="A181" s="73"/>
      <c r="B181" s="146">
        <v>45040</v>
      </c>
      <c r="C181" s="103" t="s">
        <v>539</v>
      </c>
      <c r="D181" s="104">
        <v>0.10414163</v>
      </c>
      <c r="E181" s="104">
        <v>0.10414163</v>
      </c>
      <c r="F181" s="83"/>
      <c r="G181" s="85"/>
      <c r="H181" s="86"/>
    </row>
    <row r="182" spans="1:8" s="80" customFormat="1" ht="24">
      <c r="A182" s="73"/>
      <c r="B182" s="146">
        <v>45040</v>
      </c>
      <c r="C182" s="103" t="s">
        <v>541</v>
      </c>
      <c r="D182" s="104">
        <v>0.10562842</v>
      </c>
      <c r="E182" s="104">
        <v>0.10562842</v>
      </c>
      <c r="F182" s="83"/>
      <c r="G182" s="85"/>
      <c r="H182" s="86"/>
    </row>
    <row r="183" spans="1:8" s="80" customFormat="1" ht="16.5" customHeight="1">
      <c r="A183" s="73"/>
      <c r="B183" s="91"/>
      <c r="C183" s="97"/>
      <c r="D183" s="97"/>
      <c r="E183" s="97"/>
      <c r="F183" s="83"/>
      <c r="G183" s="85"/>
      <c r="H183" s="86"/>
    </row>
    <row r="184" spans="1:8" s="80" customFormat="1" ht="16.5" customHeight="1">
      <c r="A184" s="73"/>
      <c r="B184" s="91"/>
      <c r="C184" s="97"/>
      <c r="E184" s="97"/>
      <c r="F184" s="83"/>
      <c r="G184" s="85"/>
      <c r="H184" s="86"/>
    </row>
    <row r="185" spans="1:8" s="80" customFormat="1" ht="16.5" customHeight="1">
      <c r="A185" s="73"/>
      <c r="B185" s="91" t="s">
        <v>545</v>
      </c>
      <c r="C185" s="97"/>
      <c r="E185" s="97"/>
      <c r="F185" s="83"/>
      <c r="G185" s="85"/>
      <c r="H185" s="86"/>
    </row>
    <row r="186" spans="1:8" s="80" customFormat="1" ht="16.5" customHeight="1">
      <c r="A186" s="73"/>
      <c r="B186" s="91"/>
      <c r="C186" s="97"/>
      <c r="E186" s="97"/>
      <c r="F186" s="83"/>
      <c r="G186" s="85"/>
      <c r="H186" s="86"/>
    </row>
    <row r="187" spans="1:8" s="80" customFormat="1" ht="16.5" customHeight="1">
      <c r="A187" s="73"/>
      <c r="B187" s="91" t="s">
        <v>840</v>
      </c>
      <c r="C187" s="97"/>
      <c r="D187" s="186"/>
      <c r="E187" s="97"/>
      <c r="F187" s="83"/>
      <c r="G187" s="85"/>
      <c r="H187" s="86"/>
    </row>
    <row r="188" spans="1:8" s="80" customFormat="1" ht="16.5" customHeight="1">
      <c r="A188" s="73"/>
      <c r="B188" s="110" t="s">
        <v>547</v>
      </c>
      <c r="C188" s="97"/>
      <c r="E188" s="97"/>
      <c r="F188" s="83"/>
      <c r="G188" s="85"/>
      <c r="H188" s="86"/>
    </row>
    <row r="189" spans="1:8" s="80" customFormat="1" ht="16.5" customHeight="1">
      <c r="A189" s="73"/>
      <c r="B189" s="110"/>
      <c r="C189" s="97"/>
      <c r="D189" s="97"/>
      <c r="E189" s="38"/>
      <c r="F189" s="83"/>
      <c r="G189" s="85"/>
      <c r="H189" s="86"/>
    </row>
    <row r="190" spans="1:8" s="80" customFormat="1" ht="16.5" customHeight="1">
      <c r="A190" s="73"/>
      <c r="B190" s="91" t="s">
        <v>548</v>
      </c>
      <c r="C190" s="97"/>
      <c r="D190" s="97"/>
      <c r="E190" s="38"/>
      <c r="F190" s="83"/>
      <c r="G190" s="85"/>
      <c r="H190" s="86"/>
    </row>
    <row r="191" spans="1:8" s="80" customFormat="1" ht="16.5" customHeight="1">
      <c r="A191" s="73"/>
      <c r="B191" s="91"/>
      <c r="C191" s="97"/>
      <c r="D191" s="97"/>
      <c r="E191" s="38"/>
      <c r="F191" s="83"/>
      <c r="G191" s="85"/>
      <c r="H191" s="86"/>
    </row>
    <row r="192" spans="1:8" s="80" customFormat="1" ht="16.5" customHeight="1">
      <c r="A192" s="73"/>
      <c r="B192" s="91" t="s">
        <v>549</v>
      </c>
      <c r="C192" s="97"/>
      <c r="D192" s="97"/>
      <c r="E192" s="38"/>
      <c r="F192" s="83"/>
      <c r="G192" s="85"/>
      <c r="H192" s="86"/>
    </row>
    <row r="193" spans="1:8" s="80" customFormat="1" ht="16.5" customHeight="1">
      <c r="A193" s="73"/>
      <c r="B193" s="111"/>
      <c r="C193" s="97"/>
      <c r="D193" s="97"/>
      <c r="E193" s="38"/>
      <c r="F193" s="83"/>
      <c r="G193" s="85"/>
      <c r="H193" s="86"/>
    </row>
    <row r="194" spans="1:8" s="80" customFormat="1" ht="16.5" customHeight="1">
      <c r="A194" s="73"/>
      <c r="B194" s="91" t="s">
        <v>654</v>
      </c>
      <c r="C194" s="97"/>
      <c r="D194" s="97"/>
      <c r="E194" s="97"/>
      <c r="F194" s="83"/>
      <c r="G194" s="85"/>
      <c r="H194" s="86"/>
    </row>
    <row r="195" spans="1:8" s="80" customFormat="1" ht="16.5" customHeight="1">
      <c r="A195" s="73"/>
      <c r="B195" s="91"/>
      <c r="C195" s="97"/>
      <c r="D195" s="97"/>
      <c r="E195" s="97"/>
      <c r="F195" s="83"/>
      <c r="G195" s="85"/>
      <c r="H195" s="86"/>
    </row>
    <row r="196" spans="1:8" s="80" customFormat="1" ht="16.5" customHeight="1">
      <c r="A196" s="73"/>
      <c r="B196" s="91" t="s">
        <v>551</v>
      </c>
      <c r="C196" s="97"/>
      <c r="D196" s="97"/>
      <c r="E196" s="97"/>
      <c r="F196" s="83"/>
      <c r="G196" s="85"/>
      <c r="H196" s="86"/>
    </row>
    <row r="197" spans="1:8" s="80" customFormat="1" ht="16.5" customHeight="1">
      <c r="A197" s="73"/>
      <c r="B197" s="91"/>
      <c r="C197" s="97"/>
      <c r="D197" s="97"/>
      <c r="E197" s="97"/>
      <c r="F197" s="83"/>
      <c r="G197" s="85"/>
      <c r="H197" s="86"/>
    </row>
    <row r="198" spans="1:8" s="80" customFormat="1" ht="16.5" customHeight="1" thickBot="1">
      <c r="A198" s="73"/>
      <c r="B198" s="91" t="s">
        <v>552</v>
      </c>
      <c r="C198" s="97"/>
      <c r="D198" s="97"/>
      <c r="E198" s="97"/>
      <c r="F198" s="83"/>
      <c r="G198" s="85"/>
      <c r="H198" s="86"/>
    </row>
    <row r="199" spans="1:8" s="80" customFormat="1" ht="16.5" customHeight="1">
      <c r="A199" s="73"/>
      <c r="B199" s="147" t="s">
        <v>553</v>
      </c>
      <c r="C199" s="148"/>
      <c r="D199" s="148"/>
      <c r="E199" s="148"/>
      <c r="F199" s="149">
        <v>0</v>
      </c>
      <c r="G199" s="384"/>
      <c r="H199" s="86"/>
    </row>
    <row r="200" spans="1:8" s="80" customFormat="1" ht="16.5" customHeight="1">
      <c r="A200" s="73"/>
      <c r="B200" s="150" t="s">
        <v>554</v>
      </c>
      <c r="C200" s="151"/>
      <c r="D200" s="151"/>
      <c r="E200" s="151"/>
      <c r="F200" s="152">
        <f>67.08-9.8</f>
        <v>57.28</v>
      </c>
      <c r="G200" s="153"/>
      <c r="H200" s="86"/>
    </row>
    <row r="201" spans="1:8" s="80" customFormat="1" ht="16.5" customHeight="1">
      <c r="A201" s="73"/>
      <c r="B201" s="150" t="s">
        <v>555</v>
      </c>
      <c r="C201" s="151"/>
      <c r="D201" s="151"/>
      <c r="E201" s="151"/>
      <c r="F201" s="152">
        <f>G128*100</f>
        <v>8.469999999999999</v>
      </c>
      <c r="G201" s="153"/>
      <c r="H201" s="86"/>
    </row>
    <row r="202" spans="1:8" s="80" customFormat="1" ht="16.5" customHeight="1">
      <c r="A202" s="73"/>
      <c r="B202" s="150" t="s">
        <v>655</v>
      </c>
      <c r="C202" s="151"/>
      <c r="D202" s="151"/>
      <c r="E202" s="151"/>
      <c r="F202" s="152">
        <f>(G27)*100</f>
        <v>20.12344374050731</v>
      </c>
      <c r="G202" s="153"/>
      <c r="H202" s="86"/>
    </row>
    <row r="203" spans="1:8" s="80" customFormat="1" ht="16.5" customHeight="1">
      <c r="A203" s="73"/>
      <c r="B203" s="150" t="s">
        <v>656</v>
      </c>
      <c r="C203" s="151"/>
      <c r="D203" s="151"/>
      <c r="E203" s="151"/>
      <c r="F203" s="152">
        <v>9.8</v>
      </c>
      <c r="G203" s="154"/>
      <c r="H203" s="86"/>
    </row>
    <row r="204" spans="1:8" s="80" customFormat="1" ht="16.5" customHeight="1" thickBot="1">
      <c r="A204" s="73"/>
      <c r="B204" s="155" t="s">
        <v>556</v>
      </c>
      <c r="C204" s="156"/>
      <c r="D204" s="156"/>
      <c r="E204" s="156"/>
      <c r="F204" s="157">
        <f>(G136+G139+G144)*100</f>
        <v>4.326556259492693</v>
      </c>
      <c r="G204" s="154"/>
      <c r="H204" s="86"/>
    </row>
    <row r="205" spans="1:8" s="80" customFormat="1" ht="16.5" customHeight="1">
      <c r="A205" s="73"/>
      <c r="B205" s="91"/>
      <c r="C205" s="97"/>
      <c r="D205" s="97"/>
      <c r="E205" s="97"/>
      <c r="F205" s="158"/>
      <c r="G205" s="85"/>
      <c r="H205" s="86"/>
    </row>
    <row r="206" spans="1:8" s="80" customFormat="1" ht="16.5" customHeight="1">
      <c r="A206" s="73"/>
      <c r="B206" s="91"/>
      <c r="C206" s="97"/>
      <c r="D206" s="97"/>
      <c r="E206" s="97"/>
      <c r="F206" s="83"/>
      <c r="G206" s="85"/>
      <c r="H206" s="86"/>
    </row>
    <row r="207" spans="1:8" s="80" customFormat="1" ht="16.5" customHeight="1">
      <c r="A207" s="73"/>
      <c r="B207" s="91" t="s">
        <v>557</v>
      </c>
      <c r="C207" s="97"/>
      <c r="D207" s="97"/>
      <c r="E207" s="97"/>
      <c r="F207" s="83"/>
      <c r="G207" s="85"/>
      <c r="H207" s="86"/>
    </row>
    <row r="208" spans="1:8" s="80" customFormat="1" ht="16.5" customHeight="1">
      <c r="A208" s="73"/>
      <c r="B208" s="150" t="s">
        <v>558</v>
      </c>
      <c r="C208" s="159"/>
      <c r="D208" s="159"/>
      <c r="E208" s="159"/>
      <c r="F208" s="160">
        <f>F199+F200</f>
        <v>57.28</v>
      </c>
      <c r="G208" s="161"/>
      <c r="H208" s="86"/>
    </row>
    <row r="209" spans="1:8" s="80" customFormat="1" ht="16.5" customHeight="1">
      <c r="A209" s="73"/>
      <c r="B209" s="150" t="s">
        <v>657</v>
      </c>
      <c r="C209" s="159"/>
      <c r="D209" s="159"/>
      <c r="E209" s="159"/>
      <c r="F209" s="160">
        <f>F203</f>
        <v>9.8</v>
      </c>
      <c r="G209" s="161"/>
      <c r="H209" s="86"/>
    </row>
    <row r="210" spans="1:8" s="80" customFormat="1" ht="16.5" customHeight="1">
      <c r="A210" s="73"/>
      <c r="B210" s="150" t="s">
        <v>658</v>
      </c>
      <c r="C210" s="159"/>
      <c r="D210" s="159"/>
      <c r="E210" s="159"/>
      <c r="F210" s="160">
        <f>F202</f>
        <v>20.12344374050731</v>
      </c>
      <c r="G210" s="162"/>
      <c r="H210" s="86"/>
    </row>
    <row r="211" spans="1:8" s="80" customFormat="1" ht="16.5" customHeight="1">
      <c r="A211" s="73"/>
      <c r="B211" s="150" t="s">
        <v>559</v>
      </c>
      <c r="C211" s="159"/>
      <c r="D211" s="159"/>
      <c r="E211" s="159"/>
      <c r="F211" s="160">
        <f>F201</f>
        <v>8.469999999999999</v>
      </c>
      <c r="G211" s="162"/>
      <c r="H211" s="86"/>
    </row>
    <row r="212" spans="1:8" s="80" customFormat="1" ht="16.5" customHeight="1">
      <c r="A212" s="73"/>
      <c r="B212" s="150" t="s">
        <v>556</v>
      </c>
      <c r="C212" s="159"/>
      <c r="D212" s="159"/>
      <c r="E212" s="159"/>
      <c r="F212" s="160">
        <f>F204</f>
        <v>4.326556259492693</v>
      </c>
      <c r="G212" s="161"/>
      <c r="H212" s="386"/>
    </row>
    <row r="213" spans="1:8" s="80" customFormat="1" ht="16.5" customHeight="1">
      <c r="A213" s="73"/>
      <c r="B213" s="91"/>
      <c r="C213" s="121"/>
      <c r="D213" s="121"/>
      <c r="E213" s="121"/>
      <c r="F213" s="122"/>
      <c r="G213" s="85"/>
      <c r="H213" s="86"/>
    </row>
    <row r="214" spans="1:8" s="80" customFormat="1" ht="16.5" customHeight="1">
      <c r="A214" s="73"/>
      <c r="B214" s="91" t="s">
        <v>560</v>
      </c>
      <c r="C214" s="121"/>
      <c r="D214" s="121"/>
      <c r="E214" s="121"/>
      <c r="F214" s="123"/>
      <c r="G214" s="85"/>
      <c r="H214" s="86"/>
    </row>
    <row r="215" spans="1:8" s="80" customFormat="1" ht="16.5" customHeight="1" thickBot="1">
      <c r="A215" s="73"/>
      <c r="B215" s="124"/>
      <c r="C215" s="125"/>
      <c r="D215" s="125"/>
      <c r="E215" s="126"/>
      <c r="F215" s="127"/>
      <c r="G215" s="126"/>
      <c r="H215" s="128"/>
    </row>
    <row r="216" spans="1:8" s="80" customFormat="1" ht="16.5" customHeight="1">
      <c r="A216" s="73"/>
      <c r="B216" s="163" t="s">
        <v>659</v>
      </c>
      <c r="C216" s="164"/>
      <c r="D216" s="164"/>
      <c r="E216" s="164"/>
      <c r="F216" s="165"/>
      <c r="G216" s="166"/>
      <c r="H216" s="79"/>
    </row>
    <row r="217" spans="1:8" s="80" customFormat="1" ht="16.5" customHeight="1">
      <c r="A217" s="73"/>
      <c r="B217" s="91"/>
      <c r="C217" s="121"/>
      <c r="D217" s="121"/>
      <c r="E217" s="121"/>
      <c r="F217" s="123"/>
      <c r="G217" s="85"/>
      <c r="H217" s="86"/>
    </row>
    <row r="218" spans="1:8" s="80" customFormat="1" ht="16.5" customHeight="1">
      <c r="A218" s="73"/>
      <c r="B218" s="167" t="s">
        <v>660</v>
      </c>
      <c r="C218" s="168"/>
      <c r="D218" s="168"/>
      <c r="E218" s="168"/>
      <c r="F218" s="169"/>
      <c r="G218" s="85"/>
      <c r="H218" s="86"/>
    </row>
    <row r="219" spans="1:8" s="80" customFormat="1" ht="16.5" customHeight="1">
      <c r="A219" s="73"/>
      <c r="B219" s="170" t="s">
        <v>661</v>
      </c>
      <c r="C219" s="171" t="s">
        <v>662</v>
      </c>
      <c r="D219" s="171" t="s">
        <v>663</v>
      </c>
      <c r="E219" s="171" t="s">
        <v>664</v>
      </c>
      <c r="F219" s="171" t="s">
        <v>665</v>
      </c>
      <c r="G219" s="171" t="s">
        <v>666</v>
      </c>
      <c r="H219" s="86"/>
    </row>
    <row r="220" spans="1:8" s="80" customFormat="1" ht="16.5" customHeight="1">
      <c r="A220" s="73"/>
      <c r="B220" s="172" t="s">
        <v>29</v>
      </c>
      <c r="C220" s="571">
        <v>45071</v>
      </c>
      <c r="D220" s="173" t="s">
        <v>667</v>
      </c>
      <c r="E220" s="160">
        <v>913.4507281481482</v>
      </c>
      <c r="F220" s="160">
        <v>923</v>
      </c>
      <c r="G220" s="747">
        <v>472.66</v>
      </c>
      <c r="H220" s="86"/>
    </row>
    <row r="221" spans="1:8" s="80" customFormat="1" ht="16.5" customHeight="1">
      <c r="A221" s="73"/>
      <c r="B221" s="172" t="s">
        <v>103</v>
      </c>
      <c r="C221" s="571">
        <v>45071</v>
      </c>
      <c r="D221" s="173" t="s">
        <v>667</v>
      </c>
      <c r="E221" s="160">
        <v>1905.7964</v>
      </c>
      <c r="F221" s="160">
        <v>1946.05</v>
      </c>
      <c r="G221" s="748"/>
      <c r="H221" s="86"/>
    </row>
    <row r="222" spans="1:8" s="80" customFormat="1" ht="16.5" customHeight="1">
      <c r="A222" s="73"/>
      <c r="B222" s="172" t="s">
        <v>80</v>
      </c>
      <c r="C222" s="571">
        <v>45071</v>
      </c>
      <c r="D222" s="173" t="s">
        <v>667</v>
      </c>
      <c r="E222" s="160">
        <v>2370.7361144444444</v>
      </c>
      <c r="F222" s="160">
        <v>2430.6</v>
      </c>
      <c r="G222" s="748"/>
      <c r="H222" s="86"/>
    </row>
    <row r="223" spans="1:8" s="80" customFormat="1" ht="16.5" customHeight="1">
      <c r="A223" s="73"/>
      <c r="B223" s="172" t="s">
        <v>125</v>
      </c>
      <c r="C223" s="571">
        <v>45071</v>
      </c>
      <c r="D223" s="173" t="s">
        <v>667</v>
      </c>
      <c r="E223" s="160">
        <v>476.8537866666667</v>
      </c>
      <c r="F223" s="160">
        <v>488.2</v>
      </c>
      <c r="G223" s="749"/>
      <c r="H223" s="86"/>
    </row>
    <row r="224" spans="1:8" s="80" customFormat="1" ht="16.5" customHeight="1">
      <c r="A224" s="73"/>
      <c r="B224" s="172" t="s">
        <v>668</v>
      </c>
      <c r="C224" s="93"/>
      <c r="D224" s="93"/>
      <c r="E224" s="174"/>
      <c r="F224" s="174"/>
      <c r="G224" s="175"/>
      <c r="H224" s="86"/>
    </row>
    <row r="225" spans="1:8" s="80" customFormat="1" ht="16.5" customHeight="1">
      <c r="A225" s="73"/>
      <c r="B225" s="110"/>
      <c r="C225" s="83"/>
      <c r="D225" s="83"/>
      <c r="E225" s="229"/>
      <c r="F225" s="229"/>
      <c r="G225" s="230"/>
      <c r="H225" s="86"/>
    </row>
    <row r="226" spans="1:8" s="80" customFormat="1" ht="16.5" customHeight="1">
      <c r="A226" s="73"/>
      <c r="B226" s="176" t="s">
        <v>718</v>
      </c>
      <c r="C226" s="177"/>
      <c r="D226" s="177"/>
      <c r="E226" s="83"/>
      <c r="F226" s="83"/>
      <c r="G226" s="83"/>
      <c r="H226" s="86"/>
    </row>
    <row r="227" spans="2:8" s="187" customFormat="1" ht="15.75">
      <c r="B227" s="474" t="s">
        <v>689</v>
      </c>
      <c r="C227" s="484"/>
      <c r="D227" s="484"/>
      <c r="E227" s="484"/>
      <c r="F227" s="198"/>
      <c r="G227" s="198"/>
      <c r="H227" s="188"/>
    </row>
    <row r="228" spans="2:8" s="187" customFormat="1" ht="15.75">
      <c r="B228" s="474" t="s">
        <v>690</v>
      </c>
      <c r="C228" s="484"/>
      <c r="D228" s="484"/>
      <c r="E228" s="485">
        <v>346</v>
      </c>
      <c r="F228" s="199"/>
      <c r="G228" s="199"/>
      <c r="H228" s="188"/>
    </row>
    <row r="229" spans="2:8" s="187" customFormat="1" ht="15.75">
      <c r="B229" s="474" t="s">
        <v>691</v>
      </c>
      <c r="C229" s="484"/>
      <c r="D229" s="484"/>
      <c r="E229" s="485">
        <v>346</v>
      </c>
      <c r="F229" s="199"/>
      <c r="G229" s="199"/>
      <c r="H229" s="188"/>
    </row>
    <row r="230" spans="2:8" s="187" customFormat="1" ht="15.75">
      <c r="B230" s="474" t="s">
        <v>692</v>
      </c>
      <c r="C230" s="484"/>
      <c r="D230" s="484"/>
      <c r="E230" s="485">
        <v>346</v>
      </c>
      <c r="F230" s="199"/>
      <c r="G230" s="199"/>
      <c r="H230" s="188"/>
    </row>
    <row r="231" spans="2:8" s="187" customFormat="1" ht="15.75">
      <c r="B231" s="474" t="s">
        <v>693</v>
      </c>
      <c r="C231" s="484"/>
      <c r="D231" s="484"/>
      <c r="E231" s="485"/>
      <c r="F231" s="199"/>
      <c r="G231" s="199"/>
      <c r="H231" s="188"/>
    </row>
    <row r="232" spans="2:8" s="187" customFormat="1" ht="15.75">
      <c r="B232" s="474" t="s">
        <v>694</v>
      </c>
      <c r="C232" s="484"/>
      <c r="D232" s="484"/>
      <c r="E232" s="485">
        <v>230898021.53</v>
      </c>
      <c r="F232" s="199"/>
      <c r="G232" s="199"/>
      <c r="H232" s="188"/>
    </row>
    <row r="233" spans="2:10" s="187" customFormat="1" ht="15.75">
      <c r="B233" s="474" t="s">
        <v>695</v>
      </c>
      <c r="C233" s="484"/>
      <c r="D233" s="484"/>
      <c r="E233" s="485">
        <v>209930573.93</v>
      </c>
      <c r="F233" s="199"/>
      <c r="G233" s="199"/>
      <c r="H233" s="188"/>
      <c r="J233" s="200"/>
    </row>
    <row r="234" spans="2:10" s="187" customFormat="1" ht="15.75">
      <c r="B234" s="474" t="s">
        <v>696</v>
      </c>
      <c r="C234" s="484"/>
      <c r="D234" s="484"/>
      <c r="E234" s="485">
        <v>232369265.87</v>
      </c>
      <c r="F234" s="199"/>
      <c r="G234" s="201"/>
      <c r="H234" s="188"/>
      <c r="J234" s="202"/>
    </row>
    <row r="235" spans="2:10" s="187" customFormat="1" ht="15.75">
      <c r="B235" s="474" t="s">
        <v>697</v>
      </c>
      <c r="C235" s="484"/>
      <c r="D235" s="484"/>
      <c r="E235" s="485">
        <v>-20967447.6</v>
      </c>
      <c r="F235" s="199"/>
      <c r="G235" s="203"/>
      <c r="H235" s="188"/>
      <c r="J235" s="202"/>
    </row>
    <row r="236" spans="2:8" s="187" customFormat="1" ht="15.75">
      <c r="B236" s="180" t="s">
        <v>698</v>
      </c>
      <c r="C236" s="204"/>
      <c r="D236" s="204"/>
      <c r="E236" s="205"/>
      <c r="F236" s="199"/>
      <c r="G236" s="199"/>
      <c r="H236" s="188"/>
    </row>
    <row r="237" spans="1:8" s="80" customFormat="1" ht="16.5" customHeight="1">
      <c r="A237" s="73"/>
      <c r="B237" s="110"/>
      <c r="C237" s="83"/>
      <c r="D237" s="83"/>
      <c r="E237" s="229"/>
      <c r="F237" s="229"/>
      <c r="G237" s="230"/>
      <c r="H237" s="86"/>
    </row>
    <row r="238" spans="1:8" s="80" customFormat="1" ht="16.5" customHeight="1">
      <c r="A238" s="73"/>
      <c r="B238" s="176" t="s">
        <v>669</v>
      </c>
      <c r="C238" s="177"/>
      <c r="D238" s="177"/>
      <c r="E238" s="83"/>
      <c r="F238" s="83"/>
      <c r="G238" s="83"/>
      <c r="H238" s="86"/>
    </row>
    <row r="239" spans="1:8" s="80" customFormat="1" ht="16.5" customHeight="1">
      <c r="A239" s="73"/>
      <c r="B239" s="82"/>
      <c r="C239" s="83"/>
      <c r="D239" s="83"/>
      <c r="E239" s="83"/>
      <c r="F239" s="178"/>
      <c r="G239" s="178"/>
      <c r="H239" s="86"/>
    </row>
    <row r="240" spans="1:8" s="80" customFormat="1" ht="16.5" customHeight="1">
      <c r="A240" s="73"/>
      <c r="B240" s="176" t="s">
        <v>670</v>
      </c>
      <c r="C240" s="177"/>
      <c r="D240" s="177"/>
      <c r="E240" s="83"/>
      <c r="F240" s="179"/>
      <c r="G240" s="83"/>
      <c r="H240" s="86"/>
    </row>
    <row r="241" spans="1:8" s="80" customFormat="1" ht="16.5" customHeight="1">
      <c r="A241" s="73"/>
      <c r="B241" s="180"/>
      <c r="C241" s="181"/>
      <c r="D241" s="181"/>
      <c r="E241" s="83"/>
      <c r="F241" s="83"/>
      <c r="G241" s="83"/>
      <c r="H241" s="86"/>
    </row>
    <row r="242" spans="1:8" s="80" customFormat="1" ht="16.5" customHeight="1">
      <c r="A242" s="73"/>
      <c r="B242" s="176" t="s">
        <v>671</v>
      </c>
      <c r="C242" s="177"/>
      <c r="D242" s="177"/>
      <c r="E242" s="83"/>
      <c r="F242" s="179"/>
      <c r="G242" s="83"/>
      <c r="H242" s="86"/>
    </row>
    <row r="243" spans="1:8" s="80" customFormat="1" ht="16.5" customHeight="1">
      <c r="A243" s="73"/>
      <c r="B243" s="176"/>
      <c r="C243" s="177"/>
      <c r="D243" s="177"/>
      <c r="E243" s="83"/>
      <c r="F243" s="179"/>
      <c r="G243" s="83"/>
      <c r="H243" s="86"/>
    </row>
    <row r="244" spans="1:8" s="80" customFormat="1" ht="16.5" customHeight="1">
      <c r="A244" s="73"/>
      <c r="B244" s="176" t="s">
        <v>676</v>
      </c>
      <c r="C244" s="177"/>
      <c r="D244" s="177"/>
      <c r="E244" s="83"/>
      <c r="F244" s="83"/>
      <c r="G244" s="83"/>
      <c r="H244" s="86"/>
    </row>
    <row r="245" spans="1:8" s="80" customFormat="1" ht="16.5" customHeight="1">
      <c r="A245" s="73"/>
      <c r="B245" s="385" t="s">
        <v>672</v>
      </c>
      <c r="C245" s="182"/>
      <c r="D245" s="182"/>
      <c r="E245" s="93">
        <v>65</v>
      </c>
      <c r="F245" s="83"/>
      <c r="G245" s="83"/>
      <c r="H245" s="86"/>
    </row>
    <row r="246" spans="1:8" s="80" customFormat="1" ht="16.5" customHeight="1">
      <c r="A246" s="73"/>
      <c r="B246" s="385" t="s">
        <v>673</v>
      </c>
      <c r="C246" s="182"/>
      <c r="D246" s="182"/>
      <c r="E246" s="183">
        <v>62790000</v>
      </c>
      <c r="F246" s="83"/>
      <c r="G246" s="83"/>
      <c r="H246" s="86"/>
    </row>
    <row r="247" spans="1:8" s="80" customFormat="1" ht="16.5" customHeight="1">
      <c r="A247" s="73"/>
      <c r="B247" s="385" t="s">
        <v>674</v>
      </c>
      <c r="C247" s="182"/>
      <c r="D247" s="182"/>
      <c r="E247" s="183">
        <v>288107.4</v>
      </c>
      <c r="F247" s="83"/>
      <c r="G247" s="83"/>
      <c r="H247" s="86"/>
    </row>
    <row r="248" spans="1:8" s="80" customFormat="1" ht="16.5" customHeight="1">
      <c r="A248" s="73"/>
      <c r="B248" s="82"/>
      <c r="C248" s="83"/>
      <c r="D248" s="83"/>
      <c r="E248" s="83"/>
      <c r="F248" s="83"/>
      <c r="G248" s="83"/>
      <c r="H248" s="86"/>
    </row>
    <row r="249" spans="1:8" s="80" customFormat="1" ht="16.5" customHeight="1">
      <c r="A249" s="73"/>
      <c r="B249" s="82"/>
      <c r="C249" s="83"/>
      <c r="D249" s="83"/>
      <c r="E249" s="83"/>
      <c r="F249" s="83"/>
      <c r="G249" s="83"/>
      <c r="H249" s="86"/>
    </row>
    <row r="250" spans="1:8" s="80" customFormat="1" ht="16.5" customHeight="1" thickBot="1">
      <c r="A250" s="73"/>
      <c r="B250" s="184" t="s">
        <v>675</v>
      </c>
      <c r="C250" s="185"/>
      <c r="D250" s="185"/>
      <c r="E250" s="185"/>
      <c r="F250" s="185"/>
      <c r="G250" s="185"/>
      <c r="H250" s="128"/>
    </row>
    <row r="251" s="80" customFormat="1" ht="16.5" customHeight="1">
      <c r="A251" s="73"/>
    </row>
    <row r="252" spans="1:10" s="206" customFormat="1" ht="15">
      <c r="A252" s="387"/>
      <c r="B252" s="726" t="s">
        <v>815</v>
      </c>
      <c r="C252" s="726"/>
      <c r="D252" s="726"/>
      <c r="E252" s="726"/>
      <c r="F252" s="726"/>
      <c r="G252" s="726"/>
      <c r="H252" s="726"/>
      <c r="I252" s="726"/>
      <c r="J252" s="327"/>
    </row>
    <row r="253" spans="1:10" s="206" customFormat="1" ht="15" customHeight="1">
      <c r="A253" s="387"/>
      <c r="B253" s="732" t="s">
        <v>752</v>
      </c>
      <c r="C253" s="733" t="s">
        <v>753</v>
      </c>
      <c r="D253" s="733"/>
      <c r="E253" s="319" t="s">
        <v>754</v>
      </c>
      <c r="F253" s="319" t="s">
        <v>755</v>
      </c>
      <c r="G253" s="733" t="s">
        <v>756</v>
      </c>
      <c r="H253" s="733"/>
      <c r="I253" s="733"/>
      <c r="J253" s="733"/>
    </row>
    <row r="254" spans="1:10" s="206" customFormat="1" ht="64.5">
      <c r="A254" s="387"/>
      <c r="B254" s="732"/>
      <c r="C254" s="319" t="s">
        <v>519</v>
      </c>
      <c r="D254" s="319" t="s">
        <v>514</v>
      </c>
      <c r="E254" s="319" t="s">
        <v>816</v>
      </c>
      <c r="F254" s="319" t="s">
        <v>817</v>
      </c>
      <c r="G254" s="319" t="s">
        <v>519</v>
      </c>
      <c r="H254" s="319" t="s">
        <v>514</v>
      </c>
      <c r="I254" s="319" t="s">
        <v>816</v>
      </c>
      <c r="J254" s="319" t="s">
        <v>817</v>
      </c>
    </row>
    <row r="255" spans="1:10" s="206" customFormat="1" ht="15">
      <c r="A255" s="387"/>
      <c r="B255" s="322" t="s">
        <v>818</v>
      </c>
      <c r="C255" s="320">
        <v>0.0789176070132005</v>
      </c>
      <c r="D255" s="320">
        <v>0.08215595038421175</v>
      </c>
      <c r="E255" s="320">
        <v>0.05030136524167039</v>
      </c>
      <c r="F255" s="320">
        <v>0.0207367751550116</v>
      </c>
      <c r="G255" s="388">
        <v>11573</v>
      </c>
      <c r="H255" s="388">
        <v>11639.900000000001</v>
      </c>
      <c r="I255" s="388">
        <v>10989.876671795184</v>
      </c>
      <c r="J255" s="388">
        <v>10402.643807342034</v>
      </c>
    </row>
    <row r="256" spans="1:10" s="206" customFormat="1" ht="15">
      <c r="A256" s="387"/>
      <c r="B256" s="322" t="s">
        <v>760</v>
      </c>
      <c r="C256" s="320">
        <v>0.07996973032567034</v>
      </c>
      <c r="D256" s="320">
        <v>0.08317966655572961</v>
      </c>
      <c r="E256" s="320">
        <v>0.06045474878991608</v>
      </c>
      <c r="F256" s="320">
        <v>0.07031398550201162</v>
      </c>
      <c r="G256" s="388">
        <v>10797.421232844761</v>
      </c>
      <c r="H256" s="388">
        <v>10829.42577499907</v>
      </c>
      <c r="I256" s="388">
        <v>10602.842244561887</v>
      </c>
      <c r="J256" s="388">
        <v>10701.147436948522</v>
      </c>
    </row>
    <row r="257" spans="2:10" ht="15">
      <c r="B257" s="289"/>
      <c r="C257" s="279"/>
      <c r="D257" s="290"/>
      <c r="E257" s="279"/>
      <c r="F257" s="279"/>
      <c r="G257" s="279"/>
      <c r="H257" s="279"/>
      <c r="I257" s="279"/>
      <c r="J257" s="279"/>
    </row>
    <row r="258" spans="2:10" ht="15">
      <c r="B258" s="279"/>
      <c r="C258" s="279"/>
      <c r="D258" s="279"/>
      <c r="E258" s="279"/>
      <c r="F258" s="279"/>
      <c r="G258" s="279"/>
      <c r="H258" s="279"/>
      <c r="I258" s="279"/>
      <c r="J258" s="279"/>
    </row>
    <row r="259" spans="1:10" s="206" customFormat="1" ht="15" customHeight="1">
      <c r="A259" s="387"/>
      <c r="B259" s="726" t="s">
        <v>819</v>
      </c>
      <c r="C259" s="726"/>
      <c r="D259" s="726"/>
      <c r="E259" s="726"/>
      <c r="F259" s="726"/>
      <c r="G259" s="365"/>
      <c r="H259" s="365"/>
      <c r="I259" s="365"/>
      <c r="J259" s="365"/>
    </row>
    <row r="260" spans="1:10" s="206" customFormat="1" ht="39">
      <c r="A260" s="387"/>
      <c r="B260" s="323"/>
      <c r="C260" s="324" t="s">
        <v>818</v>
      </c>
      <c r="D260" s="324" t="s">
        <v>760</v>
      </c>
      <c r="E260" s="324" t="s">
        <v>761</v>
      </c>
      <c r="F260" s="324" t="s">
        <v>762</v>
      </c>
      <c r="G260" s="365"/>
      <c r="H260" s="365"/>
      <c r="I260" s="365"/>
      <c r="J260" s="365"/>
    </row>
    <row r="261" spans="1:10" s="206" customFormat="1" ht="15">
      <c r="A261" s="387"/>
      <c r="B261" s="318" t="s">
        <v>765</v>
      </c>
      <c r="C261" s="325">
        <v>240000</v>
      </c>
      <c r="D261" s="325">
        <v>120000</v>
      </c>
      <c r="E261" s="326" t="s">
        <v>808</v>
      </c>
      <c r="F261" s="326" t="s">
        <v>808</v>
      </c>
      <c r="G261" s="365"/>
      <c r="H261" s="365"/>
      <c r="I261" s="365"/>
      <c r="J261" s="365"/>
    </row>
    <row r="262" spans="1:10" s="206" customFormat="1" ht="15">
      <c r="A262" s="387"/>
      <c r="B262" s="318" t="s">
        <v>766</v>
      </c>
      <c r="C262" s="325">
        <v>260973.508981377</v>
      </c>
      <c r="D262" s="325">
        <v>126256.583282732</v>
      </c>
      <c r="E262" s="326" t="s">
        <v>808</v>
      </c>
      <c r="F262" s="326" t="s">
        <v>808</v>
      </c>
      <c r="G262" s="365"/>
      <c r="H262" s="365"/>
      <c r="I262" s="365"/>
      <c r="J262" s="365"/>
    </row>
    <row r="263" spans="1:10" s="206" customFormat="1" ht="15">
      <c r="A263" s="387"/>
      <c r="B263" s="318" t="s">
        <v>767</v>
      </c>
      <c r="C263" s="326">
        <v>0.0838974580641322</v>
      </c>
      <c r="D263" s="326">
        <v>0.0999222121229036</v>
      </c>
      <c r="E263" s="326" t="s">
        <v>808</v>
      </c>
      <c r="F263" s="326" t="s">
        <v>808</v>
      </c>
      <c r="G263" s="365"/>
      <c r="H263" s="365"/>
      <c r="I263" s="365"/>
      <c r="J263" s="365"/>
    </row>
    <row r="264" spans="1:10" s="206" customFormat="1" ht="26.25">
      <c r="A264" s="387"/>
      <c r="B264" s="318" t="s">
        <v>820</v>
      </c>
      <c r="C264" s="326">
        <v>0.0552922040000908</v>
      </c>
      <c r="D264" s="326">
        <v>0.0829</v>
      </c>
      <c r="E264" s="326" t="s">
        <v>808</v>
      </c>
      <c r="F264" s="326" t="s">
        <v>808</v>
      </c>
      <c r="G264" s="365"/>
      <c r="H264" s="365"/>
      <c r="I264" s="365"/>
      <c r="J264" s="365"/>
    </row>
    <row r="265" spans="1:10" s="206" customFormat="1" ht="15">
      <c r="A265" s="387"/>
      <c r="B265" s="318" t="s">
        <v>821</v>
      </c>
      <c r="C265" s="326">
        <v>0.047236856818199155</v>
      </c>
      <c r="D265" s="326">
        <v>0.0967221438884735</v>
      </c>
      <c r="E265" s="326" t="s">
        <v>808</v>
      </c>
      <c r="F265" s="326" t="s">
        <v>808</v>
      </c>
      <c r="G265" s="365"/>
      <c r="H265" s="365"/>
      <c r="I265" s="365"/>
      <c r="J265" s="365"/>
    </row>
    <row r="266" spans="2:10" ht="15">
      <c r="B266" s="279"/>
      <c r="C266" s="279"/>
      <c r="D266" s="279"/>
      <c r="E266" s="279"/>
      <c r="F266" s="279"/>
      <c r="G266" s="279"/>
      <c r="H266" s="279"/>
      <c r="I266" s="279"/>
      <c r="J266" s="279"/>
    </row>
    <row r="267" spans="1:10" s="206" customFormat="1" ht="15" customHeight="1">
      <c r="A267" s="387"/>
      <c r="B267" s="726" t="s">
        <v>822</v>
      </c>
      <c r="C267" s="726"/>
      <c r="D267" s="726"/>
      <c r="E267" s="726"/>
      <c r="F267" s="726"/>
      <c r="G267" s="365"/>
      <c r="H267" s="365"/>
      <c r="I267" s="365"/>
      <c r="J267" s="365"/>
    </row>
    <row r="268" spans="1:10" s="206" customFormat="1" ht="39">
      <c r="A268" s="387"/>
      <c r="B268" s="323"/>
      <c r="C268" s="324" t="s">
        <v>818</v>
      </c>
      <c r="D268" s="324" t="s">
        <v>760</v>
      </c>
      <c r="E268" s="324" t="s">
        <v>761</v>
      </c>
      <c r="F268" s="324" t="s">
        <v>762</v>
      </c>
      <c r="G268" s="365"/>
      <c r="H268" s="365"/>
      <c r="I268" s="365"/>
      <c r="J268" s="365"/>
    </row>
    <row r="269" spans="1:10" s="206" customFormat="1" ht="15">
      <c r="A269" s="387"/>
      <c r="B269" s="318" t="s">
        <v>765</v>
      </c>
      <c r="C269" s="325">
        <v>240000</v>
      </c>
      <c r="D269" s="325">
        <v>120000</v>
      </c>
      <c r="E269" s="326" t="s">
        <v>808</v>
      </c>
      <c r="F269" s="326" t="s">
        <v>808</v>
      </c>
      <c r="G269" s="365"/>
      <c r="H269" s="365"/>
      <c r="I269" s="365"/>
      <c r="J269" s="365"/>
    </row>
    <row r="270" spans="1:10" s="206" customFormat="1" ht="15">
      <c r="A270" s="387"/>
      <c r="B270" s="318" t="s">
        <v>766</v>
      </c>
      <c r="C270" s="325">
        <v>261790.112842774</v>
      </c>
      <c r="D270" s="325">
        <v>126456.500941057</v>
      </c>
      <c r="E270" s="326" t="s">
        <v>808</v>
      </c>
      <c r="F270" s="326" t="s">
        <v>808</v>
      </c>
      <c r="G270" s="365"/>
      <c r="H270" s="365"/>
      <c r="I270" s="365"/>
      <c r="J270" s="365"/>
    </row>
    <row r="271" spans="1:10" s="206" customFormat="1" ht="15">
      <c r="A271" s="387"/>
      <c r="B271" s="318" t="s">
        <v>767</v>
      </c>
      <c r="C271" s="326">
        <v>0.0871161956656807</v>
      </c>
      <c r="D271" s="326">
        <v>0.103163233790302</v>
      </c>
      <c r="E271" s="326" t="s">
        <v>808</v>
      </c>
      <c r="F271" s="326" t="s">
        <v>808</v>
      </c>
      <c r="G271" s="365"/>
      <c r="H271" s="365"/>
      <c r="I271" s="365"/>
      <c r="J271" s="365"/>
    </row>
    <row r="272" spans="1:10" s="206" customFormat="1" ht="26.25">
      <c r="A272" s="387"/>
      <c r="B272" s="318" t="s">
        <v>820</v>
      </c>
      <c r="C272" s="326">
        <v>0.0552922040000908</v>
      </c>
      <c r="D272" s="326">
        <v>0.0829</v>
      </c>
      <c r="E272" s="326" t="s">
        <v>808</v>
      </c>
      <c r="F272" s="326" t="s">
        <v>808</v>
      </c>
      <c r="G272" s="365"/>
      <c r="H272" s="365"/>
      <c r="I272" s="365"/>
      <c r="J272" s="365"/>
    </row>
    <row r="273" spans="1:10" s="206" customFormat="1" ht="15">
      <c r="A273" s="387"/>
      <c r="B273" s="318" t="s">
        <v>821</v>
      </c>
      <c r="C273" s="326">
        <v>0.047236856818199155</v>
      </c>
      <c r="D273" s="326">
        <v>0.0967221438884735</v>
      </c>
      <c r="E273" s="326" t="s">
        <v>808</v>
      </c>
      <c r="F273" s="326" t="s">
        <v>808</v>
      </c>
      <c r="G273" s="365"/>
      <c r="H273" s="365"/>
      <c r="I273" s="365"/>
      <c r="J273" s="365"/>
    </row>
    <row r="274" spans="2:10" ht="15">
      <c r="B274" s="279"/>
      <c r="C274" s="279"/>
      <c r="D274" s="279"/>
      <c r="E274" s="279"/>
      <c r="F274" s="279"/>
      <c r="G274" s="279"/>
      <c r="H274" s="279"/>
      <c r="I274" s="279"/>
      <c r="J274" s="279"/>
    </row>
    <row r="275" spans="1:10" s="206" customFormat="1" ht="15">
      <c r="A275" s="387"/>
      <c r="B275" s="319" t="s">
        <v>782</v>
      </c>
      <c r="C275" s="365"/>
      <c r="D275" s="365"/>
      <c r="E275" s="365"/>
      <c r="F275" s="365"/>
      <c r="G275" s="365"/>
      <c r="H275" s="365"/>
      <c r="I275" s="365"/>
      <c r="J275" s="365"/>
    </row>
    <row r="276" spans="1:10" s="206" customFormat="1" ht="15">
      <c r="A276" s="387"/>
      <c r="B276" s="318" t="s">
        <v>823</v>
      </c>
      <c r="C276" s="366"/>
      <c r="D276" s="365"/>
      <c r="E276" s="365"/>
      <c r="F276" s="365"/>
      <c r="G276" s="365"/>
      <c r="H276" s="365"/>
      <c r="I276" s="365"/>
      <c r="J276" s="365"/>
    </row>
    <row r="277" spans="1:10" s="206" customFormat="1" ht="15">
      <c r="A277" s="387"/>
      <c r="B277" s="318" t="s">
        <v>824</v>
      </c>
      <c r="C277" s="366"/>
      <c r="D277" s="365"/>
      <c r="E277" s="365"/>
      <c r="F277" s="365"/>
      <c r="G277" s="365"/>
      <c r="H277" s="365"/>
      <c r="I277" s="365"/>
      <c r="J277" s="365"/>
    </row>
    <row r="278" spans="1:10" s="206" customFormat="1" ht="15">
      <c r="A278" s="387"/>
      <c r="B278" s="265"/>
      <c r="C278" s="265"/>
      <c r="D278" s="265"/>
      <c r="E278" s="265"/>
      <c r="F278" s="265"/>
      <c r="G278" s="265"/>
      <c r="H278" s="265"/>
      <c r="I278" s="265"/>
      <c r="J278" s="265"/>
    </row>
    <row r="279" spans="2:10" ht="15">
      <c r="B279"/>
      <c r="C279"/>
      <c r="D279"/>
      <c r="E279"/>
      <c r="F279"/>
      <c r="G279"/>
      <c r="H279"/>
      <c r="I279"/>
      <c r="J279"/>
    </row>
    <row r="280" spans="1:10" s="206" customFormat="1" ht="15">
      <c r="A280" s="387"/>
      <c r="B280" s="389" t="s">
        <v>780</v>
      </c>
      <c r="C280" s="323"/>
      <c r="D280" s="265"/>
      <c r="E280" s="265"/>
      <c r="F280" s="265"/>
      <c r="G280" s="265"/>
      <c r="H280" s="265"/>
      <c r="I280" s="265"/>
      <c r="J280" s="265"/>
    </row>
    <row r="281" spans="1:10" s="206" customFormat="1" ht="15">
      <c r="A281" s="387"/>
      <c r="B281" s="327" t="s">
        <v>799</v>
      </c>
      <c r="C281" s="338">
        <v>1468.9230825439074</v>
      </c>
      <c r="D281" s="265"/>
      <c r="E281" s="265"/>
      <c r="F281" s="265"/>
      <c r="G281" s="265"/>
      <c r="H281" s="265"/>
      <c r="I281" s="265"/>
      <c r="J281" s="265"/>
    </row>
    <row r="282" spans="1:10" s="206" customFormat="1" ht="15">
      <c r="A282" s="387"/>
      <c r="B282" s="327" t="s">
        <v>800</v>
      </c>
      <c r="C282" s="333">
        <v>3.18448798620808</v>
      </c>
      <c r="D282" s="265"/>
      <c r="E282" s="265"/>
      <c r="F282" s="265"/>
      <c r="G282" s="265"/>
      <c r="H282" s="265"/>
      <c r="I282" s="265"/>
      <c r="J282" s="265"/>
    </row>
    <row r="283" spans="1:10" s="206" customFormat="1" ht="15">
      <c r="A283" s="387"/>
      <c r="B283" s="327" t="s">
        <v>781</v>
      </c>
      <c r="C283" s="333">
        <v>3.308366413651702</v>
      </c>
      <c r="D283" s="265"/>
      <c r="E283" s="265"/>
      <c r="F283" s="265"/>
      <c r="G283" s="265"/>
      <c r="H283" s="265"/>
      <c r="I283" s="265"/>
      <c r="J283" s="265"/>
    </row>
    <row r="284" spans="1:10" s="206" customFormat="1" ht="15">
      <c r="A284" s="387"/>
      <c r="B284" s="327" t="s">
        <v>801</v>
      </c>
      <c r="C284" s="390">
        <v>0.07413888328362508</v>
      </c>
      <c r="D284" s="265"/>
      <c r="E284" s="265"/>
      <c r="F284" s="265"/>
      <c r="G284" s="265"/>
      <c r="H284" s="265"/>
      <c r="I284" s="265"/>
      <c r="J284" s="265"/>
    </row>
    <row r="285" ht="15.75" thickBot="1"/>
    <row r="286" spans="2:6" ht="15">
      <c r="B286" s="391"/>
      <c r="C286" s="392"/>
      <c r="D286" s="393"/>
      <c r="E286" s="755" t="s">
        <v>832</v>
      </c>
      <c r="F286" s="756"/>
    </row>
    <row r="287" spans="2:6" ht="15">
      <c r="B287" s="394" t="s">
        <v>826</v>
      </c>
      <c r="C287" s="395"/>
      <c r="D287" s="395"/>
      <c r="E287" s="396"/>
      <c r="F287" s="374"/>
    </row>
    <row r="288" spans="2:6" ht="15">
      <c r="B288" s="397" t="s">
        <v>827</v>
      </c>
      <c r="C288" s="395"/>
      <c r="D288" s="395"/>
      <c r="E288" s="396"/>
      <c r="F288" s="374"/>
    </row>
    <row r="289" spans="2:6" ht="15">
      <c r="B289" s="398" t="s">
        <v>841</v>
      </c>
      <c r="C289" s="395"/>
      <c r="D289" s="395"/>
      <c r="E289" s="396"/>
      <c r="F289" s="374"/>
    </row>
    <row r="290" spans="2:6" ht="15">
      <c r="B290" s="398" t="s">
        <v>842</v>
      </c>
      <c r="C290" s="395"/>
      <c r="D290" s="395"/>
      <c r="E290" s="396"/>
      <c r="F290" s="374"/>
    </row>
    <row r="291" spans="2:6" ht="15">
      <c r="B291" s="399"/>
      <c r="C291" s="395"/>
      <c r="D291" s="395"/>
      <c r="E291" s="396"/>
      <c r="F291" s="374"/>
    </row>
    <row r="292" spans="2:6" ht="15">
      <c r="B292" s="399"/>
      <c r="C292" s="395"/>
      <c r="D292" s="395"/>
      <c r="E292" s="396"/>
      <c r="F292" s="374"/>
    </row>
    <row r="293" spans="2:6" ht="15">
      <c r="B293" s="399"/>
      <c r="C293" s="395"/>
      <c r="D293" s="395"/>
      <c r="E293" s="396"/>
      <c r="F293" s="374"/>
    </row>
    <row r="294" spans="2:6" ht="15">
      <c r="B294" s="397" t="s">
        <v>843</v>
      </c>
      <c r="C294" s="395"/>
      <c r="D294" s="395"/>
      <c r="E294" s="396"/>
      <c r="F294" s="374"/>
    </row>
    <row r="295" spans="2:6" ht="15.75" thickBot="1">
      <c r="B295" s="400"/>
      <c r="C295" s="401"/>
      <c r="D295" s="401"/>
      <c r="E295" s="402"/>
      <c r="F295" s="381"/>
    </row>
    <row r="296" ht="15.75" thickBot="1"/>
    <row r="297" ht="15">
      <c r="B297" s="406" t="s">
        <v>830</v>
      </c>
    </row>
    <row r="298" ht="15">
      <c r="B298" s="403" t="s">
        <v>844</v>
      </c>
    </row>
    <row r="299" ht="15">
      <c r="B299" s="404"/>
    </row>
    <row r="300" ht="15">
      <c r="B300" s="404"/>
    </row>
    <row r="301" ht="15">
      <c r="B301" s="404"/>
    </row>
    <row r="302" ht="15">
      <c r="B302" s="404"/>
    </row>
    <row r="303" ht="15">
      <c r="B303" s="404"/>
    </row>
    <row r="304" ht="15">
      <c r="B304" s="404"/>
    </row>
    <row r="305" ht="15">
      <c r="B305" s="404"/>
    </row>
    <row r="306" ht="15">
      <c r="B306" s="404"/>
    </row>
    <row r="307" ht="15.75" thickBot="1">
      <c r="B307" s="405"/>
    </row>
  </sheetData>
  <sheetProtection/>
  <mergeCells count="13">
    <mergeCell ref="E286:F286"/>
    <mergeCell ref="B267:F267"/>
    <mergeCell ref="B252:I252"/>
    <mergeCell ref="B253:B254"/>
    <mergeCell ref="C253:D253"/>
    <mergeCell ref="G253:J253"/>
    <mergeCell ref="B259:F259"/>
    <mergeCell ref="B159:D159"/>
    <mergeCell ref="B163:B164"/>
    <mergeCell ref="C163:C164"/>
    <mergeCell ref="G220:G223"/>
    <mergeCell ref="B1:E1"/>
    <mergeCell ref="B176:H176"/>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2023-05-03T09:52:30Z</dcterms:created>
  <dcterms:modified xsi:type="dcterms:W3CDTF">2023-05-11T11:38:34Z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b.comClassification">
    <vt:lpwstr>For internal use only</vt:lpwstr>
  </property>
</Properties>
</file>