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defaultThemeVersion="166925"/>
  <xr:revisionPtr revIDLastSave="0" documentId="13_ncr:1_{A3A7BCF1-DE86-4F45-9899-12DAF96061C5}" xr6:coauthVersionLast="47" xr6:coauthVersionMax="47" xr10:uidLastSave="{00000000-0000-0000-0000-000000000000}"/>
  <bookViews>
    <workbookView xWindow="-120" yWindow="-120" windowWidth="20730" windowHeight="11160" xr2:uid="{00000000-000D-0000-FFFF-FFFF00000000}"/>
  </bookViews>
  <sheets>
    <sheet name="Scheme Dash board" sheetId="1" r:id="rId1"/>
    <sheet name="PPFCF" sheetId="10" r:id="rId2"/>
    <sheet name="PPTSF" sheetId="8" r:id="rId3"/>
    <sheet name="PPLF" sheetId="3" r:id="rId4"/>
    <sheet name="PPCHF" sheetId="6" r:id="rId5"/>
  </sheets>
  <definedNames>
    <definedName name="_xlnm._FilterDatabase" localSheetId="4" hidden="1">PPCHF!$A$4:$J$135</definedName>
    <definedName name="JR_PAGE_ANCHOR_0_1">'Scheme Dash board'!$A$1</definedName>
    <definedName name="JR_PAGE_ANCHOR_0_2">#REF!</definedName>
    <definedName name="JR_PAGE_ANCHOR_0_3">PPLF!$A$1</definedName>
    <definedName name="JR_PAGE_ANCHOR_0_4">#REF!</definedName>
    <definedName name="JR_PAGE_ANCHOR_0_5">#REF!</definedName>
    <definedName name="JR_PAGE_ANCHOR_0_6">PPCHF!$A$1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10" l="1"/>
  <c r="G98" i="10"/>
  <c r="G51" i="10" l="1"/>
  <c r="E167" i="10"/>
  <c r="G54" i="10"/>
  <c r="F54" i="10"/>
  <c r="F51" i="10"/>
  <c r="F179" i="6" l="1"/>
  <c r="F189" i="6" s="1"/>
  <c r="F182" i="6"/>
  <c r="F181" i="6"/>
  <c r="F180" i="6"/>
  <c r="F178" i="6"/>
  <c r="F131" i="3"/>
  <c r="F130" i="3"/>
  <c r="F129" i="3"/>
  <c r="F128" i="3"/>
  <c r="F188" i="6" l="1"/>
  <c r="F190" i="6"/>
  <c r="F187" i="6"/>
  <c r="F186" i="6"/>
  <c r="F136" i="3"/>
  <c r="F135" i="3"/>
  <c r="F134" i="3"/>
</calcChain>
</file>

<file path=xl/sharedStrings.xml><?xml version="1.0" encoding="utf-8"?>
<sst xmlns="http://schemas.openxmlformats.org/spreadsheetml/2006/main" count="1705" uniqueCount="902">
  <si>
    <t>Scheme Name</t>
  </si>
  <si>
    <t>Parag Parikh Conservative Hybrid Fund</t>
  </si>
  <si>
    <t xml:space="preserve">
  </t>
  </si>
  <si>
    <t>Name of the Instrument</t>
  </si>
  <si>
    <t>ISIN</t>
  </si>
  <si>
    <t>Industry</t>
  </si>
  <si>
    <t>Quantity</t>
  </si>
  <si>
    <t>Market/Fair Value
 (Rs. in Lakhs)</t>
  </si>
  <si>
    <t>% to Net
 Assets</t>
  </si>
  <si>
    <t>YTM~</t>
  </si>
  <si>
    <t>YTC^</t>
  </si>
  <si>
    <t>Equity &amp; Equity related</t>
  </si>
  <si>
    <t>(a) Listed / awaiting listing on Stock Exchanges</t>
  </si>
  <si>
    <t>Finance</t>
  </si>
  <si>
    <t>ITCL02</t>
  </si>
  <si>
    <t>ITC Limited</t>
  </si>
  <si>
    <t>INE154A01025</t>
  </si>
  <si>
    <t>Diversified FMCG</t>
  </si>
  <si>
    <t>COAL01</t>
  </si>
  <si>
    <t>Coal India Limited</t>
  </si>
  <si>
    <t>INE522F01014</t>
  </si>
  <si>
    <t>Consumable Fuels</t>
  </si>
  <si>
    <t>PGCI01</t>
  </si>
  <si>
    <t>Power Grid Corporation of India Limited</t>
  </si>
  <si>
    <t>INE752E01010</t>
  </si>
  <si>
    <t>Power</t>
  </si>
  <si>
    <t>Automobiles</t>
  </si>
  <si>
    <t>Sub Total</t>
  </si>
  <si>
    <t>(b) Unlisted</t>
  </si>
  <si>
    <t>Total</t>
  </si>
  <si>
    <t>Others</t>
  </si>
  <si>
    <t>Margin Fixed Deposit</t>
  </si>
  <si>
    <t xml:space="preserve">Duration (in Days) </t>
  </si>
  <si>
    <t>365</t>
  </si>
  <si>
    <t>367</t>
  </si>
  <si>
    <t>91</t>
  </si>
  <si>
    <t>Reverse Repo / TREPS</t>
  </si>
  <si>
    <t>TRP_020123</t>
  </si>
  <si>
    <t>Clearing Corporation of India Ltd</t>
  </si>
  <si>
    <t>Net Receivables / (Payables)</t>
  </si>
  <si>
    <t>GRAND TOTAL</t>
  </si>
  <si>
    <t>~ YTM as on December 31, 2022</t>
  </si>
  <si>
    <t>^ Pursuant to AMFI circular no. 135/BP/91/2020-21, Yield to Call (YTC) for AT-1 bonds and Tier-2 bonds as on December 31, 2022.</t>
  </si>
  <si>
    <t>Industry / Rating</t>
  </si>
  <si>
    <t>Debt Instruments</t>
  </si>
  <si>
    <t>(a) Listed / awaiting listing on Stock Exchange</t>
  </si>
  <si>
    <t>GOI3192</t>
  </si>
  <si>
    <t>IN1620120122</t>
  </si>
  <si>
    <t>Sovereign</t>
  </si>
  <si>
    <t>GOI2718</t>
  </si>
  <si>
    <t>IN3620120037</t>
  </si>
  <si>
    <t>GOI979</t>
  </si>
  <si>
    <t>IN1520120149</t>
  </si>
  <si>
    <t>GOI983</t>
  </si>
  <si>
    <t>IN2220120090</t>
  </si>
  <si>
    <t>GOI970</t>
  </si>
  <si>
    <t>IN1320120059</t>
  </si>
  <si>
    <t>(b) Privately placed / Unlisted</t>
  </si>
  <si>
    <t>NIL</t>
  </si>
  <si>
    <t>Money Market Instruments</t>
  </si>
  <si>
    <t>Certificate of Deposit</t>
  </si>
  <si>
    <t>KMBK778</t>
  </si>
  <si>
    <t>INE237A168N5</t>
  </si>
  <si>
    <t>NBAR662</t>
  </si>
  <si>
    <t>INE261F16645</t>
  </si>
  <si>
    <t>UTIB1252</t>
  </si>
  <si>
    <t>INE238AD6066</t>
  </si>
  <si>
    <t>UTIB1244</t>
  </si>
  <si>
    <t>INE238A166Z2</t>
  </si>
  <si>
    <t>NBAR660</t>
  </si>
  <si>
    <t>INE261F16637</t>
  </si>
  <si>
    <t>BKBA348</t>
  </si>
  <si>
    <t>INE028A16CO8</t>
  </si>
  <si>
    <t>Commercial Paper</t>
  </si>
  <si>
    <t>HDFC1177</t>
  </si>
  <si>
    <t>INE001A14YI6</t>
  </si>
  <si>
    <t>EXIM735</t>
  </si>
  <si>
    <t>INE514E14QN6</t>
  </si>
  <si>
    <t>Treasury Bill</t>
  </si>
  <si>
    <t>TBIL2109</t>
  </si>
  <si>
    <t>91 Days Tbill (MD 05/01/2023)</t>
  </si>
  <si>
    <t>IN002022X270</t>
  </si>
  <si>
    <t>TBIL2112</t>
  </si>
  <si>
    <t>91 Days Tbill (MD 12/01/2023)</t>
  </si>
  <si>
    <t>IN002022X288</t>
  </si>
  <si>
    <t>TBIL2114</t>
  </si>
  <si>
    <t>91 Days Tbill (MD 19/01/2023)</t>
  </si>
  <si>
    <t>IN002022X296</t>
  </si>
  <si>
    <t>TBIL2120</t>
  </si>
  <si>
    <t>91 Days Tbill (MD 02/02/2023)</t>
  </si>
  <si>
    <t>IN002022X312</t>
  </si>
  <si>
    <t>TBIL2136</t>
  </si>
  <si>
    <t>91 Days Tbill (MD 09/03/2023)</t>
  </si>
  <si>
    <t>IN002022X361</t>
  </si>
  <si>
    <t>TBIL2142</t>
  </si>
  <si>
    <t>91 Days Tbill (MD 23/03/2023)</t>
  </si>
  <si>
    <t>IN002022X387</t>
  </si>
  <si>
    <t>TBIL2094</t>
  </si>
  <si>
    <t>182 Days Tbill (MD 02/03/2023)</t>
  </si>
  <si>
    <t>IN002022Y229</t>
  </si>
  <si>
    <t>TBIL2141</t>
  </si>
  <si>
    <t>91 Days Tbill (MD 16/03/2023)</t>
  </si>
  <si>
    <t>IN002022X379</t>
  </si>
  <si>
    <t>TBIL2126</t>
  </si>
  <si>
    <t>91 Days Tbill (MD 16/02/2023)</t>
  </si>
  <si>
    <t>IN002022X338</t>
  </si>
  <si>
    <t>FDHD2022</t>
  </si>
  <si>
    <t>6.05% HDFC Bank Limited (04/10/2023)</t>
  </si>
  <si>
    <t>FDHD2006</t>
  </si>
  <si>
    <t>5.10% HDFC Bank Limited (22/04/2023)</t>
  </si>
  <si>
    <t>FDHD2029</t>
  </si>
  <si>
    <t>6.5% HDFC Bank Limited (19/12/2023)</t>
  </si>
  <si>
    <t>FDHD2023</t>
  </si>
  <si>
    <t>5.5% HDFC Bank Limited (09/10/2023)</t>
  </si>
  <si>
    <t>FDHD2026</t>
  </si>
  <si>
    <t>4.5% HDFC Bank Limited (08/02/2023)</t>
  </si>
  <si>
    <t>FDHD2024</t>
  </si>
  <si>
    <t>5.5% HDFC Bank Limited (10/10/2023)</t>
  </si>
  <si>
    <t>IRLY01</t>
  </si>
  <si>
    <t>Indian Railway Finance Corporation Limited</t>
  </si>
  <si>
    <t>INE053F01010</t>
  </si>
  <si>
    <t>PLNG01</t>
  </si>
  <si>
    <t>Petronet LNG Limited</t>
  </si>
  <si>
    <t>INE347G01014</t>
  </si>
  <si>
    <t>Gas</t>
  </si>
  <si>
    <t>BALN01</t>
  </si>
  <si>
    <t>Bajaj Auto Limited</t>
  </si>
  <si>
    <t>INE917I01010</t>
  </si>
  <si>
    <t>GOI2183</t>
  </si>
  <si>
    <t>IN3120180200</t>
  </si>
  <si>
    <t>GOI2039</t>
  </si>
  <si>
    <t>IN2020180013</t>
  </si>
  <si>
    <t>GOI2490</t>
  </si>
  <si>
    <t>IN4520200093</t>
  </si>
  <si>
    <t>GOI4096</t>
  </si>
  <si>
    <t>IN2920180030</t>
  </si>
  <si>
    <t>GOI3221</t>
  </si>
  <si>
    <t>IN3320170175</t>
  </si>
  <si>
    <t>NBAR587</t>
  </si>
  <si>
    <t>5.14% National Bank For Agriculture and Rural Development (31/01/2024) **</t>
  </si>
  <si>
    <t>INE261F08CK9</t>
  </si>
  <si>
    <t>GOI2172</t>
  </si>
  <si>
    <t>IN2820180049</t>
  </si>
  <si>
    <t>GOI3899</t>
  </si>
  <si>
    <t>IN2120170070</t>
  </si>
  <si>
    <t>GOI4640</t>
  </si>
  <si>
    <t>IN1620220070</t>
  </si>
  <si>
    <t>GOI3375</t>
  </si>
  <si>
    <t>IN2820180114</t>
  </si>
  <si>
    <t>GOI2164</t>
  </si>
  <si>
    <t>IN2120180053</t>
  </si>
  <si>
    <t>GOI2058</t>
  </si>
  <si>
    <t>IN2020180039</t>
  </si>
  <si>
    <t>GOI1993</t>
  </si>
  <si>
    <t>IN3420170182</t>
  </si>
  <si>
    <t>GOI2089</t>
  </si>
  <si>
    <t>IN3120180036</t>
  </si>
  <si>
    <t>GOI2167</t>
  </si>
  <si>
    <t>IN2220180052</t>
  </si>
  <si>
    <t>GOI2041</t>
  </si>
  <si>
    <t>IN3120180010</t>
  </si>
  <si>
    <t>GOI4485</t>
  </si>
  <si>
    <t>7.38% Government of India (20/06/2027)</t>
  </si>
  <si>
    <t>IN0020220037</t>
  </si>
  <si>
    <t>GOI3648</t>
  </si>
  <si>
    <t>IN4520200044</t>
  </si>
  <si>
    <t>GOI3519</t>
  </si>
  <si>
    <t>IN3420210046</t>
  </si>
  <si>
    <t>GOI2147</t>
  </si>
  <si>
    <t>IN1520180200</t>
  </si>
  <si>
    <t>GOI2206</t>
  </si>
  <si>
    <t>IN3320180166</t>
  </si>
  <si>
    <t>GOI2228</t>
  </si>
  <si>
    <t>IN1420180151</t>
  </si>
  <si>
    <t>GOI2076</t>
  </si>
  <si>
    <t>IN3320180034</t>
  </si>
  <si>
    <t>GOI2197</t>
  </si>
  <si>
    <t>IN2120180095</t>
  </si>
  <si>
    <t>GOI2066</t>
  </si>
  <si>
    <t>IN2020180047</t>
  </si>
  <si>
    <t>GOI2161</t>
  </si>
  <si>
    <t>IN3120180192</t>
  </si>
  <si>
    <t>GOI4101</t>
  </si>
  <si>
    <t>IN3620180023</t>
  </si>
  <si>
    <t>GOI2025</t>
  </si>
  <si>
    <t>IN3520170090</t>
  </si>
  <si>
    <t>GOI2035</t>
  </si>
  <si>
    <t>IN2820180015</t>
  </si>
  <si>
    <t>GOI1958</t>
  </si>
  <si>
    <t>IN3120170094</t>
  </si>
  <si>
    <t>GOI3946</t>
  </si>
  <si>
    <t>IN2920170098</t>
  </si>
  <si>
    <t>GOI4103</t>
  </si>
  <si>
    <t>IN4520200010</t>
  </si>
  <si>
    <t>GOI2339</t>
  </si>
  <si>
    <t>IN1920190056</t>
  </si>
  <si>
    <t>GOI3532</t>
  </si>
  <si>
    <t>IN1320210041</t>
  </si>
  <si>
    <t>GOI2627</t>
  </si>
  <si>
    <t>IN2220200124</t>
  </si>
  <si>
    <t>GOI2119</t>
  </si>
  <si>
    <t>IN2920180196</t>
  </si>
  <si>
    <t>GOI2128</t>
  </si>
  <si>
    <t>IN3320180042</t>
  </si>
  <si>
    <t>GOI2124</t>
  </si>
  <si>
    <t>IN2920180212</t>
  </si>
  <si>
    <t>GOI2115</t>
  </si>
  <si>
    <t>IN2920180188</t>
  </si>
  <si>
    <t>GOI3409</t>
  </si>
  <si>
    <t>IN2820180106</t>
  </si>
  <si>
    <t>GOI2143</t>
  </si>
  <si>
    <t>IN1520180192</t>
  </si>
  <si>
    <t>GOI2087</t>
  </si>
  <si>
    <t>IN2220180037</t>
  </si>
  <si>
    <t>GOI4102</t>
  </si>
  <si>
    <t>IN3620180106</t>
  </si>
  <si>
    <t>GOI2221</t>
  </si>
  <si>
    <t>IN3320180174</t>
  </si>
  <si>
    <t>GOI4643</t>
  </si>
  <si>
    <t>IN3420180017</t>
  </si>
  <si>
    <t>GOI2217</t>
  </si>
  <si>
    <t>IN3320180182</t>
  </si>
  <si>
    <t>GOI4642</t>
  </si>
  <si>
    <t>IN1020180130</t>
  </si>
  <si>
    <t>GOI4641</t>
  </si>
  <si>
    <t>IN2920180097</t>
  </si>
  <si>
    <t>GOI2055</t>
  </si>
  <si>
    <t>IN1020180080</t>
  </si>
  <si>
    <t>GOI2205</t>
  </si>
  <si>
    <t>IN1520180291</t>
  </si>
  <si>
    <t>GOI1999</t>
  </si>
  <si>
    <t>IN3120170136</t>
  </si>
  <si>
    <t>GOI3190</t>
  </si>
  <si>
    <t>IN3720180063</t>
  </si>
  <si>
    <t>GOI4097</t>
  </si>
  <si>
    <t>IN3120180218</t>
  </si>
  <si>
    <t>GOI3363</t>
  </si>
  <si>
    <t>IN3320170191</t>
  </si>
  <si>
    <t>GOI4094</t>
  </si>
  <si>
    <t>IN1620170150</t>
  </si>
  <si>
    <t>GOI1992</t>
  </si>
  <si>
    <t>IN3120170128</t>
  </si>
  <si>
    <t>GOI3259</t>
  </si>
  <si>
    <t>IN3420180124</t>
  </si>
  <si>
    <t>GOI2163</t>
  </si>
  <si>
    <t>IN1520180226</t>
  </si>
  <si>
    <t>GOI3344</t>
  </si>
  <si>
    <t>IN1820180108</t>
  </si>
  <si>
    <t>GOI3932</t>
  </si>
  <si>
    <t>IN2720180032</t>
  </si>
  <si>
    <t>GOI2168</t>
  </si>
  <si>
    <t>IN1520180234</t>
  </si>
  <si>
    <t>GOI2032</t>
  </si>
  <si>
    <t>IN2920170205</t>
  </si>
  <si>
    <t>GOI3329</t>
  </si>
  <si>
    <t>IN3420170216</t>
  </si>
  <si>
    <t>GOI2027</t>
  </si>
  <si>
    <t>IN3520170041</t>
  </si>
  <si>
    <t>GOI2259</t>
  </si>
  <si>
    <t>IN3320180018</t>
  </si>
  <si>
    <t>GOI4092</t>
  </si>
  <si>
    <t>IN1220180021</t>
  </si>
  <si>
    <t>GOI3220</t>
  </si>
  <si>
    <t>IN1620170101</t>
  </si>
  <si>
    <t>GOI1954</t>
  </si>
  <si>
    <t>IN1520170136</t>
  </si>
  <si>
    <t>GOI3768</t>
  </si>
  <si>
    <t>IN1020170131</t>
  </si>
  <si>
    <t>GOI3593</t>
  </si>
  <si>
    <t>IN1920170108</t>
  </si>
  <si>
    <t>GOI1942</t>
  </si>
  <si>
    <t>IN1920170066</t>
  </si>
  <si>
    <t>GOI1933</t>
  </si>
  <si>
    <t>IN1920170041</t>
  </si>
  <si>
    <t>GOI4098</t>
  </si>
  <si>
    <t>IN3420170117</t>
  </si>
  <si>
    <t>GOI4099</t>
  </si>
  <si>
    <t>IN3420190016</t>
  </si>
  <si>
    <t>IGIF29</t>
  </si>
  <si>
    <t>7.7% India Grid Trust InvIT Fund (06/05/2028) **</t>
  </si>
  <si>
    <t>INE219X07215</t>
  </si>
  <si>
    <t>GOI2438</t>
  </si>
  <si>
    <t>IN1620190190</t>
  </si>
  <si>
    <t>GOI4095</t>
  </si>
  <si>
    <t>IN2020190103</t>
  </si>
  <si>
    <t>GOI2458</t>
  </si>
  <si>
    <t>IN3120190068</t>
  </si>
  <si>
    <t>GOI4093</t>
  </si>
  <si>
    <t>IN1420190085</t>
  </si>
  <si>
    <t>GOI4100</t>
  </si>
  <si>
    <t>IN3420210053</t>
  </si>
  <si>
    <t>GOI3649</t>
  </si>
  <si>
    <t>IN3520210037</t>
  </si>
  <si>
    <t>IBCL1141</t>
  </si>
  <si>
    <t>INE090A169Y6</t>
  </si>
  <si>
    <t>UTIB1258</t>
  </si>
  <si>
    <t>INE238AD6157</t>
  </si>
  <si>
    <t>KMBK808</t>
  </si>
  <si>
    <t>INE237A164R5</t>
  </si>
  <si>
    <t>BKBA364</t>
  </si>
  <si>
    <t>INE028A16DC1</t>
  </si>
  <si>
    <t>HDFC1210</t>
  </si>
  <si>
    <t>INE001A14ZT0</t>
  </si>
  <si>
    <t>FDHD2007</t>
  </si>
  <si>
    <t>5.10% HDFC Bank Limited (29/05/2023)</t>
  </si>
  <si>
    <t>FDHD2008</t>
  </si>
  <si>
    <t>5.10% HDFC Bank Limited (30/05/2023)</t>
  </si>
  <si>
    <t>FDHD2009</t>
  </si>
  <si>
    <t>5.10% HDFC Bank Limited (01/06/2023)</t>
  </si>
  <si>
    <t>FDUT963</t>
  </si>
  <si>
    <t>5.25% Axis Bank Limited (30/05/2023)</t>
  </si>
  <si>
    <t>8.57% Haryana SDL (MD 23/01/2023)</t>
  </si>
  <si>
    <t>8.67% Uttarakhand SDL (MD 06/02/2023)</t>
  </si>
  <si>
    <t>8.68% Gujarat SDL (MD 06/02/2023)</t>
  </si>
  <si>
    <t>8.67% Maharashtra SDL (MD 06/02/2023)</t>
  </si>
  <si>
    <t>8.68% Bihar SDL (MD 09/01/2023)</t>
  </si>
  <si>
    <t>8.08% Tamilnadu SDL (MD 26/12/2028)</t>
  </si>
  <si>
    <t>8% Kerala SDL (MD 11/04/2028)</t>
  </si>
  <si>
    <t>6.99% Telangana SDL (MD 10/06/2028)</t>
  </si>
  <si>
    <t>8.16% Rajasthan SDL (MD 09/05/2028)</t>
  </si>
  <si>
    <t>7.92% Uttar Pradesh SDL (MD 24/01/2028)</t>
  </si>
  <si>
    <t>8.34% Punjab SDL (MD 30/05/2028)</t>
  </si>
  <si>
    <t>7.88% Madhya Pradesh SDL (MD 24/01/2028)</t>
  </si>
  <si>
    <t>7.63% Haryana SDL (MD 01/06/2028)</t>
  </si>
  <si>
    <t>8.43% Punjab SDL (MD 05/12/2028)</t>
  </si>
  <si>
    <t>8.42% Madhya Pradesh SDL (MD 08/08/2028)</t>
  </si>
  <si>
    <t>8.33% Kerala SDL (MD 30/05/2028)</t>
  </si>
  <si>
    <t>8.29% West Bengal SDL (MD 21/02/2028)</t>
  </si>
  <si>
    <t>8.15% Tamil Nadu SDL (MD 09/05/2028)</t>
  </si>
  <si>
    <t>8.08% Maharashtra SDL (MD 26/12/2028)</t>
  </si>
  <si>
    <t>8.05% Tamilnadu SDL (MD 18/04/2028)</t>
  </si>
  <si>
    <t>6.98% Telangana SDL (MD 22/04/2028)</t>
  </si>
  <si>
    <t>6.79% West Bangal SDL (MD 30/06/2028)</t>
  </si>
  <si>
    <t>8.5% Gujarat SDL (MD 28/11/2028)</t>
  </si>
  <si>
    <t>8.45% Uttar Pradesh SDL (MD 27/02/2029)</t>
  </si>
  <si>
    <t>8.43% Goa SDL (MD 13/03/2029)</t>
  </si>
  <si>
    <t>8.45% Uttar Pradesh SDL (MD 27/06/2028)</t>
  </si>
  <si>
    <t>8.37% Madhya Pradesh SDL (MD 05/12/2028)</t>
  </si>
  <si>
    <t>8.41% Kerala SDL (MD 06/06/2028)</t>
  </si>
  <si>
    <t>8.18% Tamilnadu SDL (MD 19/12/2028)</t>
  </si>
  <si>
    <t>8.2% Uttarakhand SDL (MD 09/05/2028)</t>
  </si>
  <si>
    <t>8.15% Chhattisgarh SDL (MD 27/03/2028)</t>
  </si>
  <si>
    <t>7.99% Punjab SDL (MD 11/04/2028)</t>
  </si>
  <si>
    <t>7.65% Tamil Nadu SDL (MD 06/12/2027)</t>
  </si>
  <si>
    <t>7.64% Rajasthan SDL (MD 01/11/2027)</t>
  </si>
  <si>
    <t>7.5% Telangana SDL (MD 15/04/2028)</t>
  </si>
  <si>
    <t>7.15% Karnataka SDL (MD 09/10/2028)</t>
  </si>
  <si>
    <t>6.82% Bihar SDL (MD 14/07/2028)</t>
  </si>
  <si>
    <t>6.44% Maharashtra SDL (MD 12/08/2028)</t>
  </si>
  <si>
    <t>8.84 % Rajasthan SDL 12/09/2028</t>
  </si>
  <si>
    <t>8.73% Uttar Pradesh SDL (MD 10/10/2028)</t>
  </si>
  <si>
    <t>8.65% Rajasthan SDL (MD 03/10/2028)</t>
  </si>
  <si>
    <t>8.63% Rajasthan SDL (MD 03/09/2028)</t>
  </si>
  <si>
    <t>8.61% Punjab SDL (MD 14/11/2028)</t>
  </si>
  <si>
    <t>8.53% Gujarat SDL (MD 20/11/2028)</t>
  </si>
  <si>
    <t>8.56% Maharashtra SDL (MD 11/07/2028)</t>
  </si>
  <si>
    <t>8.49% Uttarakhand SDL (MD 21/08/2028)</t>
  </si>
  <si>
    <t>8.43% Uttar Pradesh SDL (MD 06/03/2029)</t>
  </si>
  <si>
    <t>8.44% West Bengal SDL (MD 27/06/2028)</t>
  </si>
  <si>
    <t>8.39% Uttar Pradesh SDL (MD 13/03/2029)</t>
  </si>
  <si>
    <t>8.4% Andhra Pradesh SDL (MD 20/06/2028)</t>
  </si>
  <si>
    <t>8.4% Rajasthan SDL (MD 20/06/2028)</t>
  </si>
  <si>
    <t>8.39% Andhra Pradesh SDL (MD 23/05/2028)</t>
  </si>
  <si>
    <t>8.28% Gujarat SDL (MD 20/02/2029)</t>
  </si>
  <si>
    <t>8.34% Tamil Nadu SDL (MD 28/02/2028)</t>
  </si>
  <si>
    <t>8.31% Jharkhand SDL (MD 13/02/2029)</t>
  </si>
  <si>
    <t>8.25% Tamilnadu SDL (MD 02/01/2029)</t>
  </si>
  <si>
    <t>8.34% Uttar Pradesh SDL (MD 28/02/2028)</t>
  </si>
  <si>
    <t>8.29% Haryana SDL (MD 14/03/2028)</t>
  </si>
  <si>
    <t>8.28% Tamil Nadu SDL (MD 21/02/2028)</t>
  </si>
  <si>
    <t>8.21% West Bengal SDL (MD 23/01/2029)</t>
  </si>
  <si>
    <t>8.17% Gujarat SDL (MD 19/12/2028)</t>
  </si>
  <si>
    <t>8.2% Jammu and Kashmir SDL (MD 30/01/2029)</t>
  </si>
  <si>
    <t>8.19% Odisha SDL (MD 09/05/2028)</t>
  </si>
  <si>
    <t>8.08% Gujarat SDL (MD 26/12/2028)</t>
  </si>
  <si>
    <t>8.13% Rajasthan SDL (MD 27/03/2028)</t>
  </si>
  <si>
    <t>8.09% West Bengal SDL (MD 27/03/2028)</t>
  </si>
  <si>
    <t>8.11% Chattisgarh SDL (MD 31/01/2028)</t>
  </si>
  <si>
    <t>7.98% Uttar Pradesh SDL (MD 11/04/2028)</t>
  </si>
  <si>
    <t>7.97% Assam SDL (MD 18/04/2028)</t>
  </si>
  <si>
    <t>7.86% Haryana SDL (MD 27/12/2027)</t>
  </si>
  <si>
    <t>7.75% Gujarat SDL (MD 13/12/2027)</t>
  </si>
  <si>
    <t>7.77% Andhra Pradesh SDL (MD 10/01/2028)</t>
  </si>
  <si>
    <t>7.65% Karnataka SDL (MD 06/12/2027)</t>
  </si>
  <si>
    <t>7.64% Karnataka SDL (MD 08/11/2027)</t>
  </si>
  <si>
    <t>7.55% Karnataka SDL (MD 25/10/2027)</t>
  </si>
  <si>
    <t>7.53% West Bengal SDL (MD 22/11/2027)</t>
  </si>
  <si>
    <t>7.32% West Bengal SDL (MD 26/06/2029)</t>
  </si>
  <si>
    <t>7.24% Haryana SDL (MD 18/03/2029)</t>
  </si>
  <si>
    <t>7.13% Kerala SDL (MD 10/07/2029)</t>
  </si>
  <si>
    <t>7.11% Tamilnadu SDL (MD 31/07/2029)</t>
  </si>
  <si>
    <t>7.09% Goa SDL (MD 28/08/2029)</t>
  </si>
  <si>
    <t>6.83% West Bengal SDL (MD 07/07/2028)</t>
  </si>
  <si>
    <t>6.53% Chattisgarh SDL (MD 15/09/2028)</t>
  </si>
  <si>
    <t>CRISIL A1+</t>
  </si>
  <si>
    <t>ICRA A1+</t>
  </si>
  <si>
    <t>ICRA AAA</t>
  </si>
  <si>
    <t>CRISIL AAA</t>
  </si>
  <si>
    <t>(c) ReITs</t>
  </si>
  <si>
    <t>Brookfield India Real Estate Trust</t>
  </si>
  <si>
    <t>INE0FDU25010</t>
  </si>
  <si>
    <t>Realty</t>
  </si>
  <si>
    <t>Embassy Office Parks REIT</t>
  </si>
  <si>
    <t>INE041025011</t>
  </si>
  <si>
    <t>Mindspace Business Parks REIT</t>
  </si>
  <si>
    <t>INE0CCU25019</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</si>
  <si>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</si>
  <si>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</si>
  <si>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</si>
  <si>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</si>
  <si>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</si>
  <si>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</si>
  <si>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</si>
  <si>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</si>
  <si>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</si>
  <si>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Plan wise per unit Net Asset Value are as follows:</t>
  </si>
  <si>
    <t>Options</t>
  </si>
  <si>
    <t>Direct Plan</t>
  </si>
  <si>
    <t>Parag Parikh Liquid Fund- Direct Plan Growth</t>
  </si>
  <si>
    <t>Parag Parikh Liquid Fund- Direct Plan- Daily Reinvestment of IDCW*</t>
  </si>
  <si>
    <t>Parag Parikh Liquid Fund- Direct Plan- Weekly Reinvestment of IDCW*</t>
  </si>
  <si>
    <t>Parag Parikh Liquid Fund- Direct Plan- Monthly IDCW*</t>
  </si>
  <si>
    <t>Regular Plan</t>
  </si>
  <si>
    <t>Parag Parikh Liquid Fund- 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</si>
  <si>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</si>
  <si>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</si>
  <si>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</si>
  <si>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</si>
  <si>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</si>
  <si>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</si>
  <si>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</si>
  <si>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</si>
  <si>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</si>
  <si>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</si>
  <si>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</si>
  <si>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</si>
  <si>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</si>
  <si>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</si>
  <si>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</si>
  <si>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</si>
  <si>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</si>
  <si>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</si>
  <si>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</si>
  <si>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</si>
  <si>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</si>
  <si>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</si>
  <si>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 xml:space="preserve">       (Gross exposure means sum of all long and short positions in derivatives)</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</si>
  <si>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</si>
  <si>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</si>
  <si>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</si>
  <si>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</si>
  <si>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</si>
  <si>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</si>
  <si>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</si>
  <si>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</si>
  <si>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</si>
  <si>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Parag Parikh Conservative Hybrid Fund - Direct Plan - Growth</t>
  </si>
  <si>
    <t>Parag Parikh Conservative Hybrid Fund - Regular Plan - Growth</t>
  </si>
  <si>
    <t xml:space="preserve">        Equity &amp; Equity related</t>
  </si>
  <si>
    <t xml:space="preserve">        Debt Securities</t>
  </si>
  <si>
    <t xml:space="preserve">        CRISIL AAA</t>
  </si>
  <si>
    <t xml:space="preserve">        Others</t>
  </si>
  <si>
    <t>13.  Disclosure for investments in derivative instruments</t>
  </si>
  <si>
    <t>Underlying</t>
  </si>
  <si>
    <t>Call/Put</t>
  </si>
  <si>
    <t>Number of Contracts</t>
  </si>
  <si>
    <t>Option Price when purchased (Rs. Per unit)</t>
  </si>
  <si>
    <t>Current Option Price ( Rs. Per unit)</t>
  </si>
  <si>
    <t xml:space="preserve">Total exposure through options as a % of net assets : </t>
  </si>
  <si>
    <t>Total Number of contracts entered into</t>
  </si>
  <si>
    <t>Gross Notional Value of contracts entered into Rs.</t>
  </si>
  <si>
    <t>Net Profit/Loss value on all contracts (treat premium paid as loss) Rs.</t>
  </si>
  <si>
    <t>4.   Total Bonus declared during the period ended December 31, 2022 - Nil</t>
  </si>
  <si>
    <t>5.    Total outstanding exposure in derivative instruments as on December 31, 2022 - Nil</t>
  </si>
  <si>
    <t>6.    Total investment in Foreign Securities / ADRs / GDRs as on December 31, 2022 - Nil</t>
  </si>
  <si>
    <t>7.    Details of transactions of "Credit Default Swap" for the month ended December 31, 2022 - Nil</t>
  </si>
  <si>
    <t>9.  Repo transactions in corporate debt securities during the period ending December 31, 2022 - Nil</t>
  </si>
  <si>
    <t>8.   Average Portfolio Maturity is 38 days.</t>
  </si>
  <si>
    <t>3.   Total Dividend (Net) declared during the period ended December 31, 2022 :</t>
  </si>
  <si>
    <t>8.   Average Portfolio Maturity is 1338 days.</t>
  </si>
  <si>
    <t>A. Hedging Positions through Futures as on 31-December-2022 : Nil</t>
  </si>
  <si>
    <t>B. Other than Hedging Positions through Futures as on 31-December-2022 : Nil</t>
  </si>
  <si>
    <t>C. Hedging Position through Put Option as on 31-December-2022 : Nil</t>
  </si>
  <si>
    <t>D. Other than Hedging Positions through Options as on 31-December-2022 : Nil</t>
  </si>
  <si>
    <t>E. Hedging Positions through swaps as on 30-December-2022: Nil</t>
  </si>
  <si>
    <t>December-22</t>
  </si>
  <si>
    <t>December 30, 2022 (Rs.)</t>
  </si>
  <si>
    <t>Export Import Bank of India (06/01/2023)</t>
  </si>
  <si>
    <t>Parag Parikh Flexi Cap Fund</t>
  </si>
  <si>
    <t>Parag Parikh Tax Saver Fund</t>
  </si>
  <si>
    <t>Monthly Portfolio Statement as on December 31, 2022</t>
  </si>
  <si>
    <t>null</t>
  </si>
  <si>
    <t>HDFC03</t>
  </si>
  <si>
    <t>Housing Development Finance Corporation Limited</t>
  </si>
  <si>
    <t>INE001A01036</t>
  </si>
  <si>
    <t>BAJA01</t>
  </si>
  <si>
    <t>Bajaj Holdings &amp; Investment Limited</t>
  </si>
  <si>
    <t>INE118A01012</t>
  </si>
  <si>
    <t>UTIB02</t>
  </si>
  <si>
    <t>Axis Bank Limited</t>
  </si>
  <si>
    <t>INE238A01034</t>
  </si>
  <si>
    <t>Banks</t>
  </si>
  <si>
    <t>IBCL05</t>
  </si>
  <si>
    <t>ICICI Bank Limited</t>
  </si>
  <si>
    <t>INE090A01021</t>
  </si>
  <si>
    <t>HCLT02</t>
  </si>
  <si>
    <t>HCL Technologies Limited</t>
  </si>
  <si>
    <t>INE860A01027</t>
  </si>
  <si>
    <t>IT - Software</t>
  </si>
  <si>
    <t>HERO02</t>
  </si>
  <si>
    <t>Hero MotoCorp Limited</t>
  </si>
  <si>
    <t>INE158A01026</t>
  </si>
  <si>
    <t>IEEL02</t>
  </si>
  <si>
    <t>Indian Energy Exchange Limited</t>
  </si>
  <si>
    <t>INE022Q01020</t>
  </si>
  <si>
    <t>Capital Markets</t>
  </si>
  <si>
    <t>CDSL01</t>
  </si>
  <si>
    <t>Central Depository Services (India) Limited</t>
  </si>
  <si>
    <t>INE736A01011</t>
  </si>
  <si>
    <t>MOFS03</t>
  </si>
  <si>
    <t>Motilal Oswal Financial Services Limited</t>
  </si>
  <si>
    <t>INE338I01027</t>
  </si>
  <si>
    <t>MCEX01</t>
  </si>
  <si>
    <t>Multi Commodity Exchange of India Limited</t>
  </si>
  <si>
    <t>INE745G01035</t>
  </si>
  <si>
    <t>NMDC01</t>
  </si>
  <si>
    <t>NMDC Limited</t>
  </si>
  <si>
    <t>INE584A01023</t>
  </si>
  <si>
    <t>Minerals &amp; Mining</t>
  </si>
  <si>
    <t>SPIL03</t>
  </si>
  <si>
    <t>Sun Pharmaceutical Industries Limited</t>
  </si>
  <si>
    <t>INE044A01036</t>
  </si>
  <si>
    <t>Pharmaceuticals &amp; Biotechnology</t>
  </si>
  <si>
    <t>Bajaj Finance Limited</t>
  </si>
  <si>
    <t>INE296A01024</t>
  </si>
  <si>
    <t>CHEL02</t>
  </si>
  <si>
    <t>Zydus Lifesciences Limited</t>
  </si>
  <si>
    <t>INE010B01027</t>
  </si>
  <si>
    <t>Reliance Industries Limited</t>
  </si>
  <si>
    <t>INE002A01018</t>
  </si>
  <si>
    <t>Petroleum Products</t>
  </si>
  <si>
    <t>DRRL02</t>
  </si>
  <si>
    <t>Dr. Reddy's Laboratories Limited</t>
  </si>
  <si>
    <t>INE089A01023</t>
  </si>
  <si>
    <t>CIPL03</t>
  </si>
  <si>
    <t>Cipla Limited</t>
  </si>
  <si>
    <t>INE059A01026</t>
  </si>
  <si>
    <t>BALI02</t>
  </si>
  <si>
    <t>Balkrishna Industries Limited</t>
  </si>
  <si>
    <t>INE787D01026</t>
  </si>
  <si>
    <t>Auto Components</t>
  </si>
  <si>
    <t>IPCA03</t>
  </si>
  <si>
    <t>IPCA Laboratories Limited</t>
  </si>
  <si>
    <t>INE571A01038</t>
  </si>
  <si>
    <t>ICRA01</t>
  </si>
  <si>
    <t>ICRA Limited</t>
  </si>
  <si>
    <t>INE725G01011</t>
  </si>
  <si>
    <t>MAUD01</t>
  </si>
  <si>
    <t>Maruti Suzuki India Limited</t>
  </si>
  <si>
    <t>INE585B01010</t>
  </si>
  <si>
    <t>KOMA02</t>
  </si>
  <si>
    <t>Kotak Mahindra Bank Limited</t>
  </si>
  <si>
    <t>INE237A01028</t>
  </si>
  <si>
    <t>IFEL01</t>
  </si>
  <si>
    <t>Oracle Financial Services Software Limited</t>
  </si>
  <si>
    <t>INE881D01027</t>
  </si>
  <si>
    <t>UTIA01</t>
  </si>
  <si>
    <t>UTI Asset Management Company Limited</t>
  </si>
  <si>
    <t>INE094J01016</t>
  </si>
  <si>
    <t>GUAM02</t>
  </si>
  <si>
    <t>Ambuja Cements Limited</t>
  </si>
  <si>
    <t>INE079A01024</t>
  </si>
  <si>
    <t>Cement &amp; Cement Products</t>
  </si>
  <si>
    <t>IIBL01</t>
  </si>
  <si>
    <t>IndusInd Bank Limited</t>
  </si>
  <si>
    <t>INE095A01012</t>
  </si>
  <si>
    <t>MASC01</t>
  </si>
  <si>
    <t>Maharashtra Scooters Limited</t>
  </si>
  <si>
    <t>INE288A01013</t>
  </si>
  <si>
    <t>TEMA02</t>
  </si>
  <si>
    <t>Tech Mahindra Limited</t>
  </si>
  <si>
    <t>INE669C01036</t>
  </si>
  <si>
    <t>HLEL02</t>
  </si>
  <si>
    <t>Hindustan Unilever Limited</t>
  </si>
  <si>
    <t>INE030A01027</t>
  </si>
  <si>
    <t>HDLI01</t>
  </si>
  <si>
    <t>HDFC Life Insurance Company Limited</t>
  </si>
  <si>
    <t>INE795G01014</t>
  </si>
  <si>
    <t>Insurance</t>
  </si>
  <si>
    <t>NMST01</t>
  </si>
  <si>
    <t>INE0NNS01018</t>
  </si>
  <si>
    <t>Equity &amp; Equity related Foreign Investments</t>
  </si>
  <si>
    <t>951692USD</t>
  </si>
  <si>
    <t>Microsoft Corp</t>
  </si>
  <si>
    <t>US5949181045</t>
  </si>
  <si>
    <t>29798540USD</t>
  </si>
  <si>
    <t>Alphabet Inc A</t>
  </si>
  <si>
    <t>US02079K3059</t>
  </si>
  <si>
    <t>645156USD</t>
  </si>
  <si>
    <t>Amazon Com Inc</t>
  </si>
  <si>
    <t>US0231351067</t>
  </si>
  <si>
    <t>14971609USD</t>
  </si>
  <si>
    <t>Meta Platforms Registered Shares A</t>
  </si>
  <si>
    <t>US30303M1027</t>
  </si>
  <si>
    <t>4682984USD</t>
  </si>
  <si>
    <t>US86959X1072</t>
  </si>
  <si>
    <t>HDFC Life Insurance Company Limited January 2023 Future</t>
  </si>
  <si>
    <t>Hindustan Unilever Limited January 2023 Future</t>
  </si>
  <si>
    <t>Tech Mahindra Limited January 2023 Future</t>
  </si>
  <si>
    <t>IndusInd Bank Limited January 2023 Future</t>
  </si>
  <si>
    <t>Ambuja Cements Limited January 2023 Future</t>
  </si>
  <si>
    <t>Kotak Mahindra Bank Limited January 2023 Future</t>
  </si>
  <si>
    <t>Maruti Suzuki India Limited January 2023 Future</t>
  </si>
  <si>
    <t>Reliance Industries Limited January 2023 Future</t>
  </si>
  <si>
    <t>Bajaj Finance Limited January 2023 Future</t>
  </si>
  <si>
    <t>FDUT994</t>
  </si>
  <si>
    <t>4.60% Axis Bank Limited (03/11/2023)</t>
  </si>
  <si>
    <t>FDUT992</t>
  </si>
  <si>
    <t>4.60% Axis Bank Limited (02/11/2023)</t>
  </si>
  <si>
    <t>FDUT991</t>
  </si>
  <si>
    <t>4.60% Axis Bank Limited (01/11/2023)</t>
  </si>
  <si>
    <t>FDUT997</t>
  </si>
  <si>
    <t>4.60% Axis Bank Limited (05/12/2023)</t>
  </si>
  <si>
    <t>FDUT966</t>
  </si>
  <si>
    <t>3.3% Axis Bank Limited (14/06/2023)</t>
  </si>
  <si>
    <t>FDUT964</t>
  </si>
  <si>
    <t>3.3% Axis Bank Limited (31/05/2023)</t>
  </si>
  <si>
    <t>FDUT981</t>
  </si>
  <si>
    <t>3.65% Axis Bank Limited (05/07/2023)</t>
  </si>
  <si>
    <t>FDUT982</t>
  </si>
  <si>
    <t>3.65% Axis Bank Limited (06/07/2023)</t>
  </si>
  <si>
    <t>FDUT983</t>
  </si>
  <si>
    <t>3.65% Axis Bank Limited (20/07/2023)</t>
  </si>
  <si>
    <t>FDUT965</t>
  </si>
  <si>
    <t>3.3% Axis Bank Limited (07/06/2023)</t>
  </si>
  <si>
    <t>FDUT989</t>
  </si>
  <si>
    <t>3.65% Axis Bank Limited (29/08/2023)</t>
  </si>
  <si>
    <t>FDUT995</t>
  </si>
  <si>
    <t>4.60% Axis Bank Limited (01/12/2023)</t>
  </si>
  <si>
    <t>FDUT988</t>
  </si>
  <si>
    <t>3.65% Axis Bank Limited (23/08/2023)</t>
  </si>
  <si>
    <t>FDUT996</t>
  </si>
  <si>
    <t>4.60% Axis Bank Limited (04/12/2023)</t>
  </si>
  <si>
    <t>FDUT990</t>
  </si>
  <si>
    <t>4.60% Axis Bank Limited (30/10/2023)</t>
  </si>
  <si>
    <t>FDUT993</t>
  </si>
  <si>
    <t>4% Axis Bank Limited (01/02/2023)</t>
  </si>
  <si>
    <t>FDHD2025</t>
  </si>
  <si>
    <t>5.7% HDFC Bank Limited (19/10/2023)</t>
  </si>
  <si>
    <t>$0.00%</t>
  </si>
  <si>
    <t xml:space="preserve">$  Less Than 0.01% of Net Asset Value </t>
  </si>
  <si>
    <t>TCSL01</t>
  </si>
  <si>
    <t>Tata Consultancy Services Limited</t>
  </si>
  <si>
    <t>INE467B01029</t>
  </si>
  <si>
    <t>WIPR02</t>
  </si>
  <si>
    <t>Wipro Limited</t>
  </si>
  <si>
    <t>INE075A01022</t>
  </si>
  <si>
    <t>CMSI01</t>
  </si>
  <si>
    <t>CMS Info System Limited</t>
  </si>
  <si>
    <t>INE925R01014</t>
  </si>
  <si>
    <t>Commercial Services &amp; Supplies</t>
  </si>
  <si>
    <t>CPIL02</t>
  </si>
  <si>
    <t>CCL Products (India) Limited</t>
  </si>
  <si>
    <t>INE421D01022</t>
  </si>
  <si>
    <t>Agricultural Food &amp; other Products</t>
  </si>
  <si>
    <t>November 30, 2022 (Rs.)</t>
  </si>
  <si>
    <t>NSE_FUTCUR_USDINR_27/01/2023</t>
  </si>
  <si>
    <t>Notes &amp; Symbols :-</t>
  </si>
  <si>
    <t>*Traded on US OTC Markets. Underlying shares are listed on Tokyo Stock Exchange</t>
  </si>
  <si>
    <t># The Name of the Industry is in accordance with Industry Classification for Foreign Securities is as per NASDAQ.</t>
  </si>
  <si>
    <t>2.   Total value and percentage of Illiquid Equity Shares: Nil</t>
  </si>
  <si>
    <t>3.   Plan wise per unit Net Asset Value are as follows:</t>
  </si>
  <si>
    <t>Plan / Option</t>
  </si>
  <si>
    <t>13.  Deviation from the valuation prices given by valuation agencies: NIL</t>
  </si>
  <si>
    <t>14.  Disclosure for investments in derivative instruments</t>
  </si>
  <si>
    <t>Series</t>
  </si>
  <si>
    <t>Long / Short</t>
  </si>
  <si>
    <t>Futures Price when purchased 
( Rs. Per unit)</t>
  </si>
  <si>
    <t>Current price of the contract
( Rs. Per unit)</t>
  </si>
  <si>
    <t>Margin maintained in Rs. Lakhs</t>
  </si>
  <si>
    <t>a. Equity Futures</t>
  </si>
  <si>
    <t>Nil</t>
  </si>
  <si>
    <t>b. Currency Future</t>
  </si>
  <si>
    <t>Short</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</si>
  <si>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</si>
  <si>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</si>
  <si>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</si>
  <si>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</si>
  <si>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</si>
  <si>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</si>
  <si>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</si>
  <si>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</si>
  <si>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</si>
  <si>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</si>
  <si>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Total exposure through options as a % of net assets : Nil</t>
  </si>
  <si>
    <t>4.   Total Dividend (Net) declared during the period ended December 31, 2022 - Nil</t>
  </si>
  <si>
    <t>5.   Total Bonus declared during the period ended December 31, 2022 - Nil</t>
  </si>
  <si>
    <t>12.  Repo transactions in corporate debt securities during the period ending December 31, 2022 is Nil.</t>
  </si>
  <si>
    <t>6.    Total outstanding exposure in derivative instruments as on December 31, 2022: Rs.(-46,81,72,64,000)</t>
  </si>
  <si>
    <t>7.    Total investment in Foreign Securities / ADRs / GDRs as on December 31, 2022: Rs. 43,78,24,17,851.83</t>
  </si>
  <si>
    <t>9.    Total Brokerage paid for Buying/ Selling of Investment for December 2022 is Rs. 1,60,69,743.86</t>
  </si>
  <si>
    <t>Currency Derivatives-27-Jan-2023</t>
  </si>
  <si>
    <t>Total %age of existing assets hedged through futures: 16.58%</t>
  </si>
  <si>
    <t>Note: In addition to this, 15.51% of our Portfolio is in Foreign Securities (USD) and 0.0003% is in Foreign Currency (USD). 82.49% of total Foreign Portfolio (USD) is hedged through Currency Derivatives to avoid currency risk.</t>
  </si>
  <si>
    <t xml:space="preserve">For the period 01-December-2022 to 31-December-2022, the following details specified for hedging transactions through futures which have been squared off/expired : </t>
  </si>
  <si>
    <t xml:space="preserve">D. Other than Hedging Positions through Options as on 31-December-2022 : </t>
  </si>
  <si>
    <t>For the period 01-December-2022 to 31-December-2022, the following details specified for hedging transactions through options which have already been exercised/expired :</t>
  </si>
  <si>
    <t>E. Hedging Positions through swaps as on 31-December-2022: Nil</t>
  </si>
  <si>
    <t>6.    Total outstanding exposure in derivative instruments as on December 31, 2022 - Nil</t>
  </si>
  <si>
    <t>7.    Total investment in Foreign Securities / ADRs / GDRs as on December 31, 2022 - Nil</t>
  </si>
  <si>
    <t>11.  Repo transactions in corporate debt securities during the period ending December 31, 2022 - Nil</t>
  </si>
  <si>
    <t>8.    Total Commission paid in the month of December 2022 : Rs. 81,226,242.61</t>
  </si>
  <si>
    <t>8.    Total Commission paid in the month of December 2022 : 3,897,487.93</t>
  </si>
  <si>
    <t>IND A1+</t>
  </si>
  <si>
    <t>11.  Portfolio Turnover Ratio (Excluding Equity Arbitrage): 10.73</t>
  </si>
  <si>
    <t>10.  Portfolio Turnover Ratio : 5.28</t>
  </si>
  <si>
    <t>10.  Portfolio Turnover Ratio (Including Equity Arbitrage): 19.96</t>
  </si>
  <si>
    <t>Ferrous Metals</t>
  </si>
  <si>
    <t>Internet and Technology #</t>
  </si>
  <si>
    <t>Consumer Services #</t>
  </si>
  <si>
    <t>Automobiles #</t>
  </si>
  <si>
    <t xml:space="preserve">NMDC Steel Limited </t>
  </si>
  <si>
    <t>Parag Parikh Flexi Cap Fund (An open-ended dynamic equity scheme investing across large cap, mid-cap, small-cap stocks)</t>
  </si>
  <si>
    <t>Parag Parikh Liquid Fund (An Open Ended Liquid Scheme. A Relatively Low Interest Rate Risk and Relatively low Credit Risk)</t>
  </si>
  <si>
    <t>Parag Parikh Tax Saver Fund (An open ended equity linked saving scheme with a statutory lock in of 3 years and tax benefit)</t>
  </si>
  <si>
    <t>Parag Parikh Conservative Hybrid Fund (An open-ended hybrid scheme investing predominantly in debt instruments)</t>
  </si>
  <si>
    <t xml:space="preserve">Kotak Mahindra Bank Limited (17/02/2023) </t>
  </si>
  <si>
    <t xml:space="preserve">National Bank For Agriculture and Rural Development (14/02/2023) </t>
  </si>
  <si>
    <t xml:space="preserve">Axis Bank Limited (28/02/2023) </t>
  </si>
  <si>
    <t xml:space="preserve">Axis Bank Limited (16/01/2023) </t>
  </si>
  <si>
    <t xml:space="preserve">National Bank For Agriculture and Rural Development (08/02/2023) </t>
  </si>
  <si>
    <t xml:space="preserve">Bank of Baroda (14/02/2023) </t>
  </si>
  <si>
    <t xml:space="preserve">Housing Development Finance Corporation Limited (03/03/2023) </t>
  </si>
  <si>
    <t>Parag Parikh Conservative Hybrid Fund - Direct Plan - Monthly IDCW*</t>
  </si>
  <si>
    <t>Parag Parikh Conservative Hybrid Fund - Regular Plan - Monthly IDCW*</t>
  </si>
  <si>
    <t xml:space="preserve">ICICI Bank Limited (17/11/2023) </t>
  </si>
  <si>
    <t xml:space="preserve">Axis Bank Limited (23/11/2023) </t>
  </si>
  <si>
    <t xml:space="preserve">Kotak Mahindra Bank Limited (11/12/2023) </t>
  </si>
  <si>
    <t xml:space="preserve">Bank of Baroda (20/12/2023) </t>
  </si>
  <si>
    <t xml:space="preserve">Housing Development Finance Corporation Limited (23/11/2023) </t>
  </si>
  <si>
    <t>PPFCF</t>
  </si>
  <si>
    <t>PPLF</t>
  </si>
  <si>
    <t>PPTSF</t>
  </si>
  <si>
    <t>PPCHF</t>
  </si>
  <si>
    <t>Lumpsum Investment Performance (Compounded annual returns)</t>
  </si>
  <si>
    <t>Date</t>
  </si>
  <si>
    <t>Scheme</t>
  </si>
  <si>
    <t>Benchmark</t>
  </si>
  <si>
    <t>Index</t>
  </si>
  <si>
    <t>Value of Investment of Rs. 10,000/-</t>
  </si>
  <si>
    <t>Nifty 500 (TRI)</t>
  </si>
  <si>
    <t xml:space="preserve">Nifty 50 (TRI) </t>
  </si>
  <si>
    <t>Since Inception (24 May, 2013)</t>
  </si>
  <si>
    <t>December 31, 2021 to December 30, 2022 (Last 1 year)</t>
  </si>
  <si>
    <t>December 31, 2019 to December 30, 2022 (Last 3 year)</t>
  </si>
  <si>
    <t>December 29, 2017 to December 30, 2022 (Last 5 year)</t>
  </si>
  <si>
    <t>SIP Investment Performance - Parag Parikh Flexi Cap Fund - Regular Plan</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</si>
  <si>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</si>
  <si>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</si>
  <si>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</si>
  <si>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</si>
  <si>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</si>
  <si>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</si>
  <si>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</si>
  <si>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</si>
  <si>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</si>
  <si>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</si>
  <si>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</si>
  <si>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</si>
  <si>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</si>
  <si>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</si>
  <si>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</si>
  <si>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December 30, 2022</t>
  </si>
  <si>
    <t>Macaulay Duration (years)</t>
  </si>
  <si>
    <t>Net Asset Value (NAV) as on December 30, 2022</t>
  </si>
  <si>
    <t>Regular Plan : 47.7107</t>
  </si>
  <si>
    <t>Direct Plan : 51.0328</t>
  </si>
  <si>
    <t>Particulars</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</si>
  <si>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</si>
  <si>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</si>
  <si>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</si>
  <si>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</si>
  <si>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</si>
  <si>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</si>
  <si>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 xml:space="preserve">                        NIFTY 500 TRI</t>
  </si>
  <si>
    <t>Crisil Liquid Fund AI Index</t>
  </si>
  <si>
    <t>CRISIL 1 year T-bill Index</t>
  </si>
  <si>
    <t>Since Inception (11 May, 2018)</t>
  </si>
  <si>
    <t>December 23, 2022 to December 30, 2022 (Last 7 Days)</t>
  </si>
  <si>
    <t>December 15, 2022 to December 30, 2022 (Last 15 days)</t>
  </si>
  <si>
    <t>November 31, 2022 to December 30, 2022 (Last 1 Month)</t>
  </si>
  <si>
    <t>Regular Plan : 1229.9722</t>
  </si>
  <si>
    <t>Direct Plan : 1235.8144</t>
  </si>
  <si>
    <t>Avg maturity of the fund (days)</t>
  </si>
  <si>
    <t>Modified duration (years)</t>
  </si>
  <si>
    <t>YTM</t>
  </si>
  <si>
    <t>Riskometer</t>
  </si>
  <si>
    <t>1.Income over short term.</t>
  </si>
  <si>
    <t>2.Investments in Debt/Money Market instruments.</t>
  </si>
  <si>
    <t xml:space="preserve">                 CRISIL Liquid Fund AI Index</t>
  </si>
  <si>
    <t>Since Inception (24 July, 2019)</t>
  </si>
  <si>
    <t>NA</t>
  </si>
  <si>
    <t>SIP Investment Performance - Parag Parikh Tax Saver Fund - Regular Plan - Growth</t>
  </si>
  <si>
    <t>SIP Investment Performance - Parag Parikh Tax Saver Fund - Direct Plan - Growth</t>
  </si>
  <si>
    <t>Regular Plan : 19.85</t>
  </si>
  <si>
    <t>Direct Plan : 20.7372</t>
  </si>
  <si>
    <t xml:space="preserve">             Riskometer</t>
  </si>
  <si>
    <t>1.Long Term Capital Appreciation.     </t>
  </si>
  <si>
    <t xml:space="preserve">2.Investment predominantly in equity and equity related securities.          </t>
  </si>
  <si>
    <t xml:space="preserve">Lumpsum Investment Performance </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</si>
  <si>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</si>
  <si>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</si>
  <si>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</si>
  <si>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</si>
  <si>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</si>
  <si>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</si>
  <si>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</si>
  <si>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Regular Plan : 11.1998</t>
  </si>
  <si>
    <t>Direct Plan : 11.2538</t>
  </si>
  <si>
    <t>•	To generate regular income through investments predominantly in debt and money market instruments</t>
  </si>
  <si>
    <t>•	Long term capital appreciation from the portion of equity investments under the scheme</t>
  </si>
  <si>
    <t xml:space="preserve">     CRISIL Hybrid 85+15 - Conservative Index TRI</t>
  </si>
  <si>
    <t>9.    Total Brokerage paid for Buying/ Selling of Investment for December 2022 is Rs. 199,664.69</t>
  </si>
  <si>
    <t>Arbitrage</t>
  </si>
  <si>
    <t>DERIVATIVES</t>
  </si>
  <si>
    <t>Market value 
(Rs. in Lakhs)</t>
  </si>
  <si>
    <t>% to AUM</t>
  </si>
  <si>
    <t>Notes &amp; Symbols</t>
  </si>
  <si>
    <t>Currency Future</t>
  </si>
  <si>
    <t>Stock Futures</t>
  </si>
  <si>
    <t>Derivatives Total</t>
  </si>
  <si>
    <t>Industry^^</t>
  </si>
  <si>
    <t>^^ The Name of the Industry is in accordance with Industry Classification as recommended by AMFI.</t>
  </si>
  <si>
    <t>Since Inception from May 24,2013</t>
  </si>
  <si>
    <t>Since Inception from July 24,2019</t>
  </si>
  <si>
    <t>Suzuki Motor Corp*</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</si>
  <si>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</si>
  <si>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</si>
  <si>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</si>
  <si>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</si>
  <si>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</si>
  <si>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</si>
  <si>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</si>
  <si>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</si>
  <si>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</si>
  <si>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</si>
  <si>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</si>
  <si>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</si>
  <si>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</si>
  <si>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</si>
  <si>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</si>
  <si>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</si>
  <si>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</si>
  <si>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</si>
  <si>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</si>
  <si>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</si>
  <si>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</si>
  <si>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</si>
  <si>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</si>
  <si>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</si>
  <si>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</si>
  <si>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</si>
  <si>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</si>
  <si>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</si>
  <si>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</si>
  <si>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</si>
  <si>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</si>
  <si>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</si>
  <si>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</si>
  <si>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</si>
  <si>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</si>
  <si>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</si>
  <si>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</si>
  <si>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</si>
  <si>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</si>
  <si>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</si>
  <si>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</si>
  <si>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</si>
  <si>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</si>
  <si>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</si>
  <si>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Growth</t>
  </si>
  <si>
    <t>Last 3 years</t>
  </si>
  <si>
    <t xml:space="preserve">Monthly Income Distribution cum Capital Withdrawal (IDCW) option </t>
  </si>
  <si>
    <t>Expense Ratio</t>
  </si>
  <si>
    <t>*Including additional expenses and GST on management fees</t>
  </si>
  <si>
    <t>0.76%*</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</si>
  <si>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</si>
  <si>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</si>
  <si>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</si>
  <si>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</si>
  <si>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</si>
  <si>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</si>
  <si>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</si>
  <si>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</si>
  <si>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December 30, 2022</t>
  </si>
  <si>
    <t>0.33%*</t>
  </si>
  <si>
    <t>0.63%*</t>
  </si>
  <si>
    <t>Net Asset Value (NAV) as on 30/12/2022</t>
  </si>
  <si>
    <t>0.82%*</t>
  </si>
  <si>
    <t>2.22%*</t>
  </si>
  <si>
    <t>1.65%*</t>
  </si>
  <si>
    <t>Back to Scheme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</si>
</sst>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_);_(* \(#,##0.00\);_(* &quot;-&quot;??_);_(@_)"/>
    <numFmt numFmtId="165" formatCode="_-* #,##0.00_-;\-* #,##0.00_-;_-* &quot;-&quot;??_-;_-@_-"/>
    <numFmt numFmtId="166" formatCode="#,##0.00;\(#,##0.00\)"/>
    <numFmt numFmtId="167" formatCode="#,##0.00%;\(#,##0.00\)%"/>
    <numFmt numFmtId="168" formatCode="#,##0.00%"/>
    <numFmt numFmtId="169" formatCode="_(* #,##0_);_(* \(#,##0\);_(* &quot;-&quot;??_);_(@_)"/>
    <numFmt numFmtId="170" formatCode="dd/mm/yyyy;@"/>
    <numFmt numFmtId="171" formatCode="0.0000"/>
    <numFmt numFmtId="172" formatCode="_(* #,##0.0000_);_(* \(#,##0.0000\);_(* &quot;-&quot;??_);_(@_)"/>
    <numFmt numFmtId="173" formatCode="_(* #,##0.00000_);_(* \(#,##0.00000\);_(* &quot;-&quot;??_);_(@_)"/>
    <numFmt numFmtId="174" formatCode="[$-409]d/mmm/yy;@"/>
    <numFmt numFmtId="175" formatCode="0.00000000"/>
    <numFmt numFmtId="176" formatCode="#,##0.0000"/>
    <numFmt numFmtId="177" formatCode="_(* #,##0_);_(* \(#,##0\);_(* &quot;-&quot;_);_(* @_)"/>
    <numFmt numFmtId="178" formatCode="_(* #,##0.00_);_(* \(#,##0.00\);_(* &quot;-&quot;_);_(* @_)"/>
    <numFmt numFmtId="179" formatCode="#,##0.0"/>
    <numFmt numFmtId="180" formatCode="[$-409]mmmm/yy;@"/>
    <numFmt numFmtId="181" formatCode="0.0000%"/>
    <numFmt numFmtId="182" formatCode="#,##0.000"/>
    <numFmt numFmtId="183" formatCode="_(* #,##0_);_(* \(#,##0\);_(* \-??_);_(@_)"/>
    <numFmt numFmtId="184" formatCode="0.00_);\(0.00\)"/>
    <numFmt numFmtId="185" formatCode="[$-409]mmmm\ d\,\ yyyy;@"/>
    <numFmt numFmtId="186" formatCode="0.000"/>
  </numFmts>
  <fonts count="57">
    <font>
      <sz val="11"/>
      <color theme="1"/>
      <name val="Calibri"/>
      <family val="2"/>
      <scheme val="minor"/>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sz val="11"/>
      <color theme="1"/>
      <name val="Calibri"/>
      <family val="2"/>
      <scheme val="minor"/>
    </font>
    <font>
      <b/>
      <sz val="9"/>
      <color theme="1"/>
      <name val="Arial"/>
      <family val="2"/>
    </font>
    <font>
      <b/>
      <sz val="9"/>
      <name val="Arial"/>
      <family val="2"/>
    </font>
    <font>
      <sz val="10"/>
      <name val="Arial"/>
      <family val="2"/>
    </font>
    <font>
      <sz val="9"/>
      <color theme="1"/>
      <name val="Arial"/>
      <family val="2"/>
    </font>
    <font>
      <sz val="9"/>
      <name val="Arial"/>
      <family val="2"/>
    </font>
    <font>
      <sz val="9"/>
      <color rgb="FFFF0000"/>
      <name val="Arial"/>
      <family val="2"/>
    </font>
    <font>
      <b/>
      <sz val="9"/>
      <color indexed="8"/>
      <name val="Arial"/>
      <family val="2"/>
    </font>
    <font>
      <b/>
      <sz val="11"/>
      <color theme="1"/>
      <name val="Calibri"/>
      <family val="2"/>
      <scheme val="minor"/>
    </font>
    <font>
      <b/>
      <sz val="10"/>
      <color theme="1"/>
      <name val="Franklin Gothic Book"/>
      <family val="2"/>
    </font>
    <font>
      <sz val="10"/>
      <color theme="1"/>
      <name val="Franklin Gothic Book"/>
      <family val="2"/>
    </font>
    <font>
      <sz val="10"/>
      <name val="Franklin Gothic Book"/>
      <family val="2"/>
    </font>
    <font>
      <sz val="11"/>
      <name val="Franklin Gothic Book"/>
      <family val="2"/>
    </font>
    <font>
      <sz val="10"/>
      <color indexed="56"/>
      <name val="Tahoma"/>
      <family val="2"/>
    </font>
    <font>
      <sz val="11"/>
      <name val="Calibri"/>
      <family val="2"/>
    </font>
    <font>
      <sz val="12"/>
      <color rgb="FF0B5394"/>
      <name val="Comic Sans MS"/>
      <family val="4"/>
    </font>
    <font>
      <sz val="10"/>
      <color theme="1"/>
      <name val="Arial"/>
      <family val="2"/>
    </font>
    <font>
      <b/>
      <sz val="11"/>
      <name val="Franklin Gothic Book"/>
      <family val="2"/>
    </font>
    <font>
      <b/>
      <sz val="11"/>
      <color theme="1"/>
      <name val="Franklin Gothic Book"/>
      <family val="2"/>
    </font>
    <font>
      <b/>
      <sz val="11"/>
      <color indexed="8"/>
      <name val="Franklin Gothic Book"/>
      <family val="2"/>
    </font>
    <font>
      <sz val="10"/>
      <name val="Arial"/>
      <family val="2"/>
      <charset val="1"/>
    </font>
    <font>
      <b/>
      <sz val="10"/>
      <name val="Arial"/>
      <family val="2"/>
      <charset val="1"/>
    </font>
    <font>
      <sz val="10"/>
      <name val="Times New Roman"/>
      <family val="1"/>
    </font>
    <font>
      <b/>
      <sz val="10"/>
      <name val="Times New Roman"/>
      <family val="1"/>
    </font>
    <font>
      <sz val="8.25"/>
      <name val="Microsoft Sans Serif"/>
      <family val="2"/>
    </font>
    <font>
      <sz val="10"/>
      <color theme="1"/>
      <name val="Times New Roman"/>
      <family val="1"/>
    </font>
    <font>
      <b/>
      <sz val="10"/>
      <color theme="1"/>
      <name val="Times New Roman"/>
      <family val="1"/>
    </font>
    <font>
      <sz val="10"/>
      <color theme="1"/>
      <name val="Calibri"/>
      <family val="2"/>
      <scheme val="minor"/>
    </font>
    <font>
      <b/>
      <sz val="10"/>
      <color rgb="FF333333"/>
      <name val="Franklin Gothic Book"/>
      <family val="2"/>
    </font>
    <font>
      <sz val="10"/>
      <color rgb="FF333333"/>
      <name val="Franklin Gothic Book"/>
      <family val="2"/>
    </font>
    <font>
      <sz val="10"/>
      <color rgb="FFFF0000"/>
      <name val="Times New Roman"/>
      <family val="1"/>
    </font>
    <font>
      <sz val="10"/>
      <color indexed="8"/>
      <name val="Franklin Gothic Book"/>
      <family val="2"/>
    </font>
    <font>
      <b/>
      <sz val="10"/>
      <color indexed="8"/>
      <name val="Franklin Gothic Book"/>
      <family val="2"/>
    </font>
    <font>
      <b/>
      <sz val="9"/>
      <color indexed="8"/>
      <name val="Franklin Gothic Book"/>
      <family val="2"/>
    </font>
    <font>
      <sz val="9"/>
      <color indexed="8"/>
      <name val="Franklin Gothic Book"/>
      <family val="2"/>
    </font>
    <font>
      <b/>
      <sz val="9"/>
      <color indexed="63"/>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8.25"/>
      <color theme="1"/>
      <name val="Microsoft Sans Serif"/>
      <family val="2"/>
    </font>
    <font>
      <b/>
      <sz val="11"/>
      <name val="Times New Roman"/>
      <family val="1"/>
    </font>
    <font>
      <u/>
      <sz val="11"/>
      <color theme="10"/>
      <name val="Calibri"/>
      <family val="2"/>
      <scheme val="minor"/>
    </font>
    <font>
      <b/>
      <sz val="10"/>
      <name val="Arial"/>
      <family val="2"/>
    </font>
    <font>
      <b/>
      <sz val="10"/>
      <color indexed="8"/>
      <name val="Arial"/>
      <family val="2"/>
    </font>
    <font>
      <vertAlign val="superscript"/>
      <sz val="10"/>
      <name val="Arial"/>
      <family val="2"/>
    </font>
    <font>
      <sz val="10"/>
      <color indexed="8"/>
      <name val="Arial"/>
      <family val="2"/>
    </font>
    <font>
      <b/>
      <sz val="10"/>
      <color theme="1"/>
      <name val="Arial"/>
      <family val="2"/>
    </font>
    <font>
      <u/>
      <sz val="10"/>
      <color theme="10"/>
      <name val="Arial"/>
      <family val="2"/>
    </font>
    <font>
      <sz val="10"/>
      <color theme="0"/>
      <name val="Arial"/>
      <family val="2"/>
    </font>
  </fonts>
  <fills count="41">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8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theme="0" tint="-0.14996795556505021"/>
      </bottom>
      <diagonal/>
    </border>
    <border>
      <left style="medium">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thin">
        <color indexed="64"/>
      </right>
      <top style="thin">
        <color theme="0" tint="-0.14993743705557422"/>
      </top>
      <bottom style="thin">
        <color theme="0" tint="-0.14993743705557422"/>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s>
  <cellStyleXfs count="19">
    <xf numFmtId="0" fontId="0" fillId="0" borderId="0"/>
    <xf numFmtId="165" fontId="7" fillId="0" borderId="0" applyFont="0" applyFill="0" applyBorder="0" applyAlignment="0" applyProtection="0"/>
    <xf numFmtId="9" fontId="7" fillId="0" borderId="0" applyFont="0" applyFill="0" applyBorder="0" applyAlignment="0" applyProtection="0"/>
    <xf numFmtId="164" fontId="10" fillId="40" borderId="6" applyFont="0" applyFill="0" applyBorder="0" applyAlignment="0" applyProtection="0"/>
    <xf numFmtId="0" fontId="10" fillId="40" borderId="6"/>
    <xf numFmtId="0" fontId="7" fillId="40" borderId="6"/>
    <xf numFmtId="0" fontId="7" fillId="40" borderId="6"/>
    <xf numFmtId="164" fontId="7" fillId="40" borderId="6" applyFont="0" applyFill="0" applyBorder="0" applyAlignment="0" applyProtection="0"/>
    <xf numFmtId="0" fontId="7" fillId="40" borderId="6"/>
    <xf numFmtId="0" fontId="7" fillId="40" borderId="6"/>
    <xf numFmtId="0" fontId="7" fillId="40" borderId="6"/>
    <xf numFmtId="0" fontId="7" fillId="40" borderId="6"/>
    <xf numFmtId="0" fontId="7" fillId="40" borderId="6"/>
    <xf numFmtId="0" fontId="7" fillId="40" borderId="6"/>
    <xf numFmtId="0" fontId="7" fillId="40" borderId="6"/>
    <xf numFmtId="0" fontId="49" fillId="0" borderId="0" applyNumberFormat="0" applyFill="0" applyBorder="0" applyAlignment="0" applyProtection="0"/>
    <xf numFmtId="0" fontId="27" fillId="40" borderId="6"/>
    <xf numFmtId="9" fontId="10" fillId="40" borderId="6" applyFont="0" applyFill="0" applyBorder="0" applyAlignment="0" applyProtection="0"/>
    <xf numFmtId="9" fontId="7" fillId="40" borderId="6" applyFont="0" applyFill="0" applyBorder="0" applyAlignment="0" applyProtection="0"/>
  </cellStyleXfs>
  <cellXfs count="667">
    <xf numFmtId="0" fontId="0" fillId="0" borderId="0" xfId="0"/>
    <xf numFmtId="0" fontId="1" fillId="2" borderId="1" xfId="0" applyFont="1" applyFill="1" applyBorder="1" applyAlignment="1">
      <alignment horizontal="left" vertical="top" wrapText="1"/>
    </xf>
    <xf numFmtId="0" fontId="0" fillId="3" borderId="0" xfId="0" applyFill="1" applyAlignment="1" applyProtection="1">
      <alignment wrapText="1"/>
      <protection locked="0"/>
    </xf>
    <xf numFmtId="0" fontId="2" fillId="4" borderId="2" xfId="0" applyFont="1" applyFill="1" applyBorder="1" applyAlignment="1">
      <alignment horizontal="left" vertical="top" wrapText="1"/>
    </xf>
    <xf numFmtId="0" fontId="2" fillId="5" borderId="2" xfId="0" applyFont="1" applyFill="1" applyBorder="1" applyAlignment="1">
      <alignment horizontal="center" vertical="top" wrapText="1"/>
    </xf>
    <xf numFmtId="0" fontId="1" fillId="6" borderId="2" xfId="0" applyFont="1" applyFill="1" applyBorder="1" applyAlignment="1">
      <alignment horizontal="left" vertical="top" wrapText="1"/>
    </xf>
    <xf numFmtId="0" fontId="2" fillId="7"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9"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4" fillId="11" borderId="6" xfId="0" applyFont="1" applyFill="1" applyBorder="1" applyAlignment="1">
      <alignment horizontal="justify" vertical="top" wrapText="1"/>
    </xf>
    <xf numFmtId="0" fontId="2" fillId="12" borderId="7" xfId="0" applyFont="1" applyFill="1" applyBorder="1" applyAlignment="1">
      <alignment horizontal="left" vertical="top" wrapText="1"/>
    </xf>
    <xf numFmtId="0" fontId="1" fillId="13" borderId="8" xfId="0" applyFont="1" applyFill="1" applyBorder="1" applyAlignment="1">
      <alignment horizontal="left" vertical="top" wrapText="1"/>
    </xf>
    <xf numFmtId="0" fontId="5" fillId="14" borderId="9" xfId="0" applyFont="1" applyFill="1" applyBorder="1" applyAlignment="1">
      <alignment horizontal="right" vertical="top" wrapText="1"/>
    </xf>
    <xf numFmtId="0" fontId="5" fillId="15" borderId="10" xfId="0" applyFont="1" applyFill="1" applyBorder="1" applyAlignment="1">
      <alignment horizontal="right" vertical="top" wrapText="1"/>
    </xf>
    <xf numFmtId="0" fontId="6" fillId="16" borderId="6" xfId="0" applyFont="1" applyFill="1" applyBorder="1" applyAlignment="1">
      <alignment horizontal="left" vertical="top" wrapText="1"/>
    </xf>
    <xf numFmtId="0" fontId="1" fillId="17" borderId="7" xfId="0" applyFont="1" applyFill="1" applyBorder="1" applyAlignment="1">
      <alignment horizontal="left" vertical="top" wrapText="1"/>
    </xf>
    <xf numFmtId="3" fontId="1" fillId="18" borderId="8" xfId="0" applyNumberFormat="1" applyFont="1" applyFill="1" applyBorder="1" applyAlignment="1">
      <alignment horizontal="right" vertical="top" wrapText="1"/>
    </xf>
    <xf numFmtId="166" fontId="1" fillId="19" borderId="9" xfId="0" applyNumberFormat="1" applyFont="1" applyFill="1" applyBorder="1" applyAlignment="1">
      <alignment horizontal="right" vertical="top" wrapText="1"/>
    </xf>
    <xf numFmtId="167" fontId="1" fillId="20" borderId="8" xfId="0" applyNumberFormat="1" applyFont="1" applyFill="1" applyBorder="1" applyAlignment="1">
      <alignment horizontal="right" vertical="top" wrapText="1"/>
    </xf>
    <xf numFmtId="0" fontId="1" fillId="21" borderId="9" xfId="0" applyFont="1" applyFill="1" applyBorder="1" applyAlignment="1">
      <alignment horizontal="right" vertical="top" wrapText="1"/>
    </xf>
    <xf numFmtId="0" fontId="1" fillId="22" borderId="10" xfId="0" applyFont="1" applyFill="1" applyBorder="1" applyAlignment="1">
      <alignment horizontal="right" vertical="top" wrapText="1"/>
    </xf>
    <xf numFmtId="166" fontId="2" fillId="23" borderId="11" xfId="0" applyNumberFormat="1" applyFont="1" applyFill="1" applyBorder="1" applyAlignment="1">
      <alignment horizontal="right" vertical="top" wrapText="1"/>
    </xf>
    <xf numFmtId="167" fontId="2" fillId="24" borderId="1" xfId="0" applyNumberFormat="1" applyFont="1" applyFill="1" applyBorder="1" applyAlignment="1">
      <alignment horizontal="right" vertical="top" wrapText="1"/>
    </xf>
    <xf numFmtId="0" fontId="2" fillId="25" borderId="1" xfId="0" applyFont="1" applyFill="1" applyBorder="1" applyAlignment="1">
      <alignment horizontal="right" vertical="top" wrapText="1"/>
    </xf>
    <xf numFmtId="0" fontId="2" fillId="26" borderId="12" xfId="0" applyFont="1" applyFill="1" applyBorder="1" applyAlignment="1">
      <alignment horizontal="right" vertical="top" wrapText="1"/>
    </xf>
    <xf numFmtId="0" fontId="2" fillId="27" borderId="13" xfId="0" applyFont="1" applyFill="1" applyBorder="1" applyAlignment="1">
      <alignment horizontal="left" vertical="top" wrapText="1"/>
    </xf>
    <xf numFmtId="0" fontId="1" fillId="28" borderId="14" xfId="0" applyFont="1" applyFill="1" applyBorder="1" applyAlignment="1">
      <alignment horizontal="left" vertical="top" wrapText="1"/>
    </xf>
    <xf numFmtId="0" fontId="2" fillId="29" borderId="9" xfId="0" applyFont="1" applyFill="1" applyBorder="1" applyAlignment="1">
      <alignment horizontal="left" vertical="top" wrapText="1"/>
    </xf>
    <xf numFmtId="0" fontId="1" fillId="30" borderId="9" xfId="0" applyFont="1" applyFill="1" applyBorder="1" applyAlignment="1">
      <alignment horizontal="left" vertical="top" wrapText="1"/>
    </xf>
    <xf numFmtId="0" fontId="5" fillId="31" borderId="9" xfId="0" applyFont="1" applyFill="1" applyBorder="1" applyAlignment="1">
      <alignment horizontal="left" vertical="top" wrapText="1"/>
    </xf>
    <xf numFmtId="168" fontId="1" fillId="32" borderId="9" xfId="0" applyNumberFormat="1" applyFont="1" applyFill="1" applyBorder="1" applyAlignment="1">
      <alignment horizontal="right" vertical="top" wrapText="1"/>
    </xf>
    <xf numFmtId="166" fontId="2" fillId="33" borderId="1" xfId="0" applyNumberFormat="1" applyFont="1" applyFill="1" applyBorder="1" applyAlignment="1">
      <alignment horizontal="right" vertical="top" wrapText="1"/>
    </xf>
    <xf numFmtId="0" fontId="2" fillId="34" borderId="15" xfId="0" applyFont="1" applyFill="1" applyBorder="1" applyAlignment="1">
      <alignment horizontal="left" vertical="top" wrapText="1"/>
    </xf>
    <xf numFmtId="0" fontId="1" fillId="35" borderId="16" xfId="0" applyFont="1" applyFill="1" applyBorder="1" applyAlignment="1">
      <alignment horizontal="left" vertical="top" wrapText="1"/>
    </xf>
    <xf numFmtId="166" fontId="2" fillId="36" borderId="17" xfId="0" applyNumberFormat="1" applyFont="1" applyFill="1" applyBorder="1" applyAlignment="1">
      <alignment horizontal="right" vertical="top" wrapText="1"/>
    </xf>
    <xf numFmtId="168" fontId="2" fillId="37" borderId="17" xfId="0" applyNumberFormat="1" applyFont="1" applyFill="1" applyBorder="1" applyAlignment="1">
      <alignment horizontal="right" vertical="top" wrapText="1"/>
    </xf>
    <xf numFmtId="0" fontId="2" fillId="38" borderId="18" xfId="0" applyFont="1" applyFill="1" applyBorder="1" applyAlignment="1">
      <alignment horizontal="right" vertical="top" wrapText="1"/>
    </xf>
    <xf numFmtId="0" fontId="2" fillId="39" borderId="19" xfId="0" applyFont="1" applyFill="1" applyBorder="1" applyAlignment="1">
      <alignment horizontal="right" vertical="top" wrapText="1"/>
    </xf>
    <xf numFmtId="0" fontId="2"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 xfId="0" applyFont="1" applyBorder="1" applyAlignment="1">
      <alignment horizontal="left" vertical="top" wrapText="1"/>
    </xf>
    <xf numFmtId="0" fontId="2" fillId="0" borderId="11" xfId="0" applyFont="1" applyBorder="1" applyAlignment="1">
      <alignment horizontal="right" vertical="top" wrapText="1"/>
    </xf>
    <xf numFmtId="0" fontId="2" fillId="0" borderId="1" xfId="0" applyFont="1" applyBorder="1" applyAlignment="1">
      <alignment horizontal="right" vertical="top" wrapText="1"/>
    </xf>
    <xf numFmtId="0" fontId="1" fillId="0" borderId="13" xfId="0" applyFont="1" applyBorder="1" applyAlignment="1">
      <alignment horizontal="left" vertical="top" wrapText="1"/>
    </xf>
    <xf numFmtId="3" fontId="1" fillId="0" borderId="14"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10" fontId="1" fillId="0" borderId="1" xfId="2" applyNumberFormat="1" applyFont="1" applyFill="1" applyBorder="1" applyAlignment="1" applyProtection="1">
      <alignment horizontal="right" vertical="top" wrapText="1"/>
    </xf>
    <xf numFmtId="4" fontId="2" fillId="0" borderId="11" xfId="0" applyNumberFormat="1" applyFont="1" applyBorder="1" applyAlignment="1">
      <alignment horizontal="right" vertical="top" wrapText="1"/>
    </xf>
    <xf numFmtId="10" fontId="2" fillId="0" borderId="1" xfId="0" applyNumberFormat="1" applyFont="1" applyBorder="1" applyAlignment="1">
      <alignment horizontal="right" vertical="top" wrapText="1"/>
    </xf>
    <xf numFmtId="10" fontId="0" fillId="3" borderId="0" xfId="2" applyNumberFormat="1" applyFont="1" applyFill="1" applyBorder="1" applyAlignment="1" applyProtection="1">
      <alignment wrapText="1"/>
      <protection locked="0"/>
    </xf>
    <xf numFmtId="10" fontId="0" fillId="0" borderId="0" xfId="2" applyNumberFormat="1" applyFont="1"/>
    <xf numFmtId="0" fontId="8" fillId="0" borderId="20" xfId="0" applyFont="1" applyBorder="1"/>
    <xf numFmtId="0" fontId="9" fillId="0" borderId="21" xfId="0" applyFont="1" applyBorder="1"/>
    <xf numFmtId="169" fontId="9" fillId="0" borderId="21" xfId="3" applyNumberFormat="1" applyFont="1" applyFill="1" applyBorder="1"/>
    <xf numFmtId="169" fontId="11" fillId="0" borderId="21" xfId="1" applyNumberFormat="1" applyFont="1" applyFill="1" applyBorder="1"/>
    <xf numFmtId="165" fontId="8" fillId="0" borderId="21" xfId="1" applyFont="1" applyFill="1" applyBorder="1" applyAlignment="1">
      <alignment horizontal="right"/>
    </xf>
    <xf numFmtId="170" fontId="11" fillId="0" borderId="22" xfId="0" applyNumberFormat="1" applyFont="1" applyBorder="1"/>
    <xf numFmtId="0" fontId="12" fillId="0" borderId="23" xfId="0" applyFont="1" applyBorder="1"/>
    <xf numFmtId="164" fontId="12" fillId="0" borderId="6" xfId="3" applyFont="1" applyFill="1" applyBorder="1" applyAlignment="1">
      <alignment horizontal="right"/>
    </xf>
    <xf numFmtId="165" fontId="11" fillId="0" borderId="6" xfId="1" applyFont="1" applyFill="1" applyBorder="1"/>
    <xf numFmtId="170" fontId="11" fillId="0" borderId="24" xfId="0" applyNumberFormat="1" applyFont="1" applyBorder="1"/>
    <xf numFmtId="0" fontId="11" fillId="0" borderId="26" xfId="0" applyFont="1" applyBorder="1" applyAlignment="1">
      <alignment horizontal="center" vertical="center" wrapText="1"/>
    </xf>
    <xf numFmtId="0" fontId="11" fillId="0" borderId="25" xfId="0" applyFont="1" applyBorder="1" applyAlignment="1">
      <alignment vertical="center"/>
    </xf>
    <xf numFmtId="0" fontId="11" fillId="0" borderId="26" xfId="0" applyFont="1" applyBorder="1" applyAlignment="1">
      <alignment vertical="center"/>
    </xf>
    <xf numFmtId="0" fontId="12" fillId="0" borderId="23" xfId="0" applyFont="1" applyBorder="1" applyAlignment="1">
      <alignment horizontal="left" vertical="top"/>
    </xf>
    <xf numFmtId="0" fontId="12" fillId="0" borderId="23" xfId="0" applyFont="1" applyBorder="1" applyAlignment="1">
      <alignment vertical="top"/>
    </xf>
    <xf numFmtId="0" fontId="11" fillId="0" borderId="26" xfId="0" applyFont="1" applyBorder="1"/>
    <xf numFmtId="0" fontId="12" fillId="0" borderId="26" xfId="0" applyFont="1" applyBorder="1" applyAlignment="1">
      <alignment horizontal="center"/>
    </xf>
    <xf numFmtId="171" fontId="11" fillId="0" borderId="26" xfId="0" applyNumberFormat="1" applyFont="1" applyBorder="1"/>
    <xf numFmtId="172" fontId="11" fillId="0" borderId="6" xfId="1" applyNumberFormat="1" applyFont="1" applyFill="1" applyBorder="1"/>
    <xf numFmtId="173" fontId="11" fillId="0" borderId="6" xfId="1" applyNumberFormat="1" applyFont="1" applyFill="1" applyBorder="1"/>
    <xf numFmtId="0" fontId="11" fillId="0" borderId="23" xfId="0" applyFont="1" applyBorder="1"/>
    <xf numFmtId="0" fontId="12" fillId="0" borderId="26" xfId="0" applyFont="1" applyBorder="1" applyAlignment="1">
      <alignment vertical="top" wrapText="1"/>
    </xf>
    <xf numFmtId="0" fontId="12" fillId="0" borderId="23" xfId="4" applyFont="1" applyFill="1" applyBorder="1" applyAlignment="1">
      <alignment vertical="top"/>
    </xf>
    <xf numFmtId="0" fontId="12" fillId="0" borderId="23" xfId="0" applyFont="1" applyBorder="1" applyAlignment="1">
      <alignment horizontal="left" vertical="top" indent="3"/>
    </xf>
    <xf numFmtId="0" fontId="12" fillId="0" borderId="28" xfId="0" applyFont="1" applyBorder="1" applyAlignment="1">
      <alignment vertical="top"/>
    </xf>
    <xf numFmtId="0" fontId="12" fillId="0" borderId="29" xfId="0" applyFont="1" applyBorder="1" applyAlignment="1">
      <alignment vertical="top"/>
    </xf>
    <xf numFmtId="4" fontId="11" fillId="0" borderId="26" xfId="2" applyNumberFormat="1" applyFont="1" applyFill="1" applyBorder="1"/>
    <xf numFmtId="164" fontId="11" fillId="0" borderId="26" xfId="2" applyNumberFormat="1" applyFont="1" applyFill="1" applyBorder="1"/>
    <xf numFmtId="0" fontId="12" fillId="0" borderId="30" xfId="0" applyFont="1" applyBorder="1" applyAlignment="1">
      <alignment vertical="top"/>
    </xf>
    <xf numFmtId="0" fontId="12" fillId="0" borderId="31" xfId="0" applyFont="1" applyBorder="1" applyAlignment="1">
      <alignment vertical="top"/>
    </xf>
    <xf numFmtId="0" fontId="12" fillId="0" borderId="32" xfId="4" applyFont="1" applyFill="1" applyBorder="1"/>
    <xf numFmtId="0" fontId="12" fillId="0" borderId="33" xfId="4" applyFont="1" applyFill="1" applyBorder="1"/>
    <xf numFmtId="0" fontId="12" fillId="0" borderId="6" xfId="4" applyFont="1" applyFill="1"/>
    <xf numFmtId="10" fontId="11" fillId="0" borderId="6" xfId="2" applyNumberFormat="1" applyFont="1" applyFill="1" applyBorder="1"/>
    <xf numFmtId="0" fontId="12" fillId="0" borderId="34" xfId="4" applyFont="1" applyFill="1" applyBorder="1"/>
    <xf numFmtId="0" fontId="12" fillId="0" borderId="35" xfId="4" applyFont="1" applyFill="1" applyBorder="1"/>
    <xf numFmtId="4" fontId="12" fillId="0" borderId="35" xfId="4" applyNumberFormat="1" applyFont="1" applyFill="1" applyBorder="1"/>
    <xf numFmtId="0" fontId="9" fillId="0" borderId="35" xfId="4" applyFont="1" applyFill="1" applyBorder="1"/>
    <xf numFmtId="170" fontId="11" fillId="0" borderId="36" xfId="0" applyNumberFormat="1" applyFont="1" applyBorder="1"/>
    <xf numFmtId="0" fontId="12" fillId="0" borderId="6" xfId="0" applyFont="1" applyBorder="1"/>
    <xf numFmtId="0" fontId="11" fillId="0" borderId="26" xfId="0" applyFont="1" applyBorder="1" applyAlignment="1">
      <alignment horizontal="center" vertical="center"/>
    </xf>
    <xf numFmtId="0" fontId="11" fillId="0" borderId="6" xfId="0" applyFont="1" applyBorder="1" applyAlignment="1">
      <alignment vertical="center"/>
    </xf>
    <xf numFmtId="0" fontId="11" fillId="0" borderId="6" xfId="0" applyFont="1" applyBorder="1"/>
    <xf numFmtId="0" fontId="12" fillId="0" borderId="26" xfId="0" applyFont="1" applyBorder="1"/>
    <xf numFmtId="0" fontId="12" fillId="0" borderId="6" xfId="0" applyFont="1" applyBorder="1" applyAlignment="1">
      <alignment vertical="top"/>
    </xf>
    <xf numFmtId="0" fontId="13" fillId="0" borderId="6" xfId="0" applyFont="1" applyBorder="1" applyAlignment="1">
      <alignment vertical="top"/>
    </xf>
    <xf numFmtId="164" fontId="11" fillId="0" borderId="6" xfId="2" applyNumberFormat="1" applyFont="1" applyFill="1" applyBorder="1"/>
    <xf numFmtId="170" fontId="11" fillId="0" borderId="6" xfId="0" applyNumberFormat="1" applyFont="1" applyBorder="1"/>
    <xf numFmtId="0" fontId="12" fillId="0" borderId="20" xfId="0" applyFont="1" applyBorder="1" applyAlignment="1">
      <alignment vertical="top"/>
    </xf>
    <xf numFmtId="0" fontId="12" fillId="0" borderId="21" xfId="4" applyFont="1" applyFill="1" applyBorder="1"/>
    <xf numFmtId="10" fontId="11" fillId="0" borderId="21" xfId="2" applyNumberFormat="1" applyFont="1" applyFill="1" applyBorder="1"/>
    <xf numFmtId="165" fontId="11" fillId="0" borderId="21" xfId="1" applyFont="1" applyFill="1" applyBorder="1"/>
    <xf numFmtId="0" fontId="9" fillId="0" borderId="23" xfId="4" applyFont="1" applyFill="1" applyBorder="1" applyAlignment="1">
      <alignment vertical="top"/>
    </xf>
    <xf numFmtId="0" fontId="12" fillId="0" borderId="6" xfId="4" applyFont="1" applyFill="1" applyAlignment="1">
      <alignment vertical="top"/>
    </xf>
    <xf numFmtId="176" fontId="9" fillId="0" borderId="6" xfId="4" applyNumberFormat="1" applyFont="1" applyFill="1"/>
    <xf numFmtId="177" fontId="12" fillId="0" borderId="6" xfId="3" applyNumberFormat="1" applyFont="1" applyFill="1" applyBorder="1"/>
    <xf numFmtId="169" fontId="12" fillId="0" borderId="6" xfId="3" applyNumberFormat="1" applyFont="1" applyFill="1" applyBorder="1"/>
    <xf numFmtId="0" fontId="9" fillId="0" borderId="23" xfId="0" applyFont="1" applyBorder="1"/>
    <xf numFmtId="0" fontId="9" fillId="0" borderId="6" xfId="0" applyFont="1" applyBorder="1"/>
    <xf numFmtId="0" fontId="8" fillId="0" borderId="6" xfId="0" applyFont="1" applyBorder="1"/>
    <xf numFmtId="4" fontId="12" fillId="0" borderId="6" xfId="0" applyNumberFormat="1" applyFont="1" applyBorder="1"/>
    <xf numFmtId="0" fontId="14" fillId="0" borderId="6" xfId="0" applyFont="1" applyBorder="1"/>
    <xf numFmtId="178" fontId="12" fillId="0" borderId="6" xfId="0" applyNumberFormat="1" applyFont="1" applyBorder="1"/>
    <xf numFmtId="0" fontId="12" fillId="0" borderId="23" xfId="3" applyNumberFormat="1" applyFont="1" applyFill="1" applyBorder="1" applyAlignment="1">
      <alignment horizontal="left"/>
    </xf>
    <xf numFmtId="0" fontId="12" fillId="0" borderId="6" xfId="3" applyNumberFormat="1" applyFont="1" applyFill="1" applyBorder="1" applyAlignment="1">
      <alignment horizontal="left"/>
    </xf>
    <xf numFmtId="0" fontId="14" fillId="0" borderId="23" xfId="0" applyFont="1" applyBorder="1"/>
    <xf numFmtId="0" fontId="9" fillId="0" borderId="26" xfId="0" applyFont="1" applyBorder="1" applyAlignment="1">
      <alignment vertical="top" wrapText="1"/>
    </xf>
    <xf numFmtId="0" fontId="9" fillId="0" borderId="26" xfId="0" applyFont="1" applyBorder="1" applyAlignment="1">
      <alignment horizontal="center" vertical="top" wrapText="1"/>
    </xf>
    <xf numFmtId="4" fontId="12" fillId="0" borderId="26" xfId="0" applyNumberFormat="1" applyFont="1" applyBorder="1" applyAlignment="1">
      <alignment vertical="top" wrapText="1"/>
    </xf>
    <xf numFmtId="0" fontId="8" fillId="0" borderId="23" xfId="0" applyFont="1" applyBorder="1"/>
    <xf numFmtId="0" fontId="14" fillId="0" borderId="34" xfId="0" applyFont="1" applyBorder="1"/>
    <xf numFmtId="0" fontId="11" fillId="0" borderId="35" xfId="0" applyFont="1" applyBorder="1"/>
    <xf numFmtId="0" fontId="8" fillId="0" borderId="38" xfId="0" applyFont="1" applyBorder="1"/>
    <xf numFmtId="0" fontId="9" fillId="0" borderId="27" xfId="0" applyFont="1" applyBorder="1"/>
    <xf numFmtId="169" fontId="9" fillId="0" borderId="27" xfId="3" applyNumberFormat="1" applyFont="1" applyFill="1" applyBorder="1"/>
    <xf numFmtId="169" fontId="11" fillId="0" borderId="27" xfId="1" applyNumberFormat="1" applyFont="1" applyFill="1" applyBorder="1"/>
    <xf numFmtId="165" fontId="8" fillId="0" borderId="27" xfId="1" applyFont="1" applyFill="1" applyBorder="1" applyAlignment="1">
      <alignment horizontal="right"/>
    </xf>
    <xf numFmtId="170" fontId="11" fillId="0" borderId="39" xfId="0" applyNumberFormat="1" applyFont="1" applyBorder="1"/>
    <xf numFmtId="0" fontId="12" fillId="0" borderId="40" xfId="0" applyFont="1" applyBorder="1"/>
    <xf numFmtId="170" fontId="11" fillId="0" borderId="41" xfId="0" applyNumberFormat="1" applyFont="1" applyBorder="1"/>
    <xf numFmtId="0" fontId="12" fillId="0" borderId="40" xfId="0" applyFont="1" applyBorder="1" applyAlignment="1">
      <alignment horizontal="left" vertical="top"/>
    </xf>
    <xf numFmtId="0" fontId="12" fillId="0" borderId="40" xfId="0" applyFont="1" applyBorder="1" applyAlignment="1">
      <alignment vertical="top"/>
    </xf>
    <xf numFmtId="174" fontId="12" fillId="0" borderId="40" xfId="0" applyNumberFormat="1" applyFont="1" applyBorder="1" applyAlignment="1">
      <alignment horizontal="center" vertical="top"/>
    </xf>
    <xf numFmtId="0" fontId="12" fillId="0" borderId="6" xfId="0" applyFont="1" applyBorder="1" applyAlignment="1">
      <alignment vertical="top" wrapText="1"/>
    </xf>
    <xf numFmtId="0" fontId="13" fillId="0" borderId="6" xfId="0" applyFont="1" applyBorder="1"/>
    <xf numFmtId="0" fontId="12" fillId="0" borderId="40" xfId="4" applyFont="1" applyFill="1" applyBorder="1" applyAlignment="1">
      <alignment vertical="top"/>
    </xf>
    <xf numFmtId="0" fontId="12" fillId="0" borderId="40" xfId="0" applyFont="1" applyBorder="1" applyAlignment="1">
      <alignment horizontal="left" vertical="top" indent="3"/>
    </xf>
    <xf numFmtId="0" fontId="12" fillId="0" borderId="42" xfId="0" applyFont="1" applyBorder="1" applyAlignment="1">
      <alignment vertical="top"/>
    </xf>
    <xf numFmtId="0" fontId="12" fillId="0" borderId="43" xfId="0" applyFont="1" applyBorder="1" applyAlignment="1">
      <alignment vertical="top"/>
    </xf>
    <xf numFmtId="0" fontId="12" fillId="0" borderId="43" xfId="4" applyFont="1" applyFill="1" applyBorder="1"/>
    <xf numFmtId="0" fontId="12" fillId="0" borderId="31" xfId="4" applyFont="1" applyFill="1" applyBorder="1"/>
    <xf numFmtId="4" fontId="12" fillId="0" borderId="31" xfId="4" applyNumberFormat="1" applyFont="1" applyFill="1" applyBorder="1"/>
    <xf numFmtId="0" fontId="9" fillId="0" borderId="31" xfId="4" applyFont="1" applyFill="1" applyBorder="1"/>
    <xf numFmtId="170" fontId="11" fillId="0" borderId="44" xfId="0" applyNumberFormat="1" applyFont="1" applyBorder="1"/>
    <xf numFmtId="0" fontId="0" fillId="0" borderId="6" xfId="0" applyBorder="1" applyAlignment="1" applyProtection="1">
      <alignment wrapText="1"/>
      <protection locked="0"/>
    </xf>
    <xf numFmtId="0" fontId="2" fillId="0" borderId="12" xfId="0" applyFont="1" applyBorder="1" applyAlignment="1">
      <alignment horizontal="right" vertical="top" wrapText="1"/>
    </xf>
    <xf numFmtId="0" fontId="0" fillId="0" borderId="0" xfId="0" applyAlignment="1" applyProtection="1">
      <alignment wrapText="1"/>
      <protection locked="0"/>
    </xf>
    <xf numFmtId="166" fontId="2" fillId="0" borderId="11" xfId="0" applyNumberFormat="1" applyFont="1" applyBorder="1" applyAlignment="1">
      <alignment horizontal="right" vertical="top" wrapText="1"/>
    </xf>
    <xf numFmtId="167" fontId="2" fillId="0" borderId="1" xfId="0" applyNumberFormat="1" applyFont="1" applyBorder="1" applyAlignment="1">
      <alignment horizontal="right" vertical="top" wrapText="1"/>
    </xf>
    <xf numFmtId="0" fontId="2" fillId="0" borderId="7" xfId="0" applyFont="1" applyBorder="1" applyAlignment="1">
      <alignment horizontal="left" vertical="top" wrapText="1"/>
    </xf>
    <xf numFmtId="0" fontId="1" fillId="0" borderId="8" xfId="0" applyFont="1" applyBorder="1" applyAlignment="1">
      <alignment horizontal="lef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15" fontId="12" fillId="0" borderId="25" xfId="0" applyNumberFormat="1" applyFont="1" applyBorder="1" applyAlignment="1">
      <alignment horizontal="center" vertical="top"/>
    </xf>
    <xf numFmtId="0" fontId="12" fillId="0" borderId="26" xfId="0" applyFont="1" applyBorder="1" applyAlignment="1">
      <alignment horizontal="center" vertical="top" wrapText="1"/>
    </xf>
    <xf numFmtId="174" fontId="12" fillId="0" borderId="25" xfId="0" applyNumberFormat="1" applyFont="1" applyBorder="1" applyAlignment="1">
      <alignment horizontal="center" vertical="top"/>
    </xf>
    <xf numFmtId="175" fontId="11" fillId="0" borderId="26" xfId="0" applyNumberFormat="1" applyFont="1" applyBorder="1"/>
    <xf numFmtId="15" fontId="12" fillId="0" borderId="40" xfId="0" applyNumberFormat="1" applyFont="1" applyBorder="1" applyAlignment="1">
      <alignment horizontal="center" vertical="top"/>
    </xf>
    <xf numFmtId="15" fontId="12" fillId="0" borderId="26" xfId="0" applyNumberFormat="1" applyFont="1" applyBorder="1" applyAlignment="1">
      <alignment horizontal="center" vertical="top"/>
    </xf>
    <xf numFmtId="0" fontId="11" fillId="0" borderId="6" xfId="0" applyFont="1" applyBorder="1" applyAlignment="1">
      <alignment horizontal="center"/>
    </xf>
    <xf numFmtId="165" fontId="11" fillId="0" borderId="6" xfId="1" applyFont="1" applyFill="1" applyBorder="1" applyAlignment="1">
      <alignment horizontal="center"/>
    </xf>
    <xf numFmtId="170" fontId="11" fillId="0" borderId="41" xfId="0" applyNumberFormat="1" applyFont="1" applyBorder="1" applyAlignment="1">
      <alignment horizontal="center"/>
    </xf>
    <xf numFmtId="174" fontId="12" fillId="0" borderId="26" xfId="0" quotePrefix="1" applyNumberFormat="1" applyFont="1" applyBorder="1" applyAlignment="1">
      <alignment horizontal="center" vertical="top"/>
    </xf>
    <xf numFmtId="0" fontId="12" fillId="0" borderId="26" xfId="0" applyFont="1" applyBorder="1" applyAlignment="1">
      <alignment horizontal="center" vertical="top"/>
    </xf>
    <xf numFmtId="165" fontId="13" fillId="0" borderId="6" xfId="1" applyFont="1" applyFill="1" applyBorder="1"/>
    <xf numFmtId="174" fontId="12" fillId="0" borderId="40" xfId="0" quotePrefix="1" applyNumberFormat="1" applyFont="1" applyBorder="1" applyAlignment="1">
      <alignment horizontal="center" vertical="top"/>
    </xf>
    <xf numFmtId="174" fontId="12" fillId="0" borderId="26" xfId="0" applyNumberFormat="1" applyFont="1" applyBorder="1" applyAlignment="1">
      <alignment horizontal="center" vertical="top"/>
    </xf>
    <xf numFmtId="0" fontId="11" fillId="0" borderId="25" xfId="0" applyFont="1" applyBorder="1"/>
    <xf numFmtId="0" fontId="12" fillId="0" borderId="25" xfId="0" applyFont="1" applyBorder="1"/>
    <xf numFmtId="169" fontId="12" fillId="0" borderId="26" xfId="1" applyNumberFormat="1" applyFont="1" applyFill="1" applyBorder="1"/>
    <xf numFmtId="3" fontId="12" fillId="0" borderId="26" xfId="1" applyNumberFormat="1" applyFont="1" applyFill="1" applyBorder="1"/>
    <xf numFmtId="164" fontId="12" fillId="0" borderId="6" xfId="0" applyNumberFormat="1" applyFont="1" applyBorder="1"/>
    <xf numFmtId="169" fontId="12" fillId="0" borderId="6" xfId="0" applyNumberFormat="1" applyFont="1" applyBorder="1"/>
    <xf numFmtId="10" fontId="0" fillId="3" borderId="0" xfId="0" applyNumberFormat="1" applyFill="1" applyAlignment="1" applyProtection="1">
      <alignment wrapText="1"/>
      <protection locked="0"/>
    </xf>
    <xf numFmtId="10" fontId="4" fillId="11" borderId="6" xfId="0" applyNumberFormat="1" applyFont="1" applyFill="1" applyBorder="1" applyAlignment="1">
      <alignment horizontal="justify" vertical="top" wrapText="1"/>
    </xf>
    <xf numFmtId="10" fontId="0" fillId="0" borderId="0" xfId="0" applyNumberFormat="1"/>
    <xf numFmtId="0" fontId="0" fillId="40" borderId="6" xfId="5" applyFont="1" applyAlignment="1" applyProtection="1">
      <alignment wrapText="1"/>
      <protection locked="0"/>
    </xf>
    <xf numFmtId="0" fontId="2" fillId="40" borderId="6" xfId="5" applyFont="1" applyAlignment="1">
      <alignment horizontal="left" vertical="top" wrapText="1"/>
    </xf>
    <xf numFmtId="0" fontId="7" fillId="40" borderId="6" xfId="5"/>
    <xf numFmtId="0" fontId="2" fillId="40" borderId="6" xfId="5" applyFont="1" applyAlignment="1">
      <alignment horizontal="center" vertical="top" wrapText="1"/>
    </xf>
    <xf numFmtId="0" fontId="1" fillId="40" borderId="6" xfId="5" applyFont="1" applyAlignment="1">
      <alignment horizontal="left" vertical="top" wrapText="1"/>
    </xf>
    <xf numFmtId="0" fontId="3" fillId="40" borderId="6" xfId="5" applyFont="1" applyAlignment="1">
      <alignment horizontal="left" vertical="top" wrapText="1"/>
    </xf>
    <xf numFmtId="0" fontId="2" fillId="40" borderId="3" xfId="5" applyFont="1" applyBorder="1" applyAlignment="1">
      <alignment horizontal="left" vertical="center" wrapText="1"/>
    </xf>
    <xf numFmtId="0" fontId="2" fillId="40" borderId="4" xfId="5" applyFont="1" applyBorder="1" applyAlignment="1">
      <alignment horizontal="left" vertical="center" wrapText="1"/>
    </xf>
    <xf numFmtId="0" fontId="2" fillId="40" borderId="4" xfId="5" applyFont="1" applyBorder="1" applyAlignment="1">
      <alignment horizontal="center" vertical="center" wrapText="1"/>
    </xf>
    <xf numFmtId="0" fontId="2" fillId="40" borderId="5" xfId="5" applyFont="1" applyBorder="1" applyAlignment="1">
      <alignment horizontal="center" vertical="center" wrapText="1"/>
    </xf>
    <xf numFmtId="0" fontId="4" fillId="40" borderId="6" xfId="5" applyFont="1" applyAlignment="1">
      <alignment horizontal="justify" vertical="top" wrapText="1"/>
    </xf>
    <xf numFmtId="0" fontId="2" fillId="40" borderId="7" xfId="5" applyFont="1" applyBorder="1" applyAlignment="1">
      <alignment horizontal="left" vertical="top" wrapText="1"/>
    </xf>
    <xf numFmtId="0" fontId="1" fillId="40" borderId="8" xfId="5" applyFont="1" applyBorder="1" applyAlignment="1">
      <alignment horizontal="left" vertical="top" wrapText="1"/>
    </xf>
    <xf numFmtId="0" fontId="5" fillId="40" borderId="9" xfId="5" applyFont="1" applyBorder="1" applyAlignment="1">
      <alignment horizontal="right" vertical="top" wrapText="1"/>
    </xf>
    <xf numFmtId="0" fontId="5" fillId="40" borderId="10" xfId="5" applyFont="1" applyBorder="1" applyAlignment="1">
      <alignment horizontal="right" vertical="top" wrapText="1"/>
    </xf>
    <xf numFmtId="0" fontId="6" fillId="40" borderId="6" xfId="5" applyFont="1" applyAlignment="1">
      <alignment horizontal="left" vertical="top" wrapText="1"/>
    </xf>
    <xf numFmtId="0" fontId="1" fillId="40" borderId="7" xfId="5" applyFont="1" applyBorder="1" applyAlignment="1">
      <alignment horizontal="left" vertical="top" wrapText="1"/>
    </xf>
    <xf numFmtId="3" fontId="1" fillId="40" borderId="8" xfId="5" applyNumberFormat="1" applyFont="1" applyBorder="1" applyAlignment="1">
      <alignment horizontal="right" vertical="top" wrapText="1"/>
    </xf>
    <xf numFmtId="166" fontId="1" fillId="40" borderId="9" xfId="5" applyNumberFormat="1" applyFont="1" applyBorder="1" applyAlignment="1">
      <alignment horizontal="right" vertical="top" wrapText="1"/>
    </xf>
    <xf numFmtId="167" fontId="1" fillId="40" borderId="8" xfId="5" applyNumberFormat="1" applyFont="1" applyBorder="1" applyAlignment="1">
      <alignment horizontal="right" vertical="top" wrapText="1"/>
    </xf>
    <xf numFmtId="0" fontId="1" fillId="40" borderId="9" xfId="5" applyFont="1" applyBorder="1" applyAlignment="1">
      <alignment horizontal="right" vertical="top" wrapText="1"/>
    </xf>
    <xf numFmtId="0" fontId="1" fillId="40" borderId="10" xfId="5" applyFont="1" applyBorder="1" applyAlignment="1">
      <alignment horizontal="right" vertical="top" wrapText="1"/>
    </xf>
    <xf numFmtId="166" fontId="2" fillId="40" borderId="11" xfId="5" applyNumberFormat="1" applyFont="1" applyBorder="1" applyAlignment="1">
      <alignment horizontal="right" vertical="top" wrapText="1"/>
    </xf>
    <xf numFmtId="167" fontId="2" fillId="40" borderId="1" xfId="5" applyNumberFormat="1" applyFont="1" applyBorder="1" applyAlignment="1">
      <alignment horizontal="right" vertical="top" wrapText="1"/>
    </xf>
    <xf numFmtId="0" fontId="2" fillId="40" borderId="1" xfId="5" applyFont="1" applyBorder="1" applyAlignment="1">
      <alignment horizontal="right" vertical="top" wrapText="1"/>
    </xf>
    <xf numFmtId="0" fontId="2" fillId="40" borderId="12" xfId="5" applyFont="1" applyBorder="1" applyAlignment="1">
      <alignment horizontal="right" vertical="top" wrapText="1"/>
    </xf>
    <xf numFmtId="0" fontId="2" fillId="40" borderId="13" xfId="5" applyFont="1" applyBorder="1" applyAlignment="1">
      <alignment horizontal="left" vertical="top" wrapText="1"/>
    </xf>
    <xf numFmtId="0" fontId="1" fillId="40" borderId="14" xfId="5" applyFont="1" applyBorder="1" applyAlignment="1">
      <alignment horizontal="left" vertical="top" wrapText="1"/>
    </xf>
    <xf numFmtId="0" fontId="1" fillId="40" borderId="1" xfId="5" applyFont="1" applyBorder="1" applyAlignment="1">
      <alignment horizontal="left" vertical="top" wrapText="1"/>
    </xf>
    <xf numFmtId="0" fontId="2" fillId="40" borderId="9" xfId="5" applyFont="1" applyBorder="1" applyAlignment="1">
      <alignment horizontal="left" vertical="top" wrapText="1"/>
    </xf>
    <xf numFmtId="0" fontId="1" fillId="40" borderId="9" xfId="5" applyFont="1" applyBorder="1" applyAlignment="1">
      <alignment horizontal="left" vertical="top" wrapText="1"/>
    </xf>
    <xf numFmtId="0" fontId="5" fillId="40" borderId="9" xfId="5" applyFont="1" applyBorder="1" applyAlignment="1">
      <alignment horizontal="left" vertical="top" wrapText="1"/>
    </xf>
    <xf numFmtId="168" fontId="1" fillId="40" borderId="9" xfId="5" applyNumberFormat="1" applyFont="1" applyBorder="1" applyAlignment="1">
      <alignment horizontal="right" vertical="top" wrapText="1"/>
    </xf>
    <xf numFmtId="166" fontId="2" fillId="40" borderId="1" xfId="5" applyNumberFormat="1" applyFont="1" applyBorder="1" applyAlignment="1">
      <alignment horizontal="right" vertical="top" wrapText="1"/>
    </xf>
    <xf numFmtId="0" fontId="2" fillId="40" borderId="15" xfId="5" applyFont="1" applyBorder="1" applyAlignment="1">
      <alignment horizontal="left" vertical="top" wrapText="1"/>
    </xf>
    <xf numFmtId="0" fontId="1" fillId="40" borderId="16" xfId="5" applyFont="1" applyBorder="1" applyAlignment="1">
      <alignment horizontal="left" vertical="top" wrapText="1"/>
    </xf>
    <xf numFmtId="166" fontId="2" fillId="40" borderId="17" xfId="5" applyNumberFormat="1" applyFont="1" applyBorder="1" applyAlignment="1">
      <alignment horizontal="right" vertical="top" wrapText="1"/>
    </xf>
    <xf numFmtId="168" fontId="2" fillId="40" borderId="17" xfId="5" applyNumberFormat="1" applyFont="1" applyBorder="1" applyAlignment="1">
      <alignment horizontal="right" vertical="top" wrapText="1"/>
    </xf>
    <xf numFmtId="0" fontId="2" fillId="40" borderId="18" xfId="5" applyFont="1" applyBorder="1" applyAlignment="1">
      <alignment horizontal="right" vertical="top" wrapText="1"/>
    </xf>
    <xf numFmtId="0" fontId="2" fillId="40" borderId="19" xfId="5" applyFont="1" applyBorder="1" applyAlignment="1">
      <alignment horizontal="right" vertical="top" wrapText="1"/>
    </xf>
    <xf numFmtId="0" fontId="12" fillId="40" borderId="26" xfId="0" applyFont="1" applyFill="1" applyBorder="1" applyAlignment="1">
      <alignment horizontal="center"/>
    </xf>
    <xf numFmtId="0" fontId="11" fillId="40" borderId="26" xfId="0" applyFont="1" applyFill="1" applyBorder="1"/>
    <xf numFmtId="171" fontId="11" fillId="40" borderId="26" xfId="0" applyNumberFormat="1" applyFont="1" applyFill="1" applyBorder="1"/>
    <xf numFmtId="0" fontId="12" fillId="40" borderId="26" xfId="0" applyFont="1" applyFill="1" applyBorder="1"/>
    <xf numFmtId="179" fontId="7" fillId="40" borderId="6" xfId="5" applyNumberFormat="1"/>
    <xf numFmtId="10" fontId="7" fillId="40" borderId="6" xfId="2" applyNumberFormat="1" applyFill="1" applyBorder="1"/>
    <xf numFmtId="166" fontId="7" fillId="40" borderId="6" xfId="5" applyNumberFormat="1"/>
    <xf numFmtId="168" fontId="7" fillId="40" borderId="6" xfId="5" applyNumberFormat="1"/>
    <xf numFmtId="0" fontId="16" fillId="0" borderId="20" xfId="0" applyFont="1" applyBorder="1"/>
    <xf numFmtId="0" fontId="17" fillId="0" borderId="21" xfId="0" applyFont="1" applyBorder="1"/>
    <xf numFmtId="169" fontId="17" fillId="0" borderId="21" xfId="1" applyNumberFormat="1" applyFont="1" applyFill="1" applyBorder="1"/>
    <xf numFmtId="165" fontId="17" fillId="0" borderId="21" xfId="1" applyFont="1" applyFill="1" applyBorder="1"/>
    <xf numFmtId="165" fontId="17" fillId="0" borderId="22" xfId="1" applyFont="1" applyFill="1" applyBorder="1"/>
    <xf numFmtId="170" fontId="17" fillId="0" borderId="24" xfId="0" applyNumberFormat="1" applyFont="1" applyBorder="1"/>
    <xf numFmtId="0" fontId="17" fillId="0" borderId="23" xfId="0" applyFont="1" applyBorder="1"/>
    <xf numFmtId="0" fontId="17" fillId="0" borderId="0" xfId="0" applyFont="1"/>
    <xf numFmtId="165" fontId="17" fillId="0" borderId="6" xfId="1" applyFont="1" applyFill="1" applyBorder="1"/>
    <xf numFmtId="165" fontId="17" fillId="0" borderId="24" xfId="1" applyFont="1" applyFill="1" applyBorder="1"/>
    <xf numFmtId="0" fontId="17" fillId="0" borderId="34" xfId="0" applyFont="1" applyBorder="1"/>
    <xf numFmtId="0" fontId="17" fillId="0" borderId="35" xfId="0" applyFont="1" applyBorder="1"/>
    <xf numFmtId="169" fontId="17" fillId="0" borderId="35" xfId="1" applyNumberFormat="1" applyFont="1" applyFill="1" applyBorder="1"/>
    <xf numFmtId="165" fontId="17" fillId="0" borderId="35" xfId="1" applyFont="1" applyFill="1" applyBorder="1"/>
    <xf numFmtId="165" fontId="17" fillId="0" borderId="36" xfId="1" applyFont="1" applyFill="1" applyBorder="1"/>
    <xf numFmtId="169" fontId="17" fillId="0" borderId="6" xfId="1" applyNumberFormat="1" applyFont="1" applyFill="1" applyBorder="1"/>
    <xf numFmtId="0" fontId="18" fillId="0" borderId="23" xfId="0" applyFont="1" applyBorder="1"/>
    <xf numFmtId="0" fontId="18" fillId="0" borderId="0" xfId="0" applyFont="1"/>
    <xf numFmtId="164" fontId="18" fillId="0" borderId="6" xfId="3" applyFont="1" applyFill="1" applyBorder="1" applyAlignment="1">
      <alignment horizontal="right"/>
    </xf>
    <xf numFmtId="0" fontId="17" fillId="0" borderId="26" xfId="0" applyFont="1" applyBorder="1" applyAlignment="1">
      <alignment vertical="center" wrapText="1"/>
    </xf>
    <xf numFmtId="0" fontId="17" fillId="0" borderId="25" xfId="0" applyFont="1" applyBorder="1" applyAlignment="1">
      <alignment vertical="center"/>
    </xf>
    <xf numFmtId="0" fontId="17" fillId="0" borderId="26" xfId="0" applyFont="1" applyBorder="1" applyAlignment="1">
      <alignment vertical="center"/>
    </xf>
    <xf numFmtId="0" fontId="19" fillId="0" borderId="23" xfId="0" applyFont="1" applyBorder="1" applyAlignment="1">
      <alignment horizontal="left" vertical="top"/>
    </xf>
    <xf numFmtId="0" fontId="17" fillId="0" borderId="0" xfId="0" applyFont="1" applyAlignment="1">
      <alignment vertical="center"/>
    </xf>
    <xf numFmtId="0" fontId="19" fillId="0" borderId="23" xfId="0" applyFont="1" applyBorder="1" applyAlignment="1">
      <alignment vertical="top"/>
    </xf>
    <xf numFmtId="0" fontId="17" fillId="0" borderId="25" xfId="0" applyFont="1" applyBorder="1" applyAlignment="1">
      <alignment horizontal="left" indent="5"/>
    </xf>
    <xf numFmtId="0" fontId="18" fillId="0" borderId="26" xfId="0" applyFont="1" applyBorder="1" applyAlignment="1">
      <alignment horizontal="center"/>
    </xf>
    <xf numFmtId="15" fontId="17" fillId="0" borderId="0" xfId="0" applyNumberFormat="1" applyFont="1"/>
    <xf numFmtId="171" fontId="17" fillId="0" borderId="26" xfId="0" applyNumberFormat="1" applyFont="1" applyBorder="1"/>
    <xf numFmtId="0" fontId="19" fillId="0" borderId="0" xfId="0" applyFont="1" applyAlignment="1">
      <alignment vertical="top"/>
    </xf>
    <xf numFmtId="169" fontId="17" fillId="0" borderId="24" xfId="1" applyNumberFormat="1" applyFont="1" applyFill="1" applyBorder="1"/>
    <xf numFmtId="4" fontId="19" fillId="0" borderId="6" xfId="1" applyNumberFormat="1" applyFont="1" applyFill="1" applyBorder="1" applyAlignment="1">
      <alignment vertical="top"/>
    </xf>
    <xf numFmtId="2" fontId="20" fillId="0" borderId="0" xfId="0" applyNumberFormat="1" applyFont="1" applyAlignment="1">
      <alignment horizontal="right"/>
    </xf>
    <xf numFmtId="0" fontId="19" fillId="0" borderId="23" xfId="4" applyFont="1" applyFill="1" applyBorder="1" applyAlignment="1">
      <alignment vertical="top"/>
    </xf>
    <xf numFmtId="4" fontId="19" fillId="0" borderId="0" xfId="0" applyNumberFormat="1" applyFont="1" applyAlignment="1">
      <alignment vertical="top"/>
    </xf>
    <xf numFmtId="0" fontId="19" fillId="0" borderId="23" xfId="0" applyFont="1" applyBorder="1" applyAlignment="1">
      <alignment horizontal="left" vertical="top" indent="3"/>
    </xf>
    <xf numFmtId="0" fontId="21" fillId="0" borderId="0" xfId="0" applyFont="1"/>
    <xf numFmtId="165" fontId="20" fillId="0" borderId="0" xfId="1" applyFont="1" applyFill="1" applyAlignment="1">
      <alignment horizontal="right"/>
    </xf>
    <xf numFmtId="0" fontId="22" fillId="0" borderId="0" xfId="0" applyFont="1" applyAlignment="1">
      <alignment vertical="center"/>
    </xf>
    <xf numFmtId="4" fontId="23" fillId="0" borderId="0" xfId="0" applyNumberFormat="1" applyFont="1"/>
    <xf numFmtId="165" fontId="7" fillId="0" borderId="0" xfId="1" applyFont="1" applyFill="1"/>
    <xf numFmtId="2" fontId="19" fillId="0" borderId="0" xfId="0" applyNumberFormat="1" applyFont="1" applyAlignment="1">
      <alignment vertical="top"/>
    </xf>
    <xf numFmtId="2" fontId="19" fillId="0" borderId="23" xfId="0" applyNumberFormat="1" applyFont="1" applyBorder="1" applyAlignment="1">
      <alignment vertical="top"/>
    </xf>
    <xf numFmtId="165" fontId="7" fillId="0" borderId="6" xfId="1" applyFont="1" applyFill="1" applyBorder="1"/>
    <xf numFmtId="0" fontId="19" fillId="0" borderId="6" xfId="4" applyFont="1" applyFill="1" applyAlignment="1">
      <alignment vertical="top"/>
    </xf>
    <xf numFmtId="176" fontId="24" fillId="0" borderId="6" xfId="4" applyNumberFormat="1" applyFont="1" applyFill="1"/>
    <xf numFmtId="0" fontId="19" fillId="0" borderId="20" xfId="0" applyFont="1" applyBorder="1" applyAlignment="1">
      <alignment vertical="top"/>
    </xf>
    <xf numFmtId="0" fontId="19" fillId="0" borderId="21" xfId="4" applyFont="1" applyFill="1" applyBorder="1" applyAlignment="1">
      <alignment vertical="top"/>
    </xf>
    <xf numFmtId="176" fontId="24" fillId="0" borderId="21" xfId="4" applyNumberFormat="1" applyFont="1" applyFill="1" applyBorder="1"/>
    <xf numFmtId="0" fontId="24" fillId="0" borderId="25" xfId="0" applyFont="1" applyBorder="1" applyAlignment="1">
      <alignment vertical="top" wrapText="1"/>
    </xf>
    <xf numFmtId="0" fontId="24" fillId="0" borderId="26" xfId="0" applyFont="1" applyBorder="1" applyAlignment="1">
      <alignment vertical="top" wrapText="1"/>
    </xf>
    <xf numFmtId="0" fontId="24" fillId="0" borderId="25" xfId="0" applyFont="1" applyBorder="1"/>
    <xf numFmtId="180" fontId="19" fillId="0" borderId="26" xfId="0" applyNumberFormat="1" applyFont="1" applyBorder="1"/>
    <xf numFmtId="0" fontId="19" fillId="0" borderId="26" xfId="0" applyFont="1" applyBorder="1" applyAlignment="1">
      <alignment horizontal="center"/>
    </xf>
    <xf numFmtId="165" fontId="19" fillId="0" borderId="26" xfId="1" applyFont="1" applyFill="1" applyBorder="1"/>
    <xf numFmtId="0" fontId="19" fillId="0" borderId="25" xfId="0" applyFont="1" applyBorder="1"/>
    <xf numFmtId="172" fontId="19" fillId="0" borderId="26" xfId="1" applyNumberFormat="1" applyFont="1" applyFill="1" applyBorder="1"/>
    <xf numFmtId="0" fontId="24" fillId="0" borderId="48" xfId="0" applyFont="1" applyBorder="1"/>
    <xf numFmtId="0" fontId="24" fillId="0" borderId="6" xfId="0" applyFont="1" applyBorder="1"/>
    <xf numFmtId="0" fontId="19" fillId="0" borderId="6" xfId="0" applyFont="1" applyBorder="1"/>
    <xf numFmtId="0" fontId="24" fillId="0" borderId="23" xfId="0" applyFont="1" applyBorder="1"/>
    <xf numFmtId="0" fontId="25" fillId="0" borderId="6" xfId="0" applyFont="1" applyBorder="1"/>
    <xf numFmtId="0" fontId="19" fillId="0" borderId="26" xfId="0" applyFont="1" applyBorder="1"/>
    <xf numFmtId="169" fontId="19" fillId="0" borderId="26" xfId="1" applyNumberFormat="1" applyFont="1" applyFill="1" applyBorder="1"/>
    <xf numFmtId="169" fontId="19" fillId="0" borderId="6" xfId="3" applyNumberFormat="1" applyFont="1" applyFill="1" applyBorder="1"/>
    <xf numFmtId="164" fontId="19" fillId="0" borderId="6" xfId="3" applyFont="1" applyFill="1" applyBorder="1"/>
    <xf numFmtId="0" fontId="19" fillId="0" borderId="23" xfId="3" applyNumberFormat="1" applyFont="1" applyFill="1" applyBorder="1" applyAlignment="1">
      <alignment horizontal="left"/>
    </xf>
    <xf numFmtId="0" fontId="19" fillId="0" borderId="6" xfId="3" applyNumberFormat="1" applyFont="1" applyFill="1" applyBorder="1" applyAlignment="1">
      <alignment horizontal="left"/>
    </xf>
    <xf numFmtId="177" fontId="19" fillId="0" borderId="6" xfId="3" applyNumberFormat="1" applyFont="1" applyFill="1" applyBorder="1"/>
    <xf numFmtId="0" fontId="19" fillId="0" borderId="23" xfId="0" applyFont="1" applyBorder="1"/>
    <xf numFmtId="4" fontId="19" fillId="0" borderId="6" xfId="0" applyNumberFormat="1" applyFont="1" applyBorder="1"/>
    <xf numFmtId="0" fontId="26" fillId="0" borderId="6" xfId="0" applyFont="1" applyBorder="1"/>
    <xf numFmtId="178" fontId="19" fillId="0" borderId="6" xfId="0" applyNumberFormat="1" applyFont="1" applyBorder="1"/>
    <xf numFmtId="0" fontId="26" fillId="0" borderId="23" xfId="0" applyFont="1" applyBorder="1"/>
    <xf numFmtId="0" fontId="25" fillId="0" borderId="23" xfId="0" applyFont="1" applyBorder="1"/>
    <xf numFmtId="164" fontId="19" fillId="0" borderId="6" xfId="0" applyNumberFormat="1" applyFont="1" applyBorder="1"/>
    <xf numFmtId="169" fontId="19" fillId="0" borderId="6" xfId="0" applyNumberFormat="1" applyFont="1" applyBorder="1"/>
    <xf numFmtId="0" fontId="0" fillId="0" borderId="23" xfId="0" applyBorder="1"/>
    <xf numFmtId="0" fontId="0" fillId="0" borderId="6" xfId="0" applyBorder="1"/>
    <xf numFmtId="0" fontId="26" fillId="0" borderId="34" xfId="0" applyFont="1" applyBorder="1"/>
    <xf numFmtId="0" fontId="0" fillId="0" borderId="35" xfId="0" applyBorder="1"/>
    <xf numFmtId="0" fontId="7" fillId="0" borderId="6" xfId="5" applyFill="1"/>
    <xf numFmtId="4" fontId="7" fillId="0" borderId="6" xfId="5" applyNumberFormat="1" applyFill="1"/>
    <xf numFmtId="10" fontId="7" fillId="0" borderId="6" xfId="2" applyNumberFormat="1" applyFill="1" applyBorder="1"/>
    <xf numFmtId="181" fontId="7" fillId="0" borderId="6" xfId="2" applyNumberFormat="1" applyFill="1" applyBorder="1"/>
    <xf numFmtId="169" fontId="7" fillId="0" borderId="6" xfId="5" applyNumberFormat="1" applyFill="1"/>
    <xf numFmtId="4" fontId="19" fillId="0" borderId="6" xfId="3" applyNumberFormat="1" applyFont="1" applyFill="1" applyBorder="1"/>
    <xf numFmtId="165" fontId="7" fillId="0" borderId="6" xfId="5" applyNumberFormat="1" applyFill="1"/>
    <xf numFmtId="170" fontId="17" fillId="0" borderId="22" xfId="0" applyNumberFormat="1" applyFont="1" applyBorder="1"/>
    <xf numFmtId="0" fontId="18" fillId="0" borderId="26" xfId="0" applyFont="1" applyBorder="1"/>
    <xf numFmtId="176" fontId="17" fillId="0" borderId="26" xfId="0" applyNumberFormat="1" applyFont="1" applyBorder="1"/>
    <xf numFmtId="4" fontId="17" fillId="0" borderId="0" xfId="0" applyNumberFormat="1" applyFont="1"/>
    <xf numFmtId="0" fontId="23" fillId="0" borderId="0" xfId="0" applyFont="1"/>
    <xf numFmtId="0" fontId="27" fillId="0" borderId="34" xfId="4" applyFont="1" applyFill="1" applyBorder="1"/>
    <xf numFmtId="0" fontId="27" fillId="0" borderId="35" xfId="4" applyFont="1" applyFill="1" applyBorder="1"/>
    <xf numFmtId="4" fontId="27" fillId="0" borderId="35" xfId="4" applyNumberFormat="1" applyFont="1" applyFill="1" applyBorder="1"/>
    <xf numFmtId="0" fontId="28" fillId="0" borderId="35" xfId="4" applyFont="1" applyFill="1" applyBorder="1"/>
    <xf numFmtId="170" fontId="17" fillId="0" borderId="36" xfId="0" applyNumberFormat="1" applyFont="1" applyBorder="1"/>
    <xf numFmtId="0" fontId="24" fillId="0" borderId="45" xfId="0" applyFont="1" applyBorder="1" applyAlignment="1">
      <alignment vertical="top" wrapText="1"/>
    </xf>
    <xf numFmtId="165" fontId="19" fillId="0" borderId="45" xfId="1" applyFont="1" applyFill="1" applyBorder="1"/>
    <xf numFmtId="165" fontId="19" fillId="0" borderId="46" xfId="1" applyFont="1" applyFill="1" applyBorder="1" applyAlignment="1">
      <alignment horizontal="center" vertical="center"/>
    </xf>
    <xf numFmtId="175" fontId="11" fillId="0" borderId="26" xfId="0" applyNumberFormat="1" applyFont="1" applyBorder="1" applyAlignment="1">
      <alignment horizontal="center"/>
    </xf>
    <xf numFmtId="0" fontId="12" fillId="0" borderId="6" xfId="0" applyFont="1" applyBorder="1" applyAlignment="1">
      <alignment horizontal="center" vertical="top"/>
    </xf>
    <xf numFmtId="0" fontId="11" fillId="0" borderId="26" xfId="0" applyFont="1" applyBorder="1" applyAlignment="1">
      <alignment horizontal="center"/>
    </xf>
    <xf numFmtId="0" fontId="17" fillId="0" borderId="51" xfId="0" applyFont="1" applyBorder="1"/>
    <xf numFmtId="0" fontId="1" fillId="40" borderId="8" xfId="0" applyFont="1" applyFill="1" applyBorder="1" applyAlignment="1">
      <alignment horizontal="left" vertical="top" wrapText="1"/>
    </xf>
    <xf numFmtId="0" fontId="2" fillId="40" borderId="52" xfId="5" applyFont="1" applyBorder="1" applyAlignment="1">
      <alignment horizontal="left" vertical="top" wrapText="1"/>
    </xf>
    <xf numFmtId="0" fontId="1" fillId="40" borderId="53" xfId="5" applyFont="1" applyBorder="1" applyAlignment="1">
      <alignment horizontal="left" vertical="top" wrapText="1"/>
    </xf>
    <xf numFmtId="0" fontId="1" fillId="40" borderId="53" xfId="0" applyFont="1" applyFill="1" applyBorder="1" applyAlignment="1">
      <alignment horizontal="left" vertical="top" wrapText="1"/>
    </xf>
    <xf numFmtId="3" fontId="1" fillId="40" borderId="53" xfId="5" applyNumberFormat="1" applyFont="1" applyBorder="1" applyAlignment="1">
      <alignment horizontal="right" vertical="top" wrapText="1"/>
    </xf>
    <xf numFmtId="0" fontId="1" fillId="40" borderId="54" xfId="5" applyFont="1" applyBorder="1" applyAlignment="1">
      <alignment horizontal="right" vertical="top" wrapText="1"/>
    </xf>
    <xf numFmtId="0" fontId="1" fillId="40" borderId="55" xfId="5" applyFont="1" applyBorder="1" applyAlignment="1">
      <alignment horizontal="right" vertical="top" wrapText="1"/>
    </xf>
    <xf numFmtId="166" fontId="2" fillId="40" borderId="54" xfId="5" applyNumberFormat="1" applyFont="1" applyBorder="1" applyAlignment="1">
      <alignment horizontal="right" vertical="top" wrapText="1"/>
    </xf>
    <xf numFmtId="167" fontId="2" fillId="40" borderId="53" xfId="5" applyNumberFormat="1" applyFont="1" applyBorder="1" applyAlignment="1">
      <alignment horizontal="right" vertical="top" wrapText="1"/>
    </xf>
    <xf numFmtId="0" fontId="2" fillId="40" borderId="7" xfId="0" applyFont="1" applyFill="1" applyBorder="1" applyAlignment="1">
      <alignment horizontal="left" vertical="top" wrapText="1"/>
    </xf>
    <xf numFmtId="15" fontId="12" fillId="0" borderId="40" xfId="0" applyNumberFormat="1" applyFont="1" applyBorder="1" applyAlignment="1">
      <alignment horizontal="left" vertical="top" wrapText="1"/>
    </xf>
    <xf numFmtId="15" fontId="12" fillId="0" borderId="6" xfId="0" applyNumberFormat="1" applyFont="1" applyBorder="1" applyAlignment="1">
      <alignment horizontal="left" vertical="top" wrapText="1"/>
    </xf>
    <xf numFmtId="0" fontId="29" fillId="0" borderId="0" xfId="0" applyFont="1"/>
    <xf numFmtId="0" fontId="29" fillId="0" borderId="26" xfId="0" applyFont="1" applyBorder="1" applyAlignment="1">
      <alignment wrapText="1"/>
    </xf>
    <xf numFmtId="0" fontId="29" fillId="0" borderId="26" xfId="0" applyFont="1" applyBorder="1"/>
    <xf numFmtId="10" fontId="31" fillId="40" borderId="26" xfId="2" applyNumberFormat="1" applyFont="1" applyFill="1" applyBorder="1" applyAlignment="1" applyProtection="1">
      <alignment vertical="top"/>
      <protection locked="0"/>
    </xf>
    <xf numFmtId="10" fontId="29" fillId="40" borderId="26" xfId="2" applyNumberFormat="1" applyFont="1" applyFill="1" applyBorder="1" applyAlignment="1" applyProtection="1">
      <alignment vertical="top"/>
      <protection locked="0"/>
    </xf>
    <xf numFmtId="1" fontId="31" fillId="0" borderId="26" xfId="0" applyNumberFormat="1" applyFont="1" applyBorder="1" applyAlignment="1" applyProtection="1">
      <alignment vertical="top"/>
      <protection locked="0"/>
    </xf>
    <xf numFmtId="1" fontId="29" fillId="0" borderId="26" xfId="0" applyNumberFormat="1" applyFont="1" applyBorder="1" applyAlignment="1" applyProtection="1">
      <alignment vertical="top"/>
      <protection locked="0"/>
    </xf>
    <xf numFmtId="0" fontId="32" fillId="0" borderId="26" xfId="0" applyFont="1" applyBorder="1" applyAlignment="1">
      <alignment wrapText="1"/>
    </xf>
    <xf numFmtId="0" fontId="30" fillId="0" borderId="26" xfId="0" applyFont="1" applyBorder="1" applyAlignment="1">
      <alignment wrapText="1"/>
    </xf>
    <xf numFmtId="171" fontId="29" fillId="0" borderId="26" xfId="0" applyNumberFormat="1" applyFont="1" applyBorder="1"/>
    <xf numFmtId="10" fontId="32" fillId="0" borderId="26" xfId="0" applyNumberFormat="1" applyFont="1" applyBorder="1" applyAlignment="1">
      <alignment horizontal="right" vertical="center"/>
    </xf>
    <xf numFmtId="4" fontId="32" fillId="0" borderId="26" xfId="0" applyNumberFormat="1" applyFont="1" applyBorder="1" applyAlignment="1">
      <alignment horizontal="right" vertical="center"/>
    </xf>
    <xf numFmtId="10" fontId="32" fillId="40" borderId="26" xfId="2" applyNumberFormat="1" applyFont="1" applyFill="1" applyBorder="1" applyAlignment="1">
      <alignment horizontal="right" vertical="center"/>
    </xf>
    <xf numFmtId="0" fontId="32" fillId="0" borderId="26" xfId="0" applyFont="1" applyBorder="1"/>
    <xf numFmtId="182" fontId="32" fillId="0" borderId="26" xfId="0" applyNumberFormat="1" applyFont="1" applyBorder="1" applyAlignment="1">
      <alignment horizontal="right" vertical="center"/>
    </xf>
    <xf numFmtId="10" fontId="29" fillId="0" borderId="26" xfId="0" applyNumberFormat="1" applyFont="1" applyBorder="1" applyAlignment="1">
      <alignment horizontal="right" vertical="center"/>
    </xf>
    <xf numFmtId="169" fontId="29" fillId="40" borderId="26" xfId="1" applyNumberFormat="1" applyFont="1" applyFill="1" applyBorder="1" applyAlignment="1">
      <alignment horizontal="right" vertical="center" wrapText="1"/>
    </xf>
    <xf numFmtId="10" fontId="29" fillId="0" borderId="26" xfId="0" applyNumberFormat="1" applyFont="1" applyBorder="1" applyAlignment="1">
      <alignment horizontal="right" vertical="center" wrapText="1"/>
    </xf>
    <xf numFmtId="0" fontId="30" fillId="0" borderId="26" xfId="0" applyFont="1" applyBorder="1"/>
    <xf numFmtId="0" fontId="33" fillId="0" borderId="26" xfId="0" applyFont="1" applyBorder="1" applyAlignment="1">
      <alignment wrapText="1"/>
    </xf>
    <xf numFmtId="0" fontId="29" fillId="0" borderId="6" xfId="0" applyFont="1" applyBorder="1"/>
    <xf numFmtId="0" fontId="30" fillId="0" borderId="6" xfId="0" applyFont="1" applyBorder="1" applyAlignment="1">
      <alignment wrapText="1"/>
    </xf>
    <xf numFmtId="1" fontId="31" fillId="0" borderId="6" xfId="0" applyNumberFormat="1" applyFont="1" applyBorder="1" applyAlignment="1" applyProtection="1">
      <alignment vertical="top"/>
      <protection locked="0"/>
    </xf>
    <xf numFmtId="0" fontId="17" fillId="40" borderId="20" xfId="6" applyFont="1" applyBorder="1"/>
    <xf numFmtId="0" fontId="17" fillId="40" borderId="21" xfId="6" applyFont="1" applyBorder="1"/>
    <xf numFmtId="0" fontId="16" fillId="40" borderId="23" xfId="6" applyFont="1" applyBorder="1"/>
    <xf numFmtId="0" fontId="34" fillId="40" borderId="6" xfId="6" applyFont="1"/>
    <xf numFmtId="169" fontId="17" fillId="40" borderId="6" xfId="7" applyNumberFormat="1" applyFont="1" applyBorder="1"/>
    <xf numFmtId="164" fontId="17" fillId="40" borderId="24" xfId="7" applyFont="1" applyBorder="1"/>
    <xf numFmtId="0" fontId="17" fillId="40" borderId="23" xfId="6" applyFont="1" applyBorder="1"/>
    <xf numFmtId="0" fontId="17" fillId="40" borderId="6" xfId="6" applyFont="1"/>
    <xf numFmtId="0" fontId="7" fillId="40" borderId="6" xfId="6"/>
    <xf numFmtId="0" fontId="35" fillId="40" borderId="23" xfId="6" applyFont="1" applyBorder="1"/>
    <xf numFmtId="0" fontId="17" fillId="40" borderId="34" xfId="6" applyFont="1" applyBorder="1"/>
    <xf numFmtId="0" fontId="17" fillId="40" borderId="35" xfId="6" applyFont="1" applyBorder="1"/>
    <xf numFmtId="169" fontId="17" fillId="40" borderId="35" xfId="7" applyNumberFormat="1" applyFont="1" applyBorder="1"/>
    <xf numFmtId="164" fontId="17" fillId="40" borderId="36" xfId="7" applyFont="1" applyBorder="1"/>
    <xf numFmtId="0" fontId="25" fillId="40" borderId="56" xfId="8" applyFont="1" applyBorder="1" applyAlignment="1">
      <alignment horizontal="left"/>
    </xf>
    <xf numFmtId="0" fontId="25" fillId="40" borderId="57" xfId="8" applyFont="1" applyBorder="1"/>
    <xf numFmtId="0" fontId="17" fillId="40" borderId="57" xfId="8" applyFont="1" applyBorder="1"/>
    <xf numFmtId="0" fontId="17" fillId="40" borderId="58" xfId="8" applyFont="1" applyBorder="1"/>
    <xf numFmtId="0" fontId="37" fillId="0" borderId="0" xfId="0" applyFont="1"/>
    <xf numFmtId="10" fontId="29" fillId="0" borderId="0" xfId="2" applyNumberFormat="1" applyFont="1"/>
    <xf numFmtId="0" fontId="29" fillId="0" borderId="0" xfId="0" applyFont="1" applyAlignment="1">
      <alignment wrapText="1"/>
    </xf>
    <xf numFmtId="2" fontId="29" fillId="0" borderId="0" xfId="0" applyNumberFormat="1" applyFont="1"/>
    <xf numFmtId="2" fontId="29" fillId="0" borderId="26" xfId="0" applyNumberFormat="1" applyFont="1" applyBorder="1"/>
    <xf numFmtId="10" fontId="29" fillId="0" borderId="26" xfId="2" applyNumberFormat="1" applyFont="1" applyBorder="1"/>
    <xf numFmtId="0" fontId="30" fillId="0" borderId="26" xfId="0" applyFont="1" applyBorder="1" applyAlignment="1">
      <alignment vertical="top" wrapText="1"/>
    </xf>
    <xf numFmtId="0" fontId="38" fillId="40" borderId="59" xfId="9" applyFont="1" applyBorder="1"/>
    <xf numFmtId="0" fontId="38" fillId="40" borderId="60" xfId="9" applyFont="1" applyBorder="1"/>
    <xf numFmtId="0" fontId="40" fillId="40" borderId="62" xfId="9" applyFont="1" applyBorder="1"/>
    <xf numFmtId="0" fontId="41" fillId="40" borderId="6" xfId="9" applyFont="1"/>
    <xf numFmtId="183" fontId="38" fillId="40" borderId="6" xfId="3" applyNumberFormat="1" applyFont="1" applyFill="1" applyBorder="1" applyAlignment="1" applyProtection="1"/>
    <xf numFmtId="164" fontId="38" fillId="40" borderId="63" xfId="3" applyFont="1" applyFill="1" applyBorder="1" applyAlignment="1" applyProtection="1"/>
    <xf numFmtId="0" fontId="42" fillId="40" borderId="62" xfId="9" applyFont="1" applyBorder="1"/>
    <xf numFmtId="0" fontId="41" fillId="40" borderId="62" xfId="9" applyFont="1" applyBorder="1" applyAlignment="1">
      <alignment horizontal="left" vertical="top" indent="1"/>
    </xf>
    <xf numFmtId="0" fontId="7" fillId="40" borderId="6" xfId="9"/>
    <xf numFmtId="0" fontId="41" fillId="40" borderId="62" xfId="9" applyFont="1" applyBorder="1"/>
    <xf numFmtId="0" fontId="38" fillId="40" borderId="64" xfId="9" applyFont="1" applyBorder="1"/>
    <xf numFmtId="0" fontId="38" fillId="40" borderId="65" xfId="9" applyFont="1" applyBorder="1"/>
    <xf numFmtId="183" fontId="38" fillId="40" borderId="65" xfId="3" applyNumberFormat="1" applyFont="1" applyFill="1" applyBorder="1" applyAlignment="1" applyProtection="1"/>
    <xf numFmtId="164" fontId="38" fillId="40" borderId="66" xfId="3" applyFont="1" applyFill="1" applyBorder="1" applyAlignment="1" applyProtection="1"/>
    <xf numFmtId="0" fontId="16" fillId="40" borderId="56" xfId="10" applyFont="1" applyBorder="1"/>
    <xf numFmtId="0" fontId="15" fillId="40" borderId="57" xfId="10" applyFont="1" applyBorder="1"/>
    <xf numFmtId="0" fontId="7" fillId="40" borderId="57" xfId="10" applyBorder="1"/>
    <xf numFmtId="0" fontId="17" fillId="40" borderId="57" xfId="10" applyFont="1" applyBorder="1"/>
    <xf numFmtId="0" fontId="17" fillId="40" borderId="58" xfId="10" applyFont="1" applyBorder="1"/>
    <xf numFmtId="10" fontId="29" fillId="0" borderId="0" xfId="0" applyNumberFormat="1" applyFont="1" applyAlignment="1">
      <alignment wrapText="1"/>
    </xf>
    <xf numFmtId="1" fontId="29" fillId="0" borderId="0" xfId="0" applyNumberFormat="1" applyFont="1" applyAlignment="1">
      <alignment wrapText="1"/>
    </xf>
    <xf numFmtId="10" fontId="29" fillId="0" borderId="0" xfId="0" applyNumberFormat="1" applyFont="1" applyAlignment="1">
      <alignment horizontal="right" vertical="center" wrapText="1"/>
    </xf>
    <xf numFmtId="10" fontId="29" fillId="0" borderId="6" xfId="0" applyNumberFormat="1" applyFont="1" applyBorder="1" applyAlignment="1">
      <alignment horizontal="right" vertical="center" wrapText="1"/>
    </xf>
    <xf numFmtId="0" fontId="30" fillId="0" borderId="26" xfId="0" applyFont="1" applyBorder="1" applyAlignment="1">
      <alignment horizontal="left"/>
    </xf>
    <xf numFmtId="0" fontId="33" fillId="0" borderId="26" xfId="0" applyFont="1" applyBorder="1" applyAlignment="1">
      <alignment horizontal="left" wrapText="1"/>
    </xf>
    <xf numFmtId="0" fontId="17" fillId="40" borderId="20" xfId="11" applyFont="1" applyBorder="1"/>
    <xf numFmtId="0" fontId="17" fillId="40" borderId="21" xfId="11" applyFont="1" applyBorder="1"/>
    <xf numFmtId="169" fontId="16" fillId="40" borderId="21" xfId="7" applyNumberFormat="1" applyFont="1" applyBorder="1" applyAlignment="1">
      <alignment horizontal="center" vertical="top"/>
    </xf>
    <xf numFmtId="164" fontId="17" fillId="40" borderId="22" xfId="7" applyFont="1" applyBorder="1"/>
    <xf numFmtId="0" fontId="43" fillId="40" borderId="23" xfId="11" applyFont="1" applyBorder="1"/>
    <xf numFmtId="0" fontId="44" fillId="40" borderId="6" xfId="11" applyFont="1"/>
    <xf numFmtId="169" fontId="44" fillId="40" borderId="6" xfId="7" applyNumberFormat="1" applyFont="1" applyBorder="1"/>
    <xf numFmtId="0" fontId="45" fillId="40" borderId="23" xfId="11" applyFont="1" applyBorder="1"/>
    <xf numFmtId="0" fontId="46" fillId="40" borderId="23" xfId="11" applyFont="1" applyBorder="1" applyAlignment="1">
      <alignment horizontal="left" vertical="center" indent="1"/>
    </xf>
    <xf numFmtId="0" fontId="44" fillId="40" borderId="23" xfId="11" applyFont="1" applyBorder="1"/>
    <xf numFmtId="0" fontId="45" fillId="40" borderId="34" xfId="11" applyFont="1" applyBorder="1"/>
    <xf numFmtId="0" fontId="44" fillId="40" borderId="35" xfId="11" applyFont="1" applyBorder="1"/>
    <xf numFmtId="169" fontId="44" fillId="40" borderId="35" xfId="7" applyNumberFormat="1" applyFont="1" applyBorder="1"/>
    <xf numFmtId="0" fontId="16" fillId="40" borderId="56" xfId="12" applyFont="1" applyBorder="1" applyAlignment="1">
      <alignment horizontal="left"/>
    </xf>
    <xf numFmtId="0" fontId="15" fillId="40" borderId="57" xfId="12" applyFont="1" applyBorder="1"/>
    <xf numFmtId="0" fontId="17" fillId="40" borderId="57" xfId="12" applyFont="1" applyBorder="1"/>
    <xf numFmtId="0" fontId="17" fillId="40" borderId="58" xfId="12" applyFont="1" applyBorder="1"/>
    <xf numFmtId="1" fontId="47" fillId="0" borderId="26" xfId="0" applyNumberFormat="1" applyFont="1" applyBorder="1" applyAlignment="1" applyProtection="1">
      <alignment vertical="top"/>
      <protection locked="0"/>
    </xf>
    <xf numFmtId="10" fontId="0" fillId="0" borderId="26" xfId="2" applyNumberFormat="1" applyFont="1" applyBorder="1"/>
    <xf numFmtId="0" fontId="48" fillId="0" borderId="26" xfId="0" applyFont="1" applyBorder="1" applyAlignment="1">
      <alignment wrapText="1"/>
    </xf>
    <xf numFmtId="0" fontId="17" fillId="40" borderId="20" xfId="13" applyFont="1" applyBorder="1"/>
    <xf numFmtId="0" fontId="17" fillId="40" borderId="21" xfId="13" applyFont="1" applyBorder="1"/>
    <xf numFmtId="0" fontId="16" fillId="40" borderId="21" xfId="13" applyFont="1" applyBorder="1"/>
    <xf numFmtId="0" fontId="43" fillId="40" borderId="23" xfId="13" applyFont="1" applyBorder="1"/>
    <xf numFmtId="0" fontId="7" fillId="40" borderId="6" xfId="13"/>
    <xf numFmtId="0" fontId="45" fillId="40" borderId="23" xfId="13" applyFont="1" applyBorder="1"/>
    <xf numFmtId="0" fontId="46" fillId="40" borderId="23" xfId="13" applyFont="1" applyBorder="1" applyAlignment="1">
      <alignment horizontal="left" vertical="center" indent="1"/>
    </xf>
    <xf numFmtId="0" fontId="17" fillId="40" borderId="23" xfId="13" applyFont="1" applyBorder="1"/>
    <xf numFmtId="0" fontId="17" fillId="40" borderId="34" xfId="13" applyFont="1" applyBorder="1"/>
    <xf numFmtId="0" fontId="17" fillId="40" borderId="35" xfId="13" applyFont="1" applyBorder="1"/>
    <xf numFmtId="0" fontId="16" fillId="40" borderId="56" xfId="14" applyFont="1" applyBorder="1"/>
    <xf numFmtId="0" fontId="15" fillId="40" borderId="57" xfId="14" applyFont="1" applyBorder="1"/>
    <xf numFmtId="0" fontId="17" fillId="40" borderId="57" xfId="14" applyFont="1" applyBorder="1"/>
    <xf numFmtId="0" fontId="17" fillId="40" borderId="58" xfId="14" applyFont="1" applyBorder="1"/>
    <xf numFmtId="0" fontId="16" fillId="0" borderId="67" xfId="0" applyFont="1" applyBorder="1"/>
    <xf numFmtId="39" fontId="0" fillId="40" borderId="6" xfId="5" applyNumberFormat="1" applyFont="1" applyAlignment="1" applyProtection="1">
      <alignment wrapText="1"/>
      <protection locked="0"/>
    </xf>
    <xf numFmtId="0" fontId="25" fillId="0" borderId="0" xfId="0" applyFont="1"/>
    <xf numFmtId="164" fontId="25" fillId="40" borderId="6" xfId="7" applyFont="1"/>
    <xf numFmtId="0" fontId="16" fillId="0" borderId="26" xfId="0" applyFont="1" applyBorder="1"/>
    <xf numFmtId="0" fontId="17" fillId="0" borderId="26" xfId="0" applyFont="1" applyBorder="1"/>
    <xf numFmtId="0" fontId="16" fillId="0" borderId="70" xfId="0" applyFont="1" applyBorder="1" applyAlignment="1">
      <alignment vertical="center"/>
    </xf>
    <xf numFmtId="0" fontId="16" fillId="0" borderId="71" xfId="0" applyFont="1" applyBorder="1" applyAlignment="1">
      <alignment vertical="center"/>
    </xf>
    <xf numFmtId="164" fontId="16" fillId="40" borderId="71" xfId="7" applyFont="1" applyBorder="1" applyAlignment="1">
      <alignment vertical="center"/>
    </xf>
    <xf numFmtId="164" fontId="16" fillId="40" borderId="71" xfId="7" applyFont="1" applyBorder="1" applyAlignment="1">
      <alignment vertical="center" wrapText="1"/>
    </xf>
    <xf numFmtId="0" fontId="16" fillId="0" borderId="72" xfId="0" applyFont="1" applyBorder="1" applyAlignment="1">
      <alignment vertical="center"/>
    </xf>
    <xf numFmtId="0" fontId="17" fillId="0" borderId="6" xfId="0" applyFont="1" applyBorder="1"/>
    <xf numFmtId="0" fontId="7" fillId="40" borderId="6" xfId="5" applyAlignment="1" applyProtection="1">
      <alignment wrapText="1"/>
      <protection locked="0"/>
    </xf>
    <xf numFmtId="37" fontId="7" fillId="40" borderId="6" xfId="5" applyNumberFormat="1" applyAlignment="1" applyProtection="1">
      <alignment wrapText="1"/>
      <protection locked="0"/>
    </xf>
    <xf numFmtId="167" fontId="1" fillId="40" borderId="6" xfId="5" applyNumberFormat="1" applyFont="1" applyAlignment="1">
      <alignment horizontal="right" vertical="top" wrapText="1"/>
    </xf>
    <xf numFmtId="0" fontId="16" fillId="0" borderId="68" xfId="0" applyFont="1" applyBorder="1"/>
    <xf numFmtId="0" fontId="15" fillId="40" borderId="69" xfId="5" applyFont="1" applyBorder="1" applyAlignment="1" applyProtection="1">
      <alignment wrapText="1"/>
      <protection locked="0"/>
    </xf>
    <xf numFmtId="37" fontId="15" fillId="40" borderId="69" xfId="5" applyNumberFormat="1" applyFont="1" applyBorder="1" applyAlignment="1" applyProtection="1">
      <alignment wrapText="1"/>
      <protection locked="0"/>
    </xf>
    <xf numFmtId="0" fontId="16" fillId="0" borderId="73" xfId="0" applyFont="1" applyBorder="1" applyAlignment="1">
      <alignment vertical="center"/>
    </xf>
    <xf numFmtId="0" fontId="16" fillId="0" borderId="74" xfId="0" applyFont="1" applyBorder="1" applyAlignment="1">
      <alignment vertical="center"/>
    </xf>
    <xf numFmtId="164" fontId="16" fillId="40" borderId="74" xfId="7" applyFont="1" applyBorder="1" applyAlignment="1">
      <alignment vertical="center"/>
    </xf>
    <xf numFmtId="164" fontId="16" fillId="40" borderId="74" xfId="7" applyFont="1" applyBorder="1" applyAlignment="1">
      <alignment vertical="center" wrapText="1"/>
    </xf>
    <xf numFmtId="0" fontId="16" fillId="0" borderId="49" xfId="0" applyFont="1" applyBorder="1" applyAlignment="1">
      <alignment vertical="center"/>
    </xf>
    <xf numFmtId="0" fontId="1" fillId="40" borderId="26" xfId="5" applyFont="1" applyBorder="1" applyAlignment="1">
      <alignment horizontal="left" vertical="top" wrapText="1"/>
    </xf>
    <xf numFmtId="0" fontId="0" fillId="40" borderId="26" xfId="5" applyFont="1" applyBorder="1" applyAlignment="1" applyProtection="1">
      <alignment wrapText="1"/>
      <protection locked="0"/>
    </xf>
    <xf numFmtId="184" fontId="0" fillId="40" borderId="26" xfId="5" applyNumberFormat="1" applyFont="1" applyBorder="1" applyAlignment="1" applyProtection="1">
      <alignment wrapText="1"/>
      <protection locked="0"/>
    </xf>
    <xf numFmtId="167" fontId="1" fillId="40" borderId="26" xfId="5" applyNumberFormat="1" applyFont="1" applyBorder="1" applyAlignment="1">
      <alignment horizontal="right" vertical="top" wrapText="1"/>
    </xf>
    <xf numFmtId="184" fontId="1" fillId="40" borderId="26" xfId="5" applyNumberFormat="1" applyFont="1" applyBorder="1" applyAlignment="1">
      <alignment horizontal="right" vertical="top" wrapText="1"/>
    </xf>
    <xf numFmtId="0" fontId="15" fillId="40" borderId="26" xfId="5" applyFont="1" applyBorder="1" applyAlignment="1" applyProtection="1">
      <alignment wrapText="1"/>
      <protection locked="0"/>
    </xf>
    <xf numFmtId="0" fontId="1" fillId="40" borderId="74" xfId="5" applyFont="1" applyBorder="1" applyAlignment="1">
      <alignment horizontal="left" vertical="top" wrapText="1"/>
    </xf>
    <xf numFmtId="0" fontId="17" fillId="0" borderId="74" xfId="0" applyFont="1" applyBorder="1"/>
    <xf numFmtId="184" fontId="1" fillId="40" borderId="74" xfId="5" applyNumberFormat="1" applyFont="1" applyBorder="1" applyAlignment="1">
      <alignment horizontal="right" vertical="top" wrapText="1"/>
    </xf>
    <xf numFmtId="167" fontId="1" fillId="40" borderId="74" xfId="5" applyNumberFormat="1" applyFont="1" applyBorder="1" applyAlignment="1">
      <alignment horizontal="right" vertical="top" wrapText="1"/>
    </xf>
    <xf numFmtId="0" fontId="0" fillId="40" borderId="74" xfId="5" applyFont="1" applyBorder="1" applyAlignment="1" applyProtection="1">
      <alignment wrapText="1"/>
      <protection locked="0"/>
    </xf>
    <xf numFmtId="0" fontId="15" fillId="40" borderId="75" xfId="5" applyFont="1" applyBorder="1" applyAlignment="1" applyProtection="1">
      <alignment wrapText="1"/>
      <protection locked="0"/>
    </xf>
    <xf numFmtId="37" fontId="1" fillId="40" borderId="26" xfId="5" applyNumberFormat="1" applyFont="1" applyBorder="1" applyAlignment="1">
      <alignment horizontal="right" vertical="top" wrapText="1"/>
    </xf>
    <xf numFmtId="166" fontId="1" fillId="40" borderId="26" xfId="5" applyNumberFormat="1" applyFont="1" applyBorder="1" applyAlignment="1">
      <alignment horizontal="right" vertical="top" wrapText="1"/>
    </xf>
    <xf numFmtId="39" fontId="15" fillId="40" borderId="68" xfId="5" applyNumberFormat="1" applyFont="1" applyBorder="1" applyAlignment="1" applyProtection="1">
      <alignment wrapText="1"/>
      <protection locked="0"/>
    </xf>
    <xf numFmtId="167" fontId="2" fillId="40" borderId="76" xfId="5" applyNumberFormat="1" applyFont="1" applyBorder="1" applyAlignment="1">
      <alignment horizontal="right" vertical="top" wrapText="1"/>
    </xf>
    <xf numFmtId="0" fontId="23" fillId="0" borderId="6" xfId="0" applyFont="1" applyBorder="1" applyAlignment="1">
      <alignment horizontal="center"/>
    </xf>
    <xf numFmtId="0" fontId="10" fillId="0" borderId="25" xfId="0" applyFont="1" applyBorder="1" applyAlignment="1">
      <alignment horizontal="left" vertical="top"/>
    </xf>
    <xf numFmtId="0" fontId="10" fillId="0" borderId="45" xfId="0" applyFont="1" applyBorder="1" applyAlignment="1">
      <alignment horizontal="left" vertical="top" wrapText="1"/>
    </xf>
    <xf numFmtId="0" fontId="10" fillId="0" borderId="25" xfId="0" applyFont="1" applyBorder="1" applyAlignment="1">
      <alignment horizontal="left" vertical="top" wrapText="1"/>
    </xf>
    <xf numFmtId="0" fontId="56" fillId="0" borderId="25" xfId="0" applyFont="1" applyBorder="1"/>
    <xf numFmtId="0" fontId="56" fillId="0" borderId="26" xfId="0" applyFont="1" applyBorder="1" applyAlignment="1">
      <alignment wrapText="1"/>
    </xf>
    <xf numFmtId="0" fontId="23" fillId="0" borderId="26" xfId="0" applyFont="1" applyBorder="1"/>
    <xf numFmtId="0" fontId="23" fillId="0" borderId="45" xfId="0" applyFont="1" applyBorder="1"/>
    <xf numFmtId="0" fontId="54" fillId="0" borderId="25" xfId="0" applyFont="1" applyBorder="1" applyAlignment="1">
      <alignment horizontal="center" vertical="top" wrapText="1"/>
    </xf>
    <xf numFmtId="0" fontId="54" fillId="0" borderId="26" xfId="0" applyFont="1" applyBorder="1" applyAlignment="1">
      <alignment horizontal="center" vertical="top" wrapText="1"/>
    </xf>
    <xf numFmtId="0" fontId="54" fillId="0" borderId="45" xfId="0" applyFont="1" applyBorder="1" applyAlignment="1">
      <alignment horizontal="center" vertical="top" wrapText="1"/>
    </xf>
    <xf numFmtId="0" fontId="23" fillId="0" borderId="25" xfId="0" applyFont="1" applyBorder="1" applyAlignment="1">
      <alignment horizontal="center" vertical="top" wrapText="1"/>
    </xf>
    <xf numFmtId="10" fontId="10" fillId="40" borderId="26" xfId="17" applyNumberFormat="1" applyFont="1" applyFill="1" applyBorder="1" applyAlignment="1" applyProtection="1">
      <alignment horizontal="center" vertical="top"/>
      <protection locked="0"/>
    </xf>
    <xf numFmtId="0" fontId="23" fillId="0" borderId="25" xfId="0" applyFont="1" applyBorder="1" applyAlignment="1">
      <alignment horizontal="center" vertical="top"/>
    </xf>
    <xf numFmtId="10" fontId="10" fillId="0" borderId="26" xfId="0" applyNumberFormat="1" applyFont="1" applyBorder="1" applyAlignment="1">
      <alignment horizontal="center" vertical="center" wrapText="1"/>
    </xf>
    <xf numFmtId="0" fontId="23" fillId="0" borderId="45" xfId="0" applyFont="1" applyBorder="1" applyAlignment="1">
      <alignment horizontal="center" vertical="top" wrapText="1"/>
    </xf>
    <xf numFmtId="0" fontId="23" fillId="0" borderId="26" xfId="0" applyFont="1" applyBorder="1" applyAlignment="1">
      <alignment horizontal="center"/>
    </xf>
    <xf numFmtId="0" fontId="23" fillId="0" borderId="45" xfId="0" applyFont="1" applyBorder="1" applyAlignment="1">
      <alignment horizontal="center"/>
    </xf>
    <xf numFmtId="171" fontId="23" fillId="0" borderId="26" xfId="0" applyNumberFormat="1" applyFont="1" applyBorder="1" applyAlignment="1">
      <alignment horizontal="center" vertical="top" wrapText="1"/>
    </xf>
    <xf numFmtId="0" fontId="23" fillId="0" borderId="25" xfId="0" applyFont="1" applyBorder="1" applyAlignment="1">
      <alignment horizontal="center"/>
    </xf>
    <xf numFmtId="171" fontId="23" fillId="0" borderId="26" xfId="0" applyNumberFormat="1" applyFont="1" applyBorder="1" applyAlignment="1">
      <alignment horizontal="center" vertical="top"/>
    </xf>
    <xf numFmtId="171" fontId="23" fillId="40" borderId="26" xfId="18" applyNumberFormat="1" applyFont="1" applyFill="1" applyBorder="1" applyAlignment="1" applyProtection="1">
      <alignment horizontal="center" vertical="center"/>
      <protection locked="0"/>
    </xf>
    <xf numFmtId="185" fontId="23" fillId="0" borderId="26" xfId="0" applyNumberFormat="1" applyFont="1" applyBorder="1" applyAlignment="1">
      <alignment horizontal="center" wrapText="1"/>
    </xf>
    <xf numFmtId="0" fontId="54" fillId="0" borderId="28" xfId="0" applyFont="1" applyBorder="1" applyAlignment="1">
      <alignment horizontal="center"/>
    </xf>
    <xf numFmtId="0" fontId="54" fillId="0" borderId="37" xfId="0" applyFont="1" applyBorder="1" applyAlignment="1">
      <alignment horizontal="center"/>
    </xf>
    <xf numFmtId="0" fontId="23" fillId="0" borderId="23" xfId="0" applyFont="1" applyBorder="1"/>
    <xf numFmtId="10" fontId="23" fillId="0" borderId="26" xfId="0" applyNumberFormat="1" applyFont="1" applyBorder="1" applyAlignment="1">
      <alignment horizontal="center" vertical="center" wrapText="1"/>
    </xf>
    <xf numFmtId="10" fontId="23" fillId="0" borderId="45" xfId="0" applyNumberFormat="1" applyFont="1" applyBorder="1" applyAlignment="1">
      <alignment horizontal="center" vertical="center" wrapText="1"/>
    </xf>
    <xf numFmtId="0" fontId="23" fillId="0" borderId="25" xfId="0" applyFont="1" applyBorder="1"/>
    <xf numFmtId="10" fontId="23" fillId="0" borderId="26" xfId="0" applyNumberFormat="1" applyFont="1" applyBorder="1" applyAlignment="1">
      <alignment horizontal="center" wrapText="1"/>
    </xf>
    <xf numFmtId="171" fontId="23" fillId="40" borderId="26" xfId="16" applyNumberFormat="1" applyFont="1" applyBorder="1" applyAlignment="1">
      <alignment horizontal="center" vertical="top"/>
    </xf>
    <xf numFmtId="0" fontId="23" fillId="0" borderId="25" xfId="0" applyFont="1" applyBorder="1" applyAlignment="1">
      <alignment vertical="top"/>
    </xf>
    <xf numFmtId="0" fontId="23" fillId="0" borderId="6" xfId="0" applyFont="1" applyBorder="1" applyAlignment="1">
      <alignment horizontal="center" vertical="center"/>
    </xf>
    <xf numFmtId="0" fontId="23" fillId="0" borderId="77" xfId="0" applyFont="1" applyBorder="1" applyAlignment="1">
      <alignment horizontal="left" vertical="top" wrapText="1"/>
    </xf>
    <xf numFmtId="10" fontId="10" fillId="40" borderId="78" xfId="17" applyNumberFormat="1" applyFont="1" applyFill="1" applyBorder="1" applyAlignment="1" applyProtection="1">
      <alignment horizontal="center" vertical="top"/>
      <protection locked="0"/>
    </xf>
    <xf numFmtId="0" fontId="23" fillId="0" borderId="0" xfId="0" applyFont="1" applyAlignment="1">
      <alignment wrapText="1"/>
    </xf>
    <xf numFmtId="0" fontId="10" fillId="0" borderId="25" xfId="0" applyFont="1" applyBorder="1" applyAlignment="1">
      <alignment horizontal="center" vertical="top" wrapText="1"/>
    </xf>
    <xf numFmtId="171" fontId="10" fillId="40" borderId="26" xfId="16" applyNumberFormat="1" applyFont="1" applyBorder="1" applyAlignment="1">
      <alignment horizontal="center" vertical="top"/>
    </xf>
    <xf numFmtId="0" fontId="10" fillId="0" borderId="26" xfId="0" applyFont="1" applyBorder="1" applyAlignment="1">
      <alignment horizontal="center"/>
    </xf>
    <xf numFmtId="0" fontId="10" fillId="0" borderId="45" xfId="0" applyFont="1" applyBorder="1" applyAlignment="1">
      <alignment horizontal="center"/>
    </xf>
    <xf numFmtId="0" fontId="10" fillId="0" borderId="26" xfId="0" applyFont="1" applyBorder="1" applyAlignment="1">
      <alignment horizontal="center" wrapText="1"/>
    </xf>
    <xf numFmtId="0" fontId="10" fillId="0" borderId="25" xfId="0" applyFont="1" applyBorder="1"/>
    <xf numFmtId="10" fontId="10" fillId="0" borderId="26" xfId="0" applyNumberFormat="1" applyFont="1" applyBorder="1" applyAlignment="1">
      <alignment horizontal="center" wrapText="1"/>
    </xf>
    <xf numFmtId="0" fontId="10" fillId="0" borderId="77" xfId="0" applyFont="1" applyBorder="1" applyAlignment="1">
      <alignment horizontal="left" vertical="top" wrapText="1"/>
    </xf>
    <xf numFmtId="10" fontId="10" fillId="40" borderId="6" xfId="17" applyNumberFormat="1" applyFont="1" applyFill="1" applyBorder="1" applyAlignment="1" applyProtection="1">
      <alignment horizontal="center" vertical="top"/>
      <protection locked="0"/>
    </xf>
    <xf numFmtId="10" fontId="10" fillId="40" borderId="29" xfId="17" applyNumberFormat="1" applyFont="1" applyFill="1" applyBorder="1" applyAlignment="1" applyProtection="1">
      <alignment horizontal="center" vertical="top"/>
      <protection locked="0"/>
    </xf>
    <xf numFmtId="186" fontId="23" fillId="0" borderId="26" xfId="0" applyNumberFormat="1" applyFont="1" applyBorder="1" applyAlignment="1">
      <alignment horizontal="center" vertical="top" wrapText="1"/>
    </xf>
    <xf numFmtId="0" fontId="0" fillId="40" borderId="0" xfId="0" applyFill="1" applyAlignment="1" applyProtection="1">
      <alignment wrapText="1"/>
      <protection locked="0"/>
    </xf>
    <xf numFmtId="170" fontId="49" fillId="0" borderId="0" xfId="15" quotePrefix="1" applyNumberFormat="1" applyAlignment="1" applyProtection="1"/>
    <xf numFmtId="170" fontId="17" fillId="0" borderId="0" xfId="0" applyNumberFormat="1" applyFont="1"/>
    <xf numFmtId="0" fontId="50" fillId="40" borderId="70" xfId="16" applyFont="1" applyBorder="1" applyAlignment="1">
      <alignment horizontal="center" vertical="center" wrapText="1"/>
    </xf>
    <xf numFmtId="0" fontId="50" fillId="40" borderId="71" xfId="16" applyFont="1" applyBorder="1" applyAlignment="1">
      <alignment horizontal="center" vertical="center" wrapText="1"/>
    </xf>
    <xf numFmtId="0" fontId="50" fillId="40" borderId="72" xfId="16" applyFont="1" applyBorder="1" applyAlignment="1">
      <alignment horizontal="center" vertical="center" wrapText="1"/>
    </xf>
    <xf numFmtId="0" fontId="50" fillId="40" borderId="25" xfId="16" applyFont="1" applyBorder="1" applyAlignment="1">
      <alignment horizontal="center" vertical="center" wrapText="1"/>
    </xf>
    <xf numFmtId="0" fontId="50" fillId="40" borderId="26" xfId="16" applyFont="1" applyBorder="1" applyAlignment="1">
      <alignment horizontal="center" vertical="center" wrapText="1"/>
    </xf>
    <xf numFmtId="0" fontId="50" fillId="40" borderId="45" xfId="16" applyFont="1" applyBorder="1" applyAlignment="1">
      <alignment horizontal="center" vertical="center" wrapText="1"/>
    </xf>
    <xf numFmtId="0" fontId="53" fillId="40" borderId="77" xfId="5" applyFont="1" applyBorder="1" applyAlignment="1">
      <alignment horizontal="center" vertical="center" wrapText="1"/>
    </xf>
    <xf numFmtId="0" fontId="53" fillId="40" borderId="78" xfId="5" applyFont="1" applyBorder="1" applyAlignment="1">
      <alignment horizontal="center" vertical="center" wrapText="1"/>
    </xf>
    <xf numFmtId="0" fontId="53" fillId="40" borderId="79" xfId="5" applyFont="1" applyBorder="1" applyAlignment="1">
      <alignment horizontal="center" vertical="center" wrapText="1"/>
    </xf>
    <xf numFmtId="0" fontId="23" fillId="0" borderId="6" xfId="0" applyFont="1" applyBorder="1" applyAlignment="1">
      <alignment horizontal="center"/>
    </xf>
    <xf numFmtId="0" fontId="54" fillId="0" borderId="70" xfId="0" applyFont="1" applyBorder="1" applyAlignment="1">
      <alignment horizontal="center"/>
    </xf>
    <xf numFmtId="0" fontId="54" fillId="0" borderId="71" xfId="0" applyFont="1" applyBorder="1" applyAlignment="1">
      <alignment horizontal="center"/>
    </xf>
    <xf numFmtId="0" fontId="54" fillId="0" borderId="72" xfId="0" applyFont="1" applyBorder="1" applyAlignment="1">
      <alignment horizontal="center"/>
    </xf>
    <xf numFmtId="0" fontId="54" fillId="0" borderId="80" xfId="0" applyFont="1" applyBorder="1" applyAlignment="1">
      <alignment horizontal="center"/>
    </xf>
    <xf numFmtId="0" fontId="54" fillId="0" borderId="81" xfId="0" applyFont="1" applyBorder="1" applyAlignment="1">
      <alignment horizontal="center"/>
    </xf>
    <xf numFmtId="0" fontId="54" fillId="0" borderId="82" xfId="0" applyFont="1" applyBorder="1" applyAlignment="1">
      <alignment horizontal="center"/>
    </xf>
    <xf numFmtId="0" fontId="50" fillId="0" borderId="28" xfId="0" applyFont="1" applyBorder="1" applyAlignment="1">
      <alignment horizontal="center"/>
    </xf>
    <xf numFmtId="0" fontId="50" fillId="0" borderId="29" xfId="0" applyFont="1" applyBorder="1" applyAlignment="1">
      <alignment horizontal="center"/>
    </xf>
    <xf numFmtId="0" fontId="50" fillId="0" borderId="47" xfId="0" applyFont="1" applyBorder="1" applyAlignment="1">
      <alignment horizontal="center"/>
    </xf>
    <xf numFmtId="0" fontId="10" fillId="0" borderId="42" xfId="0" applyFont="1" applyBorder="1" applyAlignment="1">
      <alignment horizontal="left" vertical="top" wrapText="1"/>
    </xf>
    <xf numFmtId="0" fontId="10" fillId="0" borderId="29" xfId="0" applyFont="1" applyBorder="1" applyAlignment="1">
      <alignment horizontal="left" vertical="top" wrapText="1"/>
    </xf>
    <xf numFmtId="0" fontId="10" fillId="0" borderId="47" xfId="0" applyFont="1" applyBorder="1" applyAlignment="1">
      <alignment horizontal="left" vertical="top" wrapText="1"/>
    </xf>
    <xf numFmtId="0" fontId="10" fillId="0" borderId="26" xfId="0" applyFont="1" applyBorder="1" applyAlignment="1">
      <alignment horizontal="left" vertical="top" wrapText="1"/>
    </xf>
    <xf numFmtId="0" fontId="10" fillId="0" borderId="45" xfId="0" applyFont="1" applyBorder="1" applyAlignment="1">
      <alignment horizontal="left" vertical="top" wrapText="1"/>
    </xf>
    <xf numFmtId="0" fontId="53" fillId="0" borderId="42" xfId="0" applyFont="1" applyBorder="1" applyAlignment="1">
      <alignment horizontal="left" vertical="top" wrapText="1"/>
    </xf>
    <xf numFmtId="0" fontId="53" fillId="0" borderId="29" xfId="0" applyFont="1" applyBorder="1" applyAlignment="1">
      <alignment horizontal="left" vertical="top" wrapText="1"/>
    </xf>
    <xf numFmtId="0" fontId="53" fillId="0" borderId="47" xfId="0" applyFont="1" applyBorder="1" applyAlignment="1">
      <alignment horizontal="left" vertical="top" wrapText="1"/>
    </xf>
    <xf numFmtId="0" fontId="23" fillId="0" borderId="26" xfId="0" applyFont="1" applyBorder="1" applyAlignment="1">
      <alignment horizontal="left" vertical="top" wrapText="1"/>
    </xf>
    <xf numFmtId="0" fontId="23" fillId="0" borderId="45" xfId="0" applyFont="1" applyBorder="1" applyAlignment="1">
      <alignment horizontal="left" vertical="top" wrapText="1"/>
    </xf>
    <xf numFmtId="0" fontId="23" fillId="0" borderId="42" xfId="0" applyFont="1" applyBorder="1" applyAlignment="1">
      <alignment horizontal="left" vertical="top" wrapText="1"/>
    </xf>
    <xf numFmtId="0" fontId="23" fillId="0" borderId="29" xfId="0" applyFont="1" applyBorder="1" applyAlignment="1">
      <alignment horizontal="left" vertical="top" wrapText="1"/>
    </xf>
    <xf numFmtId="0" fontId="23" fillId="0" borderId="47" xfId="0" applyFont="1" applyBorder="1" applyAlignment="1">
      <alignment horizontal="left" vertical="top" wrapText="1"/>
    </xf>
    <xf numFmtId="4" fontId="55" fillId="40" borderId="26" xfId="15" applyNumberFormat="1" applyFont="1" applyFill="1" applyBorder="1" applyAlignment="1" applyProtection="1">
      <alignment horizontal="left" vertical="top" wrapText="1"/>
    </xf>
    <xf numFmtId="4" fontId="55" fillId="40" borderId="45" xfId="15" applyNumberFormat="1" applyFont="1" applyFill="1" applyBorder="1" applyAlignment="1" applyProtection="1">
      <alignment horizontal="left" vertical="top" wrapText="1"/>
    </xf>
    <xf numFmtId="0" fontId="23" fillId="0" borderId="25" xfId="0" applyFont="1" applyBorder="1" applyAlignment="1">
      <alignment horizontal="center" vertical="top" wrapText="1"/>
    </xf>
    <xf numFmtId="0" fontId="23" fillId="0" borderId="26" xfId="0" applyFont="1" applyBorder="1" applyAlignment="1">
      <alignment horizontal="center" vertical="top" wrapText="1"/>
    </xf>
    <xf numFmtId="0" fontId="54" fillId="0" borderId="28" xfId="0" applyFont="1" applyBorder="1" applyAlignment="1">
      <alignment horizontal="center" vertical="top" wrapText="1"/>
    </xf>
    <xf numFmtId="0" fontId="54" fillId="0" borderId="29" xfId="0" applyFont="1" applyBorder="1" applyAlignment="1">
      <alignment horizontal="center" vertical="top" wrapText="1"/>
    </xf>
    <xf numFmtId="0" fontId="54" fillId="0" borderId="47" xfId="0" applyFont="1" applyBorder="1" applyAlignment="1">
      <alignment horizontal="center" vertical="top" wrapText="1"/>
    </xf>
    <xf numFmtId="185" fontId="10" fillId="0" borderId="42" xfId="0" applyNumberFormat="1" applyFont="1" applyBorder="1" applyAlignment="1">
      <alignment horizontal="left" wrapText="1"/>
    </xf>
    <xf numFmtId="185" fontId="10" fillId="0" borderId="29" xfId="0" applyNumberFormat="1" applyFont="1" applyBorder="1" applyAlignment="1">
      <alignment horizontal="left" wrapText="1"/>
    </xf>
    <xf numFmtId="185" fontId="10" fillId="0" borderId="47" xfId="0" applyNumberFormat="1" applyFont="1" applyBorder="1" applyAlignment="1">
      <alignment horizontal="left" wrapText="1"/>
    </xf>
    <xf numFmtId="185" fontId="10" fillId="0" borderId="26" xfId="0" applyNumberFormat="1" applyFont="1" applyBorder="1" applyAlignment="1">
      <alignment horizontal="left" wrapText="1"/>
    </xf>
    <xf numFmtId="185" fontId="10" fillId="0" borderId="45" xfId="0" applyNumberFormat="1" applyFont="1" applyBorder="1" applyAlignment="1">
      <alignment horizontal="left" wrapText="1"/>
    </xf>
    <xf numFmtId="4" fontId="10" fillId="40" borderId="42" xfId="0" applyNumberFormat="1" applyFont="1" applyFill="1" applyBorder="1" applyAlignment="1">
      <alignment horizontal="left" wrapText="1"/>
    </xf>
    <xf numFmtId="4" fontId="10" fillId="40" borderId="29" xfId="0" applyNumberFormat="1" applyFont="1" applyFill="1" applyBorder="1" applyAlignment="1">
      <alignment horizontal="left" wrapText="1"/>
    </xf>
    <xf numFmtId="4" fontId="10" fillId="40" borderId="47" xfId="0" applyNumberFormat="1" applyFont="1" applyFill="1" applyBorder="1" applyAlignment="1">
      <alignment horizontal="left" wrapText="1"/>
    </xf>
    <xf numFmtId="4" fontId="10" fillId="0" borderId="26" xfId="0" applyNumberFormat="1" applyFont="1" applyBorder="1" applyAlignment="1">
      <alignment horizontal="left" wrapText="1"/>
    </xf>
    <xf numFmtId="4" fontId="10" fillId="0" borderId="45" xfId="0" applyNumberFormat="1" applyFont="1" applyBorder="1" applyAlignment="1">
      <alignment horizontal="left" wrapText="1"/>
    </xf>
    <xf numFmtId="4" fontId="10" fillId="0" borderId="42" xfId="0" applyNumberFormat="1" applyFont="1" applyBorder="1" applyAlignment="1">
      <alignment horizontal="left" vertical="top" wrapText="1"/>
    </xf>
    <xf numFmtId="4" fontId="10" fillId="0" borderId="29" xfId="0" applyNumberFormat="1" applyFont="1" applyBorder="1" applyAlignment="1">
      <alignment horizontal="left" vertical="top" wrapText="1"/>
    </xf>
    <xf numFmtId="4" fontId="10" fillId="0" borderId="47" xfId="0" applyNumberFormat="1" applyFont="1" applyBorder="1" applyAlignment="1">
      <alignment horizontal="left" vertical="top" wrapText="1"/>
    </xf>
    <xf numFmtId="0" fontId="50" fillId="0" borderId="37" xfId="0" applyFont="1" applyBorder="1" applyAlignment="1">
      <alignment horizontal="center"/>
    </xf>
    <xf numFmtId="0" fontId="50" fillId="0" borderId="38"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83"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8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36" xfId="0" applyFont="1" applyBorder="1" applyAlignment="1">
      <alignment horizontal="center" vertical="center" wrapText="1"/>
    </xf>
    <xf numFmtId="4" fontId="55" fillId="40" borderId="42" xfId="15" applyNumberFormat="1" applyFont="1" applyFill="1" applyBorder="1" applyAlignment="1" applyProtection="1">
      <alignment horizontal="left" vertical="top" wrapText="1"/>
    </xf>
    <xf numFmtId="4" fontId="55" fillId="40" borderId="29" xfId="15" applyNumberFormat="1" applyFont="1" applyFill="1" applyBorder="1" applyAlignment="1" applyProtection="1">
      <alignment horizontal="left" vertical="top" wrapText="1"/>
    </xf>
    <xf numFmtId="4" fontId="55" fillId="40" borderId="47" xfId="15" applyNumberFormat="1" applyFont="1" applyFill="1" applyBorder="1" applyAlignment="1" applyProtection="1">
      <alignment horizontal="left" vertical="top" wrapText="1"/>
    </xf>
    <xf numFmtId="0" fontId="10" fillId="0" borderId="28" xfId="0" applyFont="1" applyBorder="1" applyAlignment="1">
      <alignment horizontal="left" vertical="top" wrapText="1"/>
    </xf>
    <xf numFmtId="0" fontId="54" fillId="0" borderId="38"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83"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84"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28" xfId="0" applyFont="1" applyBorder="1" applyAlignment="1">
      <alignment horizontal="center"/>
    </xf>
    <xf numFmtId="0" fontId="54" fillId="0" borderId="37" xfId="0" applyFont="1" applyBorder="1" applyAlignment="1">
      <alignment horizontal="center"/>
    </xf>
    <xf numFmtId="165" fontId="19" fillId="0" borderId="49" xfId="1" applyFont="1" applyFill="1" applyBorder="1" applyAlignment="1">
      <alignment horizontal="center" vertical="center"/>
    </xf>
    <xf numFmtId="165" fontId="19" fillId="0" borderId="50" xfId="1" applyFont="1" applyFill="1" applyBorder="1" applyAlignment="1">
      <alignment horizontal="center" vertical="center"/>
    </xf>
    <xf numFmtId="165" fontId="19" fillId="0" borderId="46" xfId="1" applyFont="1" applyFill="1" applyBorder="1" applyAlignment="1">
      <alignment horizontal="center" vertical="center"/>
    </xf>
    <xf numFmtId="0" fontId="2" fillId="40" borderId="6" xfId="5" applyFont="1" applyAlignment="1">
      <alignment horizontal="left" vertical="top" wrapText="1"/>
    </xf>
    <xf numFmtId="0" fontId="17" fillId="0" borderId="23" xfId="0" applyFont="1" applyBorder="1" applyAlignment="1">
      <alignment horizontal="left" wrapText="1"/>
    </xf>
    <xf numFmtId="0" fontId="17" fillId="0" borderId="0" xfId="0" applyFont="1" applyAlignment="1">
      <alignment horizontal="left" wrapText="1"/>
    </xf>
    <xf numFmtId="0" fontId="17" fillId="0" borderId="25" xfId="0" applyFont="1" applyBorder="1" applyAlignment="1">
      <alignment vertical="center"/>
    </xf>
    <xf numFmtId="0" fontId="17" fillId="0" borderId="26" xfId="0" applyFont="1" applyBorder="1" applyAlignment="1">
      <alignment vertical="center"/>
    </xf>
    <xf numFmtId="0" fontId="30" fillId="0" borderId="26" xfId="0" applyFont="1" applyBorder="1" applyAlignment="1">
      <alignment wrapText="1"/>
    </xf>
    <xf numFmtId="0" fontId="30" fillId="0" borderId="26" xfId="0" applyFont="1" applyBorder="1" applyAlignment="1">
      <alignment horizontal="center" wrapText="1"/>
    </xf>
    <xf numFmtId="0" fontId="30" fillId="0" borderId="42" xfId="0" applyFont="1" applyBorder="1" applyAlignment="1">
      <alignment horizontal="center" wrapText="1"/>
    </xf>
    <xf numFmtId="0" fontId="30" fillId="0" borderId="37" xfId="0" applyFont="1" applyBorder="1" applyAlignment="1">
      <alignment horizontal="center" wrapText="1"/>
    </xf>
    <xf numFmtId="0" fontId="19" fillId="0" borderId="28" xfId="0" applyFont="1" applyBorder="1" applyAlignment="1">
      <alignment horizontal="left"/>
    </xf>
    <xf numFmtId="0" fontId="19" fillId="0" borderId="29" xfId="0" applyFont="1" applyBorder="1" applyAlignment="1">
      <alignment horizontal="left"/>
    </xf>
    <xf numFmtId="0" fontId="19" fillId="0" borderId="47" xfId="0" applyFont="1" applyBorder="1" applyAlignment="1">
      <alignment horizontal="left"/>
    </xf>
    <xf numFmtId="0" fontId="19" fillId="0" borderId="28" xfId="0" applyFont="1" applyBorder="1" applyAlignment="1">
      <alignment horizontal="left" wrapText="1"/>
    </xf>
    <xf numFmtId="0" fontId="19" fillId="0" borderId="29" xfId="0" applyFont="1" applyBorder="1" applyAlignment="1">
      <alignment horizontal="left" wrapText="1"/>
    </xf>
    <xf numFmtId="0" fontId="19" fillId="0" borderId="47" xfId="0" applyFont="1" applyBorder="1" applyAlignment="1">
      <alignment horizontal="left" wrapText="1"/>
    </xf>
    <xf numFmtId="0" fontId="19" fillId="0" borderId="42" xfId="0" applyFont="1" applyBorder="1" applyAlignment="1">
      <alignment horizontal="center" vertical="top" wrapText="1"/>
    </xf>
    <xf numFmtId="0" fontId="19" fillId="0" borderId="29" xfId="0" applyFont="1" applyBorder="1" applyAlignment="1">
      <alignment horizontal="center" vertical="top" wrapText="1"/>
    </xf>
    <xf numFmtId="0" fontId="19" fillId="0" borderId="37" xfId="0" applyFont="1" applyBorder="1" applyAlignment="1">
      <alignment horizontal="center" vertical="top" wrapText="1"/>
    </xf>
    <xf numFmtId="0" fontId="19" fillId="0" borderId="42" xfId="0" applyFont="1" applyBorder="1" applyAlignment="1">
      <alignment horizontal="left"/>
    </xf>
    <xf numFmtId="0" fontId="19" fillId="0" borderId="37" xfId="0" applyFont="1" applyBorder="1" applyAlignment="1">
      <alignment horizontal="left"/>
    </xf>
    <xf numFmtId="0" fontId="29" fillId="0" borderId="42" xfId="0" applyFont="1" applyBorder="1" applyAlignment="1">
      <alignment horizontal="left" wrapText="1"/>
    </xf>
    <xf numFmtId="0" fontId="29" fillId="0" borderId="29" xfId="0" applyFont="1" applyBorder="1" applyAlignment="1">
      <alignment horizontal="left" wrapText="1"/>
    </xf>
    <xf numFmtId="0" fontId="29" fillId="0" borderId="37" xfId="0" applyFont="1" applyBorder="1" applyAlignment="1">
      <alignment horizontal="left" wrapText="1"/>
    </xf>
    <xf numFmtId="169" fontId="16" fillId="40" borderId="21" xfId="7" applyNumberFormat="1" applyFont="1" applyBorder="1" applyAlignment="1">
      <alignment horizontal="center"/>
    </xf>
    <xf numFmtId="169" fontId="16" fillId="40" borderId="22" xfId="7" applyNumberFormat="1" applyFont="1" applyBorder="1" applyAlignment="1">
      <alignment horizontal="center"/>
    </xf>
    <xf numFmtId="0" fontId="36" fillId="40" borderId="23" xfId="6" applyFont="1" applyBorder="1" applyAlignment="1">
      <alignment horizontal="left" vertical="top" wrapText="1"/>
    </xf>
    <xf numFmtId="0" fontId="36" fillId="40" borderId="6" xfId="6" applyFont="1" applyAlignment="1">
      <alignment horizontal="left" vertical="top" wrapText="1"/>
    </xf>
    <xf numFmtId="10" fontId="29" fillId="40" borderId="42" xfId="2" applyNumberFormat="1" applyFont="1" applyFill="1" applyBorder="1" applyAlignment="1" applyProtection="1">
      <alignment horizontal="center" vertical="top"/>
      <protection locked="0"/>
    </xf>
    <xf numFmtId="10" fontId="29" fillId="40" borderId="37" xfId="2" applyNumberFormat="1" applyFont="1" applyFill="1" applyBorder="1" applyAlignment="1" applyProtection="1">
      <alignment horizontal="center" vertical="top"/>
      <protection locked="0"/>
    </xf>
    <xf numFmtId="0" fontId="29" fillId="0" borderId="26" xfId="0" applyFont="1" applyBorder="1" applyAlignment="1">
      <alignment wrapText="1"/>
    </xf>
    <xf numFmtId="10" fontId="31" fillId="40" borderId="42" xfId="2" applyNumberFormat="1" applyFont="1" applyFill="1" applyBorder="1" applyAlignment="1" applyProtection="1">
      <alignment horizontal="center" vertical="top"/>
      <protection locked="0"/>
    </xf>
    <xf numFmtId="10" fontId="31" fillId="40" borderId="37" xfId="2" applyNumberFormat="1" applyFont="1" applyFill="1" applyBorder="1" applyAlignment="1" applyProtection="1">
      <alignment horizontal="center" vertical="top"/>
      <protection locked="0"/>
    </xf>
    <xf numFmtId="10" fontId="29" fillId="0" borderId="42" xfId="0" applyNumberFormat="1" applyFont="1" applyBorder="1" applyAlignment="1">
      <alignment horizontal="center" vertical="center" wrapText="1"/>
    </xf>
    <xf numFmtId="10" fontId="29" fillId="0" borderId="37" xfId="0" applyNumberFormat="1" applyFont="1" applyBorder="1" applyAlignment="1">
      <alignment horizontal="center" vertical="center" wrapText="1"/>
    </xf>
    <xf numFmtId="0" fontId="2" fillId="4" borderId="2" xfId="0" applyFont="1" applyFill="1" applyBorder="1" applyAlignment="1">
      <alignment horizontal="left" vertical="top" wrapText="1"/>
    </xf>
    <xf numFmtId="0" fontId="11" fillId="0" borderId="26" xfId="0" applyFont="1" applyBorder="1" applyAlignment="1">
      <alignment vertical="center"/>
    </xf>
    <xf numFmtId="0" fontId="11" fillId="0" borderId="26" xfId="0" applyFont="1" applyBorder="1" applyAlignment="1">
      <alignment horizontal="center" vertical="center"/>
    </xf>
    <xf numFmtId="15" fontId="12" fillId="0" borderId="40" xfId="0" applyNumberFormat="1" applyFont="1" applyBorder="1" applyAlignment="1">
      <alignment horizontal="left" vertical="top" wrapText="1"/>
    </xf>
    <xf numFmtId="15" fontId="12" fillId="0" borderId="6" xfId="0" applyNumberFormat="1" applyFont="1" applyBorder="1" applyAlignment="1">
      <alignment horizontal="left" vertical="top" wrapText="1"/>
    </xf>
    <xf numFmtId="15" fontId="12" fillId="0" borderId="41" xfId="0" applyNumberFormat="1" applyFont="1" applyBorder="1" applyAlignment="1">
      <alignment horizontal="left" vertical="top" wrapText="1"/>
    </xf>
    <xf numFmtId="183" fontId="39" fillId="40" borderId="60" xfId="3" applyNumberFormat="1" applyFont="1" applyFill="1" applyBorder="1" applyAlignment="1" applyProtection="1">
      <alignment horizontal="center"/>
    </xf>
    <xf numFmtId="183" fontId="39" fillId="40" borderId="61" xfId="3" applyNumberFormat="1" applyFont="1" applyFill="1" applyBorder="1" applyAlignment="1" applyProtection="1">
      <alignment horizontal="center"/>
    </xf>
    <xf numFmtId="0" fontId="11" fillId="0" borderId="25" xfId="0" applyFont="1" applyBorder="1" applyAlignment="1">
      <alignment vertical="center"/>
    </xf>
    <xf numFmtId="0" fontId="12" fillId="0" borderId="28" xfId="0" applyFont="1" applyBorder="1" applyAlignment="1">
      <alignment horizontal="left"/>
    </xf>
    <xf numFmtId="0" fontId="12" fillId="0" borderId="29" xfId="0" applyFont="1" applyBorder="1" applyAlignment="1">
      <alignment horizontal="left"/>
    </xf>
    <xf numFmtId="0" fontId="12" fillId="0" borderId="37" xfId="0" applyFont="1" applyBorder="1" applyAlignment="1">
      <alignment horizontal="left"/>
    </xf>
    <xf numFmtId="0" fontId="16" fillId="40" borderId="21" xfId="13" applyFont="1" applyBorder="1" applyAlignment="1">
      <alignment horizontal="center"/>
    </xf>
    <xf numFmtId="0" fontId="16" fillId="40" borderId="22" xfId="13" applyFont="1" applyBorder="1" applyAlignment="1">
      <alignment horizontal="center"/>
    </xf>
  </cellXfs>
  <cellStyles count="19">
    <cellStyle name="Comma" xfId="1" builtinId="3"/>
    <cellStyle name="Comma 2" xfId="3" xr:uid="{0C0A5B10-14C8-46BB-BBEE-1D828098D743}"/>
    <cellStyle name="Comma 3" xfId="7" xr:uid="{5C578F5D-486A-4F2C-8C32-7F3CAEECFC56}"/>
    <cellStyle name="Hyperlink" xfId="15" builtinId="8"/>
    <cellStyle name="Normal" xfId="0" builtinId="0"/>
    <cellStyle name="Normal 10" xfId="12" xr:uid="{C95DB3DA-E473-4724-81F6-F663773F82F1}"/>
    <cellStyle name="Normal 11" xfId="13" xr:uid="{E3530263-31DF-4DBC-9B16-D4C8E16D37C7}"/>
    <cellStyle name="Normal 12" xfId="14" xr:uid="{88B568C8-CE00-41E0-AB1B-9CB8D2E15A51}"/>
    <cellStyle name="Normal 2" xfId="4" xr:uid="{00B7D252-FDCB-476E-AE3D-65BE95C3BB63}"/>
    <cellStyle name="Normal 2 2" xfId="16" xr:uid="{39181586-5D7D-426D-A21D-BB8ABD4E8D40}"/>
    <cellStyle name="Normal 3" xfId="5" xr:uid="{CF5D4333-8379-4696-8133-83D02E26A1B8}"/>
    <cellStyle name="Normal 5" xfId="6" xr:uid="{BFC623D4-84C7-4DE3-A994-BBFAAE746688}"/>
    <cellStyle name="Normal 6" xfId="8" xr:uid="{7939598D-E1FD-4051-A582-8E025BB0E77A}"/>
    <cellStyle name="Normal 7" xfId="9" xr:uid="{217B66EA-2B56-4E9E-9B27-2C2A6E7D0D8F}"/>
    <cellStyle name="Normal 8" xfId="10" xr:uid="{0F6FC658-3C41-478B-84E5-288AC2D6A28F}"/>
    <cellStyle name="Normal 9" xfId="11" xr:uid="{ECD20FBB-9516-4927-85FC-AB52CD68ECDA}"/>
    <cellStyle name="Percent" xfId="2" builtinId="5"/>
    <cellStyle name="Percent 2" xfId="17" xr:uid="{78669D0D-ED3C-4624-9390-B7C4133FEFFC}"/>
    <cellStyle name="Percent 3" xfId="18" xr:uid="{A17166A9-D293-4C8F-87D5-685476545AD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76199</xdr:colOff>
      <xdr:row>233</xdr:row>
      <xdr:rowOff>57150</xdr:rowOff>
    </xdr:from>
    <xdr:to>
      <xdr:col>5</xdr:col>
      <xdr:colOff>807719</xdr:colOff>
      <xdr:row>241</xdr:row>
      <xdr:rowOff>152400</xdr:rowOff>
    </xdr:to>
    <xdr:pic>
      <xdr:nvPicPr>
        <xdr:cNvPr id="2" name="Picture 2" descr="riskometer">
          <a:extLst>
            <a:ext uri="{FF2B5EF4-FFF2-40B4-BE49-F238E27FC236}">
              <a16:creationId xmlns:a16="http://schemas.microsoft.com/office/drawing/2014/main" id="{A26FC63B-D47F-41DF-97F5-81CFEEF7A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49" y="44986575"/>
          <a:ext cx="204597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485776</xdr:colOff>
      <xdr:row>245</xdr:row>
      <xdr:rowOff>47625</xdr:rowOff>
    </xdr:from>
    <xdr:to>
      <xdr:col>1</xdr:col>
      <xdr:colOff>2962275</xdr:colOff>
      <xdr:row>253</xdr:row>
      <xdr:rowOff>85725</xdr:rowOff>
    </xdr:to>
    <xdr:pic>
      <xdr:nvPicPr>
        <xdr:cNvPr id="3" name="Picture 2" descr="riskometer">
          <a:extLst>
            <a:ext uri="{FF2B5EF4-FFF2-40B4-BE49-F238E27FC236}">
              <a16:creationId xmlns:a16="http://schemas.microsoft.com/office/drawing/2014/main" id="{C09399B4-3F17-43CE-B6BB-B3CB119FE0A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6" y="47301150"/>
          <a:ext cx="2619374"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1571625</xdr:colOff>
      <xdr:row>121</xdr:row>
      <xdr:rowOff>9525</xdr:rowOff>
    </xdr:from>
    <xdr:to>
      <xdr:col>5</xdr:col>
      <xdr:colOff>217170</xdr:colOff>
      <xdr:row>126</xdr:row>
      <xdr:rowOff>114301</xdr:rowOff>
    </xdr:to>
    <xdr:pic>
      <xdr:nvPicPr>
        <xdr:cNvPr id="2" name="Picture 1" descr="riskometer">
          <a:extLst>
            <a:ext uri="{FF2B5EF4-FFF2-40B4-BE49-F238E27FC236}">
              <a16:creationId xmlns:a16="http://schemas.microsoft.com/office/drawing/2014/main" id="{DAD97E1E-20A1-43AB-AB56-9271C40AE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5265" y="23616285"/>
          <a:ext cx="196024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130</xdr:row>
      <xdr:rowOff>38100</xdr:rowOff>
    </xdr:from>
    <xdr:to>
      <xdr:col>1</xdr:col>
      <xdr:colOff>2228850</xdr:colOff>
      <xdr:row>138</xdr:row>
      <xdr:rowOff>76200</xdr:rowOff>
    </xdr:to>
    <xdr:pic>
      <xdr:nvPicPr>
        <xdr:cNvPr id="3" name="Picture 2" descr="riskometer">
          <a:extLst>
            <a:ext uri="{FF2B5EF4-FFF2-40B4-BE49-F238E27FC236}">
              <a16:creationId xmlns:a16="http://schemas.microsoft.com/office/drawing/2014/main" id="{628FB8BD-5A85-4E3A-8603-41C5363CC4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25306020"/>
          <a:ext cx="203835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1219200</xdr:colOff>
      <xdr:row>161</xdr:row>
      <xdr:rowOff>180975</xdr:rowOff>
    </xdr:from>
    <xdr:to>
      <xdr:col>5</xdr:col>
      <xdr:colOff>990600</xdr:colOff>
      <xdr:row>168</xdr:row>
      <xdr:rowOff>171450</xdr:rowOff>
    </xdr:to>
    <xdr:pic>
      <xdr:nvPicPr>
        <xdr:cNvPr id="2" name="image4.png">
          <a:extLst>
            <a:ext uri="{FF2B5EF4-FFF2-40B4-BE49-F238E27FC236}">
              <a16:creationId xmlns:a16="http://schemas.microsoft.com/office/drawing/2014/main" id="{D71FD2A7-9E01-43E0-9B62-4E9312AA5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7620" y="32451675"/>
          <a:ext cx="1851660" cy="1270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295276</xdr:colOff>
      <xdr:row>172</xdr:row>
      <xdr:rowOff>19050</xdr:rowOff>
    </xdr:from>
    <xdr:to>
      <xdr:col>1</xdr:col>
      <xdr:colOff>2333626</xdr:colOff>
      <xdr:row>180</xdr:row>
      <xdr:rowOff>19050</xdr:rowOff>
    </xdr:to>
    <xdr:pic>
      <xdr:nvPicPr>
        <xdr:cNvPr id="3" name="Picture 4" descr="riskometer">
          <a:extLst>
            <a:ext uri="{FF2B5EF4-FFF2-40B4-BE49-F238E27FC236}">
              <a16:creationId xmlns:a16="http://schemas.microsoft.com/office/drawing/2014/main" id="{56C9FDFD-BF58-45BB-99A1-D2D4104ECAA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6" y="34316670"/>
          <a:ext cx="2038350" cy="146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250</xdr:row>
      <xdr:rowOff>28576</xdr:rowOff>
    </xdr:from>
    <xdr:to>
      <xdr:col>5</xdr:col>
      <xdr:colOff>1289685</xdr:colOff>
      <xdr:row>258</xdr:row>
      <xdr:rowOff>139126</xdr:rowOff>
    </xdr:to>
    <xdr:pic>
      <xdr:nvPicPr>
        <xdr:cNvPr id="2" name="Picture 1">
          <a:extLst>
            <a:ext uri="{FF2B5EF4-FFF2-40B4-BE49-F238E27FC236}">
              <a16:creationId xmlns:a16="http://schemas.microsoft.com/office/drawing/2014/main" id="{B1BF4FE0-2245-407C-B666-A96DE56F9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44971336"/>
          <a:ext cx="1979295" cy="157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190499</xdr:colOff>
      <xdr:row>262</xdr:row>
      <xdr:rowOff>57150</xdr:rowOff>
    </xdr:from>
    <xdr:to>
      <xdr:col>1</xdr:col>
      <xdr:colOff>2543175</xdr:colOff>
      <xdr:row>270</xdr:row>
      <xdr:rowOff>28575</xdr:rowOff>
    </xdr:to>
    <xdr:pic>
      <xdr:nvPicPr>
        <xdr:cNvPr id="3" name="Picture 9" descr="riskometer">
          <a:extLst>
            <a:ext uri="{FF2B5EF4-FFF2-40B4-BE49-F238E27FC236}">
              <a16:creationId xmlns:a16="http://schemas.microsoft.com/office/drawing/2014/main" id="{BBDBECB8-2685-4B7D-A2A0-5B0647E7E65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099" y="47209710"/>
          <a:ext cx="2352676" cy="1434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W33"/>
  <sheetViews>
    <sheetView tabSelected="1" workbookViewId="0">
      <selection activeCell="G2" sqref="G2"/>
    </sheetView>
  </sheetViews>
  <sheetFormatPr defaultColWidth="9.28515625" defaultRowHeight="12.75"/>
  <cols>
    <col min="1" max="1" width="36.28515625" style="318" customWidth="1"/>
    <col min="2" max="2" width="28.7109375" style="524" customWidth="1"/>
    <col min="3" max="3" width="26.140625" style="318" customWidth="1"/>
    <col min="4" max="5" width="21.42578125" style="318" customWidth="1"/>
    <col min="6" max="6" width="6.42578125" style="318" customWidth="1"/>
    <col min="7" max="7" width="43.7109375" style="318" bestFit="1" customWidth="1"/>
    <col min="8" max="8" width="27" style="318" customWidth="1"/>
    <col min="9" max="9" width="25.140625" style="318" customWidth="1"/>
    <col min="10" max="11" width="21.28515625" style="318" customWidth="1"/>
    <col min="12" max="12" width="4.7109375" style="318" customWidth="1"/>
    <col min="13" max="13" width="43.42578125" style="318" customWidth="1"/>
    <col min="14" max="14" width="19.140625" style="318" customWidth="1"/>
    <col min="15" max="15" width="22" style="318" customWidth="1"/>
    <col min="16" max="17" width="21.5703125" style="318" customWidth="1"/>
    <col min="18" max="18" width="9.28515625" style="318"/>
    <col min="19" max="19" width="37.85546875" style="318" customWidth="1"/>
    <col min="20" max="20" width="23.7109375" style="318" customWidth="1"/>
    <col min="21" max="21" width="24.28515625" style="318" customWidth="1"/>
    <col min="22" max="22" width="23.28515625" style="318" customWidth="1"/>
    <col min="23" max="23" width="22.7109375" style="318" customWidth="1"/>
    <col min="24" max="256" width="9.28515625" style="318"/>
    <col min="257" max="257" width="36.28515625" style="318" customWidth="1"/>
    <col min="258" max="258" width="28.7109375" style="318" customWidth="1"/>
    <col min="259" max="259" width="26.140625" style="318" customWidth="1"/>
    <col min="260" max="261" width="21.42578125" style="318" customWidth="1"/>
    <col min="262" max="262" width="6.42578125" style="318" customWidth="1"/>
    <col min="263" max="263" width="43.7109375" style="318" bestFit="1" customWidth="1"/>
    <col min="264" max="264" width="27" style="318" customWidth="1"/>
    <col min="265" max="265" width="25.140625" style="318" customWidth="1"/>
    <col min="266" max="267" width="21.28515625" style="318" customWidth="1"/>
    <col min="268" max="268" width="4.7109375" style="318" customWidth="1"/>
    <col min="269" max="269" width="43.42578125" style="318" customWidth="1"/>
    <col min="270" max="270" width="19.140625" style="318" customWidth="1"/>
    <col min="271" max="271" width="22" style="318" customWidth="1"/>
    <col min="272" max="273" width="21.5703125" style="318" customWidth="1"/>
    <col min="274" max="274" width="9.28515625" style="318"/>
    <col min="275" max="275" width="37.85546875" style="318" customWidth="1"/>
    <col min="276" max="276" width="23.7109375" style="318" customWidth="1"/>
    <col min="277" max="277" width="24.28515625" style="318" customWidth="1"/>
    <col min="278" max="278" width="23.28515625" style="318" customWidth="1"/>
    <col min="279" max="279" width="22.7109375" style="318" customWidth="1"/>
    <col min="280" max="512" width="9.28515625" style="318"/>
    <col min="513" max="513" width="36.28515625" style="318" customWidth="1"/>
    <col min="514" max="514" width="28.7109375" style="318" customWidth="1"/>
    <col min="515" max="515" width="26.140625" style="318" customWidth="1"/>
    <col min="516" max="517" width="21.42578125" style="318" customWidth="1"/>
    <col min="518" max="518" width="6.42578125" style="318" customWidth="1"/>
    <col min="519" max="519" width="43.7109375" style="318" bestFit="1" customWidth="1"/>
    <col min="520" max="520" width="27" style="318" customWidth="1"/>
    <col min="521" max="521" width="25.140625" style="318" customWidth="1"/>
    <col min="522" max="523" width="21.28515625" style="318" customWidth="1"/>
    <col min="524" max="524" width="4.7109375" style="318" customWidth="1"/>
    <col min="525" max="525" width="43.42578125" style="318" customWidth="1"/>
    <col min="526" max="526" width="19.140625" style="318" customWidth="1"/>
    <col min="527" max="527" width="22" style="318" customWidth="1"/>
    <col min="528" max="529" width="21.5703125" style="318" customWidth="1"/>
    <col min="530" max="530" width="9.28515625" style="318"/>
    <col min="531" max="531" width="37.85546875" style="318" customWidth="1"/>
    <col min="532" max="532" width="23.7109375" style="318" customWidth="1"/>
    <col min="533" max="533" width="24.28515625" style="318" customWidth="1"/>
    <col min="534" max="534" width="23.28515625" style="318" customWidth="1"/>
    <col min="535" max="535" width="22.7109375" style="318" customWidth="1"/>
    <col min="536" max="768" width="9.28515625" style="318"/>
    <col min="769" max="769" width="36.28515625" style="318" customWidth="1"/>
    <col min="770" max="770" width="28.7109375" style="318" customWidth="1"/>
    <col min="771" max="771" width="26.140625" style="318" customWidth="1"/>
    <col min="772" max="773" width="21.42578125" style="318" customWidth="1"/>
    <col min="774" max="774" width="6.42578125" style="318" customWidth="1"/>
    <col min="775" max="775" width="43.7109375" style="318" bestFit="1" customWidth="1"/>
    <col min="776" max="776" width="27" style="318" customWidth="1"/>
    <col min="777" max="777" width="25.140625" style="318" customWidth="1"/>
    <col min="778" max="779" width="21.28515625" style="318" customWidth="1"/>
    <col min="780" max="780" width="4.7109375" style="318" customWidth="1"/>
    <col min="781" max="781" width="43.42578125" style="318" customWidth="1"/>
    <col min="782" max="782" width="19.140625" style="318" customWidth="1"/>
    <col min="783" max="783" width="22" style="318" customWidth="1"/>
    <col min="784" max="785" width="21.5703125" style="318" customWidth="1"/>
    <col min="786" max="786" width="9.28515625" style="318"/>
    <col min="787" max="787" width="37.85546875" style="318" customWidth="1"/>
    <col min="788" max="788" width="23.7109375" style="318" customWidth="1"/>
    <col min="789" max="789" width="24.28515625" style="318" customWidth="1"/>
    <col min="790" max="790" width="23.28515625" style="318" customWidth="1"/>
    <col min="791" max="791" width="22.7109375" style="318" customWidth="1"/>
    <col min="792" max="1024" width="9.28515625" style="318"/>
    <col min="1025" max="1025" width="36.28515625" style="318" customWidth="1"/>
    <col min="1026" max="1026" width="28.7109375" style="318" customWidth="1"/>
    <col min="1027" max="1027" width="26.140625" style="318" customWidth="1"/>
    <col min="1028" max="1029" width="21.42578125" style="318" customWidth="1"/>
    <col min="1030" max="1030" width="6.42578125" style="318" customWidth="1"/>
    <col min="1031" max="1031" width="43.7109375" style="318" bestFit="1" customWidth="1"/>
    <col min="1032" max="1032" width="27" style="318" customWidth="1"/>
    <col min="1033" max="1033" width="25.140625" style="318" customWidth="1"/>
    <col min="1034" max="1035" width="21.28515625" style="318" customWidth="1"/>
    <col min="1036" max="1036" width="4.7109375" style="318" customWidth="1"/>
    <col min="1037" max="1037" width="43.42578125" style="318" customWidth="1"/>
    <col min="1038" max="1038" width="19.140625" style="318" customWidth="1"/>
    <col min="1039" max="1039" width="22" style="318" customWidth="1"/>
    <col min="1040" max="1041" width="21.5703125" style="318" customWidth="1"/>
    <col min="1042" max="1042" width="9.28515625" style="318"/>
    <col min="1043" max="1043" width="37.85546875" style="318" customWidth="1"/>
    <col min="1044" max="1044" width="23.7109375" style="318" customWidth="1"/>
    <col min="1045" max="1045" width="24.28515625" style="318" customWidth="1"/>
    <col min="1046" max="1046" width="23.28515625" style="318" customWidth="1"/>
    <col min="1047" max="1047" width="22.7109375" style="318" customWidth="1"/>
    <col min="1048" max="1280" width="9.28515625" style="318"/>
    <col min="1281" max="1281" width="36.28515625" style="318" customWidth="1"/>
    <col min="1282" max="1282" width="28.7109375" style="318" customWidth="1"/>
    <col min="1283" max="1283" width="26.140625" style="318" customWidth="1"/>
    <col min="1284" max="1285" width="21.42578125" style="318" customWidth="1"/>
    <col min="1286" max="1286" width="6.42578125" style="318" customWidth="1"/>
    <col min="1287" max="1287" width="43.7109375" style="318" bestFit="1" customWidth="1"/>
    <col min="1288" max="1288" width="27" style="318" customWidth="1"/>
    <col min="1289" max="1289" width="25.140625" style="318" customWidth="1"/>
    <col min="1290" max="1291" width="21.28515625" style="318" customWidth="1"/>
    <col min="1292" max="1292" width="4.7109375" style="318" customWidth="1"/>
    <col min="1293" max="1293" width="43.42578125" style="318" customWidth="1"/>
    <col min="1294" max="1294" width="19.140625" style="318" customWidth="1"/>
    <col min="1295" max="1295" width="22" style="318" customWidth="1"/>
    <col min="1296" max="1297" width="21.5703125" style="318" customWidth="1"/>
    <col min="1298" max="1298" width="9.28515625" style="318"/>
    <col min="1299" max="1299" width="37.85546875" style="318" customWidth="1"/>
    <col min="1300" max="1300" width="23.7109375" style="318" customWidth="1"/>
    <col min="1301" max="1301" width="24.28515625" style="318" customWidth="1"/>
    <col min="1302" max="1302" width="23.28515625" style="318" customWidth="1"/>
    <col min="1303" max="1303" width="22.7109375" style="318" customWidth="1"/>
    <col min="1304" max="1536" width="9.28515625" style="318"/>
    <col min="1537" max="1537" width="36.28515625" style="318" customWidth="1"/>
    <col min="1538" max="1538" width="28.7109375" style="318" customWidth="1"/>
    <col min="1539" max="1539" width="26.140625" style="318" customWidth="1"/>
    <col min="1540" max="1541" width="21.42578125" style="318" customWidth="1"/>
    <col min="1542" max="1542" width="6.42578125" style="318" customWidth="1"/>
    <col min="1543" max="1543" width="43.7109375" style="318" bestFit="1" customWidth="1"/>
    <col min="1544" max="1544" width="27" style="318" customWidth="1"/>
    <col min="1545" max="1545" width="25.140625" style="318" customWidth="1"/>
    <col min="1546" max="1547" width="21.28515625" style="318" customWidth="1"/>
    <col min="1548" max="1548" width="4.7109375" style="318" customWidth="1"/>
    <col min="1549" max="1549" width="43.42578125" style="318" customWidth="1"/>
    <col min="1550" max="1550" width="19.140625" style="318" customWidth="1"/>
    <col min="1551" max="1551" width="22" style="318" customWidth="1"/>
    <col min="1552" max="1553" width="21.5703125" style="318" customWidth="1"/>
    <col min="1554" max="1554" width="9.28515625" style="318"/>
    <col min="1555" max="1555" width="37.85546875" style="318" customWidth="1"/>
    <col min="1556" max="1556" width="23.7109375" style="318" customWidth="1"/>
    <col min="1557" max="1557" width="24.28515625" style="318" customWidth="1"/>
    <col min="1558" max="1558" width="23.28515625" style="318" customWidth="1"/>
    <col min="1559" max="1559" width="22.7109375" style="318" customWidth="1"/>
    <col min="1560" max="1792" width="9.28515625" style="318"/>
    <col min="1793" max="1793" width="36.28515625" style="318" customWidth="1"/>
    <col min="1794" max="1794" width="28.7109375" style="318" customWidth="1"/>
    <col min="1795" max="1795" width="26.140625" style="318" customWidth="1"/>
    <col min="1796" max="1797" width="21.42578125" style="318" customWidth="1"/>
    <col min="1798" max="1798" width="6.42578125" style="318" customWidth="1"/>
    <col min="1799" max="1799" width="43.7109375" style="318" bestFit="1" customWidth="1"/>
    <col min="1800" max="1800" width="27" style="318" customWidth="1"/>
    <col min="1801" max="1801" width="25.140625" style="318" customWidth="1"/>
    <col min="1802" max="1803" width="21.28515625" style="318" customWidth="1"/>
    <col min="1804" max="1804" width="4.7109375" style="318" customWidth="1"/>
    <col min="1805" max="1805" width="43.42578125" style="318" customWidth="1"/>
    <col min="1806" max="1806" width="19.140625" style="318" customWidth="1"/>
    <col min="1807" max="1807" width="22" style="318" customWidth="1"/>
    <col min="1808" max="1809" width="21.5703125" style="318" customWidth="1"/>
    <col min="1810" max="1810" width="9.28515625" style="318"/>
    <col min="1811" max="1811" width="37.85546875" style="318" customWidth="1"/>
    <col min="1812" max="1812" width="23.7109375" style="318" customWidth="1"/>
    <col min="1813" max="1813" width="24.28515625" style="318" customWidth="1"/>
    <col min="1814" max="1814" width="23.28515625" style="318" customWidth="1"/>
    <col min="1815" max="1815" width="22.7109375" style="318" customWidth="1"/>
    <col min="1816" max="2048" width="9.28515625" style="318"/>
    <col min="2049" max="2049" width="36.28515625" style="318" customWidth="1"/>
    <col min="2050" max="2050" width="28.7109375" style="318" customWidth="1"/>
    <col min="2051" max="2051" width="26.140625" style="318" customWidth="1"/>
    <col min="2052" max="2053" width="21.42578125" style="318" customWidth="1"/>
    <col min="2054" max="2054" width="6.42578125" style="318" customWidth="1"/>
    <col min="2055" max="2055" width="43.7109375" style="318" bestFit="1" customWidth="1"/>
    <col min="2056" max="2056" width="27" style="318" customWidth="1"/>
    <col min="2057" max="2057" width="25.140625" style="318" customWidth="1"/>
    <col min="2058" max="2059" width="21.28515625" style="318" customWidth="1"/>
    <col min="2060" max="2060" width="4.7109375" style="318" customWidth="1"/>
    <col min="2061" max="2061" width="43.42578125" style="318" customWidth="1"/>
    <col min="2062" max="2062" width="19.140625" style="318" customWidth="1"/>
    <col min="2063" max="2063" width="22" style="318" customWidth="1"/>
    <col min="2064" max="2065" width="21.5703125" style="318" customWidth="1"/>
    <col min="2066" max="2066" width="9.28515625" style="318"/>
    <col min="2067" max="2067" width="37.85546875" style="318" customWidth="1"/>
    <col min="2068" max="2068" width="23.7109375" style="318" customWidth="1"/>
    <col min="2069" max="2069" width="24.28515625" style="318" customWidth="1"/>
    <col min="2070" max="2070" width="23.28515625" style="318" customWidth="1"/>
    <col min="2071" max="2071" width="22.7109375" style="318" customWidth="1"/>
    <col min="2072" max="2304" width="9.28515625" style="318"/>
    <col min="2305" max="2305" width="36.28515625" style="318" customWidth="1"/>
    <col min="2306" max="2306" width="28.7109375" style="318" customWidth="1"/>
    <col min="2307" max="2307" width="26.140625" style="318" customWidth="1"/>
    <col min="2308" max="2309" width="21.42578125" style="318" customWidth="1"/>
    <col min="2310" max="2310" width="6.42578125" style="318" customWidth="1"/>
    <col min="2311" max="2311" width="43.7109375" style="318" bestFit="1" customWidth="1"/>
    <col min="2312" max="2312" width="27" style="318" customWidth="1"/>
    <col min="2313" max="2313" width="25.140625" style="318" customWidth="1"/>
    <col min="2314" max="2315" width="21.28515625" style="318" customWidth="1"/>
    <col min="2316" max="2316" width="4.7109375" style="318" customWidth="1"/>
    <col min="2317" max="2317" width="43.42578125" style="318" customWidth="1"/>
    <col min="2318" max="2318" width="19.140625" style="318" customWidth="1"/>
    <col min="2319" max="2319" width="22" style="318" customWidth="1"/>
    <col min="2320" max="2321" width="21.5703125" style="318" customWidth="1"/>
    <col min="2322" max="2322" width="9.28515625" style="318"/>
    <col min="2323" max="2323" width="37.85546875" style="318" customWidth="1"/>
    <col min="2324" max="2324" width="23.7109375" style="318" customWidth="1"/>
    <col min="2325" max="2325" width="24.28515625" style="318" customWidth="1"/>
    <col min="2326" max="2326" width="23.28515625" style="318" customWidth="1"/>
    <col min="2327" max="2327" width="22.7109375" style="318" customWidth="1"/>
    <col min="2328" max="2560" width="9.28515625" style="318"/>
    <col min="2561" max="2561" width="36.28515625" style="318" customWidth="1"/>
    <col min="2562" max="2562" width="28.7109375" style="318" customWidth="1"/>
    <col min="2563" max="2563" width="26.140625" style="318" customWidth="1"/>
    <col min="2564" max="2565" width="21.42578125" style="318" customWidth="1"/>
    <col min="2566" max="2566" width="6.42578125" style="318" customWidth="1"/>
    <col min="2567" max="2567" width="43.7109375" style="318" bestFit="1" customWidth="1"/>
    <col min="2568" max="2568" width="27" style="318" customWidth="1"/>
    <col min="2569" max="2569" width="25.140625" style="318" customWidth="1"/>
    <col min="2570" max="2571" width="21.28515625" style="318" customWidth="1"/>
    <col min="2572" max="2572" width="4.7109375" style="318" customWidth="1"/>
    <col min="2573" max="2573" width="43.42578125" style="318" customWidth="1"/>
    <col min="2574" max="2574" width="19.140625" style="318" customWidth="1"/>
    <col min="2575" max="2575" width="22" style="318" customWidth="1"/>
    <col min="2576" max="2577" width="21.5703125" style="318" customWidth="1"/>
    <col min="2578" max="2578" width="9.28515625" style="318"/>
    <col min="2579" max="2579" width="37.85546875" style="318" customWidth="1"/>
    <col min="2580" max="2580" width="23.7109375" style="318" customWidth="1"/>
    <col min="2581" max="2581" width="24.28515625" style="318" customWidth="1"/>
    <col min="2582" max="2582" width="23.28515625" style="318" customWidth="1"/>
    <col min="2583" max="2583" width="22.7109375" style="318" customWidth="1"/>
    <col min="2584" max="2816" width="9.28515625" style="318"/>
    <col min="2817" max="2817" width="36.28515625" style="318" customWidth="1"/>
    <col min="2818" max="2818" width="28.7109375" style="318" customWidth="1"/>
    <col min="2819" max="2819" width="26.140625" style="318" customWidth="1"/>
    <col min="2820" max="2821" width="21.42578125" style="318" customWidth="1"/>
    <col min="2822" max="2822" width="6.42578125" style="318" customWidth="1"/>
    <col min="2823" max="2823" width="43.7109375" style="318" bestFit="1" customWidth="1"/>
    <col min="2824" max="2824" width="27" style="318" customWidth="1"/>
    <col min="2825" max="2825" width="25.140625" style="318" customWidth="1"/>
    <col min="2826" max="2827" width="21.28515625" style="318" customWidth="1"/>
    <col min="2828" max="2828" width="4.7109375" style="318" customWidth="1"/>
    <col min="2829" max="2829" width="43.42578125" style="318" customWidth="1"/>
    <col min="2830" max="2830" width="19.140625" style="318" customWidth="1"/>
    <col min="2831" max="2831" width="22" style="318" customWidth="1"/>
    <col min="2832" max="2833" width="21.5703125" style="318" customWidth="1"/>
    <col min="2834" max="2834" width="9.28515625" style="318"/>
    <col min="2835" max="2835" width="37.85546875" style="318" customWidth="1"/>
    <col min="2836" max="2836" width="23.7109375" style="318" customWidth="1"/>
    <col min="2837" max="2837" width="24.28515625" style="318" customWidth="1"/>
    <col min="2838" max="2838" width="23.28515625" style="318" customWidth="1"/>
    <col min="2839" max="2839" width="22.7109375" style="318" customWidth="1"/>
    <col min="2840" max="3072" width="9.28515625" style="318"/>
    <col min="3073" max="3073" width="36.28515625" style="318" customWidth="1"/>
    <col min="3074" max="3074" width="28.7109375" style="318" customWidth="1"/>
    <col min="3075" max="3075" width="26.140625" style="318" customWidth="1"/>
    <col min="3076" max="3077" width="21.42578125" style="318" customWidth="1"/>
    <col min="3078" max="3078" width="6.42578125" style="318" customWidth="1"/>
    <col min="3079" max="3079" width="43.7109375" style="318" bestFit="1" customWidth="1"/>
    <col min="3080" max="3080" width="27" style="318" customWidth="1"/>
    <col min="3081" max="3081" width="25.140625" style="318" customWidth="1"/>
    <col min="3082" max="3083" width="21.28515625" style="318" customWidth="1"/>
    <col min="3084" max="3084" width="4.7109375" style="318" customWidth="1"/>
    <col min="3085" max="3085" width="43.42578125" style="318" customWidth="1"/>
    <col min="3086" max="3086" width="19.140625" style="318" customWidth="1"/>
    <col min="3087" max="3087" width="22" style="318" customWidth="1"/>
    <col min="3088" max="3089" width="21.5703125" style="318" customWidth="1"/>
    <col min="3090" max="3090" width="9.28515625" style="318"/>
    <col min="3091" max="3091" width="37.85546875" style="318" customWidth="1"/>
    <col min="3092" max="3092" width="23.7109375" style="318" customWidth="1"/>
    <col min="3093" max="3093" width="24.28515625" style="318" customWidth="1"/>
    <col min="3094" max="3094" width="23.28515625" style="318" customWidth="1"/>
    <col min="3095" max="3095" width="22.7109375" style="318" customWidth="1"/>
    <col min="3096" max="3328" width="9.28515625" style="318"/>
    <col min="3329" max="3329" width="36.28515625" style="318" customWidth="1"/>
    <col min="3330" max="3330" width="28.7109375" style="318" customWidth="1"/>
    <col min="3331" max="3331" width="26.140625" style="318" customWidth="1"/>
    <col min="3332" max="3333" width="21.42578125" style="318" customWidth="1"/>
    <col min="3334" max="3334" width="6.42578125" style="318" customWidth="1"/>
    <col min="3335" max="3335" width="43.7109375" style="318" bestFit="1" customWidth="1"/>
    <col min="3336" max="3336" width="27" style="318" customWidth="1"/>
    <col min="3337" max="3337" width="25.140625" style="318" customWidth="1"/>
    <col min="3338" max="3339" width="21.28515625" style="318" customWidth="1"/>
    <col min="3340" max="3340" width="4.7109375" style="318" customWidth="1"/>
    <col min="3341" max="3341" width="43.42578125" style="318" customWidth="1"/>
    <col min="3342" max="3342" width="19.140625" style="318" customWidth="1"/>
    <col min="3343" max="3343" width="22" style="318" customWidth="1"/>
    <col min="3344" max="3345" width="21.5703125" style="318" customWidth="1"/>
    <col min="3346" max="3346" width="9.28515625" style="318"/>
    <col min="3347" max="3347" width="37.85546875" style="318" customWidth="1"/>
    <col min="3348" max="3348" width="23.7109375" style="318" customWidth="1"/>
    <col min="3349" max="3349" width="24.28515625" style="318" customWidth="1"/>
    <col min="3350" max="3350" width="23.28515625" style="318" customWidth="1"/>
    <col min="3351" max="3351" width="22.7109375" style="318" customWidth="1"/>
    <col min="3352" max="3584" width="9.28515625" style="318"/>
    <col min="3585" max="3585" width="36.28515625" style="318" customWidth="1"/>
    <col min="3586" max="3586" width="28.7109375" style="318" customWidth="1"/>
    <col min="3587" max="3587" width="26.140625" style="318" customWidth="1"/>
    <col min="3588" max="3589" width="21.42578125" style="318" customWidth="1"/>
    <col min="3590" max="3590" width="6.42578125" style="318" customWidth="1"/>
    <col min="3591" max="3591" width="43.7109375" style="318" bestFit="1" customWidth="1"/>
    <col min="3592" max="3592" width="27" style="318" customWidth="1"/>
    <col min="3593" max="3593" width="25.140625" style="318" customWidth="1"/>
    <col min="3594" max="3595" width="21.28515625" style="318" customWidth="1"/>
    <col min="3596" max="3596" width="4.7109375" style="318" customWidth="1"/>
    <col min="3597" max="3597" width="43.42578125" style="318" customWidth="1"/>
    <col min="3598" max="3598" width="19.140625" style="318" customWidth="1"/>
    <col min="3599" max="3599" width="22" style="318" customWidth="1"/>
    <col min="3600" max="3601" width="21.5703125" style="318" customWidth="1"/>
    <col min="3602" max="3602" width="9.28515625" style="318"/>
    <col min="3603" max="3603" width="37.85546875" style="318" customWidth="1"/>
    <col min="3604" max="3604" width="23.7109375" style="318" customWidth="1"/>
    <col min="3605" max="3605" width="24.28515625" style="318" customWidth="1"/>
    <col min="3606" max="3606" width="23.28515625" style="318" customWidth="1"/>
    <col min="3607" max="3607" width="22.7109375" style="318" customWidth="1"/>
    <col min="3608" max="3840" width="9.28515625" style="318"/>
    <col min="3841" max="3841" width="36.28515625" style="318" customWidth="1"/>
    <col min="3842" max="3842" width="28.7109375" style="318" customWidth="1"/>
    <col min="3843" max="3843" width="26.140625" style="318" customWidth="1"/>
    <col min="3844" max="3845" width="21.42578125" style="318" customWidth="1"/>
    <col min="3846" max="3846" width="6.42578125" style="318" customWidth="1"/>
    <col min="3847" max="3847" width="43.7109375" style="318" bestFit="1" customWidth="1"/>
    <col min="3848" max="3848" width="27" style="318" customWidth="1"/>
    <col min="3849" max="3849" width="25.140625" style="318" customWidth="1"/>
    <col min="3850" max="3851" width="21.28515625" style="318" customWidth="1"/>
    <col min="3852" max="3852" width="4.7109375" style="318" customWidth="1"/>
    <col min="3853" max="3853" width="43.42578125" style="318" customWidth="1"/>
    <col min="3854" max="3854" width="19.140625" style="318" customWidth="1"/>
    <col min="3855" max="3855" width="22" style="318" customWidth="1"/>
    <col min="3856" max="3857" width="21.5703125" style="318" customWidth="1"/>
    <col min="3858" max="3858" width="9.28515625" style="318"/>
    <col min="3859" max="3859" width="37.85546875" style="318" customWidth="1"/>
    <col min="3860" max="3860" width="23.7109375" style="318" customWidth="1"/>
    <col min="3861" max="3861" width="24.28515625" style="318" customWidth="1"/>
    <col min="3862" max="3862" width="23.28515625" style="318" customWidth="1"/>
    <col min="3863" max="3863" width="22.7109375" style="318" customWidth="1"/>
    <col min="3864" max="4096" width="9.28515625" style="318"/>
    <col min="4097" max="4097" width="36.28515625" style="318" customWidth="1"/>
    <col min="4098" max="4098" width="28.7109375" style="318" customWidth="1"/>
    <col min="4099" max="4099" width="26.140625" style="318" customWidth="1"/>
    <col min="4100" max="4101" width="21.42578125" style="318" customWidth="1"/>
    <col min="4102" max="4102" width="6.42578125" style="318" customWidth="1"/>
    <col min="4103" max="4103" width="43.7109375" style="318" bestFit="1" customWidth="1"/>
    <col min="4104" max="4104" width="27" style="318" customWidth="1"/>
    <col min="4105" max="4105" width="25.140625" style="318" customWidth="1"/>
    <col min="4106" max="4107" width="21.28515625" style="318" customWidth="1"/>
    <col min="4108" max="4108" width="4.7109375" style="318" customWidth="1"/>
    <col min="4109" max="4109" width="43.42578125" style="318" customWidth="1"/>
    <col min="4110" max="4110" width="19.140625" style="318" customWidth="1"/>
    <col min="4111" max="4111" width="22" style="318" customWidth="1"/>
    <col min="4112" max="4113" width="21.5703125" style="318" customWidth="1"/>
    <col min="4114" max="4114" width="9.28515625" style="318"/>
    <col min="4115" max="4115" width="37.85546875" style="318" customWidth="1"/>
    <col min="4116" max="4116" width="23.7109375" style="318" customWidth="1"/>
    <col min="4117" max="4117" width="24.28515625" style="318" customWidth="1"/>
    <col min="4118" max="4118" width="23.28515625" style="318" customWidth="1"/>
    <col min="4119" max="4119" width="22.7109375" style="318" customWidth="1"/>
    <col min="4120" max="4352" width="9.28515625" style="318"/>
    <col min="4353" max="4353" width="36.28515625" style="318" customWidth="1"/>
    <col min="4354" max="4354" width="28.7109375" style="318" customWidth="1"/>
    <col min="4355" max="4355" width="26.140625" style="318" customWidth="1"/>
    <col min="4356" max="4357" width="21.42578125" style="318" customWidth="1"/>
    <col min="4358" max="4358" width="6.42578125" style="318" customWidth="1"/>
    <col min="4359" max="4359" width="43.7109375" style="318" bestFit="1" customWidth="1"/>
    <col min="4360" max="4360" width="27" style="318" customWidth="1"/>
    <col min="4361" max="4361" width="25.140625" style="318" customWidth="1"/>
    <col min="4362" max="4363" width="21.28515625" style="318" customWidth="1"/>
    <col min="4364" max="4364" width="4.7109375" style="318" customWidth="1"/>
    <col min="4365" max="4365" width="43.42578125" style="318" customWidth="1"/>
    <col min="4366" max="4366" width="19.140625" style="318" customWidth="1"/>
    <col min="4367" max="4367" width="22" style="318" customWidth="1"/>
    <col min="4368" max="4369" width="21.5703125" style="318" customWidth="1"/>
    <col min="4370" max="4370" width="9.28515625" style="318"/>
    <col min="4371" max="4371" width="37.85546875" style="318" customWidth="1"/>
    <col min="4372" max="4372" width="23.7109375" style="318" customWidth="1"/>
    <col min="4373" max="4373" width="24.28515625" style="318" customWidth="1"/>
    <col min="4374" max="4374" width="23.28515625" style="318" customWidth="1"/>
    <col min="4375" max="4375" width="22.7109375" style="318" customWidth="1"/>
    <col min="4376" max="4608" width="9.28515625" style="318"/>
    <col min="4609" max="4609" width="36.28515625" style="318" customWidth="1"/>
    <col min="4610" max="4610" width="28.7109375" style="318" customWidth="1"/>
    <col min="4611" max="4611" width="26.140625" style="318" customWidth="1"/>
    <col min="4612" max="4613" width="21.42578125" style="318" customWidth="1"/>
    <col min="4614" max="4614" width="6.42578125" style="318" customWidth="1"/>
    <col min="4615" max="4615" width="43.7109375" style="318" bestFit="1" customWidth="1"/>
    <col min="4616" max="4616" width="27" style="318" customWidth="1"/>
    <col min="4617" max="4617" width="25.140625" style="318" customWidth="1"/>
    <col min="4618" max="4619" width="21.28515625" style="318" customWidth="1"/>
    <col min="4620" max="4620" width="4.7109375" style="318" customWidth="1"/>
    <col min="4621" max="4621" width="43.42578125" style="318" customWidth="1"/>
    <col min="4622" max="4622" width="19.140625" style="318" customWidth="1"/>
    <col min="4623" max="4623" width="22" style="318" customWidth="1"/>
    <col min="4624" max="4625" width="21.5703125" style="318" customWidth="1"/>
    <col min="4626" max="4626" width="9.28515625" style="318"/>
    <col min="4627" max="4627" width="37.85546875" style="318" customWidth="1"/>
    <col min="4628" max="4628" width="23.7109375" style="318" customWidth="1"/>
    <col min="4629" max="4629" width="24.28515625" style="318" customWidth="1"/>
    <col min="4630" max="4630" width="23.28515625" style="318" customWidth="1"/>
    <col min="4631" max="4631" width="22.7109375" style="318" customWidth="1"/>
    <col min="4632" max="4864" width="9.28515625" style="318"/>
    <col min="4865" max="4865" width="36.28515625" style="318" customWidth="1"/>
    <col min="4866" max="4866" width="28.7109375" style="318" customWidth="1"/>
    <col min="4867" max="4867" width="26.140625" style="318" customWidth="1"/>
    <col min="4868" max="4869" width="21.42578125" style="318" customWidth="1"/>
    <col min="4870" max="4870" width="6.42578125" style="318" customWidth="1"/>
    <col min="4871" max="4871" width="43.7109375" style="318" bestFit="1" customWidth="1"/>
    <col min="4872" max="4872" width="27" style="318" customWidth="1"/>
    <col min="4873" max="4873" width="25.140625" style="318" customWidth="1"/>
    <col min="4874" max="4875" width="21.28515625" style="318" customWidth="1"/>
    <col min="4876" max="4876" width="4.7109375" style="318" customWidth="1"/>
    <col min="4877" max="4877" width="43.42578125" style="318" customWidth="1"/>
    <col min="4878" max="4878" width="19.140625" style="318" customWidth="1"/>
    <col min="4879" max="4879" width="22" style="318" customWidth="1"/>
    <col min="4880" max="4881" width="21.5703125" style="318" customWidth="1"/>
    <col min="4882" max="4882" width="9.28515625" style="318"/>
    <col min="4883" max="4883" width="37.85546875" style="318" customWidth="1"/>
    <col min="4884" max="4884" width="23.7109375" style="318" customWidth="1"/>
    <col min="4885" max="4885" width="24.28515625" style="318" customWidth="1"/>
    <col min="4886" max="4886" width="23.28515625" style="318" customWidth="1"/>
    <col min="4887" max="4887" width="22.7109375" style="318" customWidth="1"/>
    <col min="4888" max="5120" width="9.28515625" style="318"/>
    <col min="5121" max="5121" width="36.28515625" style="318" customWidth="1"/>
    <col min="5122" max="5122" width="28.7109375" style="318" customWidth="1"/>
    <col min="5123" max="5123" width="26.140625" style="318" customWidth="1"/>
    <col min="5124" max="5125" width="21.42578125" style="318" customWidth="1"/>
    <col min="5126" max="5126" width="6.42578125" style="318" customWidth="1"/>
    <col min="5127" max="5127" width="43.7109375" style="318" bestFit="1" customWidth="1"/>
    <col min="5128" max="5128" width="27" style="318" customWidth="1"/>
    <col min="5129" max="5129" width="25.140625" style="318" customWidth="1"/>
    <col min="5130" max="5131" width="21.28515625" style="318" customWidth="1"/>
    <col min="5132" max="5132" width="4.7109375" style="318" customWidth="1"/>
    <col min="5133" max="5133" width="43.42578125" style="318" customWidth="1"/>
    <col min="5134" max="5134" width="19.140625" style="318" customWidth="1"/>
    <col min="5135" max="5135" width="22" style="318" customWidth="1"/>
    <col min="5136" max="5137" width="21.5703125" style="318" customWidth="1"/>
    <col min="5138" max="5138" width="9.28515625" style="318"/>
    <col min="5139" max="5139" width="37.85546875" style="318" customWidth="1"/>
    <col min="5140" max="5140" width="23.7109375" style="318" customWidth="1"/>
    <col min="5141" max="5141" width="24.28515625" style="318" customWidth="1"/>
    <col min="5142" max="5142" width="23.28515625" style="318" customWidth="1"/>
    <col min="5143" max="5143" width="22.7109375" style="318" customWidth="1"/>
    <col min="5144" max="5376" width="9.28515625" style="318"/>
    <col min="5377" max="5377" width="36.28515625" style="318" customWidth="1"/>
    <col min="5378" max="5378" width="28.7109375" style="318" customWidth="1"/>
    <col min="5379" max="5379" width="26.140625" style="318" customWidth="1"/>
    <col min="5380" max="5381" width="21.42578125" style="318" customWidth="1"/>
    <col min="5382" max="5382" width="6.42578125" style="318" customWidth="1"/>
    <col min="5383" max="5383" width="43.7109375" style="318" bestFit="1" customWidth="1"/>
    <col min="5384" max="5384" width="27" style="318" customWidth="1"/>
    <col min="5385" max="5385" width="25.140625" style="318" customWidth="1"/>
    <col min="5386" max="5387" width="21.28515625" style="318" customWidth="1"/>
    <col min="5388" max="5388" width="4.7109375" style="318" customWidth="1"/>
    <col min="5389" max="5389" width="43.42578125" style="318" customWidth="1"/>
    <col min="5390" max="5390" width="19.140625" style="318" customWidth="1"/>
    <col min="5391" max="5391" width="22" style="318" customWidth="1"/>
    <col min="5392" max="5393" width="21.5703125" style="318" customWidth="1"/>
    <col min="5394" max="5394" width="9.28515625" style="318"/>
    <col min="5395" max="5395" width="37.85546875" style="318" customWidth="1"/>
    <col min="5396" max="5396" width="23.7109375" style="318" customWidth="1"/>
    <col min="5397" max="5397" width="24.28515625" style="318" customWidth="1"/>
    <col min="5398" max="5398" width="23.28515625" style="318" customWidth="1"/>
    <col min="5399" max="5399" width="22.7109375" style="318" customWidth="1"/>
    <col min="5400" max="5632" width="9.28515625" style="318"/>
    <col min="5633" max="5633" width="36.28515625" style="318" customWidth="1"/>
    <col min="5634" max="5634" width="28.7109375" style="318" customWidth="1"/>
    <col min="5635" max="5635" width="26.140625" style="318" customWidth="1"/>
    <col min="5636" max="5637" width="21.42578125" style="318" customWidth="1"/>
    <col min="5638" max="5638" width="6.42578125" style="318" customWidth="1"/>
    <col min="5639" max="5639" width="43.7109375" style="318" bestFit="1" customWidth="1"/>
    <col min="5640" max="5640" width="27" style="318" customWidth="1"/>
    <col min="5641" max="5641" width="25.140625" style="318" customWidth="1"/>
    <col min="5642" max="5643" width="21.28515625" style="318" customWidth="1"/>
    <col min="5644" max="5644" width="4.7109375" style="318" customWidth="1"/>
    <col min="5645" max="5645" width="43.42578125" style="318" customWidth="1"/>
    <col min="5646" max="5646" width="19.140625" style="318" customWidth="1"/>
    <col min="5647" max="5647" width="22" style="318" customWidth="1"/>
    <col min="5648" max="5649" width="21.5703125" style="318" customWidth="1"/>
    <col min="5650" max="5650" width="9.28515625" style="318"/>
    <col min="5651" max="5651" width="37.85546875" style="318" customWidth="1"/>
    <col min="5652" max="5652" width="23.7109375" style="318" customWidth="1"/>
    <col min="5653" max="5653" width="24.28515625" style="318" customWidth="1"/>
    <col min="5654" max="5654" width="23.28515625" style="318" customWidth="1"/>
    <col min="5655" max="5655" width="22.7109375" style="318" customWidth="1"/>
    <col min="5656" max="5888" width="9.28515625" style="318"/>
    <col min="5889" max="5889" width="36.28515625" style="318" customWidth="1"/>
    <col min="5890" max="5890" width="28.7109375" style="318" customWidth="1"/>
    <col min="5891" max="5891" width="26.140625" style="318" customWidth="1"/>
    <col min="5892" max="5893" width="21.42578125" style="318" customWidth="1"/>
    <col min="5894" max="5894" width="6.42578125" style="318" customWidth="1"/>
    <col min="5895" max="5895" width="43.7109375" style="318" bestFit="1" customWidth="1"/>
    <col min="5896" max="5896" width="27" style="318" customWidth="1"/>
    <col min="5897" max="5897" width="25.140625" style="318" customWidth="1"/>
    <col min="5898" max="5899" width="21.28515625" style="318" customWidth="1"/>
    <col min="5900" max="5900" width="4.7109375" style="318" customWidth="1"/>
    <col min="5901" max="5901" width="43.42578125" style="318" customWidth="1"/>
    <col min="5902" max="5902" width="19.140625" style="318" customWidth="1"/>
    <col min="5903" max="5903" width="22" style="318" customWidth="1"/>
    <col min="5904" max="5905" width="21.5703125" style="318" customWidth="1"/>
    <col min="5906" max="5906" width="9.28515625" style="318"/>
    <col min="5907" max="5907" width="37.85546875" style="318" customWidth="1"/>
    <col min="5908" max="5908" width="23.7109375" style="318" customWidth="1"/>
    <col min="5909" max="5909" width="24.28515625" style="318" customWidth="1"/>
    <col min="5910" max="5910" width="23.28515625" style="318" customWidth="1"/>
    <col min="5911" max="5911" width="22.7109375" style="318" customWidth="1"/>
    <col min="5912" max="6144" width="9.28515625" style="318"/>
    <col min="6145" max="6145" width="36.28515625" style="318" customWidth="1"/>
    <col min="6146" max="6146" width="28.7109375" style="318" customWidth="1"/>
    <col min="6147" max="6147" width="26.140625" style="318" customWidth="1"/>
    <col min="6148" max="6149" width="21.42578125" style="318" customWidth="1"/>
    <col min="6150" max="6150" width="6.42578125" style="318" customWidth="1"/>
    <col min="6151" max="6151" width="43.7109375" style="318" bestFit="1" customWidth="1"/>
    <col min="6152" max="6152" width="27" style="318" customWidth="1"/>
    <col min="6153" max="6153" width="25.140625" style="318" customWidth="1"/>
    <col min="6154" max="6155" width="21.28515625" style="318" customWidth="1"/>
    <col min="6156" max="6156" width="4.7109375" style="318" customWidth="1"/>
    <col min="6157" max="6157" width="43.42578125" style="318" customWidth="1"/>
    <col min="6158" max="6158" width="19.140625" style="318" customWidth="1"/>
    <col min="6159" max="6159" width="22" style="318" customWidth="1"/>
    <col min="6160" max="6161" width="21.5703125" style="318" customWidth="1"/>
    <col min="6162" max="6162" width="9.28515625" style="318"/>
    <col min="6163" max="6163" width="37.85546875" style="318" customWidth="1"/>
    <col min="6164" max="6164" width="23.7109375" style="318" customWidth="1"/>
    <col min="6165" max="6165" width="24.28515625" style="318" customWidth="1"/>
    <col min="6166" max="6166" width="23.28515625" style="318" customWidth="1"/>
    <col min="6167" max="6167" width="22.7109375" style="318" customWidth="1"/>
    <col min="6168" max="6400" width="9.28515625" style="318"/>
    <col min="6401" max="6401" width="36.28515625" style="318" customWidth="1"/>
    <col min="6402" max="6402" width="28.7109375" style="318" customWidth="1"/>
    <col min="6403" max="6403" width="26.140625" style="318" customWidth="1"/>
    <col min="6404" max="6405" width="21.42578125" style="318" customWidth="1"/>
    <col min="6406" max="6406" width="6.42578125" style="318" customWidth="1"/>
    <col min="6407" max="6407" width="43.7109375" style="318" bestFit="1" customWidth="1"/>
    <col min="6408" max="6408" width="27" style="318" customWidth="1"/>
    <col min="6409" max="6409" width="25.140625" style="318" customWidth="1"/>
    <col min="6410" max="6411" width="21.28515625" style="318" customWidth="1"/>
    <col min="6412" max="6412" width="4.7109375" style="318" customWidth="1"/>
    <col min="6413" max="6413" width="43.42578125" style="318" customWidth="1"/>
    <col min="6414" max="6414" width="19.140625" style="318" customWidth="1"/>
    <col min="6415" max="6415" width="22" style="318" customWidth="1"/>
    <col min="6416" max="6417" width="21.5703125" style="318" customWidth="1"/>
    <col min="6418" max="6418" width="9.28515625" style="318"/>
    <col min="6419" max="6419" width="37.85546875" style="318" customWidth="1"/>
    <col min="6420" max="6420" width="23.7109375" style="318" customWidth="1"/>
    <col min="6421" max="6421" width="24.28515625" style="318" customWidth="1"/>
    <col min="6422" max="6422" width="23.28515625" style="318" customWidth="1"/>
    <col min="6423" max="6423" width="22.7109375" style="318" customWidth="1"/>
    <col min="6424" max="6656" width="9.28515625" style="318"/>
    <col min="6657" max="6657" width="36.28515625" style="318" customWidth="1"/>
    <col min="6658" max="6658" width="28.7109375" style="318" customWidth="1"/>
    <col min="6659" max="6659" width="26.140625" style="318" customWidth="1"/>
    <col min="6660" max="6661" width="21.42578125" style="318" customWidth="1"/>
    <col min="6662" max="6662" width="6.42578125" style="318" customWidth="1"/>
    <col min="6663" max="6663" width="43.7109375" style="318" bestFit="1" customWidth="1"/>
    <col min="6664" max="6664" width="27" style="318" customWidth="1"/>
    <col min="6665" max="6665" width="25.140625" style="318" customWidth="1"/>
    <col min="6666" max="6667" width="21.28515625" style="318" customWidth="1"/>
    <col min="6668" max="6668" width="4.7109375" style="318" customWidth="1"/>
    <col min="6669" max="6669" width="43.42578125" style="318" customWidth="1"/>
    <col min="6670" max="6670" width="19.140625" style="318" customWidth="1"/>
    <col min="6671" max="6671" width="22" style="318" customWidth="1"/>
    <col min="6672" max="6673" width="21.5703125" style="318" customWidth="1"/>
    <col min="6674" max="6674" width="9.28515625" style="318"/>
    <col min="6675" max="6675" width="37.85546875" style="318" customWidth="1"/>
    <col min="6676" max="6676" width="23.7109375" style="318" customWidth="1"/>
    <col min="6677" max="6677" width="24.28515625" style="318" customWidth="1"/>
    <col min="6678" max="6678" width="23.28515625" style="318" customWidth="1"/>
    <col min="6679" max="6679" width="22.7109375" style="318" customWidth="1"/>
    <col min="6680" max="6912" width="9.28515625" style="318"/>
    <col min="6913" max="6913" width="36.28515625" style="318" customWidth="1"/>
    <col min="6914" max="6914" width="28.7109375" style="318" customWidth="1"/>
    <col min="6915" max="6915" width="26.140625" style="318" customWidth="1"/>
    <col min="6916" max="6917" width="21.42578125" style="318" customWidth="1"/>
    <col min="6918" max="6918" width="6.42578125" style="318" customWidth="1"/>
    <col min="6919" max="6919" width="43.7109375" style="318" bestFit="1" customWidth="1"/>
    <col min="6920" max="6920" width="27" style="318" customWidth="1"/>
    <col min="6921" max="6921" width="25.140625" style="318" customWidth="1"/>
    <col min="6922" max="6923" width="21.28515625" style="318" customWidth="1"/>
    <col min="6924" max="6924" width="4.7109375" style="318" customWidth="1"/>
    <col min="6925" max="6925" width="43.42578125" style="318" customWidth="1"/>
    <col min="6926" max="6926" width="19.140625" style="318" customWidth="1"/>
    <col min="6927" max="6927" width="22" style="318" customWidth="1"/>
    <col min="6928" max="6929" width="21.5703125" style="318" customWidth="1"/>
    <col min="6930" max="6930" width="9.28515625" style="318"/>
    <col min="6931" max="6931" width="37.85546875" style="318" customWidth="1"/>
    <col min="6932" max="6932" width="23.7109375" style="318" customWidth="1"/>
    <col min="6933" max="6933" width="24.28515625" style="318" customWidth="1"/>
    <col min="6934" max="6934" width="23.28515625" style="318" customWidth="1"/>
    <col min="6935" max="6935" width="22.7109375" style="318" customWidth="1"/>
    <col min="6936" max="7168" width="9.28515625" style="318"/>
    <col min="7169" max="7169" width="36.28515625" style="318" customWidth="1"/>
    <col min="7170" max="7170" width="28.7109375" style="318" customWidth="1"/>
    <col min="7171" max="7171" width="26.140625" style="318" customWidth="1"/>
    <col min="7172" max="7173" width="21.42578125" style="318" customWidth="1"/>
    <col min="7174" max="7174" width="6.42578125" style="318" customWidth="1"/>
    <col min="7175" max="7175" width="43.7109375" style="318" bestFit="1" customWidth="1"/>
    <col min="7176" max="7176" width="27" style="318" customWidth="1"/>
    <col min="7177" max="7177" width="25.140625" style="318" customWidth="1"/>
    <col min="7178" max="7179" width="21.28515625" style="318" customWidth="1"/>
    <col min="7180" max="7180" width="4.7109375" style="318" customWidth="1"/>
    <col min="7181" max="7181" width="43.42578125" style="318" customWidth="1"/>
    <col min="7182" max="7182" width="19.140625" style="318" customWidth="1"/>
    <col min="7183" max="7183" width="22" style="318" customWidth="1"/>
    <col min="7184" max="7185" width="21.5703125" style="318" customWidth="1"/>
    <col min="7186" max="7186" width="9.28515625" style="318"/>
    <col min="7187" max="7187" width="37.85546875" style="318" customWidth="1"/>
    <col min="7188" max="7188" width="23.7109375" style="318" customWidth="1"/>
    <col min="7189" max="7189" width="24.28515625" style="318" customWidth="1"/>
    <col min="7190" max="7190" width="23.28515625" style="318" customWidth="1"/>
    <col min="7191" max="7191" width="22.7109375" style="318" customWidth="1"/>
    <col min="7192" max="7424" width="9.28515625" style="318"/>
    <col min="7425" max="7425" width="36.28515625" style="318" customWidth="1"/>
    <col min="7426" max="7426" width="28.7109375" style="318" customWidth="1"/>
    <col min="7427" max="7427" width="26.140625" style="318" customWidth="1"/>
    <col min="7428" max="7429" width="21.42578125" style="318" customWidth="1"/>
    <col min="7430" max="7430" width="6.42578125" style="318" customWidth="1"/>
    <col min="7431" max="7431" width="43.7109375" style="318" bestFit="1" customWidth="1"/>
    <col min="7432" max="7432" width="27" style="318" customWidth="1"/>
    <col min="7433" max="7433" width="25.140625" style="318" customWidth="1"/>
    <col min="7434" max="7435" width="21.28515625" style="318" customWidth="1"/>
    <col min="7436" max="7436" width="4.7109375" style="318" customWidth="1"/>
    <col min="7437" max="7437" width="43.42578125" style="318" customWidth="1"/>
    <col min="7438" max="7438" width="19.140625" style="318" customWidth="1"/>
    <col min="7439" max="7439" width="22" style="318" customWidth="1"/>
    <col min="7440" max="7441" width="21.5703125" style="318" customWidth="1"/>
    <col min="7442" max="7442" width="9.28515625" style="318"/>
    <col min="7443" max="7443" width="37.85546875" style="318" customWidth="1"/>
    <col min="7444" max="7444" width="23.7109375" style="318" customWidth="1"/>
    <col min="7445" max="7445" width="24.28515625" style="318" customWidth="1"/>
    <col min="7446" max="7446" width="23.28515625" style="318" customWidth="1"/>
    <col min="7447" max="7447" width="22.7109375" style="318" customWidth="1"/>
    <col min="7448" max="7680" width="9.28515625" style="318"/>
    <col min="7681" max="7681" width="36.28515625" style="318" customWidth="1"/>
    <col min="7682" max="7682" width="28.7109375" style="318" customWidth="1"/>
    <col min="7683" max="7683" width="26.140625" style="318" customWidth="1"/>
    <col min="7684" max="7685" width="21.42578125" style="318" customWidth="1"/>
    <col min="7686" max="7686" width="6.42578125" style="318" customWidth="1"/>
    <col min="7687" max="7687" width="43.7109375" style="318" bestFit="1" customWidth="1"/>
    <col min="7688" max="7688" width="27" style="318" customWidth="1"/>
    <col min="7689" max="7689" width="25.140625" style="318" customWidth="1"/>
    <col min="7690" max="7691" width="21.28515625" style="318" customWidth="1"/>
    <col min="7692" max="7692" width="4.7109375" style="318" customWidth="1"/>
    <col min="7693" max="7693" width="43.42578125" style="318" customWidth="1"/>
    <col min="7694" max="7694" width="19.140625" style="318" customWidth="1"/>
    <col min="7695" max="7695" width="22" style="318" customWidth="1"/>
    <col min="7696" max="7697" width="21.5703125" style="318" customWidth="1"/>
    <col min="7698" max="7698" width="9.28515625" style="318"/>
    <col min="7699" max="7699" width="37.85546875" style="318" customWidth="1"/>
    <col min="7700" max="7700" width="23.7109375" style="318" customWidth="1"/>
    <col min="7701" max="7701" width="24.28515625" style="318" customWidth="1"/>
    <col min="7702" max="7702" width="23.28515625" style="318" customWidth="1"/>
    <col min="7703" max="7703" width="22.7109375" style="318" customWidth="1"/>
    <col min="7704" max="7936" width="9.28515625" style="318"/>
    <col min="7937" max="7937" width="36.28515625" style="318" customWidth="1"/>
    <col min="7938" max="7938" width="28.7109375" style="318" customWidth="1"/>
    <col min="7939" max="7939" width="26.140625" style="318" customWidth="1"/>
    <col min="7940" max="7941" width="21.42578125" style="318" customWidth="1"/>
    <col min="7942" max="7942" width="6.42578125" style="318" customWidth="1"/>
    <col min="7943" max="7943" width="43.7109375" style="318" bestFit="1" customWidth="1"/>
    <col min="7944" max="7944" width="27" style="318" customWidth="1"/>
    <col min="7945" max="7945" width="25.140625" style="318" customWidth="1"/>
    <col min="7946" max="7947" width="21.28515625" style="318" customWidth="1"/>
    <col min="7948" max="7948" width="4.7109375" style="318" customWidth="1"/>
    <col min="7949" max="7949" width="43.42578125" style="318" customWidth="1"/>
    <col min="7950" max="7950" width="19.140625" style="318" customWidth="1"/>
    <col min="7951" max="7951" width="22" style="318" customWidth="1"/>
    <col min="7952" max="7953" width="21.5703125" style="318" customWidth="1"/>
    <col min="7954" max="7954" width="9.28515625" style="318"/>
    <col min="7955" max="7955" width="37.85546875" style="318" customWidth="1"/>
    <col min="7956" max="7956" width="23.7109375" style="318" customWidth="1"/>
    <col min="7957" max="7957" width="24.28515625" style="318" customWidth="1"/>
    <col min="7958" max="7958" width="23.28515625" style="318" customWidth="1"/>
    <col min="7959" max="7959" width="22.7109375" style="318" customWidth="1"/>
    <col min="7960" max="8192" width="9.28515625" style="318"/>
    <col min="8193" max="8193" width="36.28515625" style="318" customWidth="1"/>
    <col min="8194" max="8194" width="28.7109375" style="318" customWidth="1"/>
    <col min="8195" max="8195" width="26.140625" style="318" customWidth="1"/>
    <col min="8196" max="8197" width="21.42578125" style="318" customWidth="1"/>
    <col min="8198" max="8198" width="6.42578125" style="318" customWidth="1"/>
    <col min="8199" max="8199" width="43.7109375" style="318" bestFit="1" customWidth="1"/>
    <col min="8200" max="8200" width="27" style="318" customWidth="1"/>
    <col min="8201" max="8201" width="25.140625" style="318" customWidth="1"/>
    <col min="8202" max="8203" width="21.28515625" style="318" customWidth="1"/>
    <col min="8204" max="8204" width="4.7109375" style="318" customWidth="1"/>
    <col min="8205" max="8205" width="43.42578125" style="318" customWidth="1"/>
    <col min="8206" max="8206" width="19.140625" style="318" customWidth="1"/>
    <col min="8207" max="8207" width="22" style="318" customWidth="1"/>
    <col min="8208" max="8209" width="21.5703125" style="318" customWidth="1"/>
    <col min="8210" max="8210" width="9.28515625" style="318"/>
    <col min="8211" max="8211" width="37.85546875" style="318" customWidth="1"/>
    <col min="8212" max="8212" width="23.7109375" style="318" customWidth="1"/>
    <col min="8213" max="8213" width="24.28515625" style="318" customWidth="1"/>
    <col min="8214" max="8214" width="23.28515625" style="318" customWidth="1"/>
    <col min="8215" max="8215" width="22.7109375" style="318" customWidth="1"/>
    <col min="8216" max="8448" width="9.28515625" style="318"/>
    <col min="8449" max="8449" width="36.28515625" style="318" customWidth="1"/>
    <col min="8450" max="8450" width="28.7109375" style="318" customWidth="1"/>
    <col min="8451" max="8451" width="26.140625" style="318" customWidth="1"/>
    <col min="8452" max="8453" width="21.42578125" style="318" customWidth="1"/>
    <col min="8454" max="8454" width="6.42578125" style="318" customWidth="1"/>
    <col min="8455" max="8455" width="43.7109375" style="318" bestFit="1" customWidth="1"/>
    <col min="8456" max="8456" width="27" style="318" customWidth="1"/>
    <col min="8457" max="8457" width="25.140625" style="318" customWidth="1"/>
    <col min="8458" max="8459" width="21.28515625" style="318" customWidth="1"/>
    <col min="8460" max="8460" width="4.7109375" style="318" customWidth="1"/>
    <col min="8461" max="8461" width="43.42578125" style="318" customWidth="1"/>
    <col min="8462" max="8462" width="19.140625" style="318" customWidth="1"/>
    <col min="8463" max="8463" width="22" style="318" customWidth="1"/>
    <col min="8464" max="8465" width="21.5703125" style="318" customWidth="1"/>
    <col min="8466" max="8466" width="9.28515625" style="318"/>
    <col min="8467" max="8467" width="37.85546875" style="318" customWidth="1"/>
    <col min="8468" max="8468" width="23.7109375" style="318" customWidth="1"/>
    <col min="8469" max="8469" width="24.28515625" style="318" customWidth="1"/>
    <col min="8470" max="8470" width="23.28515625" style="318" customWidth="1"/>
    <col min="8471" max="8471" width="22.7109375" style="318" customWidth="1"/>
    <col min="8472" max="8704" width="9.28515625" style="318"/>
    <col min="8705" max="8705" width="36.28515625" style="318" customWidth="1"/>
    <col min="8706" max="8706" width="28.7109375" style="318" customWidth="1"/>
    <col min="8707" max="8707" width="26.140625" style="318" customWidth="1"/>
    <col min="8708" max="8709" width="21.42578125" style="318" customWidth="1"/>
    <col min="8710" max="8710" width="6.42578125" style="318" customWidth="1"/>
    <col min="8711" max="8711" width="43.7109375" style="318" bestFit="1" customWidth="1"/>
    <col min="8712" max="8712" width="27" style="318" customWidth="1"/>
    <col min="8713" max="8713" width="25.140625" style="318" customWidth="1"/>
    <col min="8714" max="8715" width="21.28515625" style="318" customWidth="1"/>
    <col min="8716" max="8716" width="4.7109375" style="318" customWidth="1"/>
    <col min="8717" max="8717" width="43.42578125" style="318" customWidth="1"/>
    <col min="8718" max="8718" width="19.140625" style="318" customWidth="1"/>
    <col min="8719" max="8719" width="22" style="318" customWidth="1"/>
    <col min="8720" max="8721" width="21.5703125" style="318" customWidth="1"/>
    <col min="8722" max="8722" width="9.28515625" style="318"/>
    <col min="8723" max="8723" width="37.85546875" style="318" customWidth="1"/>
    <col min="8724" max="8724" width="23.7109375" style="318" customWidth="1"/>
    <col min="8725" max="8725" width="24.28515625" style="318" customWidth="1"/>
    <col min="8726" max="8726" width="23.28515625" style="318" customWidth="1"/>
    <col min="8727" max="8727" width="22.7109375" style="318" customWidth="1"/>
    <col min="8728" max="8960" width="9.28515625" style="318"/>
    <col min="8961" max="8961" width="36.28515625" style="318" customWidth="1"/>
    <col min="8962" max="8962" width="28.7109375" style="318" customWidth="1"/>
    <col min="8963" max="8963" width="26.140625" style="318" customWidth="1"/>
    <col min="8964" max="8965" width="21.42578125" style="318" customWidth="1"/>
    <col min="8966" max="8966" width="6.42578125" style="318" customWidth="1"/>
    <col min="8967" max="8967" width="43.7109375" style="318" bestFit="1" customWidth="1"/>
    <col min="8968" max="8968" width="27" style="318" customWidth="1"/>
    <col min="8969" max="8969" width="25.140625" style="318" customWidth="1"/>
    <col min="8970" max="8971" width="21.28515625" style="318" customWidth="1"/>
    <col min="8972" max="8972" width="4.7109375" style="318" customWidth="1"/>
    <col min="8973" max="8973" width="43.42578125" style="318" customWidth="1"/>
    <col min="8974" max="8974" width="19.140625" style="318" customWidth="1"/>
    <col min="8975" max="8975" width="22" style="318" customWidth="1"/>
    <col min="8976" max="8977" width="21.5703125" style="318" customWidth="1"/>
    <col min="8978" max="8978" width="9.28515625" style="318"/>
    <col min="8979" max="8979" width="37.85546875" style="318" customWidth="1"/>
    <col min="8980" max="8980" width="23.7109375" style="318" customWidth="1"/>
    <col min="8981" max="8981" width="24.28515625" style="318" customWidth="1"/>
    <col min="8982" max="8982" width="23.28515625" style="318" customWidth="1"/>
    <col min="8983" max="8983" width="22.7109375" style="318" customWidth="1"/>
    <col min="8984" max="9216" width="9.28515625" style="318"/>
    <col min="9217" max="9217" width="36.28515625" style="318" customWidth="1"/>
    <col min="9218" max="9218" width="28.7109375" style="318" customWidth="1"/>
    <col min="9219" max="9219" width="26.140625" style="318" customWidth="1"/>
    <col min="9220" max="9221" width="21.42578125" style="318" customWidth="1"/>
    <col min="9222" max="9222" width="6.42578125" style="318" customWidth="1"/>
    <col min="9223" max="9223" width="43.7109375" style="318" bestFit="1" customWidth="1"/>
    <col min="9224" max="9224" width="27" style="318" customWidth="1"/>
    <col min="9225" max="9225" width="25.140625" style="318" customWidth="1"/>
    <col min="9226" max="9227" width="21.28515625" style="318" customWidth="1"/>
    <col min="9228" max="9228" width="4.7109375" style="318" customWidth="1"/>
    <col min="9229" max="9229" width="43.42578125" style="318" customWidth="1"/>
    <col min="9230" max="9230" width="19.140625" style="318" customWidth="1"/>
    <col min="9231" max="9231" width="22" style="318" customWidth="1"/>
    <col min="9232" max="9233" width="21.5703125" style="318" customWidth="1"/>
    <col min="9234" max="9234" width="9.28515625" style="318"/>
    <col min="9235" max="9235" width="37.85546875" style="318" customWidth="1"/>
    <col min="9236" max="9236" width="23.7109375" style="318" customWidth="1"/>
    <col min="9237" max="9237" width="24.28515625" style="318" customWidth="1"/>
    <col min="9238" max="9238" width="23.28515625" style="318" customWidth="1"/>
    <col min="9239" max="9239" width="22.7109375" style="318" customWidth="1"/>
    <col min="9240" max="9472" width="9.28515625" style="318"/>
    <col min="9473" max="9473" width="36.28515625" style="318" customWidth="1"/>
    <col min="9474" max="9474" width="28.7109375" style="318" customWidth="1"/>
    <col min="9475" max="9475" width="26.140625" style="318" customWidth="1"/>
    <col min="9476" max="9477" width="21.42578125" style="318" customWidth="1"/>
    <col min="9478" max="9478" width="6.42578125" style="318" customWidth="1"/>
    <col min="9479" max="9479" width="43.7109375" style="318" bestFit="1" customWidth="1"/>
    <col min="9480" max="9480" width="27" style="318" customWidth="1"/>
    <col min="9481" max="9481" width="25.140625" style="318" customWidth="1"/>
    <col min="9482" max="9483" width="21.28515625" style="318" customWidth="1"/>
    <col min="9484" max="9484" width="4.7109375" style="318" customWidth="1"/>
    <col min="9485" max="9485" width="43.42578125" style="318" customWidth="1"/>
    <col min="9486" max="9486" width="19.140625" style="318" customWidth="1"/>
    <col min="9487" max="9487" width="22" style="318" customWidth="1"/>
    <col min="9488" max="9489" width="21.5703125" style="318" customWidth="1"/>
    <col min="9490" max="9490" width="9.28515625" style="318"/>
    <col min="9491" max="9491" width="37.85546875" style="318" customWidth="1"/>
    <col min="9492" max="9492" width="23.7109375" style="318" customWidth="1"/>
    <col min="9493" max="9493" width="24.28515625" style="318" customWidth="1"/>
    <col min="9494" max="9494" width="23.28515625" style="318" customWidth="1"/>
    <col min="9495" max="9495" width="22.7109375" style="318" customWidth="1"/>
    <col min="9496" max="9728" width="9.28515625" style="318"/>
    <col min="9729" max="9729" width="36.28515625" style="318" customWidth="1"/>
    <col min="9730" max="9730" width="28.7109375" style="318" customWidth="1"/>
    <col min="9731" max="9731" width="26.140625" style="318" customWidth="1"/>
    <col min="9732" max="9733" width="21.42578125" style="318" customWidth="1"/>
    <col min="9734" max="9734" width="6.42578125" style="318" customWidth="1"/>
    <col min="9735" max="9735" width="43.7109375" style="318" bestFit="1" customWidth="1"/>
    <col min="9736" max="9736" width="27" style="318" customWidth="1"/>
    <col min="9737" max="9737" width="25.140625" style="318" customWidth="1"/>
    <col min="9738" max="9739" width="21.28515625" style="318" customWidth="1"/>
    <col min="9740" max="9740" width="4.7109375" style="318" customWidth="1"/>
    <col min="9741" max="9741" width="43.42578125" style="318" customWidth="1"/>
    <col min="9742" max="9742" width="19.140625" style="318" customWidth="1"/>
    <col min="9743" max="9743" width="22" style="318" customWidth="1"/>
    <col min="9744" max="9745" width="21.5703125" style="318" customWidth="1"/>
    <col min="9746" max="9746" width="9.28515625" style="318"/>
    <col min="9747" max="9747" width="37.85546875" style="318" customWidth="1"/>
    <col min="9748" max="9748" width="23.7109375" style="318" customWidth="1"/>
    <col min="9749" max="9749" width="24.28515625" style="318" customWidth="1"/>
    <col min="9750" max="9750" width="23.28515625" style="318" customWidth="1"/>
    <col min="9751" max="9751" width="22.7109375" style="318" customWidth="1"/>
    <col min="9752" max="9984" width="9.28515625" style="318"/>
    <col min="9985" max="9985" width="36.28515625" style="318" customWidth="1"/>
    <col min="9986" max="9986" width="28.7109375" style="318" customWidth="1"/>
    <col min="9987" max="9987" width="26.140625" style="318" customWidth="1"/>
    <col min="9988" max="9989" width="21.42578125" style="318" customWidth="1"/>
    <col min="9990" max="9990" width="6.42578125" style="318" customWidth="1"/>
    <col min="9991" max="9991" width="43.7109375" style="318" bestFit="1" customWidth="1"/>
    <col min="9992" max="9992" width="27" style="318" customWidth="1"/>
    <col min="9993" max="9993" width="25.140625" style="318" customWidth="1"/>
    <col min="9994" max="9995" width="21.28515625" style="318" customWidth="1"/>
    <col min="9996" max="9996" width="4.7109375" style="318" customWidth="1"/>
    <col min="9997" max="9997" width="43.42578125" style="318" customWidth="1"/>
    <col min="9998" max="9998" width="19.140625" style="318" customWidth="1"/>
    <col min="9999" max="9999" width="22" style="318" customWidth="1"/>
    <col min="10000" max="10001" width="21.5703125" style="318" customWidth="1"/>
    <col min="10002" max="10002" width="9.28515625" style="318"/>
    <col min="10003" max="10003" width="37.85546875" style="318" customWidth="1"/>
    <col min="10004" max="10004" width="23.7109375" style="318" customWidth="1"/>
    <col min="10005" max="10005" width="24.28515625" style="318" customWidth="1"/>
    <col min="10006" max="10006" width="23.28515625" style="318" customWidth="1"/>
    <col min="10007" max="10007" width="22.7109375" style="318" customWidth="1"/>
    <col min="10008" max="10240" width="9.28515625" style="318"/>
    <col min="10241" max="10241" width="36.28515625" style="318" customWidth="1"/>
    <col min="10242" max="10242" width="28.7109375" style="318" customWidth="1"/>
    <col min="10243" max="10243" width="26.140625" style="318" customWidth="1"/>
    <col min="10244" max="10245" width="21.42578125" style="318" customWidth="1"/>
    <col min="10246" max="10246" width="6.42578125" style="318" customWidth="1"/>
    <col min="10247" max="10247" width="43.7109375" style="318" bestFit="1" customWidth="1"/>
    <col min="10248" max="10248" width="27" style="318" customWidth="1"/>
    <col min="10249" max="10249" width="25.140625" style="318" customWidth="1"/>
    <col min="10250" max="10251" width="21.28515625" style="318" customWidth="1"/>
    <col min="10252" max="10252" width="4.7109375" style="318" customWidth="1"/>
    <col min="10253" max="10253" width="43.42578125" style="318" customWidth="1"/>
    <col min="10254" max="10254" width="19.140625" style="318" customWidth="1"/>
    <col min="10255" max="10255" width="22" style="318" customWidth="1"/>
    <col min="10256" max="10257" width="21.5703125" style="318" customWidth="1"/>
    <col min="10258" max="10258" width="9.28515625" style="318"/>
    <col min="10259" max="10259" width="37.85546875" style="318" customWidth="1"/>
    <col min="10260" max="10260" width="23.7109375" style="318" customWidth="1"/>
    <col min="10261" max="10261" width="24.28515625" style="318" customWidth="1"/>
    <col min="10262" max="10262" width="23.28515625" style="318" customWidth="1"/>
    <col min="10263" max="10263" width="22.7109375" style="318" customWidth="1"/>
    <col min="10264" max="10496" width="9.28515625" style="318"/>
    <col min="10497" max="10497" width="36.28515625" style="318" customWidth="1"/>
    <col min="10498" max="10498" width="28.7109375" style="318" customWidth="1"/>
    <col min="10499" max="10499" width="26.140625" style="318" customWidth="1"/>
    <col min="10500" max="10501" width="21.42578125" style="318" customWidth="1"/>
    <col min="10502" max="10502" width="6.42578125" style="318" customWidth="1"/>
    <col min="10503" max="10503" width="43.7109375" style="318" bestFit="1" customWidth="1"/>
    <col min="10504" max="10504" width="27" style="318" customWidth="1"/>
    <col min="10505" max="10505" width="25.140625" style="318" customWidth="1"/>
    <col min="10506" max="10507" width="21.28515625" style="318" customWidth="1"/>
    <col min="10508" max="10508" width="4.7109375" style="318" customWidth="1"/>
    <col min="10509" max="10509" width="43.42578125" style="318" customWidth="1"/>
    <col min="10510" max="10510" width="19.140625" style="318" customWidth="1"/>
    <col min="10511" max="10511" width="22" style="318" customWidth="1"/>
    <col min="10512" max="10513" width="21.5703125" style="318" customWidth="1"/>
    <col min="10514" max="10514" width="9.28515625" style="318"/>
    <col min="10515" max="10515" width="37.85546875" style="318" customWidth="1"/>
    <col min="10516" max="10516" width="23.7109375" style="318" customWidth="1"/>
    <col min="10517" max="10517" width="24.28515625" style="318" customWidth="1"/>
    <col min="10518" max="10518" width="23.28515625" style="318" customWidth="1"/>
    <col min="10519" max="10519" width="22.7109375" style="318" customWidth="1"/>
    <col min="10520" max="10752" width="9.28515625" style="318"/>
    <col min="10753" max="10753" width="36.28515625" style="318" customWidth="1"/>
    <col min="10754" max="10754" width="28.7109375" style="318" customWidth="1"/>
    <col min="10755" max="10755" width="26.140625" style="318" customWidth="1"/>
    <col min="10756" max="10757" width="21.42578125" style="318" customWidth="1"/>
    <col min="10758" max="10758" width="6.42578125" style="318" customWidth="1"/>
    <col min="10759" max="10759" width="43.7109375" style="318" bestFit="1" customWidth="1"/>
    <col min="10760" max="10760" width="27" style="318" customWidth="1"/>
    <col min="10761" max="10761" width="25.140625" style="318" customWidth="1"/>
    <col min="10762" max="10763" width="21.28515625" style="318" customWidth="1"/>
    <col min="10764" max="10764" width="4.7109375" style="318" customWidth="1"/>
    <col min="10765" max="10765" width="43.42578125" style="318" customWidth="1"/>
    <col min="10766" max="10766" width="19.140625" style="318" customWidth="1"/>
    <col min="10767" max="10767" width="22" style="318" customWidth="1"/>
    <col min="10768" max="10769" width="21.5703125" style="318" customWidth="1"/>
    <col min="10770" max="10770" width="9.28515625" style="318"/>
    <col min="10771" max="10771" width="37.85546875" style="318" customWidth="1"/>
    <col min="10772" max="10772" width="23.7109375" style="318" customWidth="1"/>
    <col min="10773" max="10773" width="24.28515625" style="318" customWidth="1"/>
    <col min="10774" max="10774" width="23.28515625" style="318" customWidth="1"/>
    <col min="10775" max="10775" width="22.7109375" style="318" customWidth="1"/>
    <col min="10776" max="11008" width="9.28515625" style="318"/>
    <col min="11009" max="11009" width="36.28515625" style="318" customWidth="1"/>
    <col min="11010" max="11010" width="28.7109375" style="318" customWidth="1"/>
    <col min="11011" max="11011" width="26.140625" style="318" customWidth="1"/>
    <col min="11012" max="11013" width="21.42578125" style="318" customWidth="1"/>
    <col min="11014" max="11014" width="6.42578125" style="318" customWidth="1"/>
    <col min="11015" max="11015" width="43.7109375" style="318" bestFit="1" customWidth="1"/>
    <col min="11016" max="11016" width="27" style="318" customWidth="1"/>
    <col min="11017" max="11017" width="25.140625" style="318" customWidth="1"/>
    <col min="11018" max="11019" width="21.28515625" style="318" customWidth="1"/>
    <col min="11020" max="11020" width="4.7109375" style="318" customWidth="1"/>
    <col min="11021" max="11021" width="43.42578125" style="318" customWidth="1"/>
    <col min="11022" max="11022" width="19.140625" style="318" customWidth="1"/>
    <col min="11023" max="11023" width="22" style="318" customWidth="1"/>
    <col min="11024" max="11025" width="21.5703125" style="318" customWidth="1"/>
    <col min="11026" max="11026" width="9.28515625" style="318"/>
    <col min="11027" max="11027" width="37.85546875" style="318" customWidth="1"/>
    <col min="11028" max="11028" width="23.7109375" style="318" customWidth="1"/>
    <col min="11029" max="11029" width="24.28515625" style="318" customWidth="1"/>
    <col min="11030" max="11030" width="23.28515625" style="318" customWidth="1"/>
    <col min="11031" max="11031" width="22.7109375" style="318" customWidth="1"/>
    <col min="11032" max="11264" width="9.28515625" style="318"/>
    <col min="11265" max="11265" width="36.28515625" style="318" customWidth="1"/>
    <col min="11266" max="11266" width="28.7109375" style="318" customWidth="1"/>
    <col min="11267" max="11267" width="26.140625" style="318" customWidth="1"/>
    <col min="11268" max="11269" width="21.42578125" style="318" customWidth="1"/>
    <col min="11270" max="11270" width="6.42578125" style="318" customWidth="1"/>
    <col min="11271" max="11271" width="43.7109375" style="318" bestFit="1" customWidth="1"/>
    <col min="11272" max="11272" width="27" style="318" customWidth="1"/>
    <col min="11273" max="11273" width="25.140625" style="318" customWidth="1"/>
    <col min="11274" max="11275" width="21.28515625" style="318" customWidth="1"/>
    <col min="11276" max="11276" width="4.7109375" style="318" customWidth="1"/>
    <col min="11277" max="11277" width="43.42578125" style="318" customWidth="1"/>
    <col min="11278" max="11278" width="19.140625" style="318" customWidth="1"/>
    <col min="11279" max="11279" width="22" style="318" customWidth="1"/>
    <col min="11280" max="11281" width="21.5703125" style="318" customWidth="1"/>
    <col min="11282" max="11282" width="9.28515625" style="318"/>
    <col min="11283" max="11283" width="37.85546875" style="318" customWidth="1"/>
    <col min="11284" max="11284" width="23.7109375" style="318" customWidth="1"/>
    <col min="11285" max="11285" width="24.28515625" style="318" customWidth="1"/>
    <col min="11286" max="11286" width="23.28515625" style="318" customWidth="1"/>
    <col min="11287" max="11287" width="22.7109375" style="318" customWidth="1"/>
    <col min="11288" max="11520" width="9.28515625" style="318"/>
    <col min="11521" max="11521" width="36.28515625" style="318" customWidth="1"/>
    <col min="11522" max="11522" width="28.7109375" style="318" customWidth="1"/>
    <col min="11523" max="11523" width="26.140625" style="318" customWidth="1"/>
    <col min="11524" max="11525" width="21.42578125" style="318" customWidth="1"/>
    <col min="11526" max="11526" width="6.42578125" style="318" customWidth="1"/>
    <col min="11527" max="11527" width="43.7109375" style="318" bestFit="1" customWidth="1"/>
    <col min="11528" max="11528" width="27" style="318" customWidth="1"/>
    <col min="11529" max="11529" width="25.140625" style="318" customWidth="1"/>
    <col min="11530" max="11531" width="21.28515625" style="318" customWidth="1"/>
    <col min="11532" max="11532" width="4.7109375" style="318" customWidth="1"/>
    <col min="11533" max="11533" width="43.42578125" style="318" customWidth="1"/>
    <col min="11534" max="11534" width="19.140625" style="318" customWidth="1"/>
    <col min="11535" max="11535" width="22" style="318" customWidth="1"/>
    <col min="11536" max="11537" width="21.5703125" style="318" customWidth="1"/>
    <col min="11538" max="11538" width="9.28515625" style="318"/>
    <col min="11539" max="11539" width="37.85546875" style="318" customWidth="1"/>
    <col min="11540" max="11540" width="23.7109375" style="318" customWidth="1"/>
    <col min="11541" max="11541" width="24.28515625" style="318" customWidth="1"/>
    <col min="11542" max="11542" width="23.28515625" style="318" customWidth="1"/>
    <col min="11543" max="11543" width="22.7109375" style="318" customWidth="1"/>
    <col min="11544" max="11776" width="9.28515625" style="318"/>
    <col min="11777" max="11777" width="36.28515625" style="318" customWidth="1"/>
    <col min="11778" max="11778" width="28.7109375" style="318" customWidth="1"/>
    <col min="11779" max="11779" width="26.140625" style="318" customWidth="1"/>
    <col min="11780" max="11781" width="21.42578125" style="318" customWidth="1"/>
    <col min="11782" max="11782" width="6.42578125" style="318" customWidth="1"/>
    <col min="11783" max="11783" width="43.7109375" style="318" bestFit="1" customWidth="1"/>
    <col min="11784" max="11784" width="27" style="318" customWidth="1"/>
    <col min="11785" max="11785" width="25.140625" style="318" customWidth="1"/>
    <col min="11786" max="11787" width="21.28515625" style="318" customWidth="1"/>
    <col min="11788" max="11788" width="4.7109375" style="318" customWidth="1"/>
    <col min="11789" max="11789" width="43.42578125" style="318" customWidth="1"/>
    <col min="11790" max="11790" width="19.140625" style="318" customWidth="1"/>
    <col min="11791" max="11791" width="22" style="318" customWidth="1"/>
    <col min="11792" max="11793" width="21.5703125" style="318" customWidth="1"/>
    <col min="11794" max="11794" width="9.28515625" style="318"/>
    <col min="11795" max="11795" width="37.85546875" style="318" customWidth="1"/>
    <col min="11796" max="11796" width="23.7109375" style="318" customWidth="1"/>
    <col min="11797" max="11797" width="24.28515625" style="318" customWidth="1"/>
    <col min="11798" max="11798" width="23.28515625" style="318" customWidth="1"/>
    <col min="11799" max="11799" width="22.7109375" style="318" customWidth="1"/>
    <col min="11800" max="12032" width="9.28515625" style="318"/>
    <col min="12033" max="12033" width="36.28515625" style="318" customWidth="1"/>
    <col min="12034" max="12034" width="28.7109375" style="318" customWidth="1"/>
    <col min="12035" max="12035" width="26.140625" style="318" customWidth="1"/>
    <col min="12036" max="12037" width="21.42578125" style="318" customWidth="1"/>
    <col min="12038" max="12038" width="6.42578125" style="318" customWidth="1"/>
    <col min="12039" max="12039" width="43.7109375" style="318" bestFit="1" customWidth="1"/>
    <col min="12040" max="12040" width="27" style="318" customWidth="1"/>
    <col min="12041" max="12041" width="25.140625" style="318" customWidth="1"/>
    <col min="12042" max="12043" width="21.28515625" style="318" customWidth="1"/>
    <col min="12044" max="12044" width="4.7109375" style="318" customWidth="1"/>
    <col min="12045" max="12045" width="43.42578125" style="318" customWidth="1"/>
    <col min="12046" max="12046" width="19.140625" style="318" customWidth="1"/>
    <col min="12047" max="12047" width="22" style="318" customWidth="1"/>
    <col min="12048" max="12049" width="21.5703125" style="318" customWidth="1"/>
    <col min="12050" max="12050" width="9.28515625" style="318"/>
    <col min="12051" max="12051" width="37.85546875" style="318" customWidth="1"/>
    <col min="12052" max="12052" width="23.7109375" style="318" customWidth="1"/>
    <col min="12053" max="12053" width="24.28515625" style="318" customWidth="1"/>
    <col min="12054" max="12054" width="23.28515625" style="318" customWidth="1"/>
    <col min="12055" max="12055" width="22.7109375" style="318" customWidth="1"/>
    <col min="12056" max="12288" width="9.28515625" style="318"/>
    <col min="12289" max="12289" width="36.28515625" style="318" customWidth="1"/>
    <col min="12290" max="12290" width="28.7109375" style="318" customWidth="1"/>
    <col min="12291" max="12291" width="26.140625" style="318" customWidth="1"/>
    <col min="12292" max="12293" width="21.42578125" style="318" customWidth="1"/>
    <col min="12294" max="12294" width="6.42578125" style="318" customWidth="1"/>
    <col min="12295" max="12295" width="43.7109375" style="318" bestFit="1" customWidth="1"/>
    <col min="12296" max="12296" width="27" style="318" customWidth="1"/>
    <col min="12297" max="12297" width="25.140625" style="318" customWidth="1"/>
    <col min="12298" max="12299" width="21.28515625" style="318" customWidth="1"/>
    <col min="12300" max="12300" width="4.7109375" style="318" customWidth="1"/>
    <col min="12301" max="12301" width="43.42578125" style="318" customWidth="1"/>
    <col min="12302" max="12302" width="19.140625" style="318" customWidth="1"/>
    <col min="12303" max="12303" width="22" style="318" customWidth="1"/>
    <col min="12304" max="12305" width="21.5703125" style="318" customWidth="1"/>
    <col min="12306" max="12306" width="9.28515625" style="318"/>
    <col min="12307" max="12307" width="37.85546875" style="318" customWidth="1"/>
    <col min="12308" max="12308" width="23.7109375" style="318" customWidth="1"/>
    <col min="12309" max="12309" width="24.28515625" style="318" customWidth="1"/>
    <col min="12310" max="12310" width="23.28515625" style="318" customWidth="1"/>
    <col min="12311" max="12311" width="22.7109375" style="318" customWidth="1"/>
    <col min="12312" max="12544" width="9.28515625" style="318"/>
    <col min="12545" max="12545" width="36.28515625" style="318" customWidth="1"/>
    <col min="12546" max="12546" width="28.7109375" style="318" customWidth="1"/>
    <col min="12547" max="12547" width="26.140625" style="318" customWidth="1"/>
    <col min="12548" max="12549" width="21.42578125" style="318" customWidth="1"/>
    <col min="12550" max="12550" width="6.42578125" style="318" customWidth="1"/>
    <col min="12551" max="12551" width="43.7109375" style="318" bestFit="1" customWidth="1"/>
    <col min="12552" max="12552" width="27" style="318" customWidth="1"/>
    <col min="12553" max="12553" width="25.140625" style="318" customWidth="1"/>
    <col min="12554" max="12555" width="21.28515625" style="318" customWidth="1"/>
    <col min="12556" max="12556" width="4.7109375" style="318" customWidth="1"/>
    <col min="12557" max="12557" width="43.42578125" style="318" customWidth="1"/>
    <col min="12558" max="12558" width="19.140625" style="318" customWidth="1"/>
    <col min="12559" max="12559" width="22" style="318" customWidth="1"/>
    <col min="12560" max="12561" width="21.5703125" style="318" customWidth="1"/>
    <col min="12562" max="12562" width="9.28515625" style="318"/>
    <col min="12563" max="12563" width="37.85546875" style="318" customWidth="1"/>
    <col min="12564" max="12564" width="23.7109375" style="318" customWidth="1"/>
    <col min="12565" max="12565" width="24.28515625" style="318" customWidth="1"/>
    <col min="12566" max="12566" width="23.28515625" style="318" customWidth="1"/>
    <col min="12567" max="12567" width="22.7109375" style="318" customWidth="1"/>
    <col min="12568" max="12800" width="9.28515625" style="318"/>
    <col min="12801" max="12801" width="36.28515625" style="318" customWidth="1"/>
    <col min="12802" max="12802" width="28.7109375" style="318" customWidth="1"/>
    <col min="12803" max="12803" width="26.140625" style="318" customWidth="1"/>
    <col min="12804" max="12805" width="21.42578125" style="318" customWidth="1"/>
    <col min="12806" max="12806" width="6.42578125" style="318" customWidth="1"/>
    <col min="12807" max="12807" width="43.7109375" style="318" bestFit="1" customWidth="1"/>
    <col min="12808" max="12808" width="27" style="318" customWidth="1"/>
    <col min="12809" max="12809" width="25.140625" style="318" customWidth="1"/>
    <col min="12810" max="12811" width="21.28515625" style="318" customWidth="1"/>
    <col min="12812" max="12812" width="4.7109375" style="318" customWidth="1"/>
    <col min="12813" max="12813" width="43.42578125" style="318" customWidth="1"/>
    <col min="12814" max="12814" width="19.140625" style="318" customWidth="1"/>
    <col min="12815" max="12815" width="22" style="318" customWidth="1"/>
    <col min="12816" max="12817" width="21.5703125" style="318" customWidth="1"/>
    <col min="12818" max="12818" width="9.28515625" style="318"/>
    <col min="12819" max="12819" width="37.85546875" style="318" customWidth="1"/>
    <col min="12820" max="12820" width="23.7109375" style="318" customWidth="1"/>
    <col min="12821" max="12821" width="24.28515625" style="318" customWidth="1"/>
    <col min="12822" max="12822" width="23.28515625" style="318" customWidth="1"/>
    <col min="12823" max="12823" width="22.7109375" style="318" customWidth="1"/>
    <col min="12824" max="13056" width="9.28515625" style="318"/>
    <col min="13057" max="13057" width="36.28515625" style="318" customWidth="1"/>
    <col min="13058" max="13058" width="28.7109375" style="318" customWidth="1"/>
    <col min="13059" max="13059" width="26.140625" style="318" customWidth="1"/>
    <col min="13060" max="13061" width="21.42578125" style="318" customWidth="1"/>
    <col min="13062" max="13062" width="6.42578125" style="318" customWidth="1"/>
    <col min="13063" max="13063" width="43.7109375" style="318" bestFit="1" customWidth="1"/>
    <col min="13064" max="13064" width="27" style="318" customWidth="1"/>
    <col min="13065" max="13065" width="25.140625" style="318" customWidth="1"/>
    <col min="13066" max="13067" width="21.28515625" style="318" customWidth="1"/>
    <col min="13068" max="13068" width="4.7109375" style="318" customWidth="1"/>
    <col min="13069" max="13069" width="43.42578125" style="318" customWidth="1"/>
    <col min="13070" max="13070" width="19.140625" style="318" customWidth="1"/>
    <col min="13071" max="13071" width="22" style="318" customWidth="1"/>
    <col min="13072" max="13073" width="21.5703125" style="318" customWidth="1"/>
    <col min="13074" max="13074" width="9.28515625" style="318"/>
    <col min="13075" max="13075" width="37.85546875" style="318" customWidth="1"/>
    <col min="13076" max="13076" width="23.7109375" style="318" customWidth="1"/>
    <col min="13077" max="13077" width="24.28515625" style="318" customWidth="1"/>
    <col min="13078" max="13078" width="23.28515625" style="318" customWidth="1"/>
    <col min="13079" max="13079" width="22.7109375" style="318" customWidth="1"/>
    <col min="13080" max="13312" width="9.28515625" style="318"/>
    <col min="13313" max="13313" width="36.28515625" style="318" customWidth="1"/>
    <col min="13314" max="13314" width="28.7109375" style="318" customWidth="1"/>
    <col min="13315" max="13315" width="26.140625" style="318" customWidth="1"/>
    <col min="13316" max="13317" width="21.42578125" style="318" customWidth="1"/>
    <col min="13318" max="13318" width="6.42578125" style="318" customWidth="1"/>
    <col min="13319" max="13319" width="43.7109375" style="318" bestFit="1" customWidth="1"/>
    <col min="13320" max="13320" width="27" style="318" customWidth="1"/>
    <col min="13321" max="13321" width="25.140625" style="318" customWidth="1"/>
    <col min="13322" max="13323" width="21.28515625" style="318" customWidth="1"/>
    <col min="13324" max="13324" width="4.7109375" style="318" customWidth="1"/>
    <col min="13325" max="13325" width="43.42578125" style="318" customWidth="1"/>
    <col min="13326" max="13326" width="19.140625" style="318" customWidth="1"/>
    <col min="13327" max="13327" width="22" style="318" customWidth="1"/>
    <col min="13328" max="13329" width="21.5703125" style="318" customWidth="1"/>
    <col min="13330" max="13330" width="9.28515625" style="318"/>
    <col min="13331" max="13331" width="37.85546875" style="318" customWidth="1"/>
    <col min="13332" max="13332" width="23.7109375" style="318" customWidth="1"/>
    <col min="13333" max="13333" width="24.28515625" style="318" customWidth="1"/>
    <col min="13334" max="13334" width="23.28515625" style="318" customWidth="1"/>
    <col min="13335" max="13335" width="22.7109375" style="318" customWidth="1"/>
    <col min="13336" max="13568" width="9.28515625" style="318"/>
    <col min="13569" max="13569" width="36.28515625" style="318" customWidth="1"/>
    <col min="13570" max="13570" width="28.7109375" style="318" customWidth="1"/>
    <col min="13571" max="13571" width="26.140625" style="318" customWidth="1"/>
    <col min="13572" max="13573" width="21.42578125" style="318" customWidth="1"/>
    <col min="13574" max="13574" width="6.42578125" style="318" customWidth="1"/>
    <col min="13575" max="13575" width="43.7109375" style="318" bestFit="1" customWidth="1"/>
    <col min="13576" max="13576" width="27" style="318" customWidth="1"/>
    <col min="13577" max="13577" width="25.140625" style="318" customWidth="1"/>
    <col min="13578" max="13579" width="21.28515625" style="318" customWidth="1"/>
    <col min="13580" max="13580" width="4.7109375" style="318" customWidth="1"/>
    <col min="13581" max="13581" width="43.42578125" style="318" customWidth="1"/>
    <col min="13582" max="13582" width="19.140625" style="318" customWidth="1"/>
    <col min="13583" max="13583" width="22" style="318" customWidth="1"/>
    <col min="13584" max="13585" width="21.5703125" style="318" customWidth="1"/>
    <col min="13586" max="13586" width="9.28515625" style="318"/>
    <col min="13587" max="13587" width="37.85546875" style="318" customWidth="1"/>
    <col min="13588" max="13588" width="23.7109375" style="318" customWidth="1"/>
    <col min="13589" max="13589" width="24.28515625" style="318" customWidth="1"/>
    <col min="13590" max="13590" width="23.28515625" style="318" customWidth="1"/>
    <col min="13591" max="13591" width="22.7109375" style="318" customWidth="1"/>
    <col min="13592" max="13824" width="9.28515625" style="318"/>
    <col min="13825" max="13825" width="36.28515625" style="318" customWidth="1"/>
    <col min="13826" max="13826" width="28.7109375" style="318" customWidth="1"/>
    <col min="13827" max="13827" width="26.140625" style="318" customWidth="1"/>
    <col min="13828" max="13829" width="21.42578125" style="318" customWidth="1"/>
    <col min="13830" max="13830" width="6.42578125" style="318" customWidth="1"/>
    <col min="13831" max="13831" width="43.7109375" style="318" bestFit="1" customWidth="1"/>
    <col min="13832" max="13832" width="27" style="318" customWidth="1"/>
    <col min="13833" max="13833" width="25.140625" style="318" customWidth="1"/>
    <col min="13834" max="13835" width="21.28515625" style="318" customWidth="1"/>
    <col min="13836" max="13836" width="4.7109375" style="318" customWidth="1"/>
    <col min="13837" max="13837" width="43.42578125" style="318" customWidth="1"/>
    <col min="13838" max="13838" width="19.140625" style="318" customWidth="1"/>
    <col min="13839" max="13839" width="22" style="318" customWidth="1"/>
    <col min="13840" max="13841" width="21.5703125" style="318" customWidth="1"/>
    <col min="13842" max="13842" width="9.28515625" style="318"/>
    <col min="13843" max="13843" width="37.85546875" style="318" customWidth="1"/>
    <col min="13844" max="13844" width="23.7109375" style="318" customWidth="1"/>
    <col min="13845" max="13845" width="24.28515625" style="318" customWidth="1"/>
    <col min="13846" max="13846" width="23.28515625" style="318" customWidth="1"/>
    <col min="13847" max="13847" width="22.7109375" style="318" customWidth="1"/>
    <col min="13848" max="14080" width="9.28515625" style="318"/>
    <col min="14081" max="14081" width="36.28515625" style="318" customWidth="1"/>
    <col min="14082" max="14082" width="28.7109375" style="318" customWidth="1"/>
    <col min="14083" max="14083" width="26.140625" style="318" customWidth="1"/>
    <col min="14084" max="14085" width="21.42578125" style="318" customWidth="1"/>
    <col min="14086" max="14086" width="6.42578125" style="318" customWidth="1"/>
    <col min="14087" max="14087" width="43.7109375" style="318" bestFit="1" customWidth="1"/>
    <col min="14088" max="14088" width="27" style="318" customWidth="1"/>
    <col min="14089" max="14089" width="25.140625" style="318" customWidth="1"/>
    <col min="14090" max="14091" width="21.28515625" style="318" customWidth="1"/>
    <col min="14092" max="14092" width="4.7109375" style="318" customWidth="1"/>
    <col min="14093" max="14093" width="43.42578125" style="318" customWidth="1"/>
    <col min="14094" max="14094" width="19.140625" style="318" customWidth="1"/>
    <col min="14095" max="14095" width="22" style="318" customWidth="1"/>
    <col min="14096" max="14097" width="21.5703125" style="318" customWidth="1"/>
    <col min="14098" max="14098" width="9.28515625" style="318"/>
    <col min="14099" max="14099" width="37.85546875" style="318" customWidth="1"/>
    <col min="14100" max="14100" width="23.7109375" style="318" customWidth="1"/>
    <col min="14101" max="14101" width="24.28515625" style="318" customWidth="1"/>
    <col min="14102" max="14102" width="23.28515625" style="318" customWidth="1"/>
    <col min="14103" max="14103" width="22.7109375" style="318" customWidth="1"/>
    <col min="14104" max="14336" width="9.28515625" style="318"/>
    <col min="14337" max="14337" width="36.28515625" style="318" customWidth="1"/>
    <col min="14338" max="14338" width="28.7109375" style="318" customWidth="1"/>
    <col min="14339" max="14339" width="26.140625" style="318" customWidth="1"/>
    <col min="14340" max="14341" width="21.42578125" style="318" customWidth="1"/>
    <col min="14342" max="14342" width="6.42578125" style="318" customWidth="1"/>
    <col min="14343" max="14343" width="43.7109375" style="318" bestFit="1" customWidth="1"/>
    <col min="14344" max="14344" width="27" style="318" customWidth="1"/>
    <col min="14345" max="14345" width="25.140625" style="318" customWidth="1"/>
    <col min="14346" max="14347" width="21.28515625" style="318" customWidth="1"/>
    <col min="14348" max="14348" width="4.7109375" style="318" customWidth="1"/>
    <col min="14349" max="14349" width="43.42578125" style="318" customWidth="1"/>
    <col min="14350" max="14350" width="19.140625" style="318" customWidth="1"/>
    <col min="14351" max="14351" width="22" style="318" customWidth="1"/>
    <col min="14352" max="14353" width="21.5703125" style="318" customWidth="1"/>
    <col min="14354" max="14354" width="9.28515625" style="318"/>
    <col min="14355" max="14355" width="37.85546875" style="318" customWidth="1"/>
    <col min="14356" max="14356" width="23.7109375" style="318" customWidth="1"/>
    <col min="14357" max="14357" width="24.28515625" style="318" customWidth="1"/>
    <col min="14358" max="14358" width="23.28515625" style="318" customWidth="1"/>
    <col min="14359" max="14359" width="22.7109375" style="318" customWidth="1"/>
    <col min="14360" max="14592" width="9.28515625" style="318"/>
    <col min="14593" max="14593" width="36.28515625" style="318" customWidth="1"/>
    <col min="14594" max="14594" width="28.7109375" style="318" customWidth="1"/>
    <col min="14595" max="14595" width="26.140625" style="318" customWidth="1"/>
    <col min="14596" max="14597" width="21.42578125" style="318" customWidth="1"/>
    <col min="14598" max="14598" width="6.42578125" style="318" customWidth="1"/>
    <col min="14599" max="14599" width="43.7109375" style="318" bestFit="1" customWidth="1"/>
    <col min="14600" max="14600" width="27" style="318" customWidth="1"/>
    <col min="14601" max="14601" width="25.140625" style="318" customWidth="1"/>
    <col min="14602" max="14603" width="21.28515625" style="318" customWidth="1"/>
    <col min="14604" max="14604" width="4.7109375" style="318" customWidth="1"/>
    <col min="14605" max="14605" width="43.42578125" style="318" customWidth="1"/>
    <col min="14606" max="14606" width="19.140625" style="318" customWidth="1"/>
    <col min="14607" max="14607" width="22" style="318" customWidth="1"/>
    <col min="14608" max="14609" width="21.5703125" style="318" customWidth="1"/>
    <col min="14610" max="14610" width="9.28515625" style="318"/>
    <col min="14611" max="14611" width="37.85546875" style="318" customWidth="1"/>
    <col min="14612" max="14612" width="23.7109375" style="318" customWidth="1"/>
    <col min="14613" max="14613" width="24.28515625" style="318" customWidth="1"/>
    <col min="14614" max="14614" width="23.28515625" style="318" customWidth="1"/>
    <col min="14615" max="14615" width="22.7109375" style="318" customWidth="1"/>
    <col min="14616" max="14848" width="9.28515625" style="318"/>
    <col min="14849" max="14849" width="36.28515625" style="318" customWidth="1"/>
    <col min="14850" max="14850" width="28.7109375" style="318" customWidth="1"/>
    <col min="14851" max="14851" width="26.140625" style="318" customWidth="1"/>
    <col min="14852" max="14853" width="21.42578125" style="318" customWidth="1"/>
    <col min="14854" max="14854" width="6.42578125" style="318" customWidth="1"/>
    <col min="14855" max="14855" width="43.7109375" style="318" bestFit="1" customWidth="1"/>
    <col min="14856" max="14856" width="27" style="318" customWidth="1"/>
    <col min="14857" max="14857" width="25.140625" style="318" customWidth="1"/>
    <col min="14858" max="14859" width="21.28515625" style="318" customWidth="1"/>
    <col min="14860" max="14860" width="4.7109375" style="318" customWidth="1"/>
    <col min="14861" max="14861" width="43.42578125" style="318" customWidth="1"/>
    <col min="14862" max="14862" width="19.140625" style="318" customWidth="1"/>
    <col min="14863" max="14863" width="22" style="318" customWidth="1"/>
    <col min="14864" max="14865" width="21.5703125" style="318" customWidth="1"/>
    <col min="14866" max="14866" width="9.28515625" style="318"/>
    <col min="14867" max="14867" width="37.85546875" style="318" customWidth="1"/>
    <col min="14868" max="14868" width="23.7109375" style="318" customWidth="1"/>
    <col min="14869" max="14869" width="24.28515625" style="318" customWidth="1"/>
    <col min="14870" max="14870" width="23.28515625" style="318" customWidth="1"/>
    <col min="14871" max="14871" width="22.7109375" style="318" customWidth="1"/>
    <col min="14872" max="15104" width="9.28515625" style="318"/>
    <col min="15105" max="15105" width="36.28515625" style="318" customWidth="1"/>
    <col min="15106" max="15106" width="28.7109375" style="318" customWidth="1"/>
    <col min="15107" max="15107" width="26.140625" style="318" customWidth="1"/>
    <col min="15108" max="15109" width="21.42578125" style="318" customWidth="1"/>
    <col min="15110" max="15110" width="6.42578125" style="318" customWidth="1"/>
    <col min="15111" max="15111" width="43.7109375" style="318" bestFit="1" customWidth="1"/>
    <col min="15112" max="15112" width="27" style="318" customWidth="1"/>
    <col min="15113" max="15113" width="25.140625" style="318" customWidth="1"/>
    <col min="15114" max="15115" width="21.28515625" style="318" customWidth="1"/>
    <col min="15116" max="15116" width="4.7109375" style="318" customWidth="1"/>
    <col min="15117" max="15117" width="43.42578125" style="318" customWidth="1"/>
    <col min="15118" max="15118" width="19.140625" style="318" customWidth="1"/>
    <col min="15119" max="15119" width="22" style="318" customWidth="1"/>
    <col min="15120" max="15121" width="21.5703125" style="318" customWidth="1"/>
    <col min="15122" max="15122" width="9.28515625" style="318"/>
    <col min="15123" max="15123" width="37.85546875" style="318" customWidth="1"/>
    <col min="15124" max="15124" width="23.7109375" style="318" customWidth="1"/>
    <col min="15125" max="15125" width="24.28515625" style="318" customWidth="1"/>
    <col min="15126" max="15126" width="23.28515625" style="318" customWidth="1"/>
    <col min="15127" max="15127" width="22.7109375" style="318" customWidth="1"/>
    <col min="15128" max="15360" width="9.28515625" style="318"/>
    <col min="15361" max="15361" width="36.28515625" style="318" customWidth="1"/>
    <col min="15362" max="15362" width="28.7109375" style="318" customWidth="1"/>
    <col min="15363" max="15363" width="26.140625" style="318" customWidth="1"/>
    <col min="15364" max="15365" width="21.42578125" style="318" customWidth="1"/>
    <col min="15366" max="15366" width="6.42578125" style="318" customWidth="1"/>
    <col min="15367" max="15367" width="43.7109375" style="318" bestFit="1" customWidth="1"/>
    <col min="15368" max="15368" width="27" style="318" customWidth="1"/>
    <col min="15369" max="15369" width="25.140625" style="318" customWidth="1"/>
    <col min="15370" max="15371" width="21.28515625" style="318" customWidth="1"/>
    <col min="15372" max="15372" width="4.7109375" style="318" customWidth="1"/>
    <col min="15373" max="15373" width="43.42578125" style="318" customWidth="1"/>
    <col min="15374" max="15374" width="19.140625" style="318" customWidth="1"/>
    <col min="15375" max="15375" width="22" style="318" customWidth="1"/>
    <col min="15376" max="15377" width="21.5703125" style="318" customWidth="1"/>
    <col min="15378" max="15378" width="9.28515625" style="318"/>
    <col min="15379" max="15379" width="37.85546875" style="318" customWidth="1"/>
    <col min="15380" max="15380" width="23.7109375" style="318" customWidth="1"/>
    <col min="15381" max="15381" width="24.28515625" style="318" customWidth="1"/>
    <col min="15382" max="15382" width="23.28515625" style="318" customWidth="1"/>
    <col min="15383" max="15383" width="22.7109375" style="318" customWidth="1"/>
    <col min="15384" max="15616" width="9.28515625" style="318"/>
    <col min="15617" max="15617" width="36.28515625" style="318" customWidth="1"/>
    <col min="15618" max="15618" width="28.7109375" style="318" customWidth="1"/>
    <col min="15619" max="15619" width="26.140625" style="318" customWidth="1"/>
    <col min="15620" max="15621" width="21.42578125" style="318" customWidth="1"/>
    <col min="15622" max="15622" width="6.42578125" style="318" customWidth="1"/>
    <col min="15623" max="15623" width="43.7109375" style="318" bestFit="1" customWidth="1"/>
    <col min="15624" max="15624" width="27" style="318" customWidth="1"/>
    <col min="15625" max="15625" width="25.140625" style="318" customWidth="1"/>
    <col min="15626" max="15627" width="21.28515625" style="318" customWidth="1"/>
    <col min="15628" max="15628" width="4.7109375" style="318" customWidth="1"/>
    <col min="15629" max="15629" width="43.42578125" style="318" customWidth="1"/>
    <col min="15630" max="15630" width="19.140625" style="318" customWidth="1"/>
    <col min="15631" max="15631" width="22" style="318" customWidth="1"/>
    <col min="15632" max="15633" width="21.5703125" style="318" customWidth="1"/>
    <col min="15634" max="15634" width="9.28515625" style="318"/>
    <col min="15635" max="15635" width="37.85546875" style="318" customWidth="1"/>
    <col min="15636" max="15636" width="23.7109375" style="318" customWidth="1"/>
    <col min="15637" max="15637" width="24.28515625" style="318" customWidth="1"/>
    <col min="15638" max="15638" width="23.28515625" style="318" customWidth="1"/>
    <col min="15639" max="15639" width="22.7109375" style="318" customWidth="1"/>
    <col min="15640" max="15872" width="9.28515625" style="318"/>
    <col min="15873" max="15873" width="36.28515625" style="318" customWidth="1"/>
    <col min="15874" max="15874" width="28.7109375" style="318" customWidth="1"/>
    <col min="15875" max="15875" width="26.140625" style="318" customWidth="1"/>
    <col min="15876" max="15877" width="21.42578125" style="318" customWidth="1"/>
    <col min="15878" max="15878" width="6.42578125" style="318" customWidth="1"/>
    <col min="15879" max="15879" width="43.7109375" style="318" bestFit="1" customWidth="1"/>
    <col min="15880" max="15880" width="27" style="318" customWidth="1"/>
    <col min="15881" max="15881" width="25.140625" style="318" customWidth="1"/>
    <col min="15882" max="15883" width="21.28515625" style="318" customWidth="1"/>
    <col min="15884" max="15884" width="4.7109375" style="318" customWidth="1"/>
    <col min="15885" max="15885" width="43.42578125" style="318" customWidth="1"/>
    <col min="15886" max="15886" width="19.140625" style="318" customWidth="1"/>
    <col min="15887" max="15887" width="22" style="318" customWidth="1"/>
    <col min="15888" max="15889" width="21.5703125" style="318" customWidth="1"/>
    <col min="15890" max="15890" width="9.28515625" style="318"/>
    <col min="15891" max="15891" width="37.85546875" style="318" customWidth="1"/>
    <col min="15892" max="15892" width="23.7109375" style="318" customWidth="1"/>
    <col min="15893" max="15893" width="24.28515625" style="318" customWidth="1"/>
    <col min="15894" max="15894" width="23.28515625" style="318" customWidth="1"/>
    <col min="15895" max="15895" width="22.7109375" style="318" customWidth="1"/>
    <col min="15896" max="16128" width="9.28515625" style="318"/>
    <col min="16129" max="16129" width="36.28515625" style="318" customWidth="1"/>
    <col min="16130" max="16130" width="28.7109375" style="318" customWidth="1"/>
    <col min="16131" max="16131" width="26.140625" style="318" customWidth="1"/>
    <col min="16132" max="16133" width="21.42578125" style="318" customWidth="1"/>
    <col min="16134" max="16134" width="6.42578125" style="318" customWidth="1"/>
    <col min="16135" max="16135" width="43.7109375" style="318" bestFit="1" customWidth="1"/>
    <col min="16136" max="16136" width="27" style="318" customWidth="1"/>
    <col min="16137" max="16137" width="25.140625" style="318" customWidth="1"/>
    <col min="16138" max="16139" width="21.28515625" style="318" customWidth="1"/>
    <col min="16140" max="16140" width="4.7109375" style="318" customWidth="1"/>
    <col min="16141" max="16141" width="43.42578125" style="318" customWidth="1"/>
    <col min="16142" max="16142" width="19.140625" style="318" customWidth="1"/>
    <col min="16143" max="16143" width="22" style="318" customWidth="1"/>
    <col min="16144" max="16145" width="21.5703125" style="318" customWidth="1"/>
    <col min="16146" max="16146" width="9.28515625" style="318"/>
    <col min="16147" max="16147" width="37.85546875" style="318" customWidth="1"/>
    <col min="16148" max="16148" width="23.7109375" style="318" customWidth="1"/>
    <col min="16149" max="16149" width="24.28515625" style="318" customWidth="1"/>
    <col min="16150" max="16150" width="23.28515625" style="318" customWidth="1"/>
    <col min="16151" max="16151" width="22.7109375" style="318" customWidth="1"/>
    <col min="16152" max="16384" width="9.28515625" style="318"/>
  </cols>
  <sheetData>
    <row r="1" spans="1:23" ht="12.95" customHeight="1">
      <c r="A1" s="539" t="s">
        <v>836</v>
      </c>
      <c r="B1" s="540"/>
      <c r="C1" s="540"/>
      <c r="D1" s="540"/>
      <c r="E1" s="541"/>
    </row>
    <row r="2" spans="1:23" ht="12.95" customHeight="1">
      <c r="A2" s="542" t="s">
        <v>837</v>
      </c>
      <c r="B2" s="543"/>
      <c r="C2" s="543"/>
      <c r="D2" s="543"/>
      <c r="E2" s="544"/>
    </row>
    <row r="3" spans="1:23" ht="12.95" customHeight="1">
      <c r="A3" s="542" t="s">
        <v>838</v>
      </c>
      <c r="B3" s="543"/>
      <c r="C3" s="543"/>
      <c r="D3" s="543"/>
      <c r="E3" s="544"/>
    </row>
    <row r="4" spans="1:23" ht="13.5" thickBot="1">
      <c r="A4" s="545" t="s">
        <v>839</v>
      </c>
      <c r="B4" s="546"/>
      <c r="C4" s="546"/>
      <c r="D4" s="546"/>
      <c r="E4" s="547"/>
    </row>
    <row r="5" spans="1:23" ht="13.5" thickBot="1">
      <c r="A5" s="548"/>
      <c r="B5" s="548"/>
      <c r="C5" s="548"/>
      <c r="D5" s="548"/>
      <c r="E5" s="489"/>
    </row>
    <row r="6" spans="1:23">
      <c r="A6" s="552" t="s">
        <v>840</v>
      </c>
      <c r="B6" s="553"/>
      <c r="C6" s="553"/>
      <c r="D6" s="553"/>
      <c r="E6" s="554"/>
      <c r="G6" s="549" t="s">
        <v>841</v>
      </c>
      <c r="H6" s="550"/>
      <c r="I6" s="550"/>
      <c r="J6" s="550"/>
      <c r="K6" s="551"/>
      <c r="M6" s="552" t="s">
        <v>842</v>
      </c>
      <c r="N6" s="553"/>
      <c r="O6" s="553"/>
      <c r="P6" s="553"/>
      <c r="Q6" s="554"/>
      <c r="S6" s="549" t="s">
        <v>843</v>
      </c>
      <c r="T6" s="550"/>
      <c r="U6" s="550"/>
      <c r="V6" s="550"/>
      <c r="W6" s="551"/>
    </row>
    <row r="7" spans="1:23">
      <c r="A7" s="555" t="s">
        <v>894</v>
      </c>
      <c r="B7" s="556"/>
      <c r="C7" s="556"/>
      <c r="D7" s="556"/>
      <c r="E7" s="557"/>
      <c r="G7" s="555" t="s">
        <v>894</v>
      </c>
      <c r="H7" s="556"/>
      <c r="I7" s="556"/>
      <c r="J7" s="556"/>
      <c r="K7" s="557"/>
      <c r="M7" s="555" t="s">
        <v>894</v>
      </c>
      <c r="N7" s="556"/>
      <c r="O7" s="556"/>
      <c r="P7" s="556"/>
      <c r="Q7" s="557"/>
      <c r="S7" s="555" t="s">
        <v>894</v>
      </c>
      <c r="T7" s="556"/>
      <c r="U7" s="556"/>
      <c r="V7" s="556"/>
      <c r="W7" s="557"/>
    </row>
    <row r="8" spans="1:23">
      <c r="A8" s="490" t="s">
        <v>0</v>
      </c>
      <c r="B8" s="558" t="s">
        <v>488</v>
      </c>
      <c r="C8" s="559"/>
      <c r="D8" s="559"/>
      <c r="E8" s="560"/>
      <c r="G8" s="490" t="s">
        <v>0</v>
      </c>
      <c r="H8" s="561" t="s">
        <v>489</v>
      </c>
      <c r="I8" s="561"/>
      <c r="J8" s="561"/>
      <c r="K8" s="562"/>
      <c r="M8" s="490" t="s">
        <v>0</v>
      </c>
      <c r="N8" s="558" t="s">
        <v>844</v>
      </c>
      <c r="O8" s="559"/>
      <c r="P8" s="559"/>
      <c r="Q8" s="560"/>
      <c r="S8" s="490" t="s">
        <v>0</v>
      </c>
      <c r="T8" s="561" t="s">
        <v>1</v>
      </c>
      <c r="U8" s="561"/>
      <c r="V8" s="561"/>
      <c r="W8" s="562"/>
    </row>
    <row r="9" spans="1:23">
      <c r="A9" s="490" t="s">
        <v>845</v>
      </c>
      <c r="B9" s="561" t="s">
        <v>846</v>
      </c>
      <c r="C9" s="561"/>
      <c r="D9" s="561"/>
      <c r="E9" s="562"/>
      <c r="G9" s="490" t="s">
        <v>845</v>
      </c>
      <c r="H9" s="561" t="s">
        <v>847</v>
      </c>
      <c r="I9" s="561"/>
      <c r="J9" s="561"/>
      <c r="K9" s="562"/>
      <c r="M9" s="490" t="s">
        <v>845</v>
      </c>
      <c r="N9" s="558" t="s">
        <v>848</v>
      </c>
      <c r="O9" s="559"/>
      <c r="P9" s="559"/>
      <c r="Q9" s="560"/>
      <c r="S9" s="490" t="s">
        <v>845</v>
      </c>
      <c r="T9" s="561" t="s">
        <v>849</v>
      </c>
      <c r="U9" s="561"/>
      <c r="V9" s="561"/>
      <c r="W9" s="562"/>
    </row>
    <row r="10" spans="1:23">
      <c r="A10" s="490" t="s">
        <v>850</v>
      </c>
      <c r="B10" s="563" t="s">
        <v>851</v>
      </c>
      <c r="C10" s="564"/>
      <c r="D10" s="564"/>
      <c r="E10" s="565"/>
      <c r="G10" s="490" t="s">
        <v>850</v>
      </c>
      <c r="H10" s="566" t="s">
        <v>852</v>
      </c>
      <c r="I10" s="566"/>
      <c r="J10" s="566"/>
      <c r="K10" s="567"/>
      <c r="M10" s="490" t="s">
        <v>850</v>
      </c>
      <c r="N10" s="568" t="s">
        <v>853</v>
      </c>
      <c r="O10" s="569"/>
      <c r="P10" s="569"/>
      <c r="Q10" s="570"/>
      <c r="S10" s="490" t="s">
        <v>850</v>
      </c>
      <c r="T10" s="566" t="s">
        <v>854</v>
      </c>
      <c r="U10" s="566"/>
      <c r="V10" s="566"/>
      <c r="W10" s="567"/>
    </row>
    <row r="11" spans="1:23">
      <c r="A11" s="492" t="s">
        <v>855</v>
      </c>
      <c r="B11" s="558" t="s">
        <v>781</v>
      </c>
      <c r="C11" s="559"/>
      <c r="D11" s="559"/>
      <c r="E11" s="560"/>
      <c r="G11" s="492" t="s">
        <v>855</v>
      </c>
      <c r="H11" s="561" t="s">
        <v>856</v>
      </c>
      <c r="I11" s="561"/>
      <c r="J11" s="561"/>
      <c r="K11" s="562"/>
      <c r="M11" s="492" t="s">
        <v>855</v>
      </c>
      <c r="N11" s="568" t="s">
        <v>857</v>
      </c>
      <c r="O11" s="569"/>
      <c r="P11" s="569"/>
      <c r="Q11" s="570"/>
      <c r="S11" s="492" t="s">
        <v>855</v>
      </c>
      <c r="T11" s="561" t="s">
        <v>858</v>
      </c>
      <c r="U11" s="561"/>
      <c r="V11" s="561"/>
      <c r="W11" s="562"/>
    </row>
    <row r="12" spans="1:23">
      <c r="A12" s="492" t="s">
        <v>859</v>
      </c>
      <c r="B12" s="578">
        <v>41418</v>
      </c>
      <c r="C12" s="579"/>
      <c r="D12" s="579"/>
      <c r="E12" s="580"/>
      <c r="G12" s="492" t="s">
        <v>859</v>
      </c>
      <c r="H12" s="581">
        <v>43670</v>
      </c>
      <c r="I12" s="581"/>
      <c r="J12" s="581"/>
      <c r="K12" s="582"/>
      <c r="M12" s="492" t="s">
        <v>859</v>
      </c>
      <c r="N12" s="578">
        <v>43231</v>
      </c>
      <c r="O12" s="579"/>
      <c r="P12" s="579"/>
      <c r="Q12" s="580"/>
      <c r="S12" s="492" t="s">
        <v>859</v>
      </c>
      <c r="T12" s="581">
        <v>44342</v>
      </c>
      <c r="U12" s="581"/>
      <c r="V12" s="581"/>
      <c r="W12" s="582"/>
    </row>
    <row r="13" spans="1:23">
      <c r="A13" s="492" t="s">
        <v>860</v>
      </c>
      <c r="B13" s="583">
        <v>28248.5</v>
      </c>
      <c r="C13" s="584"/>
      <c r="D13" s="584"/>
      <c r="E13" s="585"/>
      <c r="G13" s="492" t="s">
        <v>860</v>
      </c>
      <c r="H13" s="586">
        <v>941.56</v>
      </c>
      <c r="I13" s="586"/>
      <c r="J13" s="586"/>
      <c r="K13" s="587"/>
      <c r="M13" s="492" t="s">
        <v>860</v>
      </c>
      <c r="N13" s="588">
        <v>1515.75</v>
      </c>
      <c r="O13" s="589"/>
      <c r="P13" s="589"/>
      <c r="Q13" s="590"/>
      <c r="S13" s="492" t="s">
        <v>860</v>
      </c>
      <c r="T13" s="586">
        <v>1168.53</v>
      </c>
      <c r="U13" s="586"/>
      <c r="V13" s="586"/>
      <c r="W13" s="587"/>
    </row>
    <row r="14" spans="1:23">
      <c r="A14" s="492" t="s">
        <v>861</v>
      </c>
      <c r="B14" s="601" t="s">
        <v>740</v>
      </c>
      <c r="C14" s="602"/>
      <c r="D14" s="602"/>
      <c r="E14" s="603"/>
      <c r="G14" s="492" t="s">
        <v>861</v>
      </c>
      <c r="H14" s="571" t="s">
        <v>742</v>
      </c>
      <c r="I14" s="571"/>
      <c r="J14" s="571"/>
      <c r="K14" s="572"/>
      <c r="M14" s="492" t="s">
        <v>861</v>
      </c>
      <c r="N14" s="601" t="s">
        <v>741</v>
      </c>
      <c r="O14" s="602"/>
      <c r="P14" s="602"/>
      <c r="Q14" s="603"/>
      <c r="S14" s="492" t="s">
        <v>861</v>
      </c>
      <c r="T14" s="571" t="s">
        <v>743</v>
      </c>
      <c r="U14" s="571"/>
      <c r="V14" s="571"/>
      <c r="W14" s="572"/>
    </row>
    <row r="15" spans="1:23">
      <c r="A15" s="493"/>
      <c r="B15" s="494"/>
      <c r="C15" s="495"/>
      <c r="D15" s="495"/>
      <c r="E15" s="496"/>
      <c r="G15" s="493"/>
      <c r="H15" s="494"/>
      <c r="I15" s="495"/>
      <c r="J15" s="495"/>
      <c r="K15" s="496"/>
      <c r="M15" s="493"/>
      <c r="N15" s="494"/>
      <c r="O15" s="495"/>
      <c r="P15" s="495"/>
      <c r="Q15" s="496"/>
      <c r="S15" s="493"/>
      <c r="T15" s="494"/>
      <c r="U15" s="495"/>
      <c r="V15" s="495"/>
      <c r="W15" s="496"/>
    </row>
    <row r="16" spans="1:23" ht="51">
      <c r="A16" s="497" t="s">
        <v>862</v>
      </c>
      <c r="B16" s="498" t="s">
        <v>863</v>
      </c>
      <c r="C16" s="498" t="s">
        <v>864</v>
      </c>
      <c r="D16" s="498" t="s">
        <v>865</v>
      </c>
      <c r="E16" s="499" t="s">
        <v>866</v>
      </c>
      <c r="G16" s="497" t="s">
        <v>862</v>
      </c>
      <c r="H16" s="498" t="s">
        <v>863</v>
      </c>
      <c r="I16" s="498" t="s">
        <v>864</v>
      </c>
      <c r="J16" s="498" t="s">
        <v>865</v>
      </c>
      <c r="K16" s="499" t="s">
        <v>866</v>
      </c>
      <c r="M16" s="497" t="s">
        <v>862</v>
      </c>
      <c r="N16" s="498" t="s">
        <v>863</v>
      </c>
      <c r="O16" s="498" t="s">
        <v>864</v>
      </c>
      <c r="P16" s="498" t="s">
        <v>867</v>
      </c>
      <c r="Q16" s="499" t="s">
        <v>868</v>
      </c>
      <c r="S16" s="497" t="s">
        <v>862</v>
      </c>
      <c r="T16" s="498" t="s">
        <v>863</v>
      </c>
      <c r="U16" s="498" t="s">
        <v>864</v>
      </c>
      <c r="V16" s="498" t="s">
        <v>869</v>
      </c>
      <c r="W16" s="499" t="s">
        <v>870</v>
      </c>
    </row>
    <row r="17" spans="1:23">
      <c r="A17" s="500" t="s">
        <v>871</v>
      </c>
      <c r="B17" s="501">
        <v>0.18487145666144489</v>
      </c>
      <c r="C17" s="534">
        <v>0.1765995416676347</v>
      </c>
      <c r="D17" s="501">
        <v>0.14555074935115231</v>
      </c>
      <c r="E17" s="501">
        <v>0.13637226683968762</v>
      </c>
      <c r="G17" s="500" t="s">
        <v>871</v>
      </c>
      <c r="H17" s="501">
        <v>0.23629622679314588</v>
      </c>
      <c r="I17" s="501">
        <v>0.22067393319791861</v>
      </c>
      <c r="J17" s="501">
        <v>0.17690910781073388</v>
      </c>
      <c r="K17" s="501">
        <v>0.16116447677646772</v>
      </c>
      <c r="M17" s="500" t="s">
        <v>871</v>
      </c>
      <c r="N17" s="501">
        <v>4.6677363117090698E-2</v>
      </c>
      <c r="O17" s="501">
        <v>4.560923747926604E-2</v>
      </c>
      <c r="P17" s="501">
        <v>5.1447968929465349E-2</v>
      </c>
      <c r="Q17" s="501">
        <v>5.513384872065985E-2</v>
      </c>
      <c r="S17" s="500" t="s">
        <v>872</v>
      </c>
      <c r="T17" s="501">
        <v>7.6755230984197897E-2</v>
      </c>
      <c r="U17" s="501">
        <v>7.3517608806205281E-2</v>
      </c>
      <c r="V17" s="501">
        <v>4.5370510556574706E-2</v>
      </c>
      <c r="W17" s="501">
        <v>1.7506683749077823E-3</v>
      </c>
    </row>
    <row r="18" spans="1:23">
      <c r="A18" s="500" t="s">
        <v>873</v>
      </c>
      <c r="B18" s="501">
        <v>-6.3065127223949857E-2</v>
      </c>
      <c r="C18" s="533">
        <v>-7.2483687408941844E-2</v>
      </c>
      <c r="D18" s="501">
        <v>4.2581157673245107E-2</v>
      </c>
      <c r="E18" s="501">
        <v>5.7074965386403109E-2</v>
      </c>
      <c r="G18" s="500" t="s">
        <v>873</v>
      </c>
      <c r="H18" s="501">
        <v>6.5971980127637053E-2</v>
      </c>
      <c r="I18" s="501">
        <v>5.1516255049585125E-2</v>
      </c>
      <c r="J18" s="501">
        <v>4.2581157673245107E-2</v>
      </c>
      <c r="K18" s="501">
        <v>5.7074965386403109E-2</v>
      </c>
      <c r="M18" s="500" t="s">
        <v>874</v>
      </c>
      <c r="N18" s="501">
        <v>6.8907911093276653E-2</v>
      </c>
      <c r="O18" s="501">
        <v>6.7926491323468327E-2</v>
      </c>
      <c r="P18" s="501">
        <v>6.9416755196036267E-2</v>
      </c>
      <c r="Q18" s="501">
        <v>6.201370674580043E-2</v>
      </c>
      <c r="S18" s="502" t="s">
        <v>875</v>
      </c>
      <c r="T18" s="501">
        <v>7.8970478886702056E-2</v>
      </c>
      <c r="U18" s="501">
        <v>7.5743573693942912E-2</v>
      </c>
      <c r="V18" s="501">
        <v>3.1017719307287805E-2</v>
      </c>
      <c r="W18" s="501">
        <v>4.4241476423179105E-3</v>
      </c>
    </row>
    <row r="19" spans="1:23">
      <c r="A19" s="500" t="s">
        <v>876</v>
      </c>
      <c r="B19" s="501">
        <v>0.22523373857028983</v>
      </c>
      <c r="C19" s="534">
        <v>0.21325147295742641</v>
      </c>
      <c r="D19" s="501">
        <v>0.17380552983391739</v>
      </c>
      <c r="E19" s="501">
        <v>0.15520561759160878</v>
      </c>
      <c r="G19" s="500" t="s">
        <v>876</v>
      </c>
      <c r="H19" s="501">
        <v>0.24042581831116494</v>
      </c>
      <c r="I19" s="503">
        <v>0.22459647238411851</v>
      </c>
      <c r="J19" s="501">
        <v>0.17380552983391739</v>
      </c>
      <c r="K19" s="501">
        <v>0.15520561759160878</v>
      </c>
      <c r="M19" s="500" t="s">
        <v>877</v>
      </c>
      <c r="N19" s="501">
        <v>6.4551573667065501E-2</v>
      </c>
      <c r="O19" s="501">
        <v>6.3558314494529755E-2</v>
      </c>
      <c r="P19" s="501">
        <v>6.7848700076322516E-2</v>
      </c>
      <c r="Q19" s="501">
        <v>5.8829415557115183E-2</v>
      </c>
      <c r="S19" s="573"/>
      <c r="T19" s="574"/>
      <c r="U19" s="574"/>
      <c r="V19" s="574"/>
      <c r="W19" s="504"/>
    </row>
    <row r="20" spans="1:23">
      <c r="A20" s="500" t="s">
        <v>878</v>
      </c>
      <c r="B20" s="501">
        <v>0.16251852378701215</v>
      </c>
      <c r="C20" s="534">
        <v>0.15249556408562892</v>
      </c>
      <c r="D20" s="501">
        <v>0.11504721094282067</v>
      </c>
      <c r="E20" s="501">
        <v>0.12838507957581768</v>
      </c>
      <c r="G20" s="575"/>
      <c r="H20" s="576"/>
      <c r="I20" s="576"/>
      <c r="J20" s="576"/>
      <c r="K20" s="577"/>
      <c r="M20" s="502" t="s">
        <v>879</v>
      </c>
      <c r="N20" s="501">
        <v>6.2179564392603262E-2</v>
      </c>
      <c r="O20" s="501">
        <v>6.1178385071944577E-2</v>
      </c>
      <c r="P20" s="501">
        <v>6.6075911600878848E-2</v>
      </c>
      <c r="Q20" s="501">
        <v>7.3415939853807927E-2</v>
      </c>
      <c r="S20" s="497" t="s">
        <v>897</v>
      </c>
      <c r="T20" s="498" t="s">
        <v>417</v>
      </c>
      <c r="U20" s="498" t="s">
        <v>422</v>
      </c>
      <c r="V20" s="505"/>
      <c r="W20" s="506"/>
    </row>
    <row r="21" spans="1:23">
      <c r="A21" s="604"/>
      <c r="B21" s="559"/>
      <c r="C21" s="559"/>
      <c r="D21" s="559"/>
      <c r="E21" s="491"/>
      <c r="G21" s="497" t="s">
        <v>897</v>
      </c>
      <c r="H21" s="507">
        <v>20.737200000000001</v>
      </c>
      <c r="I21" s="507">
        <v>19.850000000000001</v>
      </c>
      <c r="J21" s="505"/>
      <c r="K21" s="506"/>
      <c r="M21" s="502" t="s">
        <v>875</v>
      </c>
      <c r="N21" s="501">
        <v>4.6291682621356633E-2</v>
      </c>
      <c r="O21" s="501">
        <v>4.5260030768297987E-2</v>
      </c>
      <c r="P21" s="501">
        <v>5.0191426931053051E-2</v>
      </c>
      <c r="Q21" s="501">
        <v>4.1195706205097382E-2</v>
      </c>
      <c r="S21" s="508" t="s">
        <v>880</v>
      </c>
      <c r="T21" s="507">
        <v>11.2538</v>
      </c>
      <c r="U21" s="509">
        <v>11.1998</v>
      </c>
      <c r="V21" s="505"/>
      <c r="W21" s="506"/>
    </row>
    <row r="22" spans="1:23" ht="25.5">
      <c r="A22" s="497" t="s">
        <v>897</v>
      </c>
      <c r="B22" s="510">
        <v>51.032800000000002</v>
      </c>
      <c r="C22" s="510">
        <v>47.710700000000003</v>
      </c>
      <c r="D22" s="505"/>
      <c r="E22" s="506"/>
      <c r="G22" s="500"/>
      <c r="H22" s="511"/>
      <c r="I22" s="511"/>
      <c r="J22" s="505"/>
      <c r="K22" s="506"/>
      <c r="M22" s="502" t="s">
        <v>881</v>
      </c>
      <c r="N22" s="501">
        <v>3.8536129469106228E-2</v>
      </c>
      <c r="O22" s="501">
        <v>3.7504634894658606E-2</v>
      </c>
      <c r="P22" s="501">
        <v>4.2423673027613962E-2</v>
      </c>
      <c r="Q22" s="501">
        <v>4.4936097500561267E-2</v>
      </c>
      <c r="S22" s="492" t="s">
        <v>882</v>
      </c>
      <c r="T22" s="535">
        <v>10.081</v>
      </c>
      <c r="U22" s="509">
        <v>10.183</v>
      </c>
      <c r="V22" s="505"/>
      <c r="W22" s="506"/>
    </row>
    <row r="23" spans="1:23">
      <c r="A23" s="497"/>
      <c r="B23" s="511"/>
      <c r="C23" s="511"/>
      <c r="D23" s="505"/>
      <c r="E23" s="506"/>
      <c r="G23" s="512" t="s">
        <v>883</v>
      </c>
      <c r="H23" s="513"/>
      <c r="I23" s="605" t="s">
        <v>884</v>
      </c>
      <c r="J23" s="606"/>
      <c r="K23" s="607"/>
      <c r="M23" s="514"/>
      <c r="N23" s="515"/>
      <c r="O23" s="515"/>
      <c r="P23" s="515"/>
      <c r="Q23" s="516"/>
      <c r="S23" s="500"/>
      <c r="T23" s="511"/>
      <c r="U23" s="511"/>
      <c r="V23" s="505"/>
      <c r="W23" s="506"/>
    </row>
    <row r="24" spans="1:23">
      <c r="A24" s="614" t="s">
        <v>883</v>
      </c>
      <c r="B24" s="615"/>
      <c r="C24" s="605" t="s">
        <v>884</v>
      </c>
      <c r="D24" s="606"/>
      <c r="E24" s="607"/>
      <c r="G24" s="517" t="s">
        <v>417</v>
      </c>
      <c r="H24" s="518" t="s">
        <v>898</v>
      </c>
      <c r="I24" s="608"/>
      <c r="J24" s="609"/>
      <c r="K24" s="610"/>
      <c r="M24" s="497" t="s">
        <v>897</v>
      </c>
      <c r="N24" s="498" t="s">
        <v>417</v>
      </c>
      <c r="O24" s="498" t="s">
        <v>422</v>
      </c>
      <c r="P24" s="505"/>
      <c r="Q24" s="506"/>
      <c r="S24" s="512" t="s">
        <v>883</v>
      </c>
      <c r="T24" s="513"/>
      <c r="U24" s="605" t="s">
        <v>884</v>
      </c>
      <c r="V24" s="606"/>
      <c r="W24" s="607"/>
    </row>
    <row r="25" spans="1:23">
      <c r="A25" s="517" t="s">
        <v>417</v>
      </c>
      <c r="B25" s="518" t="s">
        <v>885</v>
      </c>
      <c r="C25" s="608"/>
      <c r="D25" s="609"/>
      <c r="E25" s="610"/>
      <c r="G25" s="517" t="s">
        <v>422</v>
      </c>
      <c r="H25" s="518" t="s">
        <v>899</v>
      </c>
      <c r="I25" s="608"/>
      <c r="J25" s="609"/>
      <c r="K25" s="610"/>
      <c r="M25" s="508" t="s">
        <v>880</v>
      </c>
      <c r="N25" s="519">
        <v>1235.8144</v>
      </c>
      <c r="O25" s="519">
        <v>1229.9721999999999</v>
      </c>
      <c r="P25" s="505"/>
      <c r="Q25" s="506"/>
      <c r="S25" s="517" t="s">
        <v>417</v>
      </c>
      <c r="T25" s="518" t="s">
        <v>895</v>
      </c>
      <c r="U25" s="608"/>
      <c r="V25" s="609"/>
      <c r="W25" s="610"/>
    </row>
    <row r="26" spans="1:23" ht="26.25" thickBot="1">
      <c r="A26" s="520" t="s">
        <v>422</v>
      </c>
      <c r="B26" s="521" t="s">
        <v>900</v>
      </c>
      <c r="C26" s="608"/>
      <c r="D26" s="609"/>
      <c r="E26" s="610"/>
      <c r="G26" s="522" t="s">
        <v>886</v>
      </c>
      <c r="H26" s="523">
        <v>1.4080688264509599E-2</v>
      </c>
      <c r="I26" s="611"/>
      <c r="J26" s="612"/>
      <c r="K26" s="613"/>
      <c r="M26" s="500" t="s">
        <v>887</v>
      </c>
      <c r="N26" s="519">
        <v>1000.5404</v>
      </c>
      <c r="O26" s="519">
        <v>1000.5404</v>
      </c>
      <c r="P26" s="505"/>
      <c r="Q26" s="506"/>
      <c r="S26" s="517" t="s">
        <v>422</v>
      </c>
      <c r="T26" s="518" t="s">
        <v>896</v>
      </c>
      <c r="U26" s="608"/>
      <c r="V26" s="609"/>
      <c r="W26" s="610"/>
    </row>
    <row r="27" spans="1:23" ht="26.25" thickBot="1">
      <c r="A27" s="522" t="s">
        <v>886</v>
      </c>
      <c r="B27" s="523">
        <v>1.09061563630588E-2</v>
      </c>
      <c r="C27" s="611"/>
      <c r="D27" s="612"/>
      <c r="E27" s="613"/>
      <c r="M27" s="500" t="s">
        <v>888</v>
      </c>
      <c r="N27" s="519">
        <v>1001.7786</v>
      </c>
      <c r="O27" s="519">
        <v>1001.7678</v>
      </c>
      <c r="P27" s="505"/>
      <c r="Q27" s="506"/>
      <c r="S27" s="522" t="s">
        <v>886</v>
      </c>
      <c r="T27" s="523">
        <v>4.1597232069919702E-3</v>
      </c>
      <c r="U27" s="611"/>
      <c r="V27" s="612"/>
      <c r="W27" s="613"/>
    </row>
    <row r="28" spans="1:23" ht="25.5">
      <c r="M28" s="525" t="s">
        <v>889</v>
      </c>
      <c r="N28" s="526">
        <v>1003.78</v>
      </c>
      <c r="O28" s="526">
        <v>1003.7692</v>
      </c>
      <c r="P28" s="527"/>
      <c r="Q28" s="528"/>
    </row>
    <row r="29" spans="1:23">
      <c r="A29" s="318" t="s">
        <v>890</v>
      </c>
      <c r="M29" s="525"/>
      <c r="N29" s="529"/>
      <c r="O29" s="527"/>
      <c r="P29" s="527"/>
      <c r="Q29" s="528"/>
    </row>
    <row r="30" spans="1:23">
      <c r="B30" s="318"/>
      <c r="M30" s="555" t="s">
        <v>883</v>
      </c>
      <c r="N30" s="591"/>
      <c r="O30" s="592" t="s">
        <v>884</v>
      </c>
      <c r="P30" s="593"/>
      <c r="Q30" s="594"/>
    </row>
    <row r="31" spans="1:23">
      <c r="A31" s="318" t="s">
        <v>891</v>
      </c>
      <c r="B31" s="318"/>
      <c r="M31" s="530" t="s">
        <v>417</v>
      </c>
      <c r="N31" s="531" t="s">
        <v>892</v>
      </c>
      <c r="O31" s="595"/>
      <c r="P31" s="596"/>
      <c r="Q31" s="597"/>
    </row>
    <row r="32" spans="1:23">
      <c r="B32" s="318"/>
      <c r="M32" s="530" t="s">
        <v>422</v>
      </c>
      <c r="N32" s="531" t="s">
        <v>893</v>
      </c>
      <c r="O32" s="595"/>
      <c r="P32" s="596"/>
      <c r="Q32" s="597"/>
    </row>
    <row r="33" spans="13:17" ht="13.5" thickBot="1">
      <c r="M33" s="532" t="s">
        <v>886</v>
      </c>
      <c r="N33" s="523">
        <v>2.0035494250856302E-3</v>
      </c>
      <c r="O33" s="598"/>
      <c r="P33" s="599"/>
      <c r="Q33" s="600"/>
    </row>
  </sheetData>
  <mergeCells count="50">
    <mergeCell ref="U24:W27"/>
    <mergeCell ref="M30:N30"/>
    <mergeCell ref="O30:Q33"/>
    <mergeCell ref="B14:E14"/>
    <mergeCell ref="H14:K14"/>
    <mergeCell ref="N14:Q14"/>
    <mergeCell ref="A21:D21"/>
    <mergeCell ref="I23:K26"/>
    <mergeCell ref="A24:B24"/>
    <mergeCell ref="C24:E27"/>
    <mergeCell ref="T14:W14"/>
    <mergeCell ref="S19:V19"/>
    <mergeCell ref="G20:K20"/>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6:E6"/>
    <mergeCell ref="A1:E1"/>
    <mergeCell ref="A2:E2"/>
    <mergeCell ref="A3:E3"/>
    <mergeCell ref="A4:E4"/>
    <mergeCell ref="A5:D5"/>
  </mergeCells>
  <hyperlinks>
    <hyperlink ref="N14:P14" location="PPLF!A1" display="PPLF" xr:uid="{FB5F6784-6D26-4F37-B702-137F25245665}"/>
    <hyperlink ref="H14:J14" location="PPTSF!A1" display="PPTSF" xr:uid="{DE5D29D7-FC33-4C4A-BC57-B01E3B8B0FB4}"/>
    <hyperlink ref="T14:V14" location="PPCHF!A1" display="PPCHF" xr:uid="{BA8AEACE-E899-4311-9B1B-E0D5054E61CF}"/>
    <hyperlink ref="B14" location="PPFCF!A1" display="PPFCF" xr:uid="{F574203B-5656-4304-9774-524BA6C00AC6}"/>
  </hyperlinks>
  <pageMargins left="0" right="0" top="0" bottom="0" header="0" footer="0"/>
  <pageSetup orientation="landscape" r:id="rId1"/>
  <headerFooter>
    <oddFooter>&amp;C&amp;1#&amp;"Calibri"&amp;10&amp;K000000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94D69-D861-4D6B-A541-17E571166ADD}">
  <dimension ref="A1:L254"/>
  <sheetViews>
    <sheetView zoomScaleNormal="100" workbookViewId="0">
      <selection activeCell="I2" sqref="I2"/>
    </sheetView>
  </sheetViews>
  <sheetFormatPr defaultColWidth="8.7109375" defaultRowHeight="15"/>
  <cols>
    <col min="1" max="1" width="3.42578125" style="180" customWidth="1"/>
    <col min="2" max="2" width="50.28515625" style="180" customWidth="1"/>
    <col min="3" max="3" width="20.5703125" style="180" bestFit="1" customWidth="1"/>
    <col min="4" max="4" width="25.42578125" style="180" bestFit="1" customWidth="1"/>
    <col min="5" max="5" width="18.42578125" style="180" customWidth="1"/>
    <col min="6" max="6" width="16.85546875" style="180" bestFit="1" customWidth="1"/>
    <col min="7" max="7" width="13.28515625" style="180" customWidth="1"/>
    <col min="8" max="8" width="17" style="180" bestFit="1" customWidth="1"/>
    <col min="9" max="9" width="7.5703125" style="180" customWidth="1"/>
    <col min="10" max="10" width="17.140625" style="180" bestFit="1" customWidth="1"/>
    <col min="11" max="11" width="11.85546875" style="180" bestFit="1" customWidth="1"/>
    <col min="12" max="16384" width="8.7109375" style="180"/>
  </cols>
  <sheetData>
    <row r="1" spans="1:10" ht="15.95" customHeight="1">
      <c r="A1" s="178"/>
      <c r="B1" s="619" t="s">
        <v>722</v>
      </c>
      <c r="C1" s="619"/>
      <c r="D1" s="619"/>
      <c r="E1" s="619"/>
      <c r="F1" s="619"/>
      <c r="G1" s="178"/>
      <c r="H1" s="178"/>
      <c r="I1" s="178"/>
      <c r="J1" s="178"/>
    </row>
    <row r="2" spans="1:10" ht="12.95" customHeight="1">
      <c r="A2" s="178"/>
      <c r="B2" s="181"/>
      <c r="C2" s="178"/>
      <c r="D2" s="178"/>
      <c r="E2" s="178"/>
      <c r="F2" s="178"/>
      <c r="G2" s="178"/>
      <c r="H2" s="536"/>
      <c r="I2" s="537" t="s">
        <v>901</v>
      </c>
      <c r="J2" s="538"/>
    </row>
    <row r="3" spans="1:10" ht="12.95" customHeight="1" thickBot="1">
      <c r="A3" s="182" t="s">
        <v>2</v>
      </c>
      <c r="B3" s="183" t="s">
        <v>490</v>
      </c>
      <c r="C3" s="178"/>
      <c r="D3" s="178"/>
      <c r="E3" s="178"/>
      <c r="F3" s="178"/>
      <c r="G3" s="178"/>
      <c r="H3" s="178"/>
      <c r="I3" s="178"/>
      <c r="J3" s="178"/>
    </row>
    <row r="4" spans="1:10" ht="27.95" customHeight="1">
      <c r="A4" s="178"/>
      <c r="B4" s="184" t="s">
        <v>3</v>
      </c>
      <c r="C4" s="185" t="s">
        <v>4</v>
      </c>
      <c r="D4" s="186" t="s">
        <v>831</v>
      </c>
      <c r="E4" s="186" t="s">
        <v>6</v>
      </c>
      <c r="F4" s="186" t="s">
        <v>7</v>
      </c>
      <c r="G4" s="186" t="s">
        <v>8</v>
      </c>
      <c r="H4" s="186" t="s">
        <v>9</v>
      </c>
      <c r="I4" s="187" t="s">
        <v>10</v>
      </c>
      <c r="J4" s="188" t="s">
        <v>491</v>
      </c>
    </row>
    <row r="5" spans="1:10" ht="12.95" customHeight="1">
      <c r="A5" s="178"/>
      <c r="B5" s="189" t="s">
        <v>11</v>
      </c>
      <c r="C5" s="190"/>
      <c r="D5" s="190"/>
      <c r="E5" s="190"/>
      <c r="F5" s="190"/>
      <c r="G5" s="190"/>
      <c r="H5" s="191"/>
      <c r="I5" s="192"/>
      <c r="J5" s="178"/>
    </row>
    <row r="6" spans="1:10" ht="12.95" customHeight="1">
      <c r="A6" s="178"/>
      <c r="B6" s="189" t="s">
        <v>12</v>
      </c>
      <c r="C6" s="190"/>
      <c r="D6" s="190"/>
      <c r="E6" s="190"/>
      <c r="F6" s="178"/>
      <c r="G6" s="191"/>
      <c r="H6" s="191"/>
      <c r="I6" s="192"/>
      <c r="J6" s="178"/>
    </row>
    <row r="7" spans="1:10" ht="12.95" customHeight="1">
      <c r="A7" s="193" t="s">
        <v>492</v>
      </c>
      <c r="B7" s="194" t="s">
        <v>493</v>
      </c>
      <c r="C7" s="190" t="s">
        <v>494</v>
      </c>
      <c r="D7" s="190" t="s">
        <v>13</v>
      </c>
      <c r="E7" s="195">
        <v>8962504</v>
      </c>
      <c r="F7" s="196">
        <v>236395.01</v>
      </c>
      <c r="G7" s="197">
        <v>8.3699999999999997E-2</v>
      </c>
      <c r="H7" s="198"/>
      <c r="I7" s="199"/>
      <c r="J7" s="178"/>
    </row>
    <row r="8" spans="1:10" ht="12.95" customHeight="1">
      <c r="A8" s="193" t="s">
        <v>495</v>
      </c>
      <c r="B8" s="194" t="s">
        <v>496</v>
      </c>
      <c r="C8" s="190" t="s">
        <v>497</v>
      </c>
      <c r="D8" s="190" t="s">
        <v>13</v>
      </c>
      <c r="E8" s="195">
        <v>3575550</v>
      </c>
      <c r="F8" s="196">
        <v>205293.78</v>
      </c>
      <c r="G8" s="197">
        <v>7.2700000000000001E-2</v>
      </c>
      <c r="H8" s="198"/>
      <c r="I8" s="199"/>
      <c r="J8" s="178"/>
    </row>
    <row r="9" spans="1:10" ht="12.95" customHeight="1">
      <c r="A9" s="193" t="s">
        <v>14</v>
      </c>
      <c r="B9" s="194" t="s">
        <v>15</v>
      </c>
      <c r="C9" s="190" t="s">
        <v>16</v>
      </c>
      <c r="D9" s="190" t="s">
        <v>17</v>
      </c>
      <c r="E9" s="195">
        <v>60698959</v>
      </c>
      <c r="F9" s="196">
        <v>201247.4</v>
      </c>
      <c r="G9" s="197">
        <v>7.1199999999999999E-2</v>
      </c>
      <c r="H9" s="198"/>
      <c r="I9" s="199"/>
      <c r="J9" s="178"/>
    </row>
    <row r="10" spans="1:10" ht="12.95" customHeight="1">
      <c r="A10" s="193" t="s">
        <v>498</v>
      </c>
      <c r="B10" s="194" t="s">
        <v>499</v>
      </c>
      <c r="C10" s="190" t="s">
        <v>500</v>
      </c>
      <c r="D10" s="190" t="s">
        <v>501</v>
      </c>
      <c r="E10" s="195">
        <v>17964011</v>
      </c>
      <c r="F10" s="196">
        <v>167738.95000000001</v>
      </c>
      <c r="G10" s="197">
        <v>5.9400000000000001E-2</v>
      </c>
      <c r="H10" s="198"/>
      <c r="I10" s="199"/>
      <c r="J10" s="178"/>
    </row>
    <row r="11" spans="1:10" ht="12.95" customHeight="1">
      <c r="A11" s="193" t="s">
        <v>502</v>
      </c>
      <c r="B11" s="194" t="s">
        <v>503</v>
      </c>
      <c r="C11" s="190" t="s">
        <v>504</v>
      </c>
      <c r="D11" s="190" t="s">
        <v>501</v>
      </c>
      <c r="E11" s="195">
        <v>18780614</v>
      </c>
      <c r="F11" s="196">
        <v>167307.1</v>
      </c>
      <c r="G11" s="197">
        <v>5.9200000000000003E-2</v>
      </c>
      <c r="H11" s="198"/>
      <c r="I11" s="199"/>
      <c r="J11" s="178"/>
    </row>
    <row r="12" spans="1:10" ht="12.95" customHeight="1">
      <c r="A12" s="193" t="s">
        <v>505</v>
      </c>
      <c r="B12" s="194" t="s">
        <v>506</v>
      </c>
      <c r="C12" s="190" t="s">
        <v>507</v>
      </c>
      <c r="D12" s="190" t="s">
        <v>508</v>
      </c>
      <c r="E12" s="195">
        <v>14849083</v>
      </c>
      <c r="F12" s="196">
        <v>154326.51999999999</v>
      </c>
      <c r="G12" s="197">
        <v>5.4600000000000003E-2</v>
      </c>
      <c r="H12" s="198"/>
      <c r="I12" s="199"/>
      <c r="J12" s="178"/>
    </row>
    <row r="13" spans="1:10" ht="12.95" customHeight="1">
      <c r="A13" s="193" t="s">
        <v>18</v>
      </c>
      <c r="B13" s="194" t="s">
        <v>19</v>
      </c>
      <c r="C13" s="190" t="s">
        <v>20</v>
      </c>
      <c r="D13" s="190" t="s">
        <v>21</v>
      </c>
      <c r="E13" s="195">
        <v>63348260</v>
      </c>
      <c r="F13" s="196">
        <v>142565.26</v>
      </c>
      <c r="G13" s="197">
        <v>5.0500000000000003E-2</v>
      </c>
      <c r="H13" s="198"/>
      <c r="I13" s="199"/>
      <c r="J13" s="178"/>
    </row>
    <row r="14" spans="1:10" ht="12.95" customHeight="1">
      <c r="A14" s="193" t="s">
        <v>22</v>
      </c>
      <c r="B14" s="194" t="s">
        <v>23</v>
      </c>
      <c r="C14" s="190" t="s">
        <v>24</v>
      </c>
      <c r="D14" s="190" t="s">
        <v>25</v>
      </c>
      <c r="E14" s="195">
        <v>63775637</v>
      </c>
      <c r="F14" s="196">
        <v>136288.54</v>
      </c>
      <c r="G14" s="197">
        <v>4.82E-2</v>
      </c>
      <c r="H14" s="198"/>
      <c r="I14" s="199"/>
      <c r="J14" s="178"/>
    </row>
    <row r="15" spans="1:10" ht="12.95" customHeight="1">
      <c r="A15" s="193" t="s">
        <v>509</v>
      </c>
      <c r="B15" s="194" t="s">
        <v>510</v>
      </c>
      <c r="C15" s="190" t="s">
        <v>511</v>
      </c>
      <c r="D15" s="190" t="s">
        <v>26</v>
      </c>
      <c r="E15" s="195">
        <v>4186832</v>
      </c>
      <c r="F15" s="196">
        <v>114671.05</v>
      </c>
      <c r="G15" s="197">
        <v>4.0599999999999997E-2</v>
      </c>
      <c r="H15" s="198"/>
      <c r="I15" s="199"/>
      <c r="J15" s="178"/>
    </row>
    <row r="16" spans="1:10" ht="12.95" customHeight="1">
      <c r="A16" s="193" t="s">
        <v>512</v>
      </c>
      <c r="B16" s="194" t="s">
        <v>513</v>
      </c>
      <c r="C16" s="190" t="s">
        <v>514</v>
      </c>
      <c r="D16" s="190" t="s">
        <v>515</v>
      </c>
      <c r="E16" s="195">
        <v>44206584</v>
      </c>
      <c r="F16" s="196">
        <v>61889.22</v>
      </c>
      <c r="G16" s="197">
        <v>2.1899999999999999E-2</v>
      </c>
      <c r="H16" s="198"/>
      <c r="I16" s="199"/>
      <c r="J16" s="178"/>
    </row>
    <row r="17" spans="1:10" ht="12.95" customHeight="1">
      <c r="A17" s="193" t="s">
        <v>516</v>
      </c>
      <c r="B17" s="194" t="s">
        <v>517</v>
      </c>
      <c r="C17" s="190" t="s">
        <v>518</v>
      </c>
      <c r="D17" s="190" t="s">
        <v>515</v>
      </c>
      <c r="E17" s="195">
        <v>4799727</v>
      </c>
      <c r="F17" s="196">
        <v>53531.360000000001</v>
      </c>
      <c r="G17" s="197">
        <v>1.9E-2</v>
      </c>
      <c r="H17" s="198"/>
      <c r="I17" s="199"/>
      <c r="J17" s="178"/>
    </row>
    <row r="18" spans="1:10" ht="12.95" customHeight="1">
      <c r="A18" s="193" t="s">
        <v>519</v>
      </c>
      <c r="B18" s="194" t="s">
        <v>520</v>
      </c>
      <c r="C18" s="190" t="s">
        <v>521</v>
      </c>
      <c r="D18" s="190" t="s">
        <v>515</v>
      </c>
      <c r="E18" s="195">
        <v>7618643</v>
      </c>
      <c r="F18" s="196">
        <v>52290.559999999998</v>
      </c>
      <c r="G18" s="197">
        <v>1.8499999999999999E-2</v>
      </c>
      <c r="H18" s="198"/>
      <c r="I18" s="199"/>
      <c r="J18" s="178"/>
    </row>
    <row r="19" spans="1:10" ht="12.95" customHeight="1">
      <c r="A19" s="193" t="s">
        <v>522</v>
      </c>
      <c r="B19" s="194" t="s">
        <v>523</v>
      </c>
      <c r="C19" s="190" t="s">
        <v>524</v>
      </c>
      <c r="D19" s="190" t="s">
        <v>515</v>
      </c>
      <c r="E19" s="195">
        <v>2492885</v>
      </c>
      <c r="F19" s="196">
        <v>38744.42</v>
      </c>
      <c r="G19" s="197">
        <v>1.37E-2</v>
      </c>
      <c r="H19" s="198"/>
      <c r="I19" s="199"/>
      <c r="J19" s="178"/>
    </row>
    <row r="20" spans="1:10" ht="12.95" customHeight="1">
      <c r="A20" s="193" t="s">
        <v>525</v>
      </c>
      <c r="B20" s="194" t="s">
        <v>526</v>
      </c>
      <c r="C20" s="190" t="s">
        <v>527</v>
      </c>
      <c r="D20" s="190" t="s">
        <v>528</v>
      </c>
      <c r="E20" s="195">
        <v>27087811</v>
      </c>
      <c r="F20" s="196">
        <v>33331.550000000003</v>
      </c>
      <c r="G20" s="197">
        <v>1.18E-2</v>
      </c>
      <c r="H20" s="198"/>
      <c r="I20" s="199"/>
      <c r="J20" s="178"/>
    </row>
    <row r="21" spans="1:10" ht="12.95" customHeight="1">
      <c r="A21" s="193" t="s">
        <v>529</v>
      </c>
      <c r="B21" s="194" t="s">
        <v>530</v>
      </c>
      <c r="C21" s="190" t="s">
        <v>531</v>
      </c>
      <c r="D21" s="190" t="s">
        <v>532</v>
      </c>
      <c r="E21" s="195">
        <v>3154852</v>
      </c>
      <c r="F21" s="196">
        <v>31592.69</v>
      </c>
      <c r="G21" s="197">
        <v>1.12E-2</v>
      </c>
      <c r="H21" s="198"/>
      <c r="I21" s="199"/>
      <c r="J21" s="178"/>
    </row>
    <row r="22" spans="1:10" ht="12.95" customHeight="1">
      <c r="A22" s="193" t="s">
        <v>535</v>
      </c>
      <c r="B22" s="194" t="s">
        <v>536</v>
      </c>
      <c r="C22" s="190" t="s">
        <v>537</v>
      </c>
      <c r="D22" s="190" t="s">
        <v>532</v>
      </c>
      <c r="E22" s="195">
        <v>7204805</v>
      </c>
      <c r="F22" s="196">
        <v>30256.58</v>
      </c>
      <c r="G22" s="197">
        <v>1.0699999999999999E-2</v>
      </c>
      <c r="H22" s="198"/>
      <c r="I22" s="199"/>
      <c r="J22" s="178"/>
    </row>
    <row r="23" spans="1:10" ht="12.95" customHeight="1">
      <c r="A23" s="193" t="s">
        <v>541</v>
      </c>
      <c r="B23" s="194" t="s">
        <v>542</v>
      </c>
      <c r="C23" s="190" t="s">
        <v>543</v>
      </c>
      <c r="D23" s="190" t="s">
        <v>532</v>
      </c>
      <c r="E23" s="195">
        <v>665343</v>
      </c>
      <c r="F23" s="196">
        <v>28194.240000000002</v>
      </c>
      <c r="G23" s="197">
        <v>0.01</v>
      </c>
      <c r="H23" s="198"/>
      <c r="I23" s="199"/>
      <c r="J23" s="178"/>
    </row>
    <row r="24" spans="1:10" ht="12.95" customHeight="1">
      <c r="A24" s="193" t="s">
        <v>544</v>
      </c>
      <c r="B24" s="194" t="s">
        <v>545</v>
      </c>
      <c r="C24" s="190" t="s">
        <v>546</v>
      </c>
      <c r="D24" s="190" t="s">
        <v>532</v>
      </c>
      <c r="E24" s="195">
        <v>2518584</v>
      </c>
      <c r="F24" s="196">
        <v>27098.7</v>
      </c>
      <c r="G24" s="197">
        <v>9.5999999999999992E-3</v>
      </c>
      <c r="H24" s="198"/>
      <c r="I24" s="199"/>
      <c r="J24" s="178"/>
    </row>
    <row r="25" spans="1:10" ht="12.95" customHeight="1">
      <c r="A25" s="193" t="s">
        <v>547</v>
      </c>
      <c r="B25" s="194" t="s">
        <v>548</v>
      </c>
      <c r="C25" s="190" t="s">
        <v>549</v>
      </c>
      <c r="D25" s="190" t="s">
        <v>550</v>
      </c>
      <c r="E25" s="195">
        <v>1226855</v>
      </c>
      <c r="F25" s="196">
        <v>26147.35</v>
      </c>
      <c r="G25" s="197">
        <v>9.2999999999999992E-3</v>
      </c>
      <c r="H25" s="198"/>
      <c r="I25" s="199"/>
      <c r="J25" s="178"/>
    </row>
    <row r="26" spans="1:10" ht="12.95" customHeight="1">
      <c r="A26" s="193" t="s">
        <v>551</v>
      </c>
      <c r="B26" s="194" t="s">
        <v>552</v>
      </c>
      <c r="C26" s="190" t="s">
        <v>553</v>
      </c>
      <c r="D26" s="190" t="s">
        <v>532</v>
      </c>
      <c r="E26" s="195">
        <v>3032266</v>
      </c>
      <c r="F26" s="196">
        <v>25565.03</v>
      </c>
      <c r="G26" s="197">
        <v>9.1000000000000004E-3</v>
      </c>
      <c r="H26" s="198"/>
      <c r="I26" s="199"/>
      <c r="J26" s="178"/>
    </row>
    <row r="27" spans="1:10" ht="12.95" customHeight="1">
      <c r="A27" s="193" t="s">
        <v>554</v>
      </c>
      <c r="B27" s="194" t="s">
        <v>555</v>
      </c>
      <c r="C27" s="190" t="s">
        <v>556</v>
      </c>
      <c r="D27" s="190" t="s">
        <v>515</v>
      </c>
      <c r="E27" s="195">
        <v>422587</v>
      </c>
      <c r="F27" s="196">
        <v>19379.419999999998</v>
      </c>
      <c r="G27" s="197">
        <v>6.8999999999999999E-3</v>
      </c>
      <c r="H27" s="198"/>
      <c r="I27" s="199"/>
      <c r="J27" s="178"/>
    </row>
    <row r="28" spans="1:10" ht="12.95" customHeight="1">
      <c r="A28" s="193"/>
      <c r="B28" s="194" t="s">
        <v>564</v>
      </c>
      <c r="C28" s="190" t="s">
        <v>565</v>
      </c>
      <c r="D28" s="190" t="s">
        <v>508</v>
      </c>
      <c r="E28" s="195">
        <v>417679</v>
      </c>
      <c r="F28" s="196">
        <v>12627.9</v>
      </c>
      <c r="G28" s="197">
        <v>4.4999999999999997E-3</v>
      </c>
      <c r="H28" s="198"/>
      <c r="I28" s="199"/>
      <c r="J28" s="178"/>
    </row>
    <row r="29" spans="1:10" ht="12.95" customHeight="1">
      <c r="A29" s="193"/>
      <c r="B29" s="194" t="s">
        <v>567</v>
      </c>
      <c r="C29" s="190" t="s">
        <v>568</v>
      </c>
      <c r="D29" s="190" t="s">
        <v>515</v>
      </c>
      <c r="E29" s="195">
        <v>800000</v>
      </c>
      <c r="F29" s="196">
        <v>6887.2</v>
      </c>
      <c r="G29" s="197">
        <v>2.3999999999999998E-3</v>
      </c>
      <c r="H29" s="198"/>
      <c r="I29" s="199"/>
      <c r="J29" s="178"/>
    </row>
    <row r="30" spans="1:10" ht="12.95" customHeight="1">
      <c r="A30" s="193"/>
      <c r="B30" s="194" t="s">
        <v>577</v>
      </c>
      <c r="C30" s="190" t="s">
        <v>578</v>
      </c>
      <c r="D30" s="190" t="s">
        <v>13</v>
      </c>
      <c r="E30" s="195">
        <v>80159</v>
      </c>
      <c r="F30" s="196">
        <v>3693.01</v>
      </c>
      <c r="G30" s="197">
        <v>1.2999999999999999E-3</v>
      </c>
      <c r="H30" s="198"/>
      <c r="I30" s="199"/>
      <c r="J30" s="178"/>
    </row>
    <row r="31" spans="1:10" ht="12.95" customHeight="1">
      <c r="A31" s="193"/>
      <c r="B31" s="194" t="s">
        <v>721</v>
      </c>
      <c r="C31" s="190" t="s">
        <v>590</v>
      </c>
      <c r="D31" s="330" t="s">
        <v>717</v>
      </c>
      <c r="E31" s="195">
        <v>27087811</v>
      </c>
      <c r="F31" s="196">
        <v>7164.73</v>
      </c>
      <c r="G31" s="197">
        <v>2.5000000000000001E-3</v>
      </c>
      <c r="H31" s="198"/>
      <c r="I31" s="199"/>
      <c r="J31" s="178"/>
    </row>
    <row r="32" spans="1:10" ht="12.95" customHeight="1">
      <c r="A32" s="193"/>
      <c r="B32" s="194"/>
      <c r="C32" s="190"/>
      <c r="D32" s="190"/>
      <c r="E32" s="195"/>
      <c r="F32" s="196"/>
      <c r="G32" s="197"/>
      <c r="H32" s="198"/>
      <c r="I32" s="199"/>
      <c r="J32" s="178"/>
    </row>
    <row r="33" spans="1:10" ht="12.95" customHeight="1">
      <c r="A33" s="193"/>
      <c r="B33" s="450" t="s">
        <v>823</v>
      </c>
      <c r="C33" s="190"/>
      <c r="D33" s="190"/>
      <c r="E33" s="195"/>
      <c r="F33" s="196"/>
      <c r="G33" s="197"/>
      <c r="H33" s="198"/>
      <c r="I33" s="199"/>
      <c r="J33" s="178"/>
    </row>
    <row r="34" spans="1:10" ht="12.95" customHeight="1">
      <c r="A34" s="193" t="s">
        <v>560</v>
      </c>
      <c r="B34" s="194" t="s">
        <v>533</v>
      </c>
      <c r="C34" s="190" t="s">
        <v>534</v>
      </c>
      <c r="D34" s="190" t="s">
        <v>13</v>
      </c>
      <c r="E34" s="195">
        <v>474250</v>
      </c>
      <c r="F34" s="196">
        <v>31182.89</v>
      </c>
      <c r="G34" s="197">
        <v>1.0999999999999999E-2</v>
      </c>
      <c r="H34" s="198"/>
      <c r="I34" s="199"/>
      <c r="J34" s="178"/>
    </row>
    <row r="35" spans="1:10" ht="12.95" customHeight="1">
      <c r="A35" s="193" t="s">
        <v>563</v>
      </c>
      <c r="B35" s="194" t="s">
        <v>538</v>
      </c>
      <c r="C35" s="190" t="s">
        <v>539</v>
      </c>
      <c r="D35" s="190" t="s">
        <v>540</v>
      </c>
      <c r="E35" s="195">
        <v>1113000</v>
      </c>
      <c r="F35" s="196">
        <v>28350.34</v>
      </c>
      <c r="G35" s="197">
        <v>0.01</v>
      </c>
      <c r="H35" s="198"/>
      <c r="I35" s="199"/>
      <c r="J35" s="178"/>
    </row>
    <row r="36" spans="1:10" ht="12.95" customHeight="1">
      <c r="A36" s="193" t="s">
        <v>566</v>
      </c>
      <c r="B36" s="194" t="s">
        <v>558</v>
      </c>
      <c r="C36" s="190" t="s">
        <v>559</v>
      </c>
      <c r="D36" s="190" t="s">
        <v>26</v>
      </c>
      <c r="E36" s="195">
        <v>177000</v>
      </c>
      <c r="F36" s="196">
        <v>14858.44</v>
      </c>
      <c r="G36" s="197">
        <v>5.3E-3</v>
      </c>
      <c r="H36" s="198"/>
      <c r="I36" s="199"/>
      <c r="J36" s="178"/>
    </row>
    <row r="37" spans="1:10" ht="12.95" customHeight="1">
      <c r="A37" s="193" t="s">
        <v>569</v>
      </c>
      <c r="B37" s="194" t="s">
        <v>561</v>
      </c>
      <c r="C37" s="190" t="s">
        <v>562</v>
      </c>
      <c r="D37" s="190" t="s">
        <v>501</v>
      </c>
      <c r="E37" s="195">
        <v>780000</v>
      </c>
      <c r="F37" s="196">
        <v>14252.55</v>
      </c>
      <c r="G37" s="197">
        <v>5.0000000000000001E-3</v>
      </c>
      <c r="H37" s="198"/>
      <c r="I37" s="199"/>
      <c r="J37" s="178"/>
    </row>
    <row r="38" spans="1:10" ht="12.95" customHeight="1">
      <c r="A38" s="193" t="s">
        <v>573</v>
      </c>
      <c r="B38" s="194" t="s">
        <v>570</v>
      </c>
      <c r="C38" s="190" t="s">
        <v>571</v>
      </c>
      <c r="D38" s="190" t="s">
        <v>572</v>
      </c>
      <c r="E38" s="195">
        <v>1135800</v>
      </c>
      <c r="F38" s="196">
        <v>5952.73</v>
      </c>
      <c r="G38" s="197">
        <v>2.0999999999999999E-3</v>
      </c>
      <c r="H38" s="198"/>
      <c r="I38" s="199"/>
      <c r="J38" s="178"/>
    </row>
    <row r="39" spans="1:10" ht="12.95" customHeight="1">
      <c r="A39" s="193" t="s">
        <v>576</v>
      </c>
      <c r="B39" s="194" t="s">
        <v>574</v>
      </c>
      <c r="C39" s="190" t="s">
        <v>575</v>
      </c>
      <c r="D39" s="190" t="s">
        <v>501</v>
      </c>
      <c r="E39" s="195">
        <v>407700</v>
      </c>
      <c r="F39" s="196">
        <v>4974.3500000000004</v>
      </c>
      <c r="G39" s="197">
        <v>1.8E-3</v>
      </c>
      <c r="H39" s="198"/>
      <c r="I39" s="199"/>
      <c r="J39" s="178"/>
    </row>
    <row r="40" spans="1:10" ht="12.95" customHeight="1">
      <c r="A40" s="193" t="s">
        <v>579</v>
      </c>
      <c r="B40" s="194" t="s">
        <v>583</v>
      </c>
      <c r="C40" s="190" t="s">
        <v>584</v>
      </c>
      <c r="D40" s="190" t="s">
        <v>17</v>
      </c>
      <c r="E40" s="195">
        <v>117000</v>
      </c>
      <c r="F40" s="196">
        <v>2996.43</v>
      </c>
      <c r="G40" s="197">
        <v>1.1000000000000001E-3</v>
      </c>
      <c r="H40" s="198"/>
      <c r="I40" s="199"/>
      <c r="J40" s="178"/>
    </row>
    <row r="41" spans="1:10" ht="12.95" customHeight="1">
      <c r="A41" s="193" t="s">
        <v>582</v>
      </c>
      <c r="B41" s="194" t="s">
        <v>580</v>
      </c>
      <c r="C41" s="190" t="s">
        <v>581</v>
      </c>
      <c r="D41" s="190" t="s">
        <v>508</v>
      </c>
      <c r="E41" s="195">
        <v>315600</v>
      </c>
      <c r="F41" s="196">
        <v>3207.76</v>
      </c>
      <c r="G41" s="197">
        <v>1.1000000000000001E-3</v>
      </c>
      <c r="H41" s="198"/>
      <c r="I41" s="199"/>
      <c r="J41" s="178"/>
    </row>
    <row r="42" spans="1:10" ht="12.95" customHeight="1">
      <c r="A42" s="193" t="s">
        <v>585</v>
      </c>
      <c r="B42" s="194" t="s">
        <v>586</v>
      </c>
      <c r="C42" s="190" t="s">
        <v>587</v>
      </c>
      <c r="D42" s="190" t="s">
        <v>588</v>
      </c>
      <c r="E42" s="195">
        <v>93500</v>
      </c>
      <c r="F42" s="196">
        <v>529.44000000000005</v>
      </c>
      <c r="G42" s="197">
        <v>2.0000000000000001E-4</v>
      </c>
      <c r="H42" s="198"/>
      <c r="I42" s="199"/>
      <c r="J42" s="178"/>
    </row>
    <row r="43" spans="1:10" ht="12.95" customHeight="1">
      <c r="A43" s="193" t="s">
        <v>589</v>
      </c>
      <c r="B43" s="194"/>
      <c r="C43" s="190"/>
      <c r="D43" s="330"/>
      <c r="E43" s="195"/>
      <c r="F43" s="196"/>
      <c r="G43" s="197"/>
      <c r="H43" s="198"/>
      <c r="I43" s="199"/>
      <c r="J43" s="178"/>
    </row>
    <row r="44" spans="1:10" ht="12.95" customHeight="1">
      <c r="A44" s="178"/>
      <c r="B44" s="204" t="s">
        <v>29</v>
      </c>
      <c r="C44" s="205"/>
      <c r="D44" s="206"/>
      <c r="E44" s="205"/>
      <c r="F44" s="200">
        <v>2090532.5</v>
      </c>
      <c r="G44" s="201">
        <v>0.74009999999999987</v>
      </c>
      <c r="H44" s="202"/>
      <c r="I44" s="203"/>
      <c r="J44" s="178"/>
    </row>
    <row r="45" spans="1:10" ht="12.95" customHeight="1">
      <c r="A45" s="178"/>
      <c r="B45" s="189" t="s">
        <v>591</v>
      </c>
      <c r="C45" s="190"/>
      <c r="D45" s="190"/>
      <c r="E45" s="190"/>
      <c r="F45" s="190"/>
      <c r="G45" s="190"/>
      <c r="H45" s="191"/>
      <c r="I45" s="192"/>
      <c r="J45" s="178"/>
    </row>
    <row r="46" spans="1:10" ht="12.95" customHeight="1">
      <c r="A46" s="178"/>
      <c r="B46" s="189" t="s">
        <v>12</v>
      </c>
      <c r="C46" s="190"/>
      <c r="D46" s="190"/>
      <c r="E46" s="190"/>
      <c r="F46" s="178"/>
      <c r="G46" s="191"/>
      <c r="H46" s="191"/>
      <c r="I46" s="192"/>
      <c r="J46" s="178"/>
    </row>
    <row r="47" spans="1:10" ht="12.95" customHeight="1">
      <c r="A47" s="193" t="s">
        <v>592</v>
      </c>
      <c r="B47" s="194" t="s">
        <v>593</v>
      </c>
      <c r="C47" s="190" t="s">
        <v>594</v>
      </c>
      <c r="D47" s="331" t="s">
        <v>718</v>
      </c>
      <c r="E47" s="195">
        <v>714866</v>
      </c>
      <c r="F47" s="196">
        <v>142514.38</v>
      </c>
      <c r="G47" s="197">
        <v>5.0500000000000003E-2</v>
      </c>
      <c r="H47" s="198"/>
      <c r="I47" s="199"/>
      <c r="J47" s="178"/>
    </row>
    <row r="48" spans="1:10" ht="12.95" customHeight="1">
      <c r="A48" s="193" t="s">
        <v>595</v>
      </c>
      <c r="B48" s="194" t="s">
        <v>596</v>
      </c>
      <c r="C48" s="190" t="s">
        <v>597</v>
      </c>
      <c r="D48" s="331" t="s">
        <v>718</v>
      </c>
      <c r="E48" s="195">
        <v>1802237</v>
      </c>
      <c r="F48" s="196">
        <v>131858.68</v>
      </c>
      <c r="G48" s="197">
        <v>4.6699999999999998E-2</v>
      </c>
      <c r="H48" s="198"/>
      <c r="I48" s="199"/>
      <c r="J48" s="178"/>
    </row>
    <row r="49" spans="1:10" ht="12.95" customHeight="1">
      <c r="A49" s="193" t="s">
        <v>598</v>
      </c>
      <c r="B49" s="194" t="s">
        <v>599</v>
      </c>
      <c r="C49" s="190" t="s">
        <v>600</v>
      </c>
      <c r="D49" s="331" t="s">
        <v>719</v>
      </c>
      <c r="E49" s="195">
        <v>1284203</v>
      </c>
      <c r="F49" s="196">
        <v>89421.42</v>
      </c>
      <c r="G49" s="197">
        <v>3.1699999999999999E-2</v>
      </c>
      <c r="H49" s="198"/>
      <c r="I49" s="199"/>
      <c r="J49" s="178"/>
    </row>
    <row r="50" spans="1:10" ht="12.95" customHeight="1">
      <c r="A50" s="193" t="s">
        <v>601</v>
      </c>
      <c r="B50" s="194" t="s">
        <v>602</v>
      </c>
      <c r="C50" s="190" t="s">
        <v>603</v>
      </c>
      <c r="D50" s="331" t="s">
        <v>718</v>
      </c>
      <c r="E50" s="195">
        <v>591056</v>
      </c>
      <c r="F50" s="196">
        <v>58796.14</v>
      </c>
      <c r="G50" s="197">
        <v>2.0799999999999999E-2</v>
      </c>
      <c r="H50" s="198"/>
      <c r="I50" s="199"/>
      <c r="J50" s="178"/>
    </row>
    <row r="51" spans="1:10" ht="12.95" customHeight="1">
      <c r="A51" s="193"/>
      <c r="B51" s="332" t="s">
        <v>27</v>
      </c>
      <c r="C51" s="333"/>
      <c r="D51" s="334"/>
      <c r="E51" s="335"/>
      <c r="F51" s="338">
        <f>SUM(F47:F50)</f>
        <v>422590.62</v>
      </c>
      <c r="G51" s="339">
        <f>SUM(G47:G50)</f>
        <v>0.1497</v>
      </c>
      <c r="H51" s="336"/>
      <c r="I51" s="337"/>
      <c r="J51" s="178"/>
    </row>
    <row r="52" spans="1:10" ht="12.95" customHeight="1">
      <c r="A52" s="193"/>
      <c r="B52" s="340" t="s">
        <v>28</v>
      </c>
      <c r="C52" s="190"/>
      <c r="D52" s="331"/>
      <c r="E52" s="195"/>
      <c r="F52" s="196"/>
      <c r="G52" s="197"/>
      <c r="H52" s="198"/>
      <c r="I52" s="199"/>
      <c r="J52" s="178"/>
    </row>
    <row r="53" spans="1:10" ht="12.95" customHeight="1">
      <c r="A53" s="193" t="s">
        <v>604</v>
      </c>
      <c r="B53" s="194" t="s">
        <v>835</v>
      </c>
      <c r="C53" s="190" t="s">
        <v>605</v>
      </c>
      <c r="D53" s="331" t="s">
        <v>720</v>
      </c>
      <c r="E53" s="195">
        <v>142519</v>
      </c>
      <c r="F53" s="196">
        <v>15233.56</v>
      </c>
      <c r="G53" s="197">
        <v>5.4000000000000003E-3</v>
      </c>
      <c r="H53" s="198"/>
      <c r="I53" s="199"/>
      <c r="J53" s="178"/>
    </row>
    <row r="54" spans="1:10" ht="12.95" customHeight="1">
      <c r="A54" s="178"/>
      <c r="B54" s="189" t="s">
        <v>27</v>
      </c>
      <c r="C54" s="190"/>
      <c r="D54" s="190"/>
      <c r="E54" s="190"/>
      <c r="F54" s="200">
        <f>SUM(F53)</f>
        <v>15233.56</v>
      </c>
      <c r="G54" s="201">
        <f>SUM(G53)</f>
        <v>5.4000000000000003E-3</v>
      </c>
      <c r="H54" s="202"/>
      <c r="I54" s="203"/>
      <c r="J54" s="178"/>
    </row>
    <row r="55" spans="1:10" ht="12.95" customHeight="1">
      <c r="A55" s="178"/>
      <c r="B55" s="204" t="s">
        <v>29</v>
      </c>
      <c r="C55" s="205"/>
      <c r="D55" s="206"/>
      <c r="E55" s="205"/>
      <c r="F55" s="200">
        <v>437824.18</v>
      </c>
      <c r="G55" s="201">
        <v>0.15509999999999999</v>
      </c>
      <c r="H55" s="202"/>
      <c r="I55" s="203"/>
      <c r="J55" s="178"/>
    </row>
    <row r="56" spans="1:10" ht="12.95" customHeight="1">
      <c r="A56" s="178"/>
      <c r="B56" s="189" t="s">
        <v>30</v>
      </c>
      <c r="C56" s="190"/>
      <c r="D56" s="190"/>
      <c r="E56" s="190"/>
      <c r="F56" s="190"/>
      <c r="G56" s="190"/>
      <c r="H56" s="191"/>
      <c r="I56" s="192"/>
      <c r="J56" s="178"/>
    </row>
    <row r="57" spans="1:10" ht="12.95" customHeight="1">
      <c r="A57" s="178"/>
      <c r="B57" s="189" t="s">
        <v>31</v>
      </c>
      <c r="C57" s="190"/>
      <c r="D57" s="207" t="s">
        <v>32</v>
      </c>
      <c r="E57" s="190"/>
      <c r="F57" s="178"/>
      <c r="G57" s="191"/>
      <c r="H57" s="191"/>
      <c r="I57" s="192"/>
      <c r="J57" s="178"/>
    </row>
    <row r="58" spans="1:10" ht="12.95" customHeight="1">
      <c r="A58" s="193" t="s">
        <v>615</v>
      </c>
      <c r="B58" s="194" t="s">
        <v>616</v>
      </c>
      <c r="C58" s="190"/>
      <c r="D58" s="208" t="s">
        <v>33</v>
      </c>
      <c r="E58" s="209"/>
      <c r="F58" s="196">
        <v>2475</v>
      </c>
      <c r="G58" s="197">
        <v>8.9999999999999998E-4</v>
      </c>
      <c r="H58" s="210">
        <v>4.5624999999999999E-2</v>
      </c>
      <c r="I58" s="199"/>
      <c r="J58" s="178"/>
    </row>
    <row r="59" spans="1:10" ht="12.95" customHeight="1">
      <c r="A59" s="193" t="s">
        <v>617</v>
      </c>
      <c r="B59" s="194" t="s">
        <v>618</v>
      </c>
      <c r="C59" s="190"/>
      <c r="D59" s="208" t="s">
        <v>33</v>
      </c>
      <c r="E59" s="209"/>
      <c r="F59" s="196">
        <v>2475</v>
      </c>
      <c r="G59" s="197">
        <v>8.9999999999999998E-4</v>
      </c>
      <c r="H59" s="210">
        <v>4.5624999999999999E-2</v>
      </c>
      <c r="I59" s="199"/>
      <c r="J59" s="178"/>
    </row>
    <row r="60" spans="1:10" ht="12.95" customHeight="1">
      <c r="A60" s="193" t="s">
        <v>619</v>
      </c>
      <c r="B60" s="194" t="s">
        <v>620</v>
      </c>
      <c r="C60" s="190"/>
      <c r="D60" s="208" t="s">
        <v>33</v>
      </c>
      <c r="E60" s="209"/>
      <c r="F60" s="196">
        <v>2475</v>
      </c>
      <c r="G60" s="197">
        <v>8.9999999999999998E-4</v>
      </c>
      <c r="H60" s="210">
        <v>4.5624999999999999E-2</v>
      </c>
      <c r="I60" s="199"/>
      <c r="J60" s="178"/>
    </row>
    <row r="61" spans="1:10" ht="12.95" customHeight="1">
      <c r="A61" s="193" t="s">
        <v>621</v>
      </c>
      <c r="B61" s="194" t="s">
        <v>622</v>
      </c>
      <c r="C61" s="190"/>
      <c r="D61" s="208" t="s">
        <v>33</v>
      </c>
      <c r="E61" s="209"/>
      <c r="F61" s="196">
        <v>491</v>
      </c>
      <c r="G61" s="197">
        <v>2.0000000000000001E-4</v>
      </c>
      <c r="H61" s="210">
        <v>4.6638888890000001E-2</v>
      </c>
      <c r="I61" s="199"/>
      <c r="J61" s="178"/>
    </row>
    <row r="62" spans="1:10" ht="12.95" customHeight="1">
      <c r="A62" s="193" t="s">
        <v>623</v>
      </c>
      <c r="B62" s="194" t="s">
        <v>624</v>
      </c>
      <c r="C62" s="190"/>
      <c r="D62" s="208" t="s">
        <v>33</v>
      </c>
      <c r="E62" s="209"/>
      <c r="F62" s="196">
        <v>491</v>
      </c>
      <c r="G62" s="197">
        <v>2.0000000000000001E-4</v>
      </c>
      <c r="H62" s="210">
        <v>3.3548250100000003E-2</v>
      </c>
      <c r="I62" s="199"/>
      <c r="J62" s="178"/>
    </row>
    <row r="63" spans="1:10" ht="12.95" customHeight="1">
      <c r="A63" s="193" t="s">
        <v>625</v>
      </c>
      <c r="B63" s="194" t="s">
        <v>626</v>
      </c>
      <c r="C63" s="190"/>
      <c r="D63" s="208" t="s">
        <v>33</v>
      </c>
      <c r="E63" s="209"/>
      <c r="F63" s="196">
        <v>491</v>
      </c>
      <c r="G63" s="197">
        <v>2.0000000000000001E-4</v>
      </c>
      <c r="H63" s="210">
        <v>3.3548250100000003E-2</v>
      </c>
      <c r="I63" s="199"/>
      <c r="J63" s="178"/>
    </row>
    <row r="64" spans="1:10" ht="12.95" customHeight="1">
      <c r="A64" s="193" t="s">
        <v>627</v>
      </c>
      <c r="B64" s="194" t="s">
        <v>628</v>
      </c>
      <c r="C64" s="190"/>
      <c r="D64" s="208" t="s">
        <v>33</v>
      </c>
      <c r="E64" s="209"/>
      <c r="F64" s="196">
        <v>491</v>
      </c>
      <c r="G64" s="197">
        <v>2.0000000000000001E-4</v>
      </c>
      <c r="H64" s="210">
        <v>3.6835800000000002E-2</v>
      </c>
      <c r="I64" s="199"/>
      <c r="J64" s="178"/>
    </row>
    <row r="65" spans="1:10" ht="12.95" customHeight="1">
      <c r="A65" s="193" t="s">
        <v>629</v>
      </c>
      <c r="B65" s="194" t="s">
        <v>630</v>
      </c>
      <c r="C65" s="190"/>
      <c r="D65" s="208" t="s">
        <v>33</v>
      </c>
      <c r="E65" s="209"/>
      <c r="F65" s="196">
        <v>491</v>
      </c>
      <c r="G65" s="197">
        <v>2.0000000000000001E-4</v>
      </c>
      <c r="H65" s="210">
        <v>3.6835800000000002E-2</v>
      </c>
      <c r="I65" s="199"/>
      <c r="J65" s="178"/>
    </row>
    <row r="66" spans="1:10" ht="12.95" customHeight="1">
      <c r="A66" s="193" t="s">
        <v>631</v>
      </c>
      <c r="B66" s="194" t="s">
        <v>632</v>
      </c>
      <c r="C66" s="190"/>
      <c r="D66" s="208" t="s">
        <v>33</v>
      </c>
      <c r="E66" s="209"/>
      <c r="F66" s="196">
        <v>491</v>
      </c>
      <c r="G66" s="197">
        <v>2.0000000000000001E-4</v>
      </c>
      <c r="H66" s="210">
        <v>3.6835800000000002E-2</v>
      </c>
      <c r="I66" s="199"/>
      <c r="J66" s="178"/>
    </row>
    <row r="67" spans="1:10" ht="12.95" customHeight="1">
      <c r="A67" s="193" t="s">
        <v>633</v>
      </c>
      <c r="B67" s="194" t="s">
        <v>634</v>
      </c>
      <c r="C67" s="190"/>
      <c r="D67" s="208" t="s">
        <v>33</v>
      </c>
      <c r="E67" s="209"/>
      <c r="F67" s="196">
        <v>491</v>
      </c>
      <c r="G67" s="197">
        <v>2.0000000000000001E-4</v>
      </c>
      <c r="H67" s="210">
        <v>3.3548250100000003E-2</v>
      </c>
      <c r="I67" s="199"/>
      <c r="J67" s="178"/>
    </row>
    <row r="68" spans="1:10" ht="12.95" customHeight="1">
      <c r="A68" s="193" t="s">
        <v>635</v>
      </c>
      <c r="B68" s="194" t="s">
        <v>636</v>
      </c>
      <c r="C68" s="190"/>
      <c r="D68" s="208" t="s">
        <v>33</v>
      </c>
      <c r="E68" s="209"/>
      <c r="F68" s="196">
        <v>491</v>
      </c>
      <c r="G68" s="197">
        <v>2.0000000000000001E-4</v>
      </c>
      <c r="H68" s="210">
        <v>3.6499999999999998E-2</v>
      </c>
      <c r="I68" s="199"/>
      <c r="J68" s="178"/>
    </row>
    <row r="69" spans="1:10" ht="12.95" customHeight="1">
      <c r="A69" s="193" t="s">
        <v>637</v>
      </c>
      <c r="B69" s="194" t="s">
        <v>638</v>
      </c>
      <c r="C69" s="190"/>
      <c r="D69" s="208" t="s">
        <v>33</v>
      </c>
      <c r="E69" s="209"/>
      <c r="F69" s="196">
        <v>491</v>
      </c>
      <c r="G69" s="197">
        <v>2.0000000000000001E-4</v>
      </c>
      <c r="H69" s="210">
        <v>4.6638888890000001E-2</v>
      </c>
      <c r="I69" s="199"/>
      <c r="J69" s="178"/>
    </row>
    <row r="70" spans="1:10" ht="12.95" customHeight="1">
      <c r="A70" s="193" t="s">
        <v>639</v>
      </c>
      <c r="B70" s="194" t="s">
        <v>640</v>
      </c>
      <c r="C70" s="190"/>
      <c r="D70" s="208" t="s">
        <v>33</v>
      </c>
      <c r="E70" s="209"/>
      <c r="F70" s="196">
        <v>491</v>
      </c>
      <c r="G70" s="197">
        <v>2.0000000000000001E-4</v>
      </c>
      <c r="H70" s="210">
        <v>3.6499999999999998E-2</v>
      </c>
      <c r="I70" s="199"/>
      <c r="J70" s="178"/>
    </row>
    <row r="71" spans="1:10" ht="12.95" customHeight="1">
      <c r="A71" s="193" t="s">
        <v>641</v>
      </c>
      <c r="B71" s="194" t="s">
        <v>642</v>
      </c>
      <c r="C71" s="190"/>
      <c r="D71" s="208" t="s">
        <v>34</v>
      </c>
      <c r="E71" s="209"/>
      <c r="F71" s="196">
        <v>491</v>
      </c>
      <c r="G71" s="197">
        <v>2.0000000000000001E-4</v>
      </c>
      <c r="H71" s="210">
        <v>4.6638888890000001E-2</v>
      </c>
      <c r="I71" s="199"/>
      <c r="J71" s="178"/>
    </row>
    <row r="72" spans="1:10" ht="12.95" customHeight="1">
      <c r="A72" s="193" t="s">
        <v>643</v>
      </c>
      <c r="B72" s="194" t="s">
        <v>644</v>
      </c>
      <c r="C72" s="190"/>
      <c r="D72" s="208" t="s">
        <v>34</v>
      </c>
      <c r="E72" s="209"/>
      <c r="F72" s="196">
        <v>491</v>
      </c>
      <c r="G72" s="197">
        <v>2.0000000000000001E-4</v>
      </c>
      <c r="H72" s="210">
        <v>4.5624999999999999E-2</v>
      </c>
      <c r="I72" s="199"/>
      <c r="J72" s="178"/>
    </row>
    <row r="73" spans="1:10" ht="12.95" customHeight="1">
      <c r="A73" s="193" t="s">
        <v>645</v>
      </c>
      <c r="B73" s="194" t="s">
        <v>646</v>
      </c>
      <c r="C73" s="190"/>
      <c r="D73" s="208" t="s">
        <v>35</v>
      </c>
      <c r="E73" s="209"/>
      <c r="F73" s="196">
        <v>491</v>
      </c>
      <c r="G73" s="197">
        <v>2.0000000000000001E-4</v>
      </c>
      <c r="H73" s="210">
        <v>0.04</v>
      </c>
      <c r="I73" s="199"/>
      <c r="J73" s="178"/>
    </row>
    <row r="74" spans="1:10" ht="12.95" customHeight="1">
      <c r="A74" s="193" t="s">
        <v>647</v>
      </c>
      <c r="B74" s="194" t="s">
        <v>648</v>
      </c>
      <c r="C74" s="190"/>
      <c r="D74" s="208" t="s">
        <v>33</v>
      </c>
      <c r="E74" s="209"/>
      <c r="F74" s="196">
        <v>100</v>
      </c>
      <c r="G74" s="198" t="s">
        <v>649</v>
      </c>
      <c r="H74" s="210">
        <v>5.7000000000000002E-2</v>
      </c>
      <c r="I74" s="199"/>
      <c r="J74" s="178"/>
    </row>
    <row r="75" spans="1:10" ht="12.95" customHeight="1">
      <c r="A75" s="178"/>
      <c r="B75" s="189" t="s">
        <v>27</v>
      </c>
      <c r="C75" s="190"/>
      <c r="D75" s="190"/>
      <c r="E75" s="190"/>
      <c r="F75" s="200">
        <v>13908</v>
      </c>
      <c r="G75" s="201">
        <v>5.3E-3</v>
      </c>
      <c r="H75" s="202"/>
      <c r="I75" s="203"/>
      <c r="J75" s="178"/>
    </row>
    <row r="76" spans="1:10" ht="12.95" customHeight="1">
      <c r="A76" s="178"/>
      <c r="B76" s="204" t="s">
        <v>29</v>
      </c>
      <c r="C76" s="205"/>
      <c r="D76" s="206"/>
      <c r="E76" s="205"/>
      <c r="F76" s="200">
        <v>13908</v>
      </c>
      <c r="G76" s="201">
        <v>5.3E-3</v>
      </c>
      <c r="H76" s="202"/>
      <c r="I76" s="203"/>
      <c r="J76" s="178"/>
    </row>
    <row r="77" spans="1:10" ht="12.95" customHeight="1">
      <c r="A77" s="178"/>
      <c r="B77" s="189" t="s">
        <v>36</v>
      </c>
      <c r="C77" s="190"/>
      <c r="D77" s="190"/>
      <c r="E77" s="190"/>
      <c r="F77" s="190"/>
      <c r="G77" s="190"/>
      <c r="H77" s="191"/>
      <c r="I77" s="192"/>
      <c r="J77" s="178"/>
    </row>
    <row r="78" spans="1:10" ht="12.95" customHeight="1">
      <c r="A78" s="193" t="s">
        <v>37</v>
      </c>
      <c r="B78" s="194" t="s">
        <v>38</v>
      </c>
      <c r="C78" s="190"/>
      <c r="D78" s="190"/>
      <c r="E78" s="195"/>
      <c r="F78" s="196">
        <v>275266.06</v>
      </c>
      <c r="G78" s="197">
        <v>9.74E-2</v>
      </c>
      <c r="H78" s="210">
        <v>6.4894450379000546E-2</v>
      </c>
      <c r="I78" s="199"/>
      <c r="J78" s="178"/>
    </row>
    <row r="79" spans="1:10" ht="12.95" customHeight="1">
      <c r="A79" s="178"/>
      <c r="B79" s="189" t="s">
        <v>27</v>
      </c>
      <c r="C79" s="190"/>
      <c r="D79" s="190"/>
      <c r="E79" s="190"/>
      <c r="F79" s="200">
        <v>275266.06</v>
      </c>
      <c r="G79" s="201">
        <v>9.74E-2</v>
      </c>
      <c r="H79" s="202"/>
      <c r="I79" s="203"/>
      <c r="J79" s="178"/>
    </row>
    <row r="80" spans="1:10" ht="12.95" customHeight="1">
      <c r="A80" s="178"/>
      <c r="B80" s="204" t="s">
        <v>29</v>
      </c>
      <c r="C80" s="205"/>
      <c r="D80" s="206"/>
      <c r="E80" s="205"/>
      <c r="F80" s="200">
        <v>275266.06</v>
      </c>
      <c r="G80" s="201">
        <v>9.74E-2</v>
      </c>
      <c r="H80" s="202"/>
      <c r="I80" s="203"/>
      <c r="J80" s="178"/>
    </row>
    <row r="81" spans="1:12" ht="12.95" customHeight="1">
      <c r="A81" s="178"/>
      <c r="B81" s="204" t="s">
        <v>39</v>
      </c>
      <c r="C81" s="190"/>
      <c r="D81" s="206"/>
      <c r="E81" s="190"/>
      <c r="F81" s="211">
        <v>7318.7899999996898</v>
      </c>
      <c r="G81" s="201">
        <v>2.0999999999999999E-3</v>
      </c>
      <c r="H81" s="202"/>
      <c r="I81" s="203"/>
      <c r="J81" s="178"/>
    </row>
    <row r="82" spans="1:12" ht="12.95" customHeight="1" thickBot="1">
      <c r="A82" s="178"/>
      <c r="B82" s="212" t="s">
        <v>40</v>
      </c>
      <c r="C82" s="213"/>
      <c r="D82" s="213"/>
      <c r="E82" s="213"/>
      <c r="F82" s="214">
        <v>2824849.53</v>
      </c>
      <c r="G82" s="215">
        <v>1</v>
      </c>
      <c r="H82" s="216"/>
      <c r="I82" s="217"/>
      <c r="J82" s="178"/>
      <c r="K82" s="222"/>
      <c r="L82" s="223"/>
    </row>
    <row r="83" spans="1:12" ht="12.95" customHeight="1">
      <c r="A83" s="178"/>
      <c r="B83" s="182"/>
      <c r="C83" s="178"/>
      <c r="D83" s="178"/>
      <c r="E83" s="178"/>
      <c r="F83" s="178"/>
      <c r="G83" s="178"/>
      <c r="H83" s="178"/>
      <c r="I83" s="178"/>
      <c r="J83" s="178"/>
      <c r="K83" s="224"/>
      <c r="L83" s="225"/>
    </row>
    <row r="84" spans="1:12" ht="12.95" customHeight="1" thickBot="1">
      <c r="A84" s="178"/>
      <c r="B84" s="452" t="s">
        <v>824</v>
      </c>
      <c r="C84" s="452"/>
      <c r="D84" s="452"/>
      <c r="E84" s="453"/>
      <c r="F84" s="453"/>
      <c r="G84" s="453"/>
      <c r="H84" s="452"/>
      <c r="I84" s="178"/>
      <c r="J84" s="178"/>
      <c r="K84" s="224"/>
      <c r="L84" s="225"/>
    </row>
    <row r="85" spans="1:12" ht="12.95" customHeight="1">
      <c r="A85" s="178"/>
      <c r="B85" s="456" t="s">
        <v>3</v>
      </c>
      <c r="C85" s="457"/>
      <c r="D85" s="457" t="s">
        <v>676</v>
      </c>
      <c r="E85" s="458" t="s">
        <v>6</v>
      </c>
      <c r="F85" s="459" t="s">
        <v>825</v>
      </c>
      <c r="G85" s="458" t="s">
        <v>826</v>
      </c>
      <c r="H85" s="460" t="s">
        <v>827</v>
      </c>
      <c r="I85" s="178"/>
      <c r="J85" s="178"/>
      <c r="K85" s="224"/>
      <c r="L85" s="225"/>
    </row>
    <row r="86" spans="1:12" ht="12.95" customHeight="1">
      <c r="A86" s="178"/>
      <c r="B86" s="468" t="s">
        <v>828</v>
      </c>
      <c r="C86" s="469"/>
      <c r="D86" s="469"/>
      <c r="E86" s="470"/>
      <c r="F86" s="471"/>
      <c r="G86" s="470"/>
      <c r="H86" s="472"/>
      <c r="I86" s="178"/>
      <c r="J86" s="178"/>
      <c r="K86" s="224"/>
      <c r="L86" s="225"/>
    </row>
    <row r="87" spans="1:12" ht="12.95" customHeight="1">
      <c r="A87" s="178"/>
      <c r="B87" s="473" t="s">
        <v>666</v>
      </c>
      <c r="C87" s="474"/>
      <c r="D87" s="455" t="s">
        <v>683</v>
      </c>
      <c r="E87" s="485">
        <v>-436000000</v>
      </c>
      <c r="F87" s="486">
        <v>-361182.4</v>
      </c>
      <c r="G87" s="476">
        <v>-0.12790000000000001</v>
      </c>
      <c r="H87" s="474"/>
      <c r="I87" s="178"/>
      <c r="J87" s="178"/>
      <c r="K87" s="224"/>
      <c r="L87" s="225"/>
    </row>
    <row r="88" spans="1:12" ht="12.95" customHeight="1">
      <c r="A88" s="178"/>
      <c r="B88" s="454" t="s">
        <v>829</v>
      </c>
      <c r="C88" s="478"/>
      <c r="D88" s="478"/>
      <c r="E88" s="478"/>
      <c r="F88" s="478"/>
      <c r="G88" s="478"/>
      <c r="H88" s="474"/>
      <c r="I88" s="178"/>
      <c r="J88" s="178"/>
      <c r="K88" s="224"/>
      <c r="L88" s="225"/>
    </row>
    <row r="89" spans="1:12" ht="12.95" customHeight="1">
      <c r="A89" s="178"/>
      <c r="B89" s="473" t="s">
        <v>614</v>
      </c>
      <c r="C89" s="474"/>
      <c r="D89" s="455" t="s">
        <v>683</v>
      </c>
      <c r="E89" s="475">
        <v>-474250</v>
      </c>
      <c r="F89" s="475">
        <v>-31404.36</v>
      </c>
      <c r="G89" s="476">
        <v>-1.11E-2</v>
      </c>
      <c r="H89" s="474"/>
      <c r="I89" s="178"/>
      <c r="J89" s="178"/>
      <c r="K89" s="224"/>
      <c r="L89" s="225"/>
    </row>
    <row r="90" spans="1:12" ht="12.95" customHeight="1">
      <c r="A90" s="178"/>
      <c r="B90" s="473" t="s">
        <v>613</v>
      </c>
      <c r="C90" s="473"/>
      <c r="D90" s="455" t="s">
        <v>683</v>
      </c>
      <c r="E90" s="477">
        <v>-1113000</v>
      </c>
      <c r="F90" s="477">
        <v>-28549.56</v>
      </c>
      <c r="G90" s="476">
        <v>-1.01E-2</v>
      </c>
      <c r="H90" s="474"/>
      <c r="I90" s="178"/>
      <c r="J90" s="178"/>
      <c r="K90" s="224"/>
      <c r="L90" s="225"/>
    </row>
    <row r="91" spans="1:12" ht="12.95" customHeight="1">
      <c r="A91" s="178"/>
      <c r="B91" s="473" t="s">
        <v>612</v>
      </c>
      <c r="C91" s="473"/>
      <c r="D91" s="455" t="s">
        <v>683</v>
      </c>
      <c r="E91" s="477">
        <v>-177000</v>
      </c>
      <c r="F91" s="477">
        <v>-14918.09</v>
      </c>
      <c r="G91" s="476">
        <v>-5.3E-3</v>
      </c>
      <c r="H91" s="474"/>
      <c r="I91" s="178"/>
      <c r="J91" s="178"/>
      <c r="K91" s="224"/>
      <c r="L91" s="225"/>
    </row>
    <row r="92" spans="1:12" ht="12.95" customHeight="1">
      <c r="A92" s="178"/>
      <c r="B92" s="473" t="s">
        <v>611</v>
      </c>
      <c r="C92" s="473"/>
      <c r="D92" s="455" t="s">
        <v>683</v>
      </c>
      <c r="E92" s="477">
        <v>-780000</v>
      </c>
      <c r="F92" s="477">
        <v>-14353.17</v>
      </c>
      <c r="G92" s="476">
        <v>-5.1000000000000004E-3</v>
      </c>
      <c r="H92" s="474"/>
      <c r="I92" s="178"/>
      <c r="J92" s="178"/>
      <c r="K92" s="224"/>
      <c r="L92" s="225"/>
    </row>
    <row r="93" spans="1:12" ht="12.95" customHeight="1">
      <c r="A93" s="178"/>
      <c r="B93" s="473" t="s">
        <v>610</v>
      </c>
      <c r="C93" s="473"/>
      <c r="D93" s="455" t="s">
        <v>683</v>
      </c>
      <c r="E93" s="477">
        <v>-1135800</v>
      </c>
      <c r="F93" s="477">
        <v>-5994.75</v>
      </c>
      <c r="G93" s="476">
        <v>-2.0999999999999999E-3</v>
      </c>
      <c r="H93" s="474"/>
      <c r="I93" s="178"/>
      <c r="J93" s="178"/>
      <c r="K93" s="224"/>
      <c r="L93" s="225"/>
    </row>
    <row r="94" spans="1:12" ht="12.95" customHeight="1">
      <c r="A94" s="178"/>
      <c r="B94" s="473" t="s">
        <v>609</v>
      </c>
      <c r="C94" s="473"/>
      <c r="D94" s="455" t="s">
        <v>683</v>
      </c>
      <c r="E94" s="477">
        <v>-407700</v>
      </c>
      <c r="F94" s="477">
        <v>-4999.22</v>
      </c>
      <c r="G94" s="476">
        <v>-1.8E-3</v>
      </c>
      <c r="H94" s="474"/>
      <c r="I94" s="178"/>
      <c r="J94" s="178"/>
      <c r="K94" s="224"/>
      <c r="L94" s="225"/>
    </row>
    <row r="95" spans="1:12" ht="12.95" customHeight="1">
      <c r="A95" s="178"/>
      <c r="B95" s="473" t="s">
        <v>607</v>
      </c>
      <c r="C95" s="473"/>
      <c r="D95" s="455" t="s">
        <v>683</v>
      </c>
      <c r="E95" s="477">
        <v>-117000</v>
      </c>
      <c r="F95" s="477">
        <v>-3015.09</v>
      </c>
      <c r="G95" s="476">
        <v>-1.1000000000000001E-3</v>
      </c>
      <c r="H95" s="474"/>
      <c r="I95" s="178"/>
      <c r="J95" s="178"/>
      <c r="K95" s="224"/>
      <c r="L95" s="225"/>
    </row>
    <row r="96" spans="1:12" ht="12.95" customHeight="1">
      <c r="A96" s="178"/>
      <c r="B96" s="473" t="s">
        <v>608</v>
      </c>
      <c r="C96" s="473"/>
      <c r="D96" s="455" t="s">
        <v>683</v>
      </c>
      <c r="E96" s="477">
        <v>-315600</v>
      </c>
      <c r="F96" s="477">
        <v>-3222.91</v>
      </c>
      <c r="G96" s="476">
        <v>-1.1000000000000001E-3</v>
      </c>
      <c r="H96" s="474"/>
      <c r="I96" s="178"/>
      <c r="J96" s="178"/>
      <c r="K96" s="224"/>
      <c r="L96" s="225"/>
    </row>
    <row r="97" spans="1:12" ht="12.95" customHeight="1" thickBot="1">
      <c r="A97" s="178"/>
      <c r="B97" s="479" t="s">
        <v>606</v>
      </c>
      <c r="C97" s="479"/>
      <c r="D97" s="480" t="s">
        <v>683</v>
      </c>
      <c r="E97" s="481">
        <v>-93500</v>
      </c>
      <c r="F97" s="481">
        <v>-533.09</v>
      </c>
      <c r="G97" s="482">
        <v>-2.0000000000000001E-4</v>
      </c>
      <c r="H97" s="483"/>
      <c r="I97" s="178"/>
      <c r="J97" s="178"/>
      <c r="K97" s="224"/>
      <c r="L97" s="225"/>
    </row>
    <row r="98" spans="1:12" ht="12.95" customHeight="1" thickBot="1">
      <c r="A98" s="178"/>
      <c r="B98" s="465" t="s">
        <v>830</v>
      </c>
      <c r="C98" s="466"/>
      <c r="D98" s="466"/>
      <c r="E98" s="467"/>
      <c r="F98" s="487">
        <f>SUM(F87:F97)</f>
        <v>-468172.64</v>
      </c>
      <c r="G98" s="488">
        <f>SUM(G87:G97)</f>
        <v>-0.16579999999999998</v>
      </c>
      <c r="H98" s="484"/>
      <c r="I98" s="178"/>
      <c r="J98" s="178"/>
      <c r="K98" s="224"/>
      <c r="L98" s="225"/>
    </row>
    <row r="99" spans="1:12" ht="12.95" customHeight="1">
      <c r="A99" s="178"/>
      <c r="B99" s="461"/>
      <c r="C99" s="462"/>
      <c r="D99" s="462"/>
      <c r="E99" s="463"/>
      <c r="F99" s="463"/>
      <c r="G99" s="464"/>
      <c r="H99" s="178"/>
      <c r="I99" s="178"/>
      <c r="J99" s="178"/>
      <c r="K99" s="224"/>
      <c r="L99" s="225"/>
    </row>
    <row r="100" spans="1:12" ht="12.95" customHeight="1">
      <c r="A100" s="178"/>
      <c r="B100" s="179" t="s">
        <v>650</v>
      </c>
      <c r="C100" s="178"/>
      <c r="D100" s="178"/>
      <c r="E100" s="178"/>
      <c r="F100" s="451"/>
      <c r="G100" s="451"/>
      <c r="H100" s="178"/>
      <c r="I100" s="178"/>
      <c r="J100" s="178"/>
    </row>
    <row r="101" spans="1:12" ht="12.95" customHeight="1">
      <c r="A101" s="178"/>
      <c r="B101" s="179" t="s">
        <v>41</v>
      </c>
      <c r="C101" s="178"/>
      <c r="D101" s="178"/>
      <c r="E101" s="178"/>
      <c r="F101" s="451"/>
      <c r="G101" s="178"/>
      <c r="H101" s="178"/>
      <c r="I101" s="178"/>
      <c r="J101" s="178"/>
    </row>
    <row r="102" spans="1:12" ht="12.95" customHeight="1">
      <c r="A102" s="178"/>
      <c r="B102" s="619" t="s">
        <v>42</v>
      </c>
      <c r="C102" s="619"/>
      <c r="D102" s="619"/>
      <c r="E102" s="178"/>
      <c r="F102" s="178"/>
      <c r="G102" s="178"/>
      <c r="H102" s="178"/>
      <c r="I102" s="178"/>
      <c r="J102" s="178"/>
    </row>
    <row r="103" spans="1:12" ht="12.95" customHeight="1" thickBot="1">
      <c r="A103" s="178"/>
      <c r="B103" s="179"/>
      <c r="C103" s="178"/>
      <c r="D103" s="178"/>
      <c r="E103" s="178"/>
      <c r="F103" s="178"/>
      <c r="G103" s="178"/>
      <c r="H103" s="178"/>
      <c r="I103" s="178"/>
      <c r="J103" s="178"/>
    </row>
    <row r="104" spans="1:12" s="307" customFormat="1">
      <c r="B104" s="226" t="s">
        <v>667</v>
      </c>
      <c r="C104" s="227"/>
      <c r="D104" s="227"/>
      <c r="E104" s="228"/>
      <c r="F104" s="229"/>
      <c r="G104" s="229"/>
      <c r="H104" s="230"/>
    </row>
    <row r="105" spans="1:12" s="307" customFormat="1">
      <c r="B105" s="620" t="s">
        <v>668</v>
      </c>
      <c r="C105" s="621"/>
      <c r="D105" s="621"/>
      <c r="E105" s="621"/>
      <c r="F105" s="621"/>
      <c r="G105" s="621"/>
      <c r="H105" s="231"/>
    </row>
    <row r="106" spans="1:12" s="307" customFormat="1">
      <c r="B106" s="232" t="s">
        <v>832</v>
      </c>
      <c r="C106" s="233"/>
      <c r="D106" s="233"/>
      <c r="E106" s="233"/>
      <c r="F106" s="233"/>
      <c r="G106" s="234"/>
      <c r="H106" s="235"/>
    </row>
    <row r="107" spans="1:12" s="307" customFormat="1">
      <c r="B107" s="232" t="s">
        <v>669</v>
      </c>
      <c r="C107" s="233"/>
      <c r="D107" s="233"/>
      <c r="E107" s="233"/>
      <c r="F107" s="233"/>
      <c r="G107" s="234"/>
      <c r="H107" s="235"/>
    </row>
    <row r="108" spans="1:12" s="307" customFormat="1" ht="15.75" thickBot="1">
      <c r="B108" s="236"/>
      <c r="C108" s="237"/>
      <c r="D108" s="237"/>
      <c r="E108" s="238"/>
      <c r="F108" s="239"/>
      <c r="G108" s="239"/>
      <c r="H108" s="240"/>
    </row>
    <row r="109" spans="1:12" s="307" customFormat="1" ht="15.75" thickBot="1">
      <c r="B109" s="232"/>
      <c r="C109" s="233"/>
      <c r="D109" s="233"/>
      <c r="E109" s="241"/>
      <c r="F109" s="234"/>
      <c r="G109" s="234"/>
      <c r="H109" s="235"/>
    </row>
    <row r="110" spans="1:12" s="307" customFormat="1">
      <c r="B110" s="226" t="s">
        <v>406</v>
      </c>
      <c r="C110" s="227"/>
      <c r="D110" s="227"/>
      <c r="E110" s="227"/>
      <c r="F110" s="227"/>
      <c r="G110" s="229"/>
      <c r="H110" s="230"/>
    </row>
    <row r="111" spans="1:12" s="307" customFormat="1">
      <c r="B111" s="242" t="s">
        <v>407</v>
      </c>
      <c r="C111" s="243"/>
      <c r="D111" s="244"/>
      <c r="E111" s="244"/>
      <c r="F111" s="243"/>
      <c r="G111" s="234"/>
      <c r="H111" s="235"/>
    </row>
    <row r="112" spans="1:12" s="307" customFormat="1" ht="40.5">
      <c r="B112" s="622" t="s">
        <v>408</v>
      </c>
      <c r="C112" s="623" t="s">
        <v>409</v>
      </c>
      <c r="D112" s="245" t="s">
        <v>410</v>
      </c>
      <c r="E112" s="245" t="s">
        <v>410</v>
      </c>
      <c r="F112" s="245" t="s">
        <v>411</v>
      </c>
      <c r="G112" s="234"/>
      <c r="H112" s="235"/>
    </row>
    <row r="113" spans="2:10" s="307" customFormat="1">
      <c r="B113" s="622"/>
      <c r="C113" s="623"/>
      <c r="D113" s="245" t="s">
        <v>412</v>
      </c>
      <c r="E113" s="245" t="s">
        <v>413</v>
      </c>
      <c r="F113" s="245" t="s">
        <v>412</v>
      </c>
      <c r="G113" s="234"/>
      <c r="H113" s="235"/>
    </row>
    <row r="114" spans="2:10" s="307" customFormat="1">
      <c r="B114" s="246" t="s">
        <v>58</v>
      </c>
      <c r="C114" s="247" t="s">
        <v>58</v>
      </c>
      <c r="D114" s="247" t="s">
        <v>58</v>
      </c>
      <c r="E114" s="247" t="s">
        <v>58</v>
      </c>
      <c r="F114" s="247" t="s">
        <v>58</v>
      </c>
      <c r="G114" s="234"/>
      <c r="H114" s="235"/>
    </row>
    <row r="115" spans="2:10" s="307" customFormat="1" ht="15.75">
      <c r="B115" s="248" t="s">
        <v>414</v>
      </c>
      <c r="C115" s="249"/>
      <c r="D115" s="249"/>
      <c r="E115" s="249"/>
      <c r="F115" s="249"/>
      <c r="G115" s="234"/>
      <c r="H115" s="235"/>
    </row>
    <row r="116" spans="2:10" s="307" customFormat="1" ht="15.75">
      <c r="B116" s="250"/>
      <c r="C116" s="233"/>
      <c r="D116" s="233"/>
      <c r="E116" s="233"/>
      <c r="F116" s="233"/>
      <c r="G116" s="234"/>
      <c r="H116" s="235"/>
    </row>
    <row r="117" spans="2:10" s="307" customFormat="1" ht="15.75">
      <c r="B117" s="250" t="s">
        <v>670</v>
      </c>
      <c r="C117" s="233"/>
      <c r="D117" s="233"/>
      <c r="E117" s="233"/>
      <c r="F117" s="233"/>
      <c r="G117" s="234"/>
      <c r="H117" s="235"/>
    </row>
    <row r="118" spans="2:10" s="307" customFormat="1">
      <c r="B118" s="232"/>
      <c r="C118" s="233"/>
      <c r="D118" s="233"/>
      <c r="E118" s="233"/>
      <c r="F118" s="233"/>
      <c r="G118" s="234"/>
      <c r="H118" s="235"/>
    </row>
    <row r="119" spans="2:10" s="307" customFormat="1" ht="15.75">
      <c r="B119" s="250" t="s">
        <v>671</v>
      </c>
      <c r="C119" s="233"/>
      <c r="D119" s="233"/>
      <c r="E119" s="233"/>
      <c r="F119" s="233"/>
      <c r="G119" s="234"/>
      <c r="H119" s="235"/>
    </row>
    <row r="120" spans="2:10" s="307" customFormat="1">
      <c r="B120" s="251" t="s">
        <v>672</v>
      </c>
      <c r="C120" s="252" t="s">
        <v>665</v>
      </c>
      <c r="D120" s="68" t="s">
        <v>486</v>
      </c>
      <c r="E120" s="233"/>
      <c r="F120" s="253"/>
      <c r="G120" s="234"/>
      <c r="H120" s="235"/>
    </row>
    <row r="121" spans="2:10" s="307" customFormat="1">
      <c r="B121" s="251" t="s">
        <v>417</v>
      </c>
      <c r="C121" s="254">
        <v>52.516599999999997</v>
      </c>
      <c r="D121" s="254">
        <v>51.032800000000002</v>
      </c>
      <c r="E121" s="233"/>
      <c r="F121" s="233"/>
      <c r="G121" s="234"/>
      <c r="H121" s="235"/>
    </row>
    <row r="122" spans="2:10" s="307" customFormat="1">
      <c r="B122" s="251" t="s">
        <v>422</v>
      </c>
      <c r="C122" s="254">
        <v>49.133400000000002</v>
      </c>
      <c r="D122" s="254">
        <v>47.710700000000003</v>
      </c>
      <c r="E122" s="233"/>
      <c r="F122" s="233"/>
      <c r="G122" s="234"/>
      <c r="H122" s="235"/>
    </row>
    <row r="123" spans="2:10" s="307" customFormat="1">
      <c r="B123" s="232"/>
      <c r="C123" s="233"/>
      <c r="D123" s="233"/>
      <c r="E123" s="233"/>
      <c r="F123" s="233"/>
      <c r="G123" s="234"/>
      <c r="H123" s="235"/>
    </row>
    <row r="124" spans="2:10" s="307" customFormat="1" ht="15.75">
      <c r="B124" s="250" t="s">
        <v>695</v>
      </c>
      <c r="C124" s="255"/>
      <c r="D124" s="255"/>
      <c r="E124" s="255"/>
      <c r="F124" s="233"/>
      <c r="G124" s="234"/>
      <c r="H124" s="235"/>
    </row>
    <row r="125" spans="2:10" s="307" customFormat="1" ht="15.75">
      <c r="B125" s="250"/>
      <c r="C125" s="255"/>
      <c r="D125" s="255"/>
      <c r="E125" s="255"/>
      <c r="F125" s="233"/>
      <c r="G125" s="234"/>
      <c r="H125" s="235"/>
    </row>
    <row r="126" spans="2:10" s="307" customFormat="1" ht="15.75">
      <c r="B126" s="250" t="s">
        <v>696</v>
      </c>
      <c r="C126" s="255"/>
      <c r="D126" s="255"/>
      <c r="E126" s="255"/>
      <c r="F126" s="233"/>
      <c r="G126" s="234"/>
      <c r="H126" s="235"/>
    </row>
    <row r="127" spans="2:10" s="307" customFormat="1" ht="15.75">
      <c r="B127" s="250"/>
      <c r="C127" s="255"/>
      <c r="D127" s="255"/>
      <c r="E127" s="255"/>
      <c r="F127" s="233"/>
      <c r="G127" s="241"/>
      <c r="H127" s="256"/>
    </row>
    <row r="128" spans="2:10" s="307" customFormat="1" ht="15.75">
      <c r="B128" s="250" t="s">
        <v>698</v>
      </c>
      <c r="C128" s="255"/>
      <c r="D128" s="255"/>
      <c r="E128" s="257"/>
      <c r="F128" s="258"/>
      <c r="G128" s="234"/>
      <c r="H128" s="235"/>
      <c r="J128" s="308"/>
    </row>
    <row r="129" spans="2:8" s="307" customFormat="1" ht="15.75">
      <c r="B129" s="259" t="s">
        <v>446</v>
      </c>
      <c r="C129" s="255"/>
      <c r="D129" s="255"/>
      <c r="E129" s="260"/>
      <c r="F129" s="233"/>
      <c r="G129" s="234"/>
      <c r="H129" s="235"/>
    </row>
    <row r="130" spans="2:8" s="307" customFormat="1" ht="15.75">
      <c r="B130" s="261"/>
      <c r="C130" s="255"/>
      <c r="D130" s="255"/>
      <c r="E130" s="255"/>
      <c r="F130" s="262"/>
      <c r="G130" s="234"/>
      <c r="H130" s="235"/>
    </row>
    <row r="131" spans="2:8" s="307" customFormat="1" ht="15.75">
      <c r="B131" s="250" t="s">
        <v>699</v>
      </c>
      <c r="C131" s="255"/>
      <c r="D131" s="255"/>
      <c r="E131" s="260"/>
      <c r="F131" s="263"/>
      <c r="G131" s="234"/>
      <c r="H131" s="235"/>
    </row>
    <row r="132" spans="2:8" s="307" customFormat="1" ht="19.5">
      <c r="B132" s="250"/>
      <c r="C132" s="255"/>
      <c r="D132" s="255"/>
      <c r="E132" s="255"/>
      <c r="F132" s="264"/>
      <c r="G132" s="234"/>
      <c r="H132" s="235"/>
    </row>
    <row r="133" spans="2:8" s="307" customFormat="1" ht="15.75">
      <c r="B133" s="250" t="s">
        <v>711</v>
      </c>
      <c r="C133" s="255"/>
      <c r="D133" s="260"/>
      <c r="E133" s="265"/>
      <c r="F133" s="265"/>
      <c r="G133" s="234"/>
      <c r="H133" s="235"/>
    </row>
    <row r="134" spans="2:8" s="307" customFormat="1" ht="19.5">
      <c r="B134" s="250"/>
      <c r="C134" s="255"/>
      <c r="D134" s="255"/>
      <c r="E134" s="255"/>
      <c r="F134" s="264"/>
      <c r="G134" s="234"/>
      <c r="H134" s="235"/>
    </row>
    <row r="135" spans="2:8" s="307" customFormat="1" ht="15.75">
      <c r="B135" s="250" t="s">
        <v>700</v>
      </c>
      <c r="C135" s="255"/>
      <c r="D135" s="255"/>
      <c r="E135" s="266"/>
      <c r="F135"/>
      <c r="G135" s="234"/>
      <c r="H135" s="235"/>
    </row>
    <row r="136" spans="2:8" s="307" customFormat="1" ht="15.75">
      <c r="B136" s="250"/>
      <c r="C136" s="260"/>
      <c r="D136" s="255"/>
      <c r="E136" s="267"/>
      <c r="F136" s="234"/>
      <c r="G136" s="234"/>
      <c r="H136" s="235"/>
    </row>
    <row r="137" spans="2:8" s="307" customFormat="1" ht="15.75">
      <c r="B137" s="268" t="s">
        <v>716</v>
      </c>
      <c r="C137" s="255"/>
      <c r="D137" s="255"/>
      <c r="E137" s="255"/>
      <c r="F137" s="233"/>
      <c r="G137" s="234"/>
      <c r="H137" s="235"/>
    </row>
    <row r="138" spans="2:8" s="307" customFormat="1" ht="15.75">
      <c r="B138" s="268"/>
      <c r="C138" s="255"/>
      <c r="D138" s="255"/>
      <c r="E138" s="269"/>
      <c r="F138" s="269"/>
      <c r="G138" s="234"/>
      <c r="H138" s="235"/>
    </row>
    <row r="139" spans="2:8" s="307" customFormat="1" ht="15.75">
      <c r="B139" s="268" t="s">
        <v>714</v>
      </c>
      <c r="C139" s="255"/>
      <c r="D139" s="255"/>
      <c r="E139" s="269"/>
      <c r="F139" s="269"/>
      <c r="G139" s="234"/>
      <c r="H139" s="235"/>
    </row>
    <row r="140" spans="2:8" s="307" customFormat="1" ht="15.75">
      <c r="B140" s="250"/>
      <c r="C140" s="255"/>
      <c r="D140" s="255"/>
      <c r="E140" s="255"/>
      <c r="F140" s="269"/>
      <c r="G140" s="234"/>
      <c r="H140" s="235"/>
    </row>
    <row r="141" spans="2:8" s="307" customFormat="1" ht="15.75">
      <c r="B141" s="250" t="s">
        <v>697</v>
      </c>
      <c r="C141" s="255"/>
      <c r="D141" s="255"/>
      <c r="E141" s="255"/>
      <c r="F141" s="233"/>
      <c r="G141" s="234"/>
      <c r="H141" s="235"/>
    </row>
    <row r="142" spans="2:8" s="307" customFormat="1" ht="15.75">
      <c r="B142" s="259"/>
      <c r="C142" s="270"/>
      <c r="D142" s="270"/>
      <c r="E142" s="270"/>
      <c r="F142" s="271"/>
      <c r="G142" s="234"/>
      <c r="H142" s="235"/>
    </row>
    <row r="143" spans="2:8" s="307" customFormat="1" ht="15.75">
      <c r="B143" s="259" t="s">
        <v>673</v>
      </c>
      <c r="C143" s="270"/>
      <c r="D143" s="270"/>
      <c r="E143" s="270"/>
      <c r="F143" s="271"/>
      <c r="G143" s="234"/>
      <c r="H143" s="235"/>
    </row>
    <row r="144" spans="2:8" s="307" customFormat="1" ht="16.5" thickBot="1">
      <c r="B144" s="259"/>
      <c r="C144" s="270"/>
      <c r="D144" s="270"/>
      <c r="E144" s="270"/>
      <c r="F144" s="271"/>
      <c r="G144" s="234"/>
      <c r="H144" s="235"/>
    </row>
    <row r="145" spans="2:8" ht="15.75">
      <c r="B145" s="272" t="s">
        <v>674</v>
      </c>
      <c r="C145" s="273"/>
      <c r="D145" s="273"/>
      <c r="E145" s="273"/>
      <c r="F145" s="274"/>
      <c r="G145" s="229"/>
      <c r="H145" s="230"/>
    </row>
    <row r="146" spans="2:8" ht="15.75">
      <c r="B146" s="259"/>
      <c r="C146" s="270"/>
      <c r="D146" s="270"/>
      <c r="E146" s="270"/>
      <c r="F146" s="271"/>
      <c r="G146" s="271"/>
      <c r="H146" s="235"/>
    </row>
    <row r="147" spans="2:8" ht="63">
      <c r="B147" s="275" t="s">
        <v>463</v>
      </c>
      <c r="C147" s="276" t="s">
        <v>675</v>
      </c>
      <c r="D147" s="276" t="s">
        <v>676</v>
      </c>
      <c r="E147" s="276" t="s">
        <v>677</v>
      </c>
      <c r="F147" s="276" t="s">
        <v>678</v>
      </c>
      <c r="G147" s="324" t="s">
        <v>679</v>
      </c>
      <c r="H147" s="235"/>
    </row>
    <row r="148" spans="2:8" ht="15.75">
      <c r="B148" s="277" t="s">
        <v>680</v>
      </c>
      <c r="C148" s="278"/>
      <c r="D148" s="279"/>
      <c r="E148" s="280"/>
      <c r="F148" s="280"/>
      <c r="G148" s="325"/>
      <c r="H148" s="235"/>
    </row>
    <row r="149" spans="2:8" ht="15.75">
      <c r="B149" s="281" t="s">
        <v>533</v>
      </c>
      <c r="C149" s="278">
        <v>44957</v>
      </c>
      <c r="D149" s="279" t="s">
        <v>683</v>
      </c>
      <c r="E149" s="280">
        <v>6524.6380716499734</v>
      </c>
      <c r="F149" s="280">
        <v>6621.9</v>
      </c>
      <c r="G149" s="616">
        <v>21944.26</v>
      </c>
      <c r="H149" s="235"/>
    </row>
    <row r="150" spans="2:8" ht="15.75">
      <c r="B150" s="281" t="s">
        <v>570</v>
      </c>
      <c r="C150" s="278">
        <v>44957</v>
      </c>
      <c r="D150" s="279" t="s">
        <v>683</v>
      </c>
      <c r="E150" s="280">
        <v>519.12019999999995</v>
      </c>
      <c r="F150" s="280">
        <v>527.79999999999995</v>
      </c>
      <c r="G150" s="617"/>
      <c r="H150" s="235"/>
    </row>
    <row r="151" spans="2:8" ht="15.75">
      <c r="B151" s="281" t="s">
        <v>586</v>
      </c>
      <c r="C151" s="278">
        <v>44957</v>
      </c>
      <c r="D151" s="279" t="s">
        <v>683</v>
      </c>
      <c r="E151" s="280">
        <v>572.41644470588233</v>
      </c>
      <c r="F151" s="280">
        <v>570.15</v>
      </c>
      <c r="G151" s="617"/>
      <c r="H151" s="235"/>
    </row>
    <row r="152" spans="2:8" ht="15.75">
      <c r="B152" s="281" t="s">
        <v>583</v>
      </c>
      <c r="C152" s="278">
        <v>44957</v>
      </c>
      <c r="D152" s="279" t="s">
        <v>683</v>
      </c>
      <c r="E152" s="280">
        <v>2626.0641999999998</v>
      </c>
      <c r="F152" s="280">
        <v>2577</v>
      </c>
      <c r="G152" s="617"/>
      <c r="H152" s="235"/>
    </row>
    <row r="153" spans="2:8" ht="15.75">
      <c r="B153" s="281" t="s">
        <v>574</v>
      </c>
      <c r="C153" s="278">
        <v>44957</v>
      </c>
      <c r="D153" s="279" t="s">
        <v>683</v>
      </c>
      <c r="E153" s="280">
        <v>1198.9455</v>
      </c>
      <c r="F153" s="280">
        <v>1226.2</v>
      </c>
      <c r="G153" s="617"/>
      <c r="H153" s="235"/>
    </row>
    <row r="154" spans="2:8" ht="15.75">
      <c r="B154" s="281" t="s">
        <v>561</v>
      </c>
      <c r="C154" s="278">
        <v>44957</v>
      </c>
      <c r="D154" s="279" t="s">
        <v>683</v>
      </c>
      <c r="E154" s="280">
        <v>1819.7254</v>
      </c>
      <c r="F154" s="280">
        <v>1840.15</v>
      </c>
      <c r="G154" s="617"/>
      <c r="H154" s="235"/>
    </row>
    <row r="155" spans="2:8" ht="15.75">
      <c r="B155" s="281" t="s">
        <v>558</v>
      </c>
      <c r="C155" s="278">
        <v>44957</v>
      </c>
      <c r="D155" s="279" t="s">
        <v>683</v>
      </c>
      <c r="E155" s="280">
        <v>8364.0370000000003</v>
      </c>
      <c r="F155" s="280">
        <v>8428.2999999999993</v>
      </c>
      <c r="G155" s="617"/>
      <c r="H155" s="235"/>
    </row>
    <row r="156" spans="2:8" ht="15.75">
      <c r="B156" s="281" t="s">
        <v>538</v>
      </c>
      <c r="C156" s="278">
        <v>44957</v>
      </c>
      <c r="D156" s="279" t="s">
        <v>683</v>
      </c>
      <c r="E156" s="280">
        <v>2549.9050333333334</v>
      </c>
      <c r="F156" s="280">
        <v>2565.1</v>
      </c>
      <c r="G156" s="617"/>
      <c r="H156" s="235"/>
    </row>
    <row r="157" spans="2:8" ht="15.75">
      <c r="B157" s="281" t="s">
        <v>580</v>
      </c>
      <c r="C157" s="278">
        <v>44957</v>
      </c>
      <c r="D157" s="279" t="s">
        <v>683</v>
      </c>
      <c r="E157" s="280">
        <v>1015.2045376425856</v>
      </c>
      <c r="F157" s="280">
        <v>1021.2</v>
      </c>
      <c r="G157" s="618"/>
      <c r="H157" s="235"/>
    </row>
    <row r="158" spans="2:8" ht="15.75">
      <c r="B158" s="281"/>
      <c r="C158" s="278"/>
      <c r="D158" s="279"/>
      <c r="E158" s="280"/>
      <c r="F158" s="280"/>
      <c r="G158" s="325"/>
      <c r="H158" s="235"/>
    </row>
    <row r="159" spans="2:8" ht="15.75">
      <c r="B159" s="277" t="s">
        <v>682</v>
      </c>
      <c r="C159" s="278"/>
      <c r="D159" s="279"/>
      <c r="E159" s="280"/>
      <c r="F159" s="280"/>
      <c r="G159" s="325"/>
      <c r="H159" s="235"/>
    </row>
    <row r="160" spans="2:8" ht="15.75">
      <c r="B160" s="281" t="s">
        <v>701</v>
      </c>
      <c r="C160" s="278">
        <v>44957</v>
      </c>
      <c r="D160" s="279" t="s">
        <v>683</v>
      </c>
      <c r="E160" s="282">
        <v>82.947788073394491</v>
      </c>
      <c r="F160" s="282">
        <v>82.84</v>
      </c>
      <c r="G160" s="326">
        <v>8664.4500000000007</v>
      </c>
      <c r="H160" s="235"/>
    </row>
    <row r="161" spans="2:11" s="307" customFormat="1" ht="15.75">
      <c r="B161" s="628" t="s">
        <v>702</v>
      </c>
      <c r="C161" s="629"/>
      <c r="D161" s="629"/>
      <c r="E161" s="629"/>
      <c r="F161" s="629"/>
      <c r="G161" s="630"/>
      <c r="H161" s="235"/>
    </row>
    <row r="162" spans="2:11" s="307" customFormat="1" ht="30" customHeight="1">
      <c r="B162" s="631" t="s">
        <v>703</v>
      </c>
      <c r="C162" s="632"/>
      <c r="D162" s="632"/>
      <c r="E162" s="632"/>
      <c r="F162" s="632"/>
      <c r="G162" s="633"/>
      <c r="H162" s="235"/>
      <c r="J162" s="309"/>
    </row>
    <row r="163" spans="2:11" s="307" customFormat="1" ht="15.75">
      <c r="B163" s="283"/>
      <c r="C163" s="284"/>
      <c r="D163" s="284"/>
      <c r="E163" s="285"/>
      <c r="F163" s="285"/>
      <c r="G163" s="285"/>
      <c r="H163" s="235"/>
      <c r="J163" s="308"/>
      <c r="K163" s="310"/>
    </row>
    <row r="164" spans="2:11" s="307" customFormat="1" ht="15.75">
      <c r="B164" s="286" t="s">
        <v>704</v>
      </c>
      <c r="C164" s="284"/>
      <c r="D164" s="287"/>
      <c r="E164" s="285"/>
      <c r="F164" s="285"/>
      <c r="G164" s="285"/>
      <c r="H164" s="235"/>
    </row>
    <row r="165" spans="2:11" s="307" customFormat="1" ht="15.75">
      <c r="B165" s="281" t="s">
        <v>684</v>
      </c>
      <c r="C165" s="288"/>
      <c r="D165" s="288"/>
      <c r="E165" s="288" t="s">
        <v>681</v>
      </c>
      <c r="F165" s="285"/>
      <c r="G165" s="285"/>
      <c r="H165" s="235"/>
    </row>
    <row r="166" spans="2:11" s="307" customFormat="1" ht="15.75">
      <c r="B166" s="281" t="s">
        <v>685</v>
      </c>
      <c r="C166" s="288"/>
      <c r="D166" s="288"/>
      <c r="E166" s="289">
        <v>450740</v>
      </c>
      <c r="F166" s="290"/>
      <c r="G166" s="290"/>
      <c r="H166" s="235"/>
    </row>
    <row r="167" spans="2:11" s="307" customFormat="1" ht="15.75">
      <c r="B167" s="281" t="s">
        <v>686</v>
      </c>
      <c r="C167" s="288"/>
      <c r="D167" s="288"/>
      <c r="E167" s="289">
        <f>E166-E168</f>
        <v>266000</v>
      </c>
      <c r="F167" s="290"/>
      <c r="G167" s="290"/>
      <c r="H167" s="235"/>
    </row>
    <row r="168" spans="2:11" s="307" customFormat="1" ht="15.75">
      <c r="B168" s="281" t="s">
        <v>687</v>
      </c>
      <c r="C168" s="288"/>
      <c r="D168" s="288"/>
      <c r="E168" s="289">
        <v>184740</v>
      </c>
      <c r="F168" s="290"/>
      <c r="G168" s="290"/>
      <c r="H168" s="235"/>
    </row>
    <row r="169" spans="2:11" s="307" customFormat="1" ht="15.75">
      <c r="B169" s="281" t="s">
        <v>688</v>
      </c>
      <c r="C169" s="288"/>
      <c r="D169" s="288"/>
      <c r="E169" s="289" t="s">
        <v>681</v>
      </c>
      <c r="F169" s="290"/>
      <c r="G169" s="290"/>
      <c r="H169" s="235"/>
    </row>
    <row r="170" spans="2:11" s="307" customFormat="1" ht="15.75">
      <c r="B170" s="281" t="s">
        <v>689</v>
      </c>
      <c r="C170" s="288"/>
      <c r="D170" s="288"/>
      <c r="E170" s="289">
        <v>46771927098.830002</v>
      </c>
      <c r="F170" s="290"/>
      <c r="G170" s="290"/>
      <c r="H170" s="235"/>
    </row>
    <row r="171" spans="2:11" s="307" customFormat="1" ht="15.75">
      <c r="B171" s="281" t="s">
        <v>690</v>
      </c>
      <c r="C171" s="288"/>
      <c r="D171" s="288"/>
      <c r="E171" s="289">
        <v>21482222200.000004</v>
      </c>
      <c r="F171" s="290"/>
      <c r="G171" s="290"/>
      <c r="H171" s="235"/>
      <c r="J171" s="311"/>
    </row>
    <row r="172" spans="2:11" s="307" customFormat="1" ht="15.75">
      <c r="B172" s="281" t="s">
        <v>691</v>
      </c>
      <c r="C172" s="288"/>
      <c r="D172" s="288"/>
      <c r="E172" s="289">
        <v>25080953519.41</v>
      </c>
      <c r="F172" s="290"/>
      <c r="G172" s="312"/>
      <c r="H172" s="235"/>
      <c r="J172" s="313"/>
    </row>
    <row r="173" spans="2:11" s="307" customFormat="1" ht="15.75">
      <c r="B173" s="281" t="s">
        <v>692</v>
      </c>
      <c r="C173" s="288"/>
      <c r="D173" s="288"/>
      <c r="E173" s="289">
        <v>-208751379.41999999</v>
      </c>
      <c r="F173" s="290"/>
      <c r="G173" s="291"/>
      <c r="H173" s="235"/>
      <c r="J173" s="313"/>
    </row>
    <row r="174" spans="2:11" s="307" customFormat="1" ht="15.75">
      <c r="B174" s="292" t="s">
        <v>693</v>
      </c>
      <c r="C174" s="293"/>
      <c r="D174" s="293"/>
      <c r="E174" s="294"/>
      <c r="F174" s="290"/>
      <c r="G174" s="290"/>
      <c r="H174" s="235"/>
    </row>
    <row r="175" spans="2:11" s="307" customFormat="1" ht="15.75">
      <c r="B175" s="295"/>
      <c r="C175" s="285"/>
      <c r="D175" s="285"/>
      <c r="E175" s="294"/>
      <c r="F175" s="294"/>
      <c r="G175" s="290"/>
      <c r="H175" s="235"/>
    </row>
    <row r="176" spans="2:11" s="307" customFormat="1" ht="15.75">
      <c r="B176" s="286" t="s">
        <v>481</v>
      </c>
      <c r="C176" s="284"/>
      <c r="D176" s="287"/>
      <c r="E176" s="285"/>
      <c r="F176" s="285"/>
      <c r="G176" s="285"/>
      <c r="H176" s="235"/>
    </row>
    <row r="177" spans="2:12" s="307" customFormat="1" ht="15.75">
      <c r="B177" s="295"/>
      <c r="C177" s="285"/>
      <c r="D177" s="285"/>
      <c r="E177" s="285"/>
      <c r="F177" s="296"/>
      <c r="G177" s="296"/>
      <c r="H177" s="235"/>
    </row>
    <row r="178" spans="2:12" s="307" customFormat="1" ht="15.75">
      <c r="B178" s="286" t="s">
        <v>482</v>
      </c>
      <c r="C178" s="284"/>
      <c r="D178" s="297"/>
      <c r="E178" s="285"/>
      <c r="F178" s="298"/>
      <c r="G178" s="285"/>
      <c r="H178" s="235"/>
    </row>
    <row r="179" spans="2:12" s="307" customFormat="1" ht="15.75">
      <c r="B179" s="292"/>
      <c r="C179" s="293"/>
      <c r="D179" s="293"/>
      <c r="E179" s="285"/>
      <c r="F179" s="285"/>
      <c r="G179" s="285"/>
      <c r="H179" s="235"/>
    </row>
    <row r="180" spans="2:12" s="307" customFormat="1" ht="15.75">
      <c r="B180" s="299" t="s">
        <v>705</v>
      </c>
      <c r="C180" s="297"/>
      <c r="D180" s="297"/>
      <c r="E180" s="285"/>
      <c r="F180" s="298"/>
      <c r="G180" s="285"/>
      <c r="H180" s="235"/>
    </row>
    <row r="181" spans="2:12" s="307" customFormat="1" ht="63">
      <c r="B181" s="276" t="s">
        <v>463</v>
      </c>
      <c r="C181" s="276" t="s">
        <v>464</v>
      </c>
      <c r="D181" s="276" t="s">
        <v>465</v>
      </c>
      <c r="E181" s="276" t="s">
        <v>466</v>
      </c>
      <c r="F181" s="276" t="s">
        <v>467</v>
      </c>
      <c r="G181" s="285"/>
      <c r="H181" s="235"/>
    </row>
    <row r="182" spans="2:12" s="307" customFormat="1" ht="15.75">
      <c r="B182" s="634" t="s">
        <v>681</v>
      </c>
      <c r="C182" s="635"/>
      <c r="D182" s="635"/>
      <c r="E182" s="635"/>
      <c r="F182" s="636"/>
      <c r="G182" s="285"/>
      <c r="H182" s="235"/>
    </row>
    <row r="183" spans="2:12" s="307" customFormat="1" ht="15.75">
      <c r="B183" s="637" t="s">
        <v>694</v>
      </c>
      <c r="C183" s="629"/>
      <c r="D183" s="629"/>
      <c r="E183" s="629"/>
      <c r="F183" s="638"/>
      <c r="G183" s="285"/>
      <c r="H183" s="235"/>
    </row>
    <row r="184" spans="2:12" s="307" customFormat="1" ht="15.75">
      <c r="B184" s="299"/>
      <c r="C184" s="297"/>
      <c r="D184" s="297"/>
      <c r="E184" s="285"/>
      <c r="F184" s="298"/>
      <c r="G184" s="285"/>
      <c r="H184" s="235"/>
    </row>
    <row r="185" spans="2:12" s="307" customFormat="1" ht="15.75">
      <c r="B185" s="300" t="s">
        <v>706</v>
      </c>
      <c r="C185" s="287"/>
      <c r="D185" s="287"/>
      <c r="E185" s="285"/>
      <c r="F185" s="285"/>
      <c r="G185" s="285"/>
      <c r="H185" s="235"/>
    </row>
    <row r="186" spans="2:12" s="307" customFormat="1" ht="15.75">
      <c r="B186" s="281" t="s">
        <v>469</v>
      </c>
      <c r="C186" s="288"/>
      <c r="D186" s="288"/>
      <c r="E186" s="289">
        <v>1077</v>
      </c>
      <c r="F186" s="285"/>
      <c r="G186" s="285"/>
      <c r="H186" s="235"/>
    </row>
    <row r="187" spans="2:12" s="307" customFormat="1" ht="15.75">
      <c r="B187" s="281" t="s">
        <v>470</v>
      </c>
      <c r="C187" s="288"/>
      <c r="D187" s="288"/>
      <c r="E187" s="289">
        <v>854865000</v>
      </c>
      <c r="F187" s="296"/>
      <c r="G187" s="301"/>
      <c r="H187" s="235"/>
    </row>
    <row r="188" spans="2:12" s="307" customFormat="1" ht="15.75">
      <c r="B188" s="281" t="s">
        <v>471</v>
      </c>
      <c r="C188" s="288"/>
      <c r="D188" s="288"/>
      <c r="E188" s="289">
        <v>4972158.7200000007</v>
      </c>
      <c r="F188" s="285"/>
      <c r="G188" s="302"/>
      <c r="H188" s="235"/>
    </row>
    <row r="189" spans="2:12" s="307" customFormat="1">
      <c r="B189" s="303"/>
      <c r="C189" s="304"/>
      <c r="D189" s="304"/>
      <c r="E189" s="304"/>
      <c r="F189" s="304"/>
      <c r="G189" s="304"/>
      <c r="H189" s="235"/>
    </row>
    <row r="190" spans="2:12" s="307" customFormat="1" ht="16.5" thickBot="1">
      <c r="B190" s="305" t="s">
        <v>707</v>
      </c>
      <c r="C190" s="306"/>
      <c r="D190" s="306"/>
      <c r="E190" s="306"/>
      <c r="F190" s="306"/>
      <c r="G190" s="306"/>
      <c r="H190" s="240"/>
    </row>
    <row r="192" spans="2:12" ht="14.45" customHeight="1">
      <c r="B192" s="639" t="s">
        <v>744</v>
      </c>
      <c r="C192" s="640"/>
      <c r="D192" s="640"/>
      <c r="E192" s="640"/>
      <c r="F192" s="640"/>
      <c r="G192" s="640"/>
      <c r="H192" s="640"/>
      <c r="I192" s="640"/>
      <c r="J192" s="640"/>
      <c r="K192" s="641"/>
      <c r="L192" s="363"/>
    </row>
    <row r="193" spans="2:12">
      <c r="B193" s="624" t="s">
        <v>745</v>
      </c>
      <c r="C193" s="625" t="s">
        <v>746</v>
      </c>
      <c r="D193" s="625"/>
      <c r="E193" s="351" t="s">
        <v>747</v>
      </c>
      <c r="F193" s="626" t="s">
        <v>748</v>
      </c>
      <c r="G193" s="627"/>
      <c r="H193" s="625" t="s">
        <v>749</v>
      </c>
      <c r="I193" s="625"/>
      <c r="J193" s="625"/>
      <c r="K193" s="625"/>
      <c r="L193" s="363"/>
    </row>
    <row r="194" spans="2:12" ht="26.25">
      <c r="B194" s="624"/>
      <c r="C194" s="351" t="s">
        <v>422</v>
      </c>
      <c r="D194" s="351" t="s">
        <v>417</v>
      </c>
      <c r="E194" s="351" t="s">
        <v>750</v>
      </c>
      <c r="F194" s="626" t="s">
        <v>751</v>
      </c>
      <c r="G194" s="627"/>
      <c r="H194" s="351" t="s">
        <v>422</v>
      </c>
      <c r="I194" s="351" t="s">
        <v>417</v>
      </c>
      <c r="J194" s="351" t="s">
        <v>750</v>
      </c>
      <c r="K194" s="351" t="s">
        <v>751</v>
      </c>
      <c r="L194" s="364"/>
    </row>
    <row r="195" spans="2:12">
      <c r="B195" s="344" t="s">
        <v>752</v>
      </c>
      <c r="C195" s="346">
        <v>0.1765995416676347</v>
      </c>
      <c r="D195" s="347">
        <v>0.18487145666144489</v>
      </c>
      <c r="E195" s="347">
        <v>0.14555074935115231</v>
      </c>
      <c r="F195" s="646">
        <v>0.13637226683968762</v>
      </c>
      <c r="G195" s="647"/>
      <c r="H195" s="348">
        <v>47710.7</v>
      </c>
      <c r="I195" s="349">
        <v>51032.799999999996</v>
      </c>
      <c r="J195" s="349">
        <v>36899.684536758628</v>
      </c>
      <c r="K195" s="349">
        <v>34155.004404566214</v>
      </c>
      <c r="L195" s="365"/>
    </row>
    <row r="196" spans="2:12">
      <c r="B196" s="350" t="s">
        <v>753</v>
      </c>
      <c r="C196" s="346">
        <v>-7.2483687408941844E-2</v>
      </c>
      <c r="D196" s="347">
        <v>-6.3065127223949857E-2</v>
      </c>
      <c r="E196" s="347">
        <v>4.2581157673245107E-2</v>
      </c>
      <c r="F196" s="646">
        <v>5.7074965386403109E-2</v>
      </c>
      <c r="G196" s="647"/>
      <c r="H196" s="348">
        <v>9277.0754016247774</v>
      </c>
      <c r="I196" s="349">
        <v>9371.0210235024733</v>
      </c>
      <c r="J196" s="349">
        <v>10424.620545190091</v>
      </c>
      <c r="K196" s="349">
        <v>10569.142279949463</v>
      </c>
      <c r="L196" s="365"/>
    </row>
    <row r="197" spans="2:12">
      <c r="B197" s="350" t="s">
        <v>754</v>
      </c>
      <c r="C197" s="346">
        <v>0.21325147295742641</v>
      </c>
      <c r="D197" s="347">
        <v>0.22523373857028983</v>
      </c>
      <c r="E197" s="347">
        <v>0.17380552983391739</v>
      </c>
      <c r="F197" s="646">
        <v>0.15520561759160878</v>
      </c>
      <c r="G197" s="647"/>
      <c r="H197" s="348">
        <v>17858.808556830307</v>
      </c>
      <c r="I197" s="349">
        <v>18393.180876178118</v>
      </c>
      <c r="J197" s="349">
        <v>16172.920565020318</v>
      </c>
      <c r="K197" s="349">
        <v>15416.219185269592</v>
      </c>
      <c r="L197" s="365"/>
    </row>
    <row r="198" spans="2:12">
      <c r="B198" s="350" t="s">
        <v>755</v>
      </c>
      <c r="C198" s="346">
        <v>0.15249556408562892</v>
      </c>
      <c r="D198" s="347">
        <v>0.16251852378701215</v>
      </c>
      <c r="E198" s="347">
        <v>0.11504721094282067</v>
      </c>
      <c r="F198" s="646">
        <v>0.12838507957581768</v>
      </c>
      <c r="G198" s="647"/>
      <c r="H198" s="348">
        <v>20348.577838245892</v>
      </c>
      <c r="I198" s="349">
        <v>21249.942745310324</v>
      </c>
      <c r="J198" s="349">
        <v>17247.470858562378</v>
      </c>
      <c r="K198" s="349">
        <v>18305.184565065025</v>
      </c>
      <c r="L198" s="365"/>
    </row>
    <row r="200" spans="2:12">
      <c r="B200" s="648" t="s">
        <v>756</v>
      </c>
      <c r="C200" s="648"/>
      <c r="D200" s="648"/>
      <c r="E200" s="648"/>
      <c r="F200" s="648"/>
    </row>
    <row r="201" spans="2:12" ht="39">
      <c r="B201" s="361" t="s">
        <v>777</v>
      </c>
      <c r="C201" s="362" t="s">
        <v>833</v>
      </c>
      <c r="D201" s="362" t="s">
        <v>753</v>
      </c>
      <c r="E201" s="362" t="s">
        <v>754</v>
      </c>
      <c r="F201" s="362" t="s">
        <v>755</v>
      </c>
    </row>
    <row r="202" spans="2:12">
      <c r="B202" s="344" t="s">
        <v>757</v>
      </c>
      <c r="C202" s="359">
        <v>1160000</v>
      </c>
      <c r="D202" s="359">
        <v>120000</v>
      </c>
      <c r="E202" s="359">
        <v>360000</v>
      </c>
      <c r="F202" s="359">
        <v>600000</v>
      </c>
    </row>
    <row r="203" spans="2:12">
      <c r="B203" s="344" t="s">
        <v>758</v>
      </c>
      <c r="C203" s="359">
        <v>2703975.7807095433</v>
      </c>
      <c r="D203" s="359">
        <v>119388.68644905016</v>
      </c>
      <c r="E203" s="359">
        <v>464810.74170422362</v>
      </c>
      <c r="F203" s="359">
        <v>935665.24613754358</v>
      </c>
    </row>
    <row r="204" spans="2:12">
      <c r="B204" s="344" t="s">
        <v>759</v>
      </c>
      <c r="C204" s="360">
        <v>0.16750014300820679</v>
      </c>
      <c r="D204" s="360">
        <v>-9.4728437530348462E-3</v>
      </c>
      <c r="E204" s="360">
        <v>0.17352036352618294</v>
      </c>
      <c r="F204" s="360">
        <v>0.17828844685130002</v>
      </c>
    </row>
    <row r="205" spans="2:12">
      <c r="B205" s="344" t="s">
        <v>760</v>
      </c>
      <c r="C205" s="360">
        <v>0.1430163536986476</v>
      </c>
      <c r="D205" s="360">
        <v>9.3311339208994551E-2</v>
      </c>
      <c r="E205" s="360">
        <v>0.20142357964993293</v>
      </c>
      <c r="F205" s="360">
        <v>0.16178971465875658</v>
      </c>
    </row>
    <row r="206" spans="2:12">
      <c r="B206" s="344" t="s">
        <v>761</v>
      </c>
      <c r="C206" s="360">
        <v>0.13792611647129274</v>
      </c>
      <c r="D206" s="360">
        <v>0.10521373434853618</v>
      </c>
      <c r="E206" s="360">
        <v>0.18980626479606913</v>
      </c>
      <c r="F206" s="360">
        <v>0.15674227882245007</v>
      </c>
    </row>
    <row r="208" spans="2:12">
      <c r="B208" s="648" t="s">
        <v>762</v>
      </c>
      <c r="C208" s="648"/>
      <c r="D208" s="648"/>
      <c r="E208" s="648"/>
      <c r="F208" s="648"/>
    </row>
    <row r="209" spans="2:6" ht="39">
      <c r="B209" s="361" t="s">
        <v>777</v>
      </c>
      <c r="C209" s="362" t="s">
        <v>833</v>
      </c>
      <c r="D209" s="362" t="s">
        <v>753</v>
      </c>
      <c r="E209" s="362" t="s">
        <v>754</v>
      </c>
      <c r="F209" s="362" t="s">
        <v>755</v>
      </c>
    </row>
    <row r="210" spans="2:6">
      <c r="B210" s="344" t="s">
        <v>757</v>
      </c>
      <c r="C210" s="359">
        <v>1160000</v>
      </c>
      <c r="D210" s="359">
        <v>120000</v>
      </c>
      <c r="E210" s="359">
        <v>360000</v>
      </c>
      <c r="F210" s="359">
        <v>600000</v>
      </c>
    </row>
    <row r="211" spans="2:6">
      <c r="B211" s="344" t="s">
        <v>758</v>
      </c>
      <c r="C211" s="359">
        <v>2835624.5031053415</v>
      </c>
      <c r="D211" s="359">
        <v>120022.85942072424</v>
      </c>
      <c r="E211" s="359">
        <v>473055.52698009188</v>
      </c>
      <c r="F211" s="359">
        <v>961856.06163116719</v>
      </c>
    </row>
    <row r="212" spans="2:6">
      <c r="B212" s="344" t="s">
        <v>759</v>
      </c>
      <c r="C212" s="360">
        <v>0.1766898904695253</v>
      </c>
      <c r="D212" s="360">
        <v>3.5476813653005738E-4</v>
      </c>
      <c r="E212" s="360">
        <v>0.18601263118673816</v>
      </c>
      <c r="F212" s="360">
        <v>0.18961309744033303</v>
      </c>
    </row>
    <row r="213" spans="2:6">
      <c r="B213" s="344" t="s">
        <v>760</v>
      </c>
      <c r="C213" s="360">
        <v>0.1430163536986476</v>
      </c>
      <c r="D213" s="360">
        <v>9.3311339208994551E-2</v>
      </c>
      <c r="E213" s="360">
        <v>0.20142357964993293</v>
      </c>
      <c r="F213" s="360">
        <v>0.16178971465875658</v>
      </c>
    </row>
    <row r="214" spans="2:6">
      <c r="B214" s="344" t="s">
        <v>761</v>
      </c>
      <c r="C214" s="360">
        <v>0.13792611647129274</v>
      </c>
      <c r="D214" s="360">
        <v>0.10521373434853618</v>
      </c>
      <c r="E214" s="360">
        <v>0.18980626479606913</v>
      </c>
      <c r="F214" s="360">
        <v>0.15674227882245007</v>
      </c>
    </row>
    <row r="216" spans="2:6">
      <c r="B216" s="361" t="s">
        <v>763</v>
      </c>
      <c r="C216" s="361"/>
    </row>
    <row r="217" spans="2:6">
      <c r="B217" s="345" t="s">
        <v>764</v>
      </c>
      <c r="C217" s="353">
        <v>0.19676619310672222</v>
      </c>
    </row>
    <row r="218" spans="2:6">
      <c r="B218" s="345" t="s">
        <v>765</v>
      </c>
      <c r="C218" s="353">
        <v>0.22821187348500888</v>
      </c>
    </row>
    <row r="219" spans="2:6">
      <c r="B219" s="345" t="s">
        <v>766</v>
      </c>
      <c r="C219" s="354">
        <v>0.75444889446631314</v>
      </c>
    </row>
    <row r="220" spans="2:6">
      <c r="B220" s="345" t="s">
        <v>767</v>
      </c>
      <c r="C220" s="354">
        <v>0.77962200352644151</v>
      </c>
    </row>
    <row r="221" spans="2:6">
      <c r="B221" s="345" t="s">
        <v>768</v>
      </c>
      <c r="C221" s="354">
        <v>0.19041283620297006</v>
      </c>
    </row>
    <row r="222" spans="2:6">
      <c r="B222" s="345" t="s">
        <v>769</v>
      </c>
      <c r="C222" s="355">
        <v>-4.7115263872568203E-2</v>
      </c>
    </row>
    <row r="223" spans="2:6">
      <c r="B223" s="356" t="s">
        <v>770</v>
      </c>
      <c r="C223" s="357">
        <v>0.26884345534506987</v>
      </c>
    </row>
    <row r="224" spans="2:6">
      <c r="B224" s="344" t="s">
        <v>771</v>
      </c>
      <c r="C224" s="358">
        <v>6.6000000000000003E-2</v>
      </c>
    </row>
    <row r="226" spans="2:6">
      <c r="B226" s="351" t="s">
        <v>772</v>
      </c>
      <c r="C226" s="361"/>
    </row>
    <row r="227" spans="2:6">
      <c r="B227" s="345" t="s">
        <v>773</v>
      </c>
      <c r="C227" s="352">
        <v>4.037425294469444E-2</v>
      </c>
    </row>
    <row r="229" spans="2:6">
      <c r="B229" s="351" t="s">
        <v>774</v>
      </c>
    </row>
    <row r="230" spans="2:6">
      <c r="B230" s="344" t="s">
        <v>775</v>
      </c>
    </row>
    <row r="231" spans="2:6">
      <c r="B231" s="344" t="s">
        <v>776</v>
      </c>
    </row>
    <row r="232" spans="2:6" ht="15.75" thickBot="1"/>
    <row r="233" spans="2:6">
      <c r="B233" s="366"/>
      <c r="C233" s="367"/>
      <c r="D233" s="367"/>
      <c r="E233" s="642" t="s">
        <v>778</v>
      </c>
      <c r="F233" s="643"/>
    </row>
    <row r="234" spans="2:6">
      <c r="B234" s="368" t="s">
        <v>779</v>
      </c>
      <c r="C234" s="369"/>
      <c r="D234" s="369"/>
      <c r="E234" s="370"/>
      <c r="F234" s="371"/>
    </row>
    <row r="235" spans="2:6">
      <c r="B235" s="372"/>
      <c r="C235" s="369"/>
      <c r="D235" s="369"/>
      <c r="E235" s="373"/>
      <c r="F235" s="371"/>
    </row>
    <row r="236" spans="2:6">
      <c r="B236" s="372"/>
      <c r="C236" s="374"/>
      <c r="D236" s="374"/>
      <c r="E236" s="370"/>
      <c r="F236" s="371"/>
    </row>
    <row r="237" spans="2:6">
      <c r="B237" s="375" t="s">
        <v>780</v>
      </c>
      <c r="C237" s="374"/>
      <c r="D237" s="374"/>
      <c r="E237" s="370"/>
      <c r="F237" s="371"/>
    </row>
    <row r="238" spans="2:6">
      <c r="B238" s="644" t="s">
        <v>781</v>
      </c>
      <c r="C238" s="645"/>
      <c r="D238" s="645"/>
      <c r="E238" s="370"/>
      <c r="F238" s="371"/>
    </row>
    <row r="239" spans="2:6">
      <c r="B239" s="644"/>
      <c r="C239" s="645"/>
      <c r="D239" s="645"/>
      <c r="E239" s="370"/>
      <c r="F239" s="371"/>
    </row>
    <row r="240" spans="2:6">
      <c r="B240" s="375" t="s">
        <v>782</v>
      </c>
      <c r="C240" s="374"/>
      <c r="D240" s="374"/>
      <c r="E240" s="370"/>
      <c r="F240" s="371"/>
    </row>
    <row r="241" spans="2:6">
      <c r="B241" s="372"/>
      <c r="C241" s="369"/>
      <c r="D241" s="369"/>
      <c r="E241" s="370"/>
      <c r="F241" s="371"/>
    </row>
    <row r="242" spans="2:6" ht="15.75" thickBot="1">
      <c r="B242" s="376"/>
      <c r="C242" s="377"/>
      <c r="D242" s="377"/>
      <c r="E242" s="378"/>
      <c r="F242" s="379"/>
    </row>
    <row r="243" spans="2:6" ht="15.75" thickBot="1"/>
    <row r="244" spans="2:6" ht="15.75">
      <c r="B244" s="380" t="s">
        <v>783</v>
      </c>
    </row>
    <row r="245" spans="2:6" ht="15.75">
      <c r="B245" s="381" t="s">
        <v>784</v>
      </c>
    </row>
    <row r="246" spans="2:6">
      <c r="B246" s="382"/>
    </row>
    <row r="247" spans="2:6">
      <c r="B247" s="382"/>
    </row>
    <row r="248" spans="2:6">
      <c r="B248" s="382"/>
    </row>
    <row r="249" spans="2:6">
      <c r="B249" s="382"/>
    </row>
    <row r="250" spans="2:6">
      <c r="B250" s="382"/>
    </row>
    <row r="251" spans="2:6">
      <c r="B251" s="382"/>
    </row>
    <row r="252" spans="2:6">
      <c r="B252" s="382"/>
    </row>
    <row r="253" spans="2:6">
      <c r="B253" s="382"/>
    </row>
    <row r="254" spans="2:6" ht="15.75" thickBot="1">
      <c r="B254" s="383"/>
    </row>
  </sheetData>
  <sortState xmlns:xlrd2="http://schemas.microsoft.com/office/spreadsheetml/2017/richdata2" ref="B34:G42">
    <sortCondition descending="1" ref="G34:G42"/>
  </sortState>
  <mergeCells count="24">
    <mergeCell ref="E233:F233"/>
    <mergeCell ref="B238:D239"/>
    <mergeCell ref="F195:G195"/>
    <mergeCell ref="F196:G196"/>
    <mergeCell ref="F197:G197"/>
    <mergeCell ref="F198:G198"/>
    <mergeCell ref="B200:F200"/>
    <mergeCell ref="B208:F208"/>
    <mergeCell ref="B161:G161"/>
    <mergeCell ref="B162:G162"/>
    <mergeCell ref="B182:F182"/>
    <mergeCell ref="B183:F183"/>
    <mergeCell ref="B192:K192"/>
    <mergeCell ref="B193:B194"/>
    <mergeCell ref="C193:D193"/>
    <mergeCell ref="F193:G193"/>
    <mergeCell ref="H193:K193"/>
    <mergeCell ref="F194:G194"/>
    <mergeCell ref="G149:G157"/>
    <mergeCell ref="B1:F1"/>
    <mergeCell ref="B102:D102"/>
    <mergeCell ref="B105:G105"/>
    <mergeCell ref="B112:B113"/>
    <mergeCell ref="C112:C113"/>
  </mergeCells>
  <hyperlinks>
    <hyperlink ref="I2" location="'Scheme Dash Board'!A1" display="Back to Scheme DashBoard" xr:uid="{9BC24115-5B16-4108-8432-7D176D6C65CA}"/>
  </hyperlinks>
  <pageMargins left="0.7" right="0.7" top="0.75" bottom="0.75" header="0.3" footer="0.3"/>
  <pageSetup orientation="portrait" verticalDpi="0" r:id="rId1"/>
  <ignoredErrors>
    <ignoredError sqref="F9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934C-2EBF-44FF-B7EE-79005D461858}">
  <sheetPr>
    <outlinePr summaryBelow="0"/>
  </sheetPr>
  <dimension ref="A1:L139"/>
  <sheetViews>
    <sheetView zoomScale="90" zoomScaleNormal="90" workbookViewId="0">
      <selection activeCell="J2" sqref="J2"/>
    </sheetView>
  </sheetViews>
  <sheetFormatPr defaultColWidth="8.7109375" defaultRowHeight="15"/>
  <cols>
    <col min="1" max="1" width="3.42578125" style="180" customWidth="1"/>
    <col min="2" max="2" width="50" style="180" customWidth="1"/>
    <col min="3" max="3" width="20.5703125" style="180" bestFit="1" customWidth="1"/>
    <col min="4" max="4" width="35.7109375" style="180" customWidth="1"/>
    <col min="5" max="5" width="12.7109375" style="180" customWidth="1"/>
    <col min="6" max="6" width="19.28515625" style="180" customWidth="1"/>
    <col min="7" max="7" width="7.7109375" style="180" bestFit="1" customWidth="1"/>
    <col min="8" max="8" width="10.28515625" style="180" customWidth="1"/>
    <col min="9" max="9" width="8.7109375" style="180" customWidth="1"/>
    <col min="10" max="10" width="10.85546875" style="180" customWidth="1"/>
    <col min="11" max="16384" width="8.7109375" style="180"/>
  </cols>
  <sheetData>
    <row r="1" spans="1:12" ht="15.95" customHeight="1">
      <c r="A1" s="178"/>
      <c r="B1" s="619" t="s">
        <v>724</v>
      </c>
      <c r="C1" s="619"/>
      <c r="D1" s="619"/>
      <c r="E1" s="619"/>
      <c r="F1" s="619"/>
      <c r="G1" s="178"/>
      <c r="H1" s="178"/>
      <c r="I1" s="178"/>
      <c r="J1" s="178"/>
    </row>
    <row r="2" spans="1:12" ht="12.95" customHeight="1">
      <c r="A2" s="178"/>
      <c r="B2" s="181"/>
      <c r="C2" s="178"/>
      <c r="D2" s="178"/>
      <c r="E2" s="178"/>
      <c r="F2" s="178"/>
      <c r="G2" s="178"/>
      <c r="H2" s="178"/>
      <c r="I2" s="536"/>
      <c r="J2" s="537" t="s">
        <v>901</v>
      </c>
      <c r="K2" s="538"/>
      <c r="L2" s="304"/>
    </row>
    <row r="3" spans="1:12" ht="12.95" customHeight="1" thickBot="1">
      <c r="A3" s="182" t="s">
        <v>2</v>
      </c>
      <c r="B3" s="183" t="s">
        <v>490</v>
      </c>
      <c r="C3" s="178"/>
      <c r="D3" s="178"/>
      <c r="E3" s="178"/>
      <c r="F3" s="178"/>
      <c r="G3" s="178"/>
      <c r="H3" s="178"/>
      <c r="I3" s="178"/>
      <c r="J3" s="178"/>
    </row>
    <row r="4" spans="1:12" ht="27.95" customHeight="1">
      <c r="A4" s="178"/>
      <c r="B4" s="184" t="s">
        <v>3</v>
      </c>
      <c r="C4" s="185" t="s">
        <v>4</v>
      </c>
      <c r="D4" s="186" t="s">
        <v>5</v>
      </c>
      <c r="E4" s="186" t="s">
        <v>6</v>
      </c>
      <c r="F4" s="186" t="s">
        <v>7</v>
      </c>
      <c r="G4" s="186" t="s">
        <v>8</v>
      </c>
      <c r="H4" s="186" t="s">
        <v>9</v>
      </c>
      <c r="I4" s="187" t="s">
        <v>10</v>
      </c>
      <c r="J4" s="188" t="s">
        <v>491</v>
      </c>
    </row>
    <row r="5" spans="1:12" ht="12.95" customHeight="1">
      <c r="A5" s="178"/>
      <c r="B5" s="189" t="s">
        <v>11</v>
      </c>
      <c r="C5" s="190"/>
      <c r="D5" s="190"/>
      <c r="E5" s="190"/>
      <c r="F5" s="190"/>
      <c r="G5" s="190"/>
      <c r="H5" s="191"/>
      <c r="I5" s="192"/>
      <c r="J5" s="178"/>
    </row>
    <row r="6" spans="1:12" ht="12.95" customHeight="1">
      <c r="A6" s="178"/>
      <c r="B6" s="189" t="s">
        <v>12</v>
      </c>
      <c r="C6" s="190"/>
      <c r="D6" s="190"/>
      <c r="E6" s="190"/>
      <c r="F6" s="178"/>
      <c r="G6" s="191"/>
      <c r="H6" s="191"/>
      <c r="I6" s="192"/>
      <c r="J6" s="178"/>
    </row>
    <row r="7" spans="1:12" ht="12.95" customHeight="1">
      <c r="A7" s="193" t="s">
        <v>492</v>
      </c>
      <c r="B7" s="194" t="s">
        <v>493</v>
      </c>
      <c r="C7" s="190" t="s">
        <v>494</v>
      </c>
      <c r="D7" s="190" t="s">
        <v>13</v>
      </c>
      <c r="E7" s="195">
        <v>271800</v>
      </c>
      <c r="F7" s="196">
        <v>7169</v>
      </c>
      <c r="G7" s="197">
        <v>7.6100000000000001E-2</v>
      </c>
      <c r="H7" s="198"/>
      <c r="I7" s="199"/>
      <c r="J7" s="178"/>
    </row>
    <row r="8" spans="1:12" ht="12.95" customHeight="1">
      <c r="A8" s="193" t="s">
        <v>495</v>
      </c>
      <c r="B8" s="194" t="s">
        <v>496</v>
      </c>
      <c r="C8" s="190" t="s">
        <v>497</v>
      </c>
      <c r="D8" s="190" t="s">
        <v>13</v>
      </c>
      <c r="E8" s="195">
        <v>106624</v>
      </c>
      <c r="F8" s="196">
        <v>6121.92</v>
      </c>
      <c r="G8" s="197">
        <v>6.5000000000000002E-2</v>
      </c>
      <c r="H8" s="198"/>
      <c r="I8" s="199"/>
      <c r="J8" s="178"/>
    </row>
    <row r="9" spans="1:12" ht="12.95" customHeight="1">
      <c r="A9" s="193" t="s">
        <v>498</v>
      </c>
      <c r="B9" s="194" t="s">
        <v>499</v>
      </c>
      <c r="C9" s="190" t="s">
        <v>500</v>
      </c>
      <c r="D9" s="190" t="s">
        <v>501</v>
      </c>
      <c r="E9" s="195">
        <v>587358</v>
      </c>
      <c r="F9" s="196">
        <v>5484.46</v>
      </c>
      <c r="G9" s="197">
        <v>5.8200000000000002E-2</v>
      </c>
      <c r="H9" s="198"/>
      <c r="I9" s="199"/>
      <c r="J9" s="178"/>
    </row>
    <row r="10" spans="1:12" ht="12.95" customHeight="1">
      <c r="A10" s="193" t="s">
        <v>502</v>
      </c>
      <c r="B10" s="194" t="s">
        <v>503</v>
      </c>
      <c r="C10" s="190" t="s">
        <v>504</v>
      </c>
      <c r="D10" s="190" t="s">
        <v>501</v>
      </c>
      <c r="E10" s="195">
        <v>613465</v>
      </c>
      <c r="F10" s="196">
        <v>5465.05</v>
      </c>
      <c r="G10" s="197">
        <v>5.8000000000000003E-2</v>
      </c>
      <c r="H10" s="198"/>
      <c r="I10" s="199"/>
      <c r="J10" s="178"/>
    </row>
    <row r="11" spans="1:12" ht="12.95" customHeight="1">
      <c r="A11" s="193" t="s">
        <v>14</v>
      </c>
      <c r="B11" s="194" t="s">
        <v>15</v>
      </c>
      <c r="C11" s="190" t="s">
        <v>16</v>
      </c>
      <c r="D11" s="190" t="s">
        <v>17</v>
      </c>
      <c r="E11" s="195">
        <v>1596935</v>
      </c>
      <c r="F11" s="196">
        <v>5294.64</v>
      </c>
      <c r="G11" s="197">
        <v>5.62E-2</v>
      </c>
      <c r="H11" s="198"/>
      <c r="I11" s="199"/>
      <c r="J11" s="178"/>
    </row>
    <row r="12" spans="1:12" ht="12.95" customHeight="1">
      <c r="A12" s="193" t="s">
        <v>505</v>
      </c>
      <c r="B12" s="194" t="s">
        <v>506</v>
      </c>
      <c r="C12" s="190" t="s">
        <v>507</v>
      </c>
      <c r="D12" s="190" t="s">
        <v>508</v>
      </c>
      <c r="E12" s="195">
        <v>441932</v>
      </c>
      <c r="F12" s="196">
        <v>4593</v>
      </c>
      <c r="G12" s="197">
        <v>4.8800000000000003E-2</v>
      </c>
      <c r="H12" s="198"/>
      <c r="I12" s="199"/>
      <c r="J12" s="178"/>
    </row>
    <row r="13" spans="1:12" ht="12.95" customHeight="1">
      <c r="A13" s="193" t="s">
        <v>651</v>
      </c>
      <c r="B13" s="194" t="s">
        <v>652</v>
      </c>
      <c r="C13" s="190" t="s">
        <v>653</v>
      </c>
      <c r="D13" s="190" t="s">
        <v>508</v>
      </c>
      <c r="E13" s="195">
        <v>139994</v>
      </c>
      <c r="F13" s="196">
        <v>4559.18</v>
      </c>
      <c r="G13" s="197">
        <v>4.8399999999999999E-2</v>
      </c>
      <c r="H13" s="198"/>
      <c r="I13" s="199"/>
      <c r="J13" s="178"/>
    </row>
    <row r="14" spans="1:12" ht="12.95" customHeight="1">
      <c r="A14" s="193" t="s">
        <v>654</v>
      </c>
      <c r="B14" s="194" t="s">
        <v>655</v>
      </c>
      <c r="C14" s="190" t="s">
        <v>656</v>
      </c>
      <c r="D14" s="190" t="s">
        <v>508</v>
      </c>
      <c r="E14" s="195">
        <v>1150879</v>
      </c>
      <c r="F14" s="196">
        <v>4520.08</v>
      </c>
      <c r="G14" s="197">
        <v>4.8000000000000001E-2</v>
      </c>
      <c r="H14" s="198"/>
      <c r="I14" s="199"/>
      <c r="J14" s="178"/>
    </row>
    <row r="15" spans="1:12" ht="12.95" customHeight="1">
      <c r="A15" s="193" t="s">
        <v>18</v>
      </c>
      <c r="B15" s="194" t="s">
        <v>19</v>
      </c>
      <c r="C15" s="190" t="s">
        <v>20</v>
      </c>
      <c r="D15" s="190" t="s">
        <v>21</v>
      </c>
      <c r="E15" s="195">
        <v>1995000</v>
      </c>
      <c r="F15" s="196">
        <v>4489.75</v>
      </c>
      <c r="G15" s="197">
        <v>4.7699999999999999E-2</v>
      </c>
      <c r="H15" s="198"/>
      <c r="I15" s="199"/>
      <c r="J15" s="178"/>
    </row>
    <row r="16" spans="1:12" ht="12.95" customHeight="1">
      <c r="A16" s="193" t="s">
        <v>576</v>
      </c>
      <c r="B16" s="194" t="s">
        <v>577</v>
      </c>
      <c r="C16" s="190" t="s">
        <v>578</v>
      </c>
      <c r="D16" s="190" t="s">
        <v>13</v>
      </c>
      <c r="E16" s="195">
        <v>88173</v>
      </c>
      <c r="F16" s="196">
        <v>4062.22</v>
      </c>
      <c r="G16" s="197">
        <v>4.3099999999999999E-2</v>
      </c>
      <c r="H16" s="198"/>
      <c r="I16" s="199"/>
      <c r="J16" s="178"/>
    </row>
    <row r="17" spans="1:10" ht="12.95" customHeight="1">
      <c r="A17" s="193" t="s">
        <v>22</v>
      </c>
      <c r="B17" s="194" t="s">
        <v>23</v>
      </c>
      <c r="C17" s="190" t="s">
        <v>24</v>
      </c>
      <c r="D17" s="190" t="s">
        <v>25</v>
      </c>
      <c r="E17" s="195">
        <v>1870000</v>
      </c>
      <c r="F17" s="196">
        <v>3996.19</v>
      </c>
      <c r="G17" s="197">
        <v>4.24E-2</v>
      </c>
      <c r="H17" s="198"/>
      <c r="I17" s="199"/>
      <c r="J17" s="178"/>
    </row>
    <row r="18" spans="1:10" ht="12.95" customHeight="1">
      <c r="A18" s="193" t="s">
        <v>557</v>
      </c>
      <c r="B18" s="194" t="s">
        <v>558</v>
      </c>
      <c r="C18" s="190" t="s">
        <v>559</v>
      </c>
      <c r="D18" s="190" t="s">
        <v>26</v>
      </c>
      <c r="E18" s="195">
        <v>35311</v>
      </c>
      <c r="F18" s="196">
        <v>2964.22</v>
      </c>
      <c r="G18" s="197">
        <v>3.15E-2</v>
      </c>
      <c r="H18" s="198"/>
      <c r="I18" s="199"/>
      <c r="J18" s="178"/>
    </row>
    <row r="19" spans="1:10" ht="12.95" customHeight="1">
      <c r="A19" s="193" t="s">
        <v>509</v>
      </c>
      <c r="B19" s="194" t="s">
        <v>510</v>
      </c>
      <c r="C19" s="190" t="s">
        <v>511</v>
      </c>
      <c r="D19" s="190" t="s">
        <v>26</v>
      </c>
      <c r="E19" s="195">
        <v>93826</v>
      </c>
      <c r="F19" s="196">
        <v>2569.75</v>
      </c>
      <c r="G19" s="197">
        <v>2.7300000000000001E-2</v>
      </c>
      <c r="H19" s="198"/>
      <c r="I19" s="199"/>
      <c r="J19" s="178"/>
    </row>
    <row r="20" spans="1:10" ht="12.95" customHeight="1">
      <c r="A20" s="193" t="s">
        <v>657</v>
      </c>
      <c r="B20" s="194" t="s">
        <v>658</v>
      </c>
      <c r="C20" s="190" t="s">
        <v>659</v>
      </c>
      <c r="D20" s="190" t="s">
        <v>660</v>
      </c>
      <c r="E20" s="195">
        <v>535397</v>
      </c>
      <c r="F20" s="196">
        <v>1673.38</v>
      </c>
      <c r="G20" s="197">
        <v>1.78E-2</v>
      </c>
      <c r="H20" s="198"/>
      <c r="I20" s="199"/>
      <c r="J20" s="178"/>
    </row>
    <row r="21" spans="1:10" ht="12.95" customHeight="1">
      <c r="A21" s="193" t="s">
        <v>519</v>
      </c>
      <c r="B21" s="194" t="s">
        <v>520</v>
      </c>
      <c r="C21" s="190" t="s">
        <v>521</v>
      </c>
      <c r="D21" s="190" t="s">
        <v>515</v>
      </c>
      <c r="E21" s="195">
        <v>230215</v>
      </c>
      <c r="F21" s="196">
        <v>1580.08</v>
      </c>
      <c r="G21" s="197">
        <v>1.6799999999999999E-2</v>
      </c>
      <c r="H21" s="198"/>
      <c r="I21" s="199"/>
      <c r="J21" s="178"/>
    </row>
    <row r="22" spans="1:10" ht="12.95" customHeight="1">
      <c r="A22" s="193" t="s">
        <v>525</v>
      </c>
      <c r="B22" s="194" t="s">
        <v>526</v>
      </c>
      <c r="C22" s="190" t="s">
        <v>527</v>
      </c>
      <c r="D22" s="190" t="s">
        <v>528</v>
      </c>
      <c r="E22" s="195">
        <v>1124000</v>
      </c>
      <c r="F22" s="196">
        <v>1383.08</v>
      </c>
      <c r="G22" s="197">
        <v>1.47E-2</v>
      </c>
      <c r="H22" s="198"/>
      <c r="I22" s="199"/>
      <c r="J22" s="178"/>
    </row>
    <row r="23" spans="1:10" ht="12.95" customHeight="1">
      <c r="A23" s="193" t="s">
        <v>512</v>
      </c>
      <c r="B23" s="194" t="s">
        <v>513</v>
      </c>
      <c r="C23" s="190" t="s">
        <v>514</v>
      </c>
      <c r="D23" s="190" t="s">
        <v>515</v>
      </c>
      <c r="E23" s="195">
        <v>878211</v>
      </c>
      <c r="F23" s="196">
        <v>1229.5</v>
      </c>
      <c r="G23" s="197">
        <v>1.3100000000000001E-2</v>
      </c>
      <c r="H23" s="198"/>
      <c r="I23" s="199"/>
      <c r="J23" s="178"/>
    </row>
    <row r="24" spans="1:10" ht="12.95" customHeight="1">
      <c r="A24" s="193" t="s">
        <v>547</v>
      </c>
      <c r="B24" s="194" t="s">
        <v>548</v>
      </c>
      <c r="C24" s="190" t="s">
        <v>549</v>
      </c>
      <c r="D24" s="190" t="s">
        <v>550</v>
      </c>
      <c r="E24" s="195">
        <v>46003</v>
      </c>
      <c r="F24" s="196">
        <v>980.44</v>
      </c>
      <c r="G24" s="197">
        <v>1.04E-2</v>
      </c>
      <c r="H24" s="198"/>
      <c r="I24" s="199"/>
      <c r="J24" s="178"/>
    </row>
    <row r="25" spans="1:10" ht="12.95" customHeight="1">
      <c r="A25" s="193" t="s">
        <v>535</v>
      </c>
      <c r="B25" s="194" t="s">
        <v>536</v>
      </c>
      <c r="C25" s="190" t="s">
        <v>537</v>
      </c>
      <c r="D25" s="190" t="s">
        <v>532</v>
      </c>
      <c r="E25" s="195">
        <v>225059</v>
      </c>
      <c r="F25" s="196">
        <v>945.14</v>
      </c>
      <c r="G25" s="197">
        <v>0.01</v>
      </c>
      <c r="H25" s="198"/>
      <c r="I25" s="199"/>
      <c r="J25" s="178"/>
    </row>
    <row r="26" spans="1:10" ht="12.95" customHeight="1">
      <c r="A26" s="193" t="s">
        <v>529</v>
      </c>
      <c r="B26" s="194" t="s">
        <v>530</v>
      </c>
      <c r="C26" s="190" t="s">
        <v>531</v>
      </c>
      <c r="D26" s="190" t="s">
        <v>532</v>
      </c>
      <c r="E26" s="195">
        <v>94240</v>
      </c>
      <c r="F26" s="196">
        <v>943.72</v>
      </c>
      <c r="G26" s="197">
        <v>0.01</v>
      </c>
      <c r="H26" s="198"/>
      <c r="I26" s="199"/>
      <c r="J26" s="178"/>
    </row>
    <row r="27" spans="1:10" ht="12.95" customHeight="1">
      <c r="A27" s="193" t="s">
        <v>661</v>
      </c>
      <c r="B27" s="194" t="s">
        <v>662</v>
      </c>
      <c r="C27" s="190" t="s">
        <v>663</v>
      </c>
      <c r="D27" s="190" t="s">
        <v>664</v>
      </c>
      <c r="E27" s="195">
        <v>176391</v>
      </c>
      <c r="F27" s="196">
        <v>934.08</v>
      </c>
      <c r="G27" s="197">
        <v>9.9000000000000008E-3</v>
      </c>
      <c r="H27" s="198"/>
      <c r="I27" s="199"/>
      <c r="J27" s="178"/>
    </row>
    <row r="28" spans="1:10" ht="12.95" customHeight="1">
      <c r="A28" s="193" t="s">
        <v>544</v>
      </c>
      <c r="B28" s="194" t="s">
        <v>545</v>
      </c>
      <c r="C28" s="190" t="s">
        <v>546</v>
      </c>
      <c r="D28" s="190" t="s">
        <v>532</v>
      </c>
      <c r="E28" s="195">
        <v>85500</v>
      </c>
      <c r="F28" s="196">
        <v>919.94</v>
      </c>
      <c r="G28" s="197">
        <v>9.7999999999999997E-3</v>
      </c>
      <c r="H28" s="198"/>
      <c r="I28" s="199"/>
      <c r="J28" s="178"/>
    </row>
    <row r="29" spans="1:10" ht="12.95" customHeight="1">
      <c r="A29" s="193" t="s">
        <v>516</v>
      </c>
      <c r="B29" s="194" t="s">
        <v>517</v>
      </c>
      <c r="C29" s="190" t="s">
        <v>518</v>
      </c>
      <c r="D29" s="190" t="s">
        <v>515</v>
      </c>
      <c r="E29" s="195">
        <v>81364</v>
      </c>
      <c r="F29" s="196">
        <v>907.45</v>
      </c>
      <c r="G29" s="197">
        <v>9.5999999999999992E-3</v>
      </c>
      <c r="H29" s="198"/>
      <c r="I29" s="199"/>
      <c r="J29" s="178"/>
    </row>
    <row r="30" spans="1:10" ht="12.95" customHeight="1">
      <c r="A30" s="193" t="s">
        <v>551</v>
      </c>
      <c r="B30" s="194" t="s">
        <v>552</v>
      </c>
      <c r="C30" s="190" t="s">
        <v>553</v>
      </c>
      <c r="D30" s="190" t="s">
        <v>532</v>
      </c>
      <c r="E30" s="195">
        <v>107180</v>
      </c>
      <c r="F30" s="196">
        <v>903.63</v>
      </c>
      <c r="G30" s="197">
        <v>9.5999999999999992E-3</v>
      </c>
      <c r="H30" s="198"/>
      <c r="I30" s="199"/>
      <c r="J30" s="178"/>
    </row>
    <row r="31" spans="1:10" ht="12.95" customHeight="1">
      <c r="A31" s="193" t="s">
        <v>541</v>
      </c>
      <c r="B31" s="194" t="s">
        <v>542</v>
      </c>
      <c r="C31" s="190" t="s">
        <v>543</v>
      </c>
      <c r="D31" s="190" t="s">
        <v>532</v>
      </c>
      <c r="E31" s="195">
        <v>20716</v>
      </c>
      <c r="F31" s="196">
        <v>877.85</v>
      </c>
      <c r="G31" s="197">
        <v>9.2999999999999992E-3</v>
      </c>
      <c r="H31" s="198"/>
      <c r="I31" s="199"/>
      <c r="J31" s="178"/>
    </row>
    <row r="32" spans="1:10" ht="12.95" customHeight="1">
      <c r="A32" s="193" t="s">
        <v>554</v>
      </c>
      <c r="B32" s="194" t="s">
        <v>555</v>
      </c>
      <c r="C32" s="190" t="s">
        <v>556</v>
      </c>
      <c r="D32" s="190" t="s">
        <v>515</v>
      </c>
      <c r="E32" s="195">
        <v>16672</v>
      </c>
      <c r="F32" s="196">
        <v>764.56</v>
      </c>
      <c r="G32" s="197">
        <v>8.0999999999999996E-3</v>
      </c>
      <c r="H32" s="198"/>
      <c r="I32" s="199"/>
      <c r="J32" s="178"/>
    </row>
    <row r="33" spans="1:10" ht="12.95" customHeight="1">
      <c r="A33" s="193" t="s">
        <v>522</v>
      </c>
      <c r="B33" s="194" t="s">
        <v>523</v>
      </c>
      <c r="C33" s="190" t="s">
        <v>524</v>
      </c>
      <c r="D33" s="190" t="s">
        <v>515</v>
      </c>
      <c r="E33" s="195">
        <v>48775</v>
      </c>
      <c r="F33" s="196">
        <v>758.06</v>
      </c>
      <c r="G33" s="197">
        <v>8.0999999999999996E-3</v>
      </c>
      <c r="H33" s="198"/>
      <c r="I33" s="199"/>
      <c r="J33" s="178"/>
    </row>
    <row r="34" spans="1:10" ht="12.95" customHeight="1">
      <c r="A34" s="193" t="s">
        <v>566</v>
      </c>
      <c r="B34" s="194" t="s">
        <v>567</v>
      </c>
      <c r="C34" s="190" t="s">
        <v>568</v>
      </c>
      <c r="D34" s="190" t="s">
        <v>515</v>
      </c>
      <c r="E34" s="195">
        <v>34318</v>
      </c>
      <c r="F34" s="196">
        <v>295.44</v>
      </c>
      <c r="G34" s="197">
        <v>3.0999999999999999E-3</v>
      </c>
      <c r="H34" s="198"/>
      <c r="I34" s="199"/>
      <c r="J34" s="178"/>
    </row>
    <row r="35" spans="1:10" ht="12.95" customHeight="1">
      <c r="A35" s="193" t="s">
        <v>563</v>
      </c>
      <c r="B35" s="194" t="s">
        <v>564</v>
      </c>
      <c r="C35" s="190" t="s">
        <v>565</v>
      </c>
      <c r="D35" s="190" t="s">
        <v>508</v>
      </c>
      <c r="E35" s="195">
        <v>7491</v>
      </c>
      <c r="F35" s="196">
        <v>226.48</v>
      </c>
      <c r="G35" s="197">
        <v>2.3999999999999998E-3</v>
      </c>
      <c r="H35" s="198"/>
      <c r="I35" s="199"/>
      <c r="J35" s="178"/>
    </row>
    <row r="36" spans="1:10" ht="12.95" customHeight="1">
      <c r="A36" s="193" t="s">
        <v>589</v>
      </c>
      <c r="B36" s="194" t="s">
        <v>721</v>
      </c>
      <c r="C36" s="190" t="s">
        <v>590</v>
      </c>
      <c r="D36" s="330" t="s">
        <v>717</v>
      </c>
      <c r="E36" s="195">
        <v>1124000</v>
      </c>
      <c r="F36" s="196">
        <v>297.3</v>
      </c>
      <c r="G36" s="197">
        <v>3.2000000000000002E-3</v>
      </c>
      <c r="H36" s="198"/>
      <c r="I36" s="199"/>
      <c r="J36" s="178"/>
    </row>
    <row r="37" spans="1:10" ht="12.95" customHeight="1">
      <c r="A37" s="178"/>
      <c r="B37" s="204" t="s">
        <v>29</v>
      </c>
      <c r="C37" s="205"/>
      <c r="D37" s="206"/>
      <c r="E37" s="205"/>
      <c r="F37" s="200">
        <v>76909.59</v>
      </c>
      <c r="G37" s="201">
        <v>0.81659999999999999</v>
      </c>
      <c r="H37" s="202"/>
      <c r="I37" s="203"/>
      <c r="J37" s="178"/>
    </row>
    <row r="38" spans="1:10" ht="12.95" customHeight="1">
      <c r="A38" s="178"/>
      <c r="B38" s="189" t="s">
        <v>36</v>
      </c>
      <c r="C38" s="190"/>
      <c r="D38" s="190"/>
      <c r="E38" s="190"/>
      <c r="F38" s="190"/>
      <c r="G38" s="190"/>
      <c r="H38" s="191"/>
      <c r="I38" s="192"/>
      <c r="J38" s="178"/>
    </row>
    <row r="39" spans="1:10" ht="12.95" customHeight="1">
      <c r="A39" s="193" t="s">
        <v>37</v>
      </c>
      <c r="B39" s="194" t="s">
        <v>38</v>
      </c>
      <c r="C39" s="190"/>
      <c r="D39" s="190"/>
      <c r="E39" s="195"/>
      <c r="F39" s="196">
        <v>17431.900000000001</v>
      </c>
      <c r="G39" s="197">
        <v>0.18509999999999999</v>
      </c>
      <c r="H39" s="210">
        <v>6.4823209917539176E-2</v>
      </c>
      <c r="I39" s="199"/>
      <c r="J39" s="178"/>
    </row>
    <row r="40" spans="1:10" ht="12.95" customHeight="1">
      <c r="A40" s="178"/>
      <c r="B40" s="189" t="s">
        <v>27</v>
      </c>
      <c r="C40" s="190"/>
      <c r="D40" s="190"/>
      <c r="E40" s="190"/>
      <c r="F40" s="200">
        <v>17431.900000000001</v>
      </c>
      <c r="G40" s="201">
        <v>0.18509999999999999</v>
      </c>
      <c r="H40" s="202"/>
      <c r="I40" s="203"/>
      <c r="J40" s="178"/>
    </row>
    <row r="41" spans="1:10" ht="12.95" customHeight="1">
      <c r="A41" s="178"/>
      <c r="B41" s="204" t="s">
        <v>29</v>
      </c>
      <c r="C41" s="205"/>
      <c r="D41" s="206"/>
      <c r="E41" s="205"/>
      <c r="F41" s="200">
        <v>17431.900000000001</v>
      </c>
      <c r="G41" s="201">
        <v>0.18509999999999999</v>
      </c>
      <c r="H41" s="202"/>
      <c r="I41" s="203"/>
      <c r="J41" s="178"/>
    </row>
    <row r="42" spans="1:10" ht="12.95" customHeight="1">
      <c r="A42" s="178"/>
      <c r="B42" s="204" t="s">
        <v>39</v>
      </c>
      <c r="C42" s="190"/>
      <c r="D42" s="206"/>
      <c r="E42" s="190"/>
      <c r="F42" s="211">
        <v>-185.12</v>
      </c>
      <c r="G42" s="201">
        <v>-1.6999999999999999E-3</v>
      </c>
      <c r="H42" s="202"/>
      <c r="I42" s="203"/>
      <c r="J42" s="178"/>
    </row>
    <row r="43" spans="1:10" ht="12.95" customHeight="1" thickBot="1">
      <c r="A43" s="178"/>
      <c r="B43" s="212" t="s">
        <v>40</v>
      </c>
      <c r="C43" s="213"/>
      <c r="D43" s="213"/>
      <c r="E43" s="213"/>
      <c r="F43" s="214">
        <v>94156.37</v>
      </c>
      <c r="G43" s="215">
        <v>1</v>
      </c>
      <c r="H43" s="216"/>
      <c r="I43" s="217"/>
      <c r="J43" s="178"/>
    </row>
    <row r="44" spans="1:10" ht="12.95" customHeight="1">
      <c r="A44" s="178"/>
      <c r="B44" s="182"/>
      <c r="C44" s="178"/>
      <c r="D44" s="178"/>
      <c r="E44" s="178"/>
      <c r="F44" s="178"/>
      <c r="G44" s="178"/>
      <c r="H44" s="178"/>
      <c r="I44" s="178"/>
      <c r="J44" s="178"/>
    </row>
    <row r="45" spans="1:10" ht="12.95" customHeight="1">
      <c r="A45" s="178"/>
      <c r="B45" s="179" t="s">
        <v>41</v>
      </c>
      <c r="C45" s="178"/>
      <c r="D45" s="178"/>
      <c r="E45" s="178"/>
      <c r="F45" s="178"/>
      <c r="G45" s="178"/>
      <c r="H45" s="178"/>
      <c r="I45" s="178"/>
      <c r="J45" s="178"/>
    </row>
    <row r="46" spans="1:10" ht="12.95" customHeight="1">
      <c r="A46" s="178"/>
      <c r="B46" s="619" t="s">
        <v>42</v>
      </c>
      <c r="C46" s="619"/>
      <c r="D46" s="619"/>
      <c r="E46" s="178"/>
      <c r="F46" s="178"/>
      <c r="G46" s="178"/>
      <c r="H46" s="178"/>
      <c r="I46" s="178"/>
      <c r="J46" s="178"/>
    </row>
    <row r="47" spans="1:10" ht="12.95" customHeight="1" thickBot="1">
      <c r="A47" s="178"/>
      <c r="B47" s="179"/>
      <c r="C47" s="178"/>
      <c r="D47" s="178"/>
      <c r="E47" s="178"/>
      <c r="F47" s="178"/>
      <c r="G47" s="178"/>
      <c r="H47" s="178"/>
      <c r="I47" s="178"/>
      <c r="J47" s="178"/>
    </row>
    <row r="48" spans="1:10" s="307" customFormat="1">
      <c r="B48" s="226" t="s">
        <v>406</v>
      </c>
      <c r="C48" s="227"/>
      <c r="D48" s="227"/>
      <c r="E48" s="227"/>
      <c r="F48" s="227"/>
      <c r="G48" s="229"/>
      <c r="H48" s="314"/>
    </row>
    <row r="49" spans="2:8" s="307" customFormat="1">
      <c r="B49" s="242" t="s">
        <v>407</v>
      </c>
      <c r="C49" s="243"/>
      <c r="D49" s="244"/>
      <c r="E49" s="244"/>
      <c r="F49" s="243"/>
      <c r="G49" s="234"/>
      <c r="H49" s="231"/>
    </row>
    <row r="50" spans="2:8" s="307" customFormat="1" ht="40.5">
      <c r="B50" s="622" t="s">
        <v>408</v>
      </c>
      <c r="C50" s="623" t="s">
        <v>409</v>
      </c>
      <c r="D50" s="245" t="s">
        <v>410</v>
      </c>
      <c r="E50" s="245" t="s">
        <v>410</v>
      </c>
      <c r="F50" s="245" t="s">
        <v>411</v>
      </c>
      <c r="G50" s="234"/>
      <c r="H50" s="231"/>
    </row>
    <row r="51" spans="2:8" s="307" customFormat="1">
      <c r="B51" s="622"/>
      <c r="C51" s="623"/>
      <c r="D51" s="245" t="s">
        <v>412</v>
      </c>
      <c r="E51" s="245" t="s">
        <v>413</v>
      </c>
      <c r="F51" s="245" t="s">
        <v>412</v>
      </c>
      <c r="G51" s="234"/>
      <c r="H51" s="231"/>
    </row>
    <row r="52" spans="2:8" s="307" customFormat="1">
      <c r="B52" s="246" t="s">
        <v>58</v>
      </c>
      <c r="C52" s="247" t="s">
        <v>58</v>
      </c>
      <c r="D52" s="247" t="s">
        <v>58</v>
      </c>
      <c r="E52" s="247" t="s">
        <v>58</v>
      </c>
      <c r="F52" s="247" t="s">
        <v>58</v>
      </c>
      <c r="G52" s="234"/>
      <c r="H52" s="231"/>
    </row>
    <row r="53" spans="2:8" s="307" customFormat="1" ht="15.75">
      <c r="B53" s="248" t="s">
        <v>414</v>
      </c>
      <c r="C53" s="249"/>
      <c r="D53" s="249"/>
      <c r="E53" s="249"/>
      <c r="F53" s="249"/>
      <c r="G53" s="234"/>
      <c r="H53" s="231"/>
    </row>
    <row r="54" spans="2:8" s="307" customFormat="1" ht="15.75">
      <c r="B54" s="250"/>
      <c r="C54" s="233"/>
      <c r="D54" s="233"/>
      <c r="E54" s="233"/>
      <c r="F54" s="233"/>
      <c r="G54" s="234"/>
      <c r="H54" s="231"/>
    </row>
    <row r="55" spans="2:8" s="307" customFormat="1" ht="15.75">
      <c r="B55" s="250" t="s">
        <v>670</v>
      </c>
      <c r="C55" s="233"/>
      <c r="D55" s="233"/>
      <c r="E55" s="233"/>
      <c r="F55" s="233"/>
      <c r="G55" s="234"/>
      <c r="H55" s="231"/>
    </row>
    <row r="56" spans="2:8" s="307" customFormat="1">
      <c r="B56" s="232"/>
      <c r="C56" s="233"/>
      <c r="D56" s="233"/>
      <c r="E56" s="233"/>
      <c r="F56" s="233"/>
      <c r="G56" s="234"/>
      <c r="H56" s="231"/>
    </row>
    <row r="57" spans="2:8" s="307" customFormat="1" ht="15.75">
      <c r="B57" s="250" t="s">
        <v>671</v>
      </c>
      <c r="C57" s="233"/>
      <c r="D57" s="233"/>
      <c r="E57" s="233"/>
      <c r="F57" s="233"/>
      <c r="G57" s="234"/>
      <c r="H57" s="231"/>
    </row>
    <row r="58" spans="2:8" s="307" customFormat="1">
      <c r="B58" s="251" t="s">
        <v>672</v>
      </c>
      <c r="C58" s="315" t="s">
        <v>665</v>
      </c>
      <c r="D58" s="68" t="s">
        <v>486</v>
      </c>
      <c r="E58" s="233"/>
      <c r="F58" s="233"/>
      <c r="G58" s="234"/>
      <c r="H58" s="231"/>
    </row>
    <row r="59" spans="2:8" s="307" customFormat="1">
      <c r="B59" s="251" t="s">
        <v>417</v>
      </c>
      <c r="C59" s="316">
        <v>21.3964</v>
      </c>
      <c r="D59" s="316">
        <v>20.737200000000001</v>
      </c>
      <c r="E59" s="233"/>
      <c r="F59" s="233"/>
      <c r="G59" s="234"/>
      <c r="H59" s="231"/>
    </row>
    <row r="60" spans="2:8" s="307" customFormat="1">
      <c r="B60" s="251" t="s">
        <v>422</v>
      </c>
      <c r="C60" s="316">
        <v>20.5045</v>
      </c>
      <c r="D60" s="316">
        <v>19.850000000000001</v>
      </c>
      <c r="E60" s="233"/>
      <c r="F60" s="233"/>
      <c r="G60" s="234"/>
      <c r="H60" s="231"/>
    </row>
    <row r="61" spans="2:8" s="307" customFormat="1">
      <c r="B61" s="232"/>
      <c r="C61" s="233"/>
      <c r="D61" s="233"/>
      <c r="E61" s="233"/>
      <c r="F61" s="233"/>
      <c r="G61" s="234"/>
      <c r="H61" s="231"/>
    </row>
    <row r="62" spans="2:8" s="307" customFormat="1" ht="15.75">
      <c r="B62" s="250" t="s">
        <v>695</v>
      </c>
      <c r="C62" s="255"/>
      <c r="D62" s="255"/>
      <c r="E62" s="255"/>
      <c r="F62" s="233"/>
      <c r="G62" s="234"/>
      <c r="H62" s="231"/>
    </row>
    <row r="63" spans="2:8" s="307" customFormat="1" ht="15.75">
      <c r="B63" s="250"/>
      <c r="C63" s="255"/>
      <c r="D63" s="255"/>
      <c r="E63" s="255"/>
      <c r="F63" s="233"/>
      <c r="G63" s="234"/>
      <c r="H63" s="231"/>
    </row>
    <row r="64" spans="2:8" s="307" customFormat="1" ht="15.75">
      <c r="B64" s="250" t="s">
        <v>696</v>
      </c>
      <c r="C64" s="255"/>
      <c r="D64" s="255"/>
      <c r="E64" s="255"/>
      <c r="F64" s="233"/>
      <c r="G64" s="234"/>
      <c r="H64" s="231"/>
    </row>
    <row r="65" spans="2:8" s="307" customFormat="1" ht="15.75">
      <c r="B65" s="250"/>
      <c r="C65" s="255"/>
      <c r="D65" s="255"/>
      <c r="E65" s="255"/>
      <c r="F65" s="233"/>
      <c r="G65" s="234"/>
      <c r="H65" s="231"/>
    </row>
    <row r="66" spans="2:8" s="307" customFormat="1" ht="15.75">
      <c r="B66" s="250" t="s">
        <v>708</v>
      </c>
      <c r="C66" s="255"/>
      <c r="D66" s="260"/>
      <c r="E66" s="317"/>
      <c r="F66" s="233"/>
      <c r="G66" s="234"/>
      <c r="H66" s="231"/>
    </row>
    <row r="67" spans="2:8" s="307" customFormat="1" ht="15.75">
      <c r="B67" s="259" t="s">
        <v>446</v>
      </c>
      <c r="C67" s="255"/>
      <c r="D67" s="255"/>
      <c r="E67" s="255"/>
      <c r="F67" s="233"/>
      <c r="G67" s="234"/>
      <c r="H67" s="231"/>
    </row>
    <row r="68" spans="2:8" s="307" customFormat="1" ht="15.75">
      <c r="B68" s="261"/>
      <c r="C68" s="255"/>
      <c r="D68" s="255"/>
      <c r="E68" s="255"/>
      <c r="F68" s="233"/>
      <c r="G68" s="234"/>
      <c r="H68" s="231"/>
    </row>
    <row r="69" spans="2:8" s="307" customFormat="1" ht="15.75">
      <c r="B69" s="250" t="s">
        <v>709</v>
      </c>
      <c r="C69" s="255"/>
      <c r="D69" s="255"/>
      <c r="E69" s="255"/>
      <c r="F69" s="318"/>
      <c r="G69" s="234"/>
      <c r="H69" s="231"/>
    </row>
    <row r="70" spans="2:8" s="307" customFormat="1" ht="15.75">
      <c r="B70" s="250"/>
      <c r="C70" s="255"/>
      <c r="D70" s="255"/>
      <c r="E70" s="265"/>
      <c r="F70" s="233"/>
      <c r="G70" s="234"/>
      <c r="H70" s="231"/>
    </row>
    <row r="71" spans="2:8" s="307" customFormat="1" ht="19.5">
      <c r="B71" s="250" t="s">
        <v>712</v>
      </c>
      <c r="C71" s="255"/>
      <c r="D71" s="255"/>
      <c r="E71" s="318"/>
      <c r="F71" s="264"/>
      <c r="G71" s="234"/>
      <c r="H71" s="231"/>
    </row>
    <row r="72" spans="2:8" s="307" customFormat="1" ht="19.5">
      <c r="B72" s="250"/>
      <c r="C72" s="255"/>
      <c r="D72" s="255"/>
      <c r="E72"/>
      <c r="F72" s="264"/>
      <c r="G72" s="234"/>
      <c r="H72" s="231"/>
    </row>
    <row r="73" spans="2:8" s="307" customFormat="1" ht="15.75">
      <c r="B73" s="250" t="s">
        <v>822</v>
      </c>
      <c r="C73" s="255"/>
      <c r="D73" s="255"/>
      <c r="E73" s="266"/>
      <c r="F73" s="233"/>
      <c r="G73" s="234"/>
      <c r="H73" s="231"/>
    </row>
    <row r="74" spans="2:8" s="307" customFormat="1" ht="15.75">
      <c r="B74" s="250"/>
      <c r="C74" s="255"/>
      <c r="D74" s="255"/>
      <c r="E74"/>
      <c r="F74" s="233"/>
      <c r="G74" s="234"/>
      <c r="H74" s="231"/>
    </row>
    <row r="75" spans="2:8" s="307" customFormat="1" ht="15.75">
      <c r="B75" s="250" t="s">
        <v>715</v>
      </c>
      <c r="C75" s="255"/>
      <c r="D75" s="255"/>
      <c r="E75" s="255"/>
      <c r="F75" s="233"/>
      <c r="G75" s="234"/>
      <c r="H75" s="231"/>
    </row>
    <row r="76" spans="2:8" s="307" customFormat="1" ht="15.75">
      <c r="B76" s="250"/>
      <c r="C76" s="255"/>
      <c r="D76" s="255"/>
      <c r="E76" s="255"/>
      <c r="F76" s="233"/>
      <c r="G76" s="234"/>
      <c r="H76" s="231"/>
    </row>
    <row r="77" spans="2:8" s="307" customFormat="1" ht="15.75">
      <c r="B77" s="250" t="s">
        <v>710</v>
      </c>
      <c r="C77" s="255"/>
      <c r="D77" s="255"/>
      <c r="E77" s="255"/>
      <c r="F77" s="233"/>
      <c r="G77" s="234"/>
      <c r="H77" s="231"/>
    </row>
    <row r="78" spans="2:8" s="307" customFormat="1" ht="15.75">
      <c r="B78" s="250"/>
      <c r="C78" s="255"/>
      <c r="D78" s="255"/>
      <c r="E78" s="255"/>
      <c r="F78" s="233"/>
      <c r="G78" s="234"/>
      <c r="H78" s="231"/>
    </row>
    <row r="79" spans="2:8" s="307" customFormat="1" ht="15.75">
      <c r="B79" s="250" t="s">
        <v>455</v>
      </c>
      <c r="C79" s="255"/>
      <c r="D79" s="255"/>
      <c r="E79" s="255"/>
      <c r="F79" s="233"/>
      <c r="G79" s="234"/>
      <c r="H79" s="231"/>
    </row>
    <row r="80" spans="2:8" s="307" customFormat="1" ht="15.75" thickBot="1">
      <c r="B80" s="319"/>
      <c r="C80" s="320"/>
      <c r="D80" s="320"/>
      <c r="E80" s="321"/>
      <c r="F80" s="322"/>
      <c r="G80" s="321"/>
      <c r="H80" s="323"/>
    </row>
    <row r="82" spans="2:12" ht="14.45" customHeight="1">
      <c r="B82" s="639" t="s">
        <v>744</v>
      </c>
      <c r="C82" s="640"/>
      <c r="D82" s="640"/>
      <c r="E82" s="640"/>
      <c r="F82" s="640"/>
      <c r="G82" s="640"/>
      <c r="H82" s="640"/>
      <c r="I82" s="640"/>
      <c r="J82" s="640"/>
      <c r="K82" s="641"/>
      <c r="L82" s="363"/>
    </row>
    <row r="83" spans="2:12">
      <c r="B83" s="624" t="s">
        <v>745</v>
      </c>
      <c r="C83" s="625" t="s">
        <v>746</v>
      </c>
      <c r="D83" s="625"/>
      <c r="E83" s="351" t="s">
        <v>747</v>
      </c>
      <c r="F83" s="626" t="s">
        <v>748</v>
      </c>
      <c r="G83" s="627"/>
      <c r="H83" s="625" t="s">
        <v>749</v>
      </c>
      <c r="I83" s="625"/>
      <c r="J83" s="625"/>
      <c r="K83" s="625"/>
      <c r="L83" s="363"/>
    </row>
    <row r="84" spans="2:12" ht="26.25">
      <c r="B84" s="624"/>
      <c r="C84" s="351" t="s">
        <v>422</v>
      </c>
      <c r="D84" s="351" t="s">
        <v>417</v>
      </c>
      <c r="E84" s="351" t="s">
        <v>750</v>
      </c>
      <c r="F84" s="626" t="s">
        <v>751</v>
      </c>
      <c r="G84" s="627"/>
      <c r="H84" s="351" t="s">
        <v>422</v>
      </c>
      <c r="I84" s="351" t="s">
        <v>417</v>
      </c>
      <c r="J84" s="351" t="s">
        <v>750</v>
      </c>
      <c r="K84" s="351" t="s">
        <v>751</v>
      </c>
      <c r="L84" s="364"/>
    </row>
    <row r="85" spans="2:12">
      <c r="B85" s="344" t="s">
        <v>800</v>
      </c>
      <c r="C85" s="347">
        <v>0.22067393319791861</v>
      </c>
      <c r="D85" s="346">
        <v>0.23629622679314588</v>
      </c>
      <c r="E85" s="346">
        <v>0.17690910781073388</v>
      </c>
      <c r="F85" s="649">
        <v>0.16116447677646772</v>
      </c>
      <c r="G85" s="650"/>
      <c r="H85" s="348">
        <v>19850</v>
      </c>
      <c r="I85" s="348">
        <v>20737.2</v>
      </c>
      <c r="J85" s="348">
        <v>17508.11409035623</v>
      </c>
      <c r="K85" s="348">
        <v>16715.824188523093</v>
      </c>
      <c r="L85" s="365"/>
    </row>
    <row r="86" spans="2:12">
      <c r="B86" s="350" t="s">
        <v>753</v>
      </c>
      <c r="C86" s="347">
        <v>5.1516255049585125E-2</v>
      </c>
      <c r="D86" s="346">
        <v>6.5971980127637053E-2</v>
      </c>
      <c r="E86" s="346">
        <v>4.2581157673245107E-2</v>
      </c>
      <c r="F86" s="649">
        <v>5.7074965386403109E-2</v>
      </c>
      <c r="G86" s="650"/>
      <c r="H86" s="348">
        <v>10513.715499388245</v>
      </c>
      <c r="I86" s="348">
        <v>10657.854161955471</v>
      </c>
      <c r="J86" s="348">
        <v>10424.620545190091</v>
      </c>
      <c r="K86" s="348">
        <v>10569.142279949463</v>
      </c>
      <c r="L86" s="365"/>
    </row>
    <row r="87" spans="2:12">
      <c r="B87" s="350" t="s">
        <v>754</v>
      </c>
      <c r="C87" s="360">
        <v>0.22459647238411851</v>
      </c>
      <c r="D87" s="346">
        <v>0.24042581831116494</v>
      </c>
      <c r="E87" s="346">
        <v>0.17380552983391739</v>
      </c>
      <c r="F87" s="649">
        <v>0.15520561759160878</v>
      </c>
      <c r="G87" s="650"/>
      <c r="H87" s="348">
        <v>18364.495924654686</v>
      </c>
      <c r="I87" s="348">
        <v>19085.888892979423</v>
      </c>
      <c r="J87" s="348">
        <v>16172.920565020318</v>
      </c>
      <c r="K87" s="348">
        <v>15416.219185269592</v>
      </c>
      <c r="L87" s="365"/>
    </row>
    <row r="88" spans="2:12">
      <c r="B88" s="350" t="s">
        <v>755</v>
      </c>
      <c r="C88" s="360" t="s">
        <v>801</v>
      </c>
      <c r="D88" s="360" t="s">
        <v>801</v>
      </c>
      <c r="E88" s="360" t="s">
        <v>801</v>
      </c>
      <c r="F88" s="651" t="s">
        <v>801</v>
      </c>
      <c r="G88" s="652"/>
      <c r="H88" s="360" t="s">
        <v>801</v>
      </c>
      <c r="I88" s="360" t="s">
        <v>801</v>
      </c>
      <c r="J88" s="360" t="s">
        <v>801</v>
      </c>
      <c r="K88" s="360" t="s">
        <v>801</v>
      </c>
      <c r="L88" s="413"/>
    </row>
    <row r="89" spans="2:12">
      <c r="B89" s="386"/>
      <c r="C89" s="410"/>
      <c r="D89" s="410"/>
      <c r="E89" s="410"/>
      <c r="F89" s="410"/>
      <c r="G89" s="410"/>
      <c r="H89" s="411"/>
      <c r="I89" s="411"/>
      <c r="J89" s="411"/>
      <c r="K89" s="411"/>
      <c r="L89" s="343"/>
    </row>
    <row r="90" spans="2:12">
      <c r="B90" s="343"/>
      <c r="C90" s="343"/>
      <c r="D90" s="343"/>
      <c r="E90" s="343"/>
      <c r="F90" s="343"/>
      <c r="G90" s="343"/>
      <c r="H90" s="343"/>
      <c r="I90" s="343"/>
      <c r="J90" s="343"/>
      <c r="K90" s="343"/>
      <c r="L90" s="343"/>
    </row>
    <row r="91" spans="2:12">
      <c r="B91" s="648" t="s">
        <v>802</v>
      </c>
      <c r="C91" s="648"/>
      <c r="D91" s="648"/>
      <c r="E91" s="648"/>
      <c r="F91" s="648"/>
      <c r="G91" s="386"/>
      <c r="H91" s="343"/>
      <c r="I91" s="343"/>
      <c r="J91" s="343"/>
      <c r="K91" s="343"/>
      <c r="L91" s="343"/>
    </row>
    <row r="92" spans="2:12" ht="64.5">
      <c r="B92" s="414" t="s">
        <v>777</v>
      </c>
      <c r="C92" s="415" t="s">
        <v>834</v>
      </c>
      <c r="D92" s="415" t="s">
        <v>753</v>
      </c>
      <c r="E92" s="415" t="s">
        <v>754</v>
      </c>
      <c r="F92" s="415" t="s">
        <v>755</v>
      </c>
      <c r="G92" s="343"/>
      <c r="H92" s="343"/>
      <c r="I92" s="343"/>
      <c r="J92" s="343"/>
      <c r="K92" s="343"/>
      <c r="L92" s="343"/>
    </row>
    <row r="93" spans="2:12">
      <c r="B93" s="344" t="s">
        <v>757</v>
      </c>
      <c r="C93" s="359">
        <v>420000</v>
      </c>
      <c r="D93" s="359">
        <v>120000</v>
      </c>
      <c r="E93" s="359">
        <v>360000</v>
      </c>
      <c r="F93" s="360" t="s">
        <v>801</v>
      </c>
      <c r="G93" s="412"/>
      <c r="H93" s="343"/>
      <c r="I93" s="343"/>
      <c r="J93" s="343"/>
      <c r="K93" s="343"/>
      <c r="L93" s="343"/>
    </row>
    <row r="94" spans="2:12">
      <c r="B94" s="344" t="s">
        <v>758</v>
      </c>
      <c r="C94" s="359">
        <v>614849.28053290001</v>
      </c>
      <c r="D94" s="359">
        <v>126369.39390488699</v>
      </c>
      <c r="E94" s="359">
        <v>498958.79375309299</v>
      </c>
      <c r="F94" s="360" t="s">
        <v>801</v>
      </c>
      <c r="G94" s="412"/>
      <c r="H94" s="343"/>
      <c r="I94" s="343"/>
      <c r="J94" s="343"/>
      <c r="K94" s="343"/>
      <c r="L94" s="343"/>
    </row>
    <row r="95" spans="2:12">
      <c r="B95" s="344" t="s">
        <v>759</v>
      </c>
      <c r="C95" s="360">
        <v>0.22367650529779701</v>
      </c>
      <c r="D95" s="360">
        <v>0.100329075298165</v>
      </c>
      <c r="E95" s="360">
        <v>0.224341242949921</v>
      </c>
      <c r="F95" s="360" t="s">
        <v>801</v>
      </c>
      <c r="G95" s="412"/>
      <c r="H95" s="343"/>
      <c r="I95" s="343"/>
      <c r="J95" s="343"/>
      <c r="K95" s="343"/>
      <c r="L95" s="343"/>
    </row>
    <row r="96" spans="2:12">
      <c r="B96" s="344" t="s">
        <v>760</v>
      </c>
      <c r="C96" s="360">
        <v>0.19538481974495001</v>
      </c>
      <c r="D96" s="360">
        <v>9.3311339208993899E-2</v>
      </c>
      <c r="E96" s="360">
        <v>0.20142357964993701</v>
      </c>
      <c r="F96" s="360" t="s">
        <v>801</v>
      </c>
      <c r="G96" s="412"/>
      <c r="H96" s="343"/>
      <c r="I96" s="343"/>
      <c r="J96" s="343"/>
      <c r="K96" s="343"/>
      <c r="L96" s="343"/>
    </row>
    <row r="97" spans="2:12">
      <c r="B97" s="344" t="s">
        <v>761</v>
      </c>
      <c r="C97" s="360">
        <v>0.1825</v>
      </c>
      <c r="D97" s="360">
        <v>0.1052</v>
      </c>
      <c r="E97" s="360">
        <v>0.1898</v>
      </c>
      <c r="F97" s="360" t="s">
        <v>801</v>
      </c>
      <c r="G97" s="412"/>
      <c r="H97" s="343"/>
      <c r="I97" s="343"/>
      <c r="J97" s="343"/>
      <c r="K97" s="343"/>
      <c r="L97" s="343"/>
    </row>
    <row r="98" spans="2:12">
      <c r="B98" s="343"/>
      <c r="C98" s="343"/>
      <c r="D98" s="343"/>
      <c r="E98" s="343"/>
      <c r="F98" s="343"/>
      <c r="G98" s="343"/>
      <c r="H98" s="343"/>
      <c r="I98" s="343"/>
      <c r="J98" s="343"/>
      <c r="K98" s="343"/>
      <c r="L98" s="343"/>
    </row>
    <row r="99" spans="2:12">
      <c r="B99" s="648" t="s">
        <v>803</v>
      </c>
      <c r="C99" s="648"/>
      <c r="D99" s="648"/>
      <c r="E99" s="648"/>
      <c r="F99" s="648"/>
      <c r="G99" s="386"/>
      <c r="H99" s="343"/>
      <c r="I99" s="343"/>
      <c r="J99" s="343"/>
      <c r="K99" s="343"/>
      <c r="L99" s="343"/>
    </row>
    <row r="100" spans="2:12" ht="64.5">
      <c r="B100" s="361" t="s">
        <v>777</v>
      </c>
      <c r="C100" s="415" t="s">
        <v>834</v>
      </c>
      <c r="D100" s="362" t="s">
        <v>753</v>
      </c>
      <c r="E100" s="362" t="s">
        <v>754</v>
      </c>
      <c r="F100" s="362" t="s">
        <v>755</v>
      </c>
      <c r="G100" s="343"/>
      <c r="H100" s="343"/>
      <c r="I100" s="343"/>
      <c r="J100" s="343"/>
      <c r="K100" s="343"/>
      <c r="L100" s="343"/>
    </row>
    <row r="101" spans="2:12">
      <c r="B101" s="344" t="s">
        <v>757</v>
      </c>
      <c r="C101" s="359">
        <v>420000</v>
      </c>
      <c r="D101" s="359">
        <v>120000</v>
      </c>
      <c r="E101" s="359">
        <v>360000</v>
      </c>
      <c r="F101" s="360" t="s">
        <v>801</v>
      </c>
      <c r="G101" s="412"/>
      <c r="H101" s="343"/>
      <c r="I101" s="343"/>
      <c r="J101" s="343"/>
      <c r="K101" s="343"/>
      <c r="L101" s="343"/>
    </row>
    <row r="102" spans="2:12">
      <c r="B102" s="344" t="s">
        <v>758</v>
      </c>
      <c r="C102" s="359">
        <v>631406.04835953703</v>
      </c>
      <c r="D102" s="359">
        <v>127322.870972299</v>
      </c>
      <c r="E102" s="359">
        <v>510553.02243371302</v>
      </c>
      <c r="F102" s="360" t="s">
        <v>801</v>
      </c>
      <c r="G102" s="412"/>
      <c r="H102" s="343"/>
      <c r="I102" s="343"/>
      <c r="J102" s="343"/>
      <c r="K102" s="343"/>
      <c r="L102" s="343"/>
    </row>
    <row r="103" spans="2:12">
      <c r="B103" s="344" t="s">
        <v>759</v>
      </c>
      <c r="C103" s="360">
        <v>0.240077181141645</v>
      </c>
      <c r="D103" s="360">
        <v>0.115598152093202</v>
      </c>
      <c r="E103" s="360">
        <v>0.24106829755998099</v>
      </c>
      <c r="F103" s="360" t="s">
        <v>801</v>
      </c>
      <c r="G103" s="412"/>
      <c r="H103" s="343"/>
      <c r="I103" s="343"/>
      <c r="J103" s="343"/>
      <c r="K103" s="343"/>
      <c r="L103" s="343"/>
    </row>
    <row r="104" spans="2:12">
      <c r="B104" s="344" t="s">
        <v>760</v>
      </c>
      <c r="C104" s="360">
        <v>0.19538481974495001</v>
      </c>
      <c r="D104" s="360">
        <v>9.3311339208993899E-2</v>
      </c>
      <c r="E104" s="360">
        <v>0.20142357964993701</v>
      </c>
      <c r="F104" s="360" t="s">
        <v>801</v>
      </c>
      <c r="G104" s="412"/>
      <c r="H104" s="343"/>
      <c r="I104" s="343"/>
      <c r="J104" s="343"/>
      <c r="K104" s="343"/>
      <c r="L104" s="343"/>
    </row>
    <row r="105" spans="2:12">
      <c r="B105" s="344" t="s">
        <v>761</v>
      </c>
      <c r="C105" s="360">
        <v>0.1825</v>
      </c>
      <c r="D105" s="360">
        <v>0.1052</v>
      </c>
      <c r="E105" s="360">
        <v>0.1898</v>
      </c>
      <c r="F105" s="360" t="s">
        <v>801</v>
      </c>
      <c r="G105" s="412"/>
      <c r="H105" s="343"/>
      <c r="I105" s="343"/>
      <c r="J105" s="343"/>
      <c r="K105" s="343"/>
      <c r="L105" s="343"/>
    </row>
    <row r="106" spans="2:12">
      <c r="B106" s="386"/>
      <c r="C106" s="412"/>
      <c r="D106" s="412"/>
      <c r="E106" s="412"/>
      <c r="F106" s="412"/>
      <c r="G106" s="412"/>
      <c r="H106" s="343"/>
      <c r="I106" s="343"/>
      <c r="J106" s="343"/>
      <c r="K106" s="343"/>
      <c r="L106" s="343"/>
    </row>
    <row r="107" spans="2:12">
      <c r="B107" s="361" t="s">
        <v>763</v>
      </c>
      <c r="C107" s="361"/>
      <c r="D107" s="412"/>
      <c r="E107" s="412"/>
      <c r="F107" s="412"/>
      <c r="G107" s="412"/>
      <c r="H107" s="343"/>
      <c r="I107" s="343"/>
      <c r="J107" s="343"/>
      <c r="K107" s="343"/>
      <c r="L107" s="343"/>
    </row>
    <row r="108" spans="2:12">
      <c r="B108" s="345" t="s">
        <v>764</v>
      </c>
      <c r="C108" s="353">
        <v>0.18599801724348</v>
      </c>
      <c r="D108" s="412"/>
      <c r="E108" s="412"/>
      <c r="F108" s="412"/>
      <c r="G108" s="412"/>
      <c r="H108" s="343"/>
      <c r="I108" s="343"/>
      <c r="J108" s="343"/>
      <c r="K108" s="343"/>
      <c r="L108" s="343"/>
    </row>
    <row r="109" spans="2:12">
      <c r="B109" s="345" t="s">
        <v>765</v>
      </c>
      <c r="C109" s="353">
        <v>0.22821187348500888</v>
      </c>
      <c r="D109" s="412"/>
      <c r="E109" s="412"/>
      <c r="F109" s="412"/>
      <c r="G109" s="412"/>
      <c r="H109" s="343"/>
      <c r="I109" s="343"/>
      <c r="J109" s="343"/>
      <c r="K109" s="343"/>
      <c r="L109" s="343"/>
    </row>
    <row r="110" spans="2:12">
      <c r="B110" s="345" t="s">
        <v>766</v>
      </c>
      <c r="C110" s="354">
        <v>0.8393036679587329</v>
      </c>
      <c r="D110" s="412"/>
      <c r="E110" s="412"/>
      <c r="F110" s="412"/>
      <c r="G110" s="412"/>
      <c r="H110" s="343"/>
      <c r="I110" s="343"/>
      <c r="J110" s="343"/>
      <c r="K110" s="343"/>
      <c r="L110" s="343"/>
    </row>
    <row r="111" spans="2:12">
      <c r="B111" s="345" t="s">
        <v>767</v>
      </c>
      <c r="C111" s="354">
        <v>0.73768204250743796</v>
      </c>
      <c r="D111" s="412"/>
      <c r="E111" s="412"/>
      <c r="F111" s="412"/>
      <c r="G111" s="412"/>
      <c r="H111" s="343"/>
      <c r="I111" s="343"/>
      <c r="J111" s="343"/>
      <c r="K111" s="343"/>
      <c r="L111" s="343"/>
    </row>
    <row r="112" spans="2:12">
      <c r="B112" s="345" t="s">
        <v>768</v>
      </c>
      <c r="C112" s="354">
        <v>0.21162073781121002</v>
      </c>
      <c r="D112" s="412"/>
      <c r="E112" s="412"/>
      <c r="F112" s="412"/>
      <c r="G112" s="412"/>
      <c r="H112" s="343"/>
      <c r="I112" s="343"/>
      <c r="J112" s="343"/>
      <c r="K112" s="343"/>
      <c r="L112" s="343"/>
    </row>
    <row r="113" spans="2:12">
      <c r="B113" s="345" t="s">
        <v>769</v>
      </c>
      <c r="C113" s="355">
        <v>-3.9468095626697841E-2</v>
      </c>
      <c r="D113" s="412"/>
      <c r="E113" s="412"/>
      <c r="F113" s="412"/>
      <c r="G113" s="412"/>
      <c r="H113" s="343"/>
      <c r="I113" s="343"/>
      <c r="J113" s="343"/>
      <c r="K113" s="343"/>
      <c r="L113" s="343"/>
    </row>
    <row r="114" spans="2:12">
      <c r="B114" s="356" t="s">
        <v>770</v>
      </c>
      <c r="C114" s="357">
        <v>0.34268857761396521</v>
      </c>
      <c r="D114" s="412"/>
      <c r="E114" s="412"/>
      <c r="F114" s="412"/>
      <c r="G114" s="412"/>
      <c r="H114" s="343"/>
      <c r="I114" s="343"/>
      <c r="J114" s="343"/>
      <c r="K114" s="343"/>
      <c r="L114" s="343"/>
    </row>
    <row r="115" spans="2:12">
      <c r="B115" s="344" t="s">
        <v>771</v>
      </c>
      <c r="C115" s="358">
        <v>6.6000000000000003E-2</v>
      </c>
      <c r="D115" s="343"/>
      <c r="E115" s="343"/>
      <c r="F115" s="343"/>
      <c r="G115" s="343"/>
      <c r="H115" s="343"/>
      <c r="I115" s="343"/>
      <c r="J115" s="343"/>
      <c r="K115" s="343"/>
      <c r="L115" s="343"/>
    </row>
    <row r="116" spans="2:12">
      <c r="B116" s="343"/>
      <c r="C116" s="343"/>
      <c r="D116" s="343"/>
      <c r="E116" s="343"/>
      <c r="F116" s="343"/>
      <c r="G116" s="343"/>
      <c r="H116" s="343"/>
      <c r="I116" s="343"/>
      <c r="J116" s="343"/>
      <c r="K116" s="343"/>
      <c r="L116" s="343"/>
    </row>
    <row r="117" spans="2:12">
      <c r="B117" s="351" t="s">
        <v>774</v>
      </c>
      <c r="C117" s="343"/>
      <c r="D117" s="343"/>
      <c r="E117" s="343"/>
      <c r="F117" s="343"/>
      <c r="G117" s="343"/>
      <c r="H117" s="343"/>
      <c r="I117" s="343"/>
      <c r="J117" s="343"/>
      <c r="K117" s="343"/>
      <c r="L117" s="343"/>
    </row>
    <row r="118" spans="2:12">
      <c r="B118" s="344" t="s">
        <v>804</v>
      </c>
      <c r="C118" s="386"/>
      <c r="D118" s="343"/>
      <c r="E118" s="343"/>
      <c r="F118" s="343"/>
      <c r="G118" s="343"/>
      <c r="H118" s="343"/>
      <c r="I118" s="343"/>
      <c r="J118" s="343"/>
      <c r="K118" s="343"/>
      <c r="L118" s="343"/>
    </row>
    <row r="119" spans="2:12">
      <c r="B119" s="344" t="s">
        <v>805</v>
      </c>
      <c r="C119" s="386"/>
      <c r="D119" s="343"/>
      <c r="E119" s="343"/>
      <c r="F119" s="343"/>
      <c r="G119" s="343"/>
      <c r="H119" s="343"/>
      <c r="I119" s="343"/>
      <c r="J119" s="343"/>
      <c r="K119" s="343"/>
      <c r="L119" s="343"/>
    </row>
    <row r="120" spans="2:12" ht="15.75" thickBot="1"/>
    <row r="121" spans="2:12">
      <c r="B121" s="416"/>
      <c r="C121" s="417"/>
      <c r="D121" s="417"/>
      <c r="E121" s="418" t="s">
        <v>806</v>
      </c>
      <c r="F121" s="419"/>
    </row>
    <row r="122" spans="2:12">
      <c r="B122" s="420" t="s">
        <v>779</v>
      </c>
      <c r="C122" s="421"/>
      <c r="D122" s="421"/>
      <c r="E122" s="422"/>
      <c r="F122" s="371"/>
    </row>
    <row r="123" spans="2:12">
      <c r="B123" s="423" t="s">
        <v>780</v>
      </c>
      <c r="C123" s="421"/>
      <c r="D123" s="421"/>
      <c r="E123" s="422"/>
      <c r="F123" s="371"/>
    </row>
    <row r="124" spans="2:12">
      <c r="B124" s="424" t="s">
        <v>807</v>
      </c>
      <c r="C124" s="421"/>
      <c r="D124" s="421"/>
      <c r="E124" s="422"/>
      <c r="F124" s="371"/>
    </row>
    <row r="125" spans="2:12">
      <c r="B125" s="424" t="s">
        <v>808</v>
      </c>
      <c r="C125" s="421"/>
      <c r="D125" s="421"/>
      <c r="E125" s="422"/>
      <c r="F125" s="371"/>
    </row>
    <row r="126" spans="2:12">
      <c r="B126" s="425"/>
      <c r="C126" s="421"/>
      <c r="D126" s="421"/>
      <c r="E126" s="422"/>
      <c r="F126" s="371"/>
    </row>
    <row r="127" spans="2:12" ht="15.75" thickBot="1">
      <c r="B127" s="426" t="s">
        <v>782</v>
      </c>
      <c r="C127" s="427"/>
      <c r="D127" s="427"/>
      <c r="E127" s="428"/>
      <c r="F127" s="379"/>
    </row>
    <row r="128" spans="2:12" ht="15.75" thickBot="1"/>
    <row r="129" spans="2:2">
      <c r="B129" s="429" t="s">
        <v>783</v>
      </c>
    </row>
    <row r="130" spans="2:2">
      <c r="B130" s="430" t="s">
        <v>784</v>
      </c>
    </row>
    <row r="131" spans="2:2">
      <c r="B131" s="431"/>
    </row>
    <row r="132" spans="2:2">
      <c r="B132" s="431"/>
    </row>
    <row r="133" spans="2:2">
      <c r="B133" s="431"/>
    </row>
    <row r="134" spans="2:2">
      <c r="B134" s="431"/>
    </row>
    <row r="135" spans="2:2">
      <c r="B135" s="431"/>
    </row>
    <row r="136" spans="2:2">
      <c r="B136" s="431"/>
    </row>
    <row r="137" spans="2:2">
      <c r="B137" s="431"/>
    </row>
    <row r="138" spans="2:2">
      <c r="B138" s="431"/>
    </row>
    <row r="139" spans="2:2" ht="15.75" thickBot="1">
      <c r="B139" s="432"/>
    </row>
  </sheetData>
  <mergeCells count="16">
    <mergeCell ref="B83:B84"/>
    <mergeCell ref="C83:D83"/>
    <mergeCell ref="H83:K83"/>
    <mergeCell ref="B91:F91"/>
    <mergeCell ref="B99:F99"/>
    <mergeCell ref="F83:G83"/>
    <mergeCell ref="F84:G84"/>
    <mergeCell ref="F85:G85"/>
    <mergeCell ref="F86:G86"/>
    <mergeCell ref="F87:G87"/>
    <mergeCell ref="F88:G88"/>
    <mergeCell ref="B46:D46"/>
    <mergeCell ref="B50:B51"/>
    <mergeCell ref="C50:C51"/>
    <mergeCell ref="B1:F1"/>
    <mergeCell ref="B82:K82"/>
  </mergeCells>
  <hyperlinks>
    <hyperlink ref="J2" location="'Scheme Dash Board'!A1" display="Back to Scheme DashBoard" xr:uid="{40C5CBA0-2051-46CB-A22F-2D31F2C9A611}"/>
  </hyperlinks>
  <pageMargins left="0" right="0" top="0" bottom="0" header="0" footer="0"/>
  <pageSetup orientation="landscape" r:id="rId1"/>
  <headerFooter>
    <oddFooter>&amp;C&amp;1#&amp;"Calibri"&amp;10&amp;K000000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K181"/>
  <sheetViews>
    <sheetView workbookViewId="0">
      <selection activeCell="J2" sqref="J2"/>
    </sheetView>
  </sheetViews>
  <sheetFormatPr defaultRowHeight="15"/>
  <cols>
    <col min="1" max="1" width="3.42578125" customWidth="1"/>
    <col min="2" max="2" width="56.42578125" customWidth="1"/>
    <col min="3" max="4" width="19.28515625" bestFit="1" customWidth="1"/>
    <col min="5" max="5" width="11" bestFit="1" customWidth="1"/>
    <col min="6" max="6" width="15.28515625" bestFit="1" customWidth="1"/>
    <col min="7" max="7" width="8.140625" customWidth="1"/>
    <col min="8" max="8" width="9.42578125" customWidth="1"/>
    <col min="9" max="9" width="11.5703125" customWidth="1"/>
    <col min="10" max="10" width="12.42578125" customWidth="1"/>
  </cols>
  <sheetData>
    <row r="1" spans="1:11" ht="15.95" customHeight="1">
      <c r="A1" s="2"/>
      <c r="B1" s="653" t="s">
        <v>723</v>
      </c>
      <c r="C1" s="653"/>
      <c r="D1" s="653"/>
      <c r="E1" s="653"/>
      <c r="F1" s="2"/>
      <c r="G1" s="2"/>
      <c r="H1" s="2"/>
      <c r="I1" s="2"/>
      <c r="J1" s="2"/>
    </row>
    <row r="2" spans="1:11" ht="12.95" customHeight="1">
      <c r="A2" s="2"/>
      <c r="B2" s="4"/>
      <c r="C2" s="2"/>
      <c r="D2" s="2"/>
      <c r="E2" s="2"/>
      <c r="F2" s="2"/>
      <c r="G2" s="2"/>
      <c r="H2" s="2"/>
      <c r="I2" s="536"/>
      <c r="J2" s="537" t="s">
        <v>901</v>
      </c>
      <c r="K2" s="538"/>
    </row>
    <row r="3" spans="1:11" ht="12.95" customHeight="1">
      <c r="A3" s="5" t="s">
        <v>2</v>
      </c>
      <c r="B3" s="183" t="s">
        <v>490</v>
      </c>
      <c r="C3" s="2"/>
      <c r="D3" s="2"/>
      <c r="E3" s="2"/>
      <c r="F3" s="2"/>
      <c r="G3" s="2"/>
      <c r="H3" s="2"/>
      <c r="I3" s="2"/>
      <c r="J3" s="2"/>
    </row>
    <row r="4" spans="1:11" ht="27.95" customHeight="1">
      <c r="A4" s="2"/>
      <c r="B4" s="6" t="s">
        <v>3</v>
      </c>
      <c r="C4" s="7" t="s">
        <v>4</v>
      </c>
      <c r="D4" s="8" t="s">
        <v>43</v>
      </c>
      <c r="E4" s="8" t="s">
        <v>6</v>
      </c>
      <c r="F4" s="8" t="s">
        <v>7</v>
      </c>
      <c r="G4" s="8" t="s">
        <v>8</v>
      </c>
      <c r="H4" s="8" t="s">
        <v>9</v>
      </c>
      <c r="I4" s="9" t="s">
        <v>10</v>
      </c>
      <c r="J4" s="10"/>
    </row>
    <row r="5" spans="1:11" ht="12.95" customHeight="1">
      <c r="A5" s="2"/>
      <c r="B5" s="11" t="s">
        <v>44</v>
      </c>
      <c r="C5" s="12"/>
      <c r="D5" s="12"/>
      <c r="E5" s="12"/>
      <c r="F5" s="12"/>
      <c r="G5" s="12"/>
      <c r="H5" s="13"/>
      <c r="I5" s="14"/>
      <c r="J5" s="2"/>
    </row>
    <row r="6" spans="1:11" ht="12.95" customHeight="1">
      <c r="A6" s="2"/>
      <c r="B6" s="11" t="s">
        <v>45</v>
      </c>
      <c r="C6" s="12"/>
      <c r="D6" s="12"/>
      <c r="E6" s="12"/>
      <c r="F6" s="2"/>
      <c r="G6" s="13"/>
      <c r="H6" s="13"/>
      <c r="I6" s="14"/>
      <c r="J6" s="2"/>
    </row>
    <row r="7" spans="1:11" ht="12.95" customHeight="1">
      <c r="A7" s="15" t="s">
        <v>46</v>
      </c>
      <c r="B7" s="16" t="s">
        <v>311</v>
      </c>
      <c r="C7" s="12" t="s">
        <v>47</v>
      </c>
      <c r="D7" s="12" t="s">
        <v>48</v>
      </c>
      <c r="E7" s="17">
        <v>10000000</v>
      </c>
      <c r="F7" s="18">
        <v>10013.14</v>
      </c>
      <c r="G7" s="19">
        <v>6.6100000000000006E-2</v>
      </c>
      <c r="H7" s="31">
        <v>6.2648499999999996E-2</v>
      </c>
      <c r="I7" s="21"/>
      <c r="J7" s="50"/>
    </row>
    <row r="8" spans="1:11" ht="12.95" customHeight="1">
      <c r="A8" s="15" t="s">
        <v>49</v>
      </c>
      <c r="B8" s="16" t="s">
        <v>312</v>
      </c>
      <c r="C8" s="12" t="s">
        <v>50</v>
      </c>
      <c r="D8" s="12" t="s">
        <v>48</v>
      </c>
      <c r="E8" s="17">
        <v>5000000</v>
      </c>
      <c r="F8" s="18">
        <v>5009.6400000000003</v>
      </c>
      <c r="G8" s="19">
        <v>3.3099999999999997E-2</v>
      </c>
      <c r="H8" s="31">
        <v>6.3569000000000001E-2</v>
      </c>
      <c r="I8" s="21"/>
      <c r="J8" s="50"/>
    </row>
    <row r="9" spans="1:11" ht="12.95" customHeight="1">
      <c r="A9" s="15" t="s">
        <v>51</v>
      </c>
      <c r="B9" s="16" t="s">
        <v>313</v>
      </c>
      <c r="C9" s="12" t="s">
        <v>52</v>
      </c>
      <c r="D9" s="12" t="s">
        <v>48</v>
      </c>
      <c r="E9" s="17">
        <v>3500000</v>
      </c>
      <c r="F9" s="18">
        <v>3506.77</v>
      </c>
      <c r="G9" s="19">
        <v>2.3099999999999999E-2</v>
      </c>
      <c r="H9" s="31">
        <v>6.3596000000000014E-2</v>
      </c>
      <c r="I9" s="21"/>
      <c r="J9" s="50"/>
    </row>
    <row r="10" spans="1:11" ht="12.95" customHeight="1">
      <c r="A10" s="15" t="s">
        <v>53</v>
      </c>
      <c r="B10" s="16" t="s">
        <v>314</v>
      </c>
      <c r="C10" s="12" t="s">
        <v>54</v>
      </c>
      <c r="D10" s="12" t="s">
        <v>48</v>
      </c>
      <c r="E10" s="17">
        <v>1500000</v>
      </c>
      <c r="F10" s="18">
        <v>1502.89</v>
      </c>
      <c r="G10" s="19">
        <v>9.9000000000000008E-3</v>
      </c>
      <c r="H10" s="31">
        <v>6.3570000000000002E-2</v>
      </c>
      <c r="I10" s="21"/>
      <c r="J10" s="50"/>
    </row>
    <row r="11" spans="1:11" ht="12.95" customHeight="1">
      <c r="A11" s="15" t="s">
        <v>55</v>
      </c>
      <c r="B11" s="16" t="s">
        <v>315</v>
      </c>
      <c r="C11" s="12" t="s">
        <v>56</v>
      </c>
      <c r="D11" s="12" t="s">
        <v>48</v>
      </c>
      <c r="E11" s="17">
        <v>1000000</v>
      </c>
      <c r="F11" s="18">
        <v>1000.5</v>
      </c>
      <c r="G11" s="19">
        <v>6.6E-3</v>
      </c>
      <c r="H11" s="31">
        <v>6.2454500000000003E-2</v>
      </c>
      <c r="I11" s="21"/>
      <c r="J11" s="50"/>
    </row>
    <row r="12" spans="1:11" ht="12.95" customHeight="1">
      <c r="A12" s="2"/>
      <c r="B12" s="11" t="s">
        <v>27</v>
      </c>
      <c r="C12" s="12"/>
      <c r="D12" s="12"/>
      <c r="E12" s="12"/>
      <c r="F12" s="22">
        <v>21032.94</v>
      </c>
      <c r="G12" s="23">
        <v>0.13880000000000001</v>
      </c>
      <c r="H12" s="24"/>
      <c r="I12" s="25"/>
      <c r="J12" s="2"/>
    </row>
    <row r="13" spans="1:11" ht="12.95" customHeight="1">
      <c r="A13" s="2"/>
      <c r="B13" s="26" t="s">
        <v>57</v>
      </c>
      <c r="C13" s="1"/>
      <c r="D13" s="1"/>
      <c r="E13" s="1"/>
      <c r="F13" s="24" t="s">
        <v>58</v>
      </c>
      <c r="G13" s="24" t="s">
        <v>58</v>
      </c>
      <c r="H13" s="24"/>
      <c r="I13" s="25"/>
      <c r="J13" s="2"/>
    </row>
    <row r="14" spans="1:11" ht="12.95" customHeight="1">
      <c r="A14" s="2"/>
      <c r="B14" s="26" t="s">
        <v>27</v>
      </c>
      <c r="C14" s="1"/>
      <c r="D14" s="1"/>
      <c r="E14" s="1"/>
      <c r="F14" s="24" t="s">
        <v>58</v>
      </c>
      <c r="G14" s="24" t="s">
        <v>58</v>
      </c>
      <c r="H14" s="24"/>
      <c r="I14" s="25"/>
      <c r="J14" s="2"/>
    </row>
    <row r="15" spans="1:11" ht="12.95" customHeight="1">
      <c r="A15" s="2"/>
      <c r="B15" s="26" t="s">
        <v>29</v>
      </c>
      <c r="C15" s="27"/>
      <c r="D15" s="1"/>
      <c r="E15" s="27"/>
      <c r="F15" s="22">
        <v>21032.94</v>
      </c>
      <c r="G15" s="23">
        <v>0.13880000000000001</v>
      </c>
      <c r="H15" s="24"/>
      <c r="I15" s="25"/>
      <c r="J15" s="2"/>
    </row>
    <row r="16" spans="1:11" ht="12.95" customHeight="1">
      <c r="A16" s="2"/>
      <c r="B16" s="11" t="s">
        <v>59</v>
      </c>
      <c r="C16" s="12"/>
      <c r="D16" s="12"/>
      <c r="E16" s="12"/>
      <c r="F16" s="12"/>
      <c r="G16" s="12"/>
      <c r="H16" s="13"/>
      <c r="I16" s="14"/>
      <c r="J16" s="2"/>
    </row>
    <row r="17" spans="1:10" ht="12.95" customHeight="1">
      <c r="A17" s="2"/>
      <c r="B17" s="11" t="s">
        <v>60</v>
      </c>
      <c r="C17" s="12"/>
      <c r="D17" s="12"/>
      <c r="E17" s="12"/>
      <c r="F17" s="2"/>
      <c r="G17" s="13"/>
      <c r="H17" s="13"/>
      <c r="I17" s="14"/>
      <c r="J17" s="2"/>
    </row>
    <row r="18" spans="1:10" ht="12.95" customHeight="1">
      <c r="A18" s="15" t="s">
        <v>61</v>
      </c>
      <c r="B18" s="16" t="s">
        <v>726</v>
      </c>
      <c r="C18" s="12" t="s">
        <v>62</v>
      </c>
      <c r="D18" s="12" t="s">
        <v>394</v>
      </c>
      <c r="E18" s="17">
        <v>500</v>
      </c>
      <c r="F18" s="18">
        <v>2479.14</v>
      </c>
      <c r="G18" s="19">
        <v>1.6400000000000001E-2</v>
      </c>
      <c r="H18" s="31">
        <v>6.5351999999999993E-2</v>
      </c>
      <c r="I18" s="21"/>
      <c r="J18" s="2"/>
    </row>
    <row r="19" spans="1:10" ht="12.95" customHeight="1">
      <c r="A19" s="15" t="s">
        <v>63</v>
      </c>
      <c r="B19" s="16" t="s">
        <v>727</v>
      </c>
      <c r="C19" s="12" t="s">
        <v>64</v>
      </c>
      <c r="D19" s="12" t="s">
        <v>713</v>
      </c>
      <c r="E19" s="17">
        <v>300</v>
      </c>
      <c r="F19" s="18">
        <v>1488.35</v>
      </c>
      <c r="G19" s="19">
        <v>9.7999999999999997E-3</v>
      </c>
      <c r="H19" s="31">
        <v>6.4951999999999996E-2</v>
      </c>
      <c r="I19" s="21"/>
      <c r="J19" s="2"/>
    </row>
    <row r="20" spans="1:10" ht="12.95" customHeight="1">
      <c r="A20" s="15" t="s">
        <v>65</v>
      </c>
      <c r="B20" s="16" t="s">
        <v>728</v>
      </c>
      <c r="C20" s="12" t="s">
        <v>66</v>
      </c>
      <c r="D20" s="12" t="s">
        <v>394</v>
      </c>
      <c r="E20" s="17">
        <v>300</v>
      </c>
      <c r="F20" s="18">
        <v>1484.56</v>
      </c>
      <c r="G20" s="19">
        <v>9.7999999999999997E-3</v>
      </c>
      <c r="H20" s="31">
        <v>6.5448999999999993E-2</v>
      </c>
      <c r="I20" s="21"/>
      <c r="J20" s="2"/>
    </row>
    <row r="21" spans="1:10" ht="12.95" customHeight="1">
      <c r="A21" s="15" t="s">
        <v>67</v>
      </c>
      <c r="B21" s="16" t="s">
        <v>729</v>
      </c>
      <c r="C21" s="12" t="s">
        <v>68</v>
      </c>
      <c r="D21" s="12" t="s">
        <v>394</v>
      </c>
      <c r="E21" s="17">
        <v>200</v>
      </c>
      <c r="F21" s="18">
        <v>997.29</v>
      </c>
      <c r="G21" s="19">
        <v>6.6E-3</v>
      </c>
      <c r="H21" s="31">
        <v>6.6098000000000004E-2</v>
      </c>
      <c r="I21" s="21"/>
      <c r="J21" s="2"/>
    </row>
    <row r="22" spans="1:10" ht="12.95" customHeight="1">
      <c r="A22" s="15" t="s">
        <v>69</v>
      </c>
      <c r="B22" s="16" t="s">
        <v>730</v>
      </c>
      <c r="C22" s="12" t="s">
        <v>70</v>
      </c>
      <c r="D22" s="12" t="s">
        <v>394</v>
      </c>
      <c r="E22" s="17">
        <v>200</v>
      </c>
      <c r="F22" s="18">
        <v>993.28</v>
      </c>
      <c r="G22" s="19">
        <v>6.6E-3</v>
      </c>
      <c r="H22" s="31">
        <v>6.4949999999999994E-2</v>
      </c>
      <c r="I22" s="21"/>
      <c r="J22" s="2"/>
    </row>
    <row r="23" spans="1:10" ht="12.95" customHeight="1">
      <c r="A23" s="15" t="s">
        <v>71</v>
      </c>
      <c r="B23" s="16" t="s">
        <v>731</v>
      </c>
      <c r="C23" s="12" t="s">
        <v>72</v>
      </c>
      <c r="D23" s="12" t="s">
        <v>713</v>
      </c>
      <c r="E23" s="17">
        <v>200</v>
      </c>
      <c r="F23" s="18">
        <v>992.23</v>
      </c>
      <c r="G23" s="19">
        <v>6.4999999999999997E-3</v>
      </c>
      <c r="H23" s="31">
        <v>6.4951999999999996E-2</v>
      </c>
      <c r="I23" s="21"/>
      <c r="J23" s="2"/>
    </row>
    <row r="24" spans="1:10" ht="12.95" customHeight="1">
      <c r="A24" s="2"/>
      <c r="B24" s="11" t="s">
        <v>27</v>
      </c>
      <c r="C24" s="12"/>
      <c r="D24" s="12"/>
      <c r="E24" s="12"/>
      <c r="F24" s="22">
        <v>8434.85</v>
      </c>
      <c r="G24" s="23">
        <v>5.57E-2</v>
      </c>
      <c r="H24" s="24"/>
      <c r="I24" s="25"/>
      <c r="J24" s="2"/>
    </row>
    <row r="25" spans="1:10" ht="12.95" customHeight="1">
      <c r="A25" s="2"/>
      <c r="B25" s="11" t="s">
        <v>73</v>
      </c>
      <c r="C25" s="12"/>
      <c r="D25" s="12"/>
      <c r="E25" s="12"/>
      <c r="F25" s="2"/>
      <c r="G25" s="13"/>
      <c r="H25" s="13"/>
      <c r="I25" s="14"/>
      <c r="J25" s="2"/>
    </row>
    <row r="26" spans="1:10" ht="12.95" customHeight="1">
      <c r="A26" s="15" t="s">
        <v>74</v>
      </c>
      <c r="B26" s="16" t="s">
        <v>732</v>
      </c>
      <c r="C26" s="12" t="s">
        <v>75</v>
      </c>
      <c r="D26" s="12" t="s">
        <v>395</v>
      </c>
      <c r="E26" s="17">
        <v>500</v>
      </c>
      <c r="F26" s="18">
        <v>2472.16</v>
      </c>
      <c r="G26" s="19">
        <v>1.6299999999999999E-2</v>
      </c>
      <c r="H26" s="31">
        <v>6.7399000000000001E-2</v>
      </c>
      <c r="I26" s="21"/>
      <c r="J26" s="2"/>
    </row>
    <row r="27" spans="1:10" ht="12.95" customHeight="1">
      <c r="A27" s="15" t="s">
        <v>76</v>
      </c>
      <c r="B27" s="16" t="s">
        <v>487</v>
      </c>
      <c r="C27" s="12" t="s">
        <v>77</v>
      </c>
      <c r="D27" s="12" t="s">
        <v>394</v>
      </c>
      <c r="E27" s="17">
        <v>200</v>
      </c>
      <c r="F27" s="18">
        <v>999.08</v>
      </c>
      <c r="G27" s="19">
        <v>6.6E-3</v>
      </c>
      <c r="H27" s="31">
        <v>6.7507999999999999E-2</v>
      </c>
      <c r="I27" s="21"/>
      <c r="J27" s="2"/>
    </row>
    <row r="28" spans="1:10" ht="12.95" customHeight="1">
      <c r="A28" s="2"/>
      <c r="B28" s="11" t="s">
        <v>27</v>
      </c>
      <c r="C28" s="12"/>
      <c r="D28" s="12"/>
      <c r="E28" s="12"/>
      <c r="F28" s="22">
        <v>3471.24</v>
      </c>
      <c r="G28" s="23">
        <v>2.29E-2</v>
      </c>
      <c r="H28" s="24"/>
      <c r="I28" s="25"/>
      <c r="J28" s="2"/>
    </row>
    <row r="29" spans="1:10" ht="12.95" customHeight="1">
      <c r="A29" s="2"/>
      <c r="B29" s="11" t="s">
        <v>78</v>
      </c>
      <c r="C29" s="12"/>
      <c r="D29" s="12"/>
      <c r="E29" s="12"/>
      <c r="F29" s="2"/>
      <c r="G29" s="13"/>
      <c r="H29" s="13"/>
      <c r="I29" s="14"/>
      <c r="J29" s="2"/>
    </row>
    <row r="30" spans="1:10" ht="12.95" customHeight="1">
      <c r="A30" s="15" t="s">
        <v>79</v>
      </c>
      <c r="B30" s="16" t="s">
        <v>80</v>
      </c>
      <c r="C30" s="12" t="s">
        <v>81</v>
      </c>
      <c r="D30" s="12" t="s">
        <v>48</v>
      </c>
      <c r="E30" s="17">
        <v>12500000</v>
      </c>
      <c r="F30" s="18">
        <v>12491.8</v>
      </c>
      <c r="G30" s="19">
        <v>8.2400000000000001E-2</v>
      </c>
      <c r="H30" s="31">
        <v>5.9877E-2</v>
      </c>
      <c r="I30" s="21"/>
      <c r="J30" s="50"/>
    </row>
    <row r="31" spans="1:10" ht="12.95" customHeight="1">
      <c r="A31" s="15" t="s">
        <v>82</v>
      </c>
      <c r="B31" s="16" t="s">
        <v>83</v>
      </c>
      <c r="C31" s="12" t="s">
        <v>84</v>
      </c>
      <c r="D31" s="12" t="s">
        <v>48</v>
      </c>
      <c r="E31" s="17">
        <v>12500000</v>
      </c>
      <c r="F31" s="18">
        <v>12477.19</v>
      </c>
      <c r="G31" s="19">
        <v>8.2299999999999998E-2</v>
      </c>
      <c r="H31" s="31">
        <v>6.0668E-2</v>
      </c>
      <c r="I31" s="21"/>
      <c r="J31" s="50"/>
    </row>
    <row r="32" spans="1:10" ht="12.95" customHeight="1">
      <c r="A32" s="15" t="s">
        <v>85</v>
      </c>
      <c r="B32" s="16" t="s">
        <v>86</v>
      </c>
      <c r="C32" s="12" t="s">
        <v>87</v>
      </c>
      <c r="D32" s="12" t="s">
        <v>48</v>
      </c>
      <c r="E32" s="17">
        <v>12500000</v>
      </c>
      <c r="F32" s="18">
        <v>12462.94</v>
      </c>
      <c r="G32" s="19">
        <v>8.2199999999999995E-2</v>
      </c>
      <c r="H32" s="31">
        <v>6.0302000000000001E-2</v>
      </c>
      <c r="I32" s="21"/>
      <c r="J32" s="50"/>
    </row>
    <row r="33" spans="1:10" ht="12.95" customHeight="1">
      <c r="A33" s="15" t="s">
        <v>88</v>
      </c>
      <c r="B33" s="16" t="s">
        <v>89</v>
      </c>
      <c r="C33" s="12" t="s">
        <v>90</v>
      </c>
      <c r="D33" s="12" t="s">
        <v>48</v>
      </c>
      <c r="E33" s="17">
        <v>12500000</v>
      </c>
      <c r="F33" s="18">
        <v>12433.79</v>
      </c>
      <c r="G33" s="19">
        <v>8.2000000000000003E-2</v>
      </c>
      <c r="H33" s="31">
        <v>6.0746000000000001E-2</v>
      </c>
      <c r="I33" s="21"/>
      <c r="J33" s="50"/>
    </row>
    <row r="34" spans="1:10" ht="12.95" customHeight="1">
      <c r="A34" s="15" t="s">
        <v>91</v>
      </c>
      <c r="B34" s="16" t="s">
        <v>92</v>
      </c>
      <c r="C34" s="12" t="s">
        <v>93</v>
      </c>
      <c r="D34" s="12" t="s">
        <v>48</v>
      </c>
      <c r="E34" s="17">
        <v>12500000</v>
      </c>
      <c r="F34" s="18">
        <v>12357.78</v>
      </c>
      <c r="G34" s="19">
        <v>8.1500000000000003E-2</v>
      </c>
      <c r="H34" s="31">
        <v>6.2700000000000006E-2</v>
      </c>
      <c r="I34" s="21"/>
      <c r="J34" s="50"/>
    </row>
    <row r="35" spans="1:10" ht="12.95" customHeight="1">
      <c r="A35" s="15" t="s">
        <v>94</v>
      </c>
      <c r="B35" s="16" t="s">
        <v>95</v>
      </c>
      <c r="C35" s="12" t="s">
        <v>96</v>
      </c>
      <c r="D35" s="12" t="s">
        <v>48</v>
      </c>
      <c r="E35" s="17">
        <v>12500000</v>
      </c>
      <c r="F35" s="18">
        <v>12327.18</v>
      </c>
      <c r="G35" s="19">
        <v>8.1299999999999997E-2</v>
      </c>
      <c r="H35" s="31">
        <v>6.3175999999999996E-2</v>
      </c>
      <c r="I35" s="21"/>
      <c r="J35" s="50"/>
    </row>
    <row r="36" spans="1:10" ht="12.95" customHeight="1">
      <c r="A36" s="15" t="s">
        <v>97</v>
      </c>
      <c r="B36" s="16" t="s">
        <v>98</v>
      </c>
      <c r="C36" s="12" t="s">
        <v>99</v>
      </c>
      <c r="D36" s="12" t="s">
        <v>48</v>
      </c>
      <c r="E36" s="17">
        <v>10000000</v>
      </c>
      <c r="F36" s="18">
        <v>9897.98</v>
      </c>
      <c r="G36" s="19">
        <v>6.5299999999999997E-2</v>
      </c>
      <c r="H36" s="31">
        <v>6.2700000000000006E-2</v>
      </c>
      <c r="I36" s="21"/>
      <c r="J36" s="50"/>
    </row>
    <row r="37" spans="1:10" ht="12.95" customHeight="1">
      <c r="A37" s="15" t="s">
        <v>100</v>
      </c>
      <c r="B37" s="16" t="s">
        <v>101</v>
      </c>
      <c r="C37" s="12" t="s">
        <v>102</v>
      </c>
      <c r="D37" s="12" t="s">
        <v>48</v>
      </c>
      <c r="E37" s="17">
        <v>10000000</v>
      </c>
      <c r="F37" s="18">
        <v>9873.7900000000009</v>
      </c>
      <c r="G37" s="19">
        <v>6.5100000000000005E-2</v>
      </c>
      <c r="H37" s="31">
        <v>6.3049999999999995E-2</v>
      </c>
      <c r="I37" s="21"/>
      <c r="J37" s="50"/>
    </row>
    <row r="38" spans="1:10" ht="12.95" customHeight="1">
      <c r="A38" s="15" t="s">
        <v>103</v>
      </c>
      <c r="B38" s="16" t="s">
        <v>104</v>
      </c>
      <c r="C38" s="12" t="s">
        <v>105</v>
      </c>
      <c r="D38" s="12" t="s">
        <v>48</v>
      </c>
      <c r="E38" s="17">
        <v>7500000</v>
      </c>
      <c r="F38" s="18">
        <v>7441.95</v>
      </c>
      <c r="G38" s="19">
        <v>4.9099999999999998E-2</v>
      </c>
      <c r="H38" s="31">
        <v>6.1898000000000002E-2</v>
      </c>
      <c r="I38" s="21"/>
      <c r="J38" s="50"/>
    </row>
    <row r="39" spans="1:10" ht="12.95" customHeight="1">
      <c r="A39" s="2"/>
      <c r="B39" s="11" t="s">
        <v>27</v>
      </c>
      <c r="C39" s="12"/>
      <c r="D39" s="12"/>
      <c r="E39" s="12"/>
      <c r="F39" s="22">
        <v>101764.4</v>
      </c>
      <c r="G39" s="23">
        <v>0.67120000000000002</v>
      </c>
      <c r="H39" s="24"/>
      <c r="I39" s="25"/>
      <c r="J39" s="2"/>
    </row>
    <row r="40" spans="1:10" ht="12.95" customHeight="1">
      <c r="A40" s="2"/>
      <c r="B40" s="26" t="s">
        <v>29</v>
      </c>
      <c r="C40" s="27"/>
      <c r="D40" s="1"/>
      <c r="E40" s="27"/>
      <c r="F40" s="22">
        <v>113670.49</v>
      </c>
      <c r="G40" s="23">
        <v>0.74980000000000002</v>
      </c>
      <c r="H40" s="24"/>
      <c r="I40" s="25"/>
      <c r="J40" s="2"/>
    </row>
    <row r="41" spans="1:10" ht="12.95" customHeight="1">
      <c r="A41" s="2"/>
      <c r="B41" s="11" t="s">
        <v>30</v>
      </c>
      <c r="C41" s="12"/>
      <c r="D41" s="12"/>
      <c r="E41" s="12"/>
      <c r="F41" s="12"/>
      <c r="G41" s="12"/>
      <c r="H41" s="13"/>
      <c r="I41" s="14"/>
      <c r="J41" s="2"/>
    </row>
    <row r="42" spans="1:10" ht="12.95" customHeight="1">
      <c r="A42" s="2"/>
      <c r="B42" s="11" t="s">
        <v>31</v>
      </c>
      <c r="C42" s="12"/>
      <c r="D42" s="28" t="s">
        <v>32</v>
      </c>
      <c r="E42" s="12"/>
      <c r="F42" s="2"/>
      <c r="G42" s="13"/>
      <c r="H42" s="13"/>
      <c r="I42" s="14"/>
      <c r="J42" s="2"/>
    </row>
    <row r="43" spans="1:10" ht="12.95" customHeight="1">
      <c r="A43" s="15" t="s">
        <v>106</v>
      </c>
      <c r="B43" s="16" t="s">
        <v>107</v>
      </c>
      <c r="C43" s="12"/>
      <c r="D43" s="29" t="s">
        <v>33</v>
      </c>
      <c r="E43" s="30"/>
      <c r="F43" s="18">
        <v>200</v>
      </c>
      <c r="G43" s="19">
        <v>1.2999999999999999E-3</v>
      </c>
      <c r="H43" s="31">
        <v>6.0499999999999998E-2</v>
      </c>
      <c r="I43" s="21"/>
      <c r="J43" s="2"/>
    </row>
    <row r="44" spans="1:10" ht="12.95" customHeight="1">
      <c r="A44" s="15" t="s">
        <v>108</v>
      </c>
      <c r="B44" s="16" t="s">
        <v>109</v>
      </c>
      <c r="C44" s="12"/>
      <c r="D44" s="29" t="s">
        <v>33</v>
      </c>
      <c r="E44" s="30"/>
      <c r="F44" s="18">
        <v>100</v>
      </c>
      <c r="G44" s="19">
        <v>6.9999999999999999E-4</v>
      </c>
      <c r="H44" s="31">
        <v>5.2312398939999998E-2</v>
      </c>
      <c r="I44" s="21"/>
      <c r="J44" s="2"/>
    </row>
    <row r="45" spans="1:10" ht="12.95" customHeight="1">
      <c r="A45" s="15" t="s">
        <v>110</v>
      </c>
      <c r="B45" s="16" t="s">
        <v>111</v>
      </c>
      <c r="C45" s="12"/>
      <c r="D45" s="29" t="s">
        <v>33</v>
      </c>
      <c r="E45" s="30"/>
      <c r="F45" s="18">
        <v>250</v>
      </c>
      <c r="G45" s="19">
        <v>1.6000000000000001E-3</v>
      </c>
      <c r="H45" s="31">
        <v>6.5000000000000002E-2</v>
      </c>
      <c r="I45" s="21"/>
      <c r="J45" s="2"/>
    </row>
    <row r="46" spans="1:10" ht="12.95" customHeight="1">
      <c r="A46" s="15" t="s">
        <v>112</v>
      </c>
      <c r="B46" s="16" t="s">
        <v>113</v>
      </c>
      <c r="C46" s="12"/>
      <c r="D46" s="29" t="s">
        <v>34</v>
      </c>
      <c r="E46" s="30"/>
      <c r="F46" s="18">
        <v>200</v>
      </c>
      <c r="G46" s="19">
        <v>1.2999999999999999E-3</v>
      </c>
      <c r="H46" s="31">
        <v>5.5E-2</v>
      </c>
      <c r="I46" s="21"/>
      <c r="J46" s="2"/>
    </row>
    <row r="47" spans="1:10" ht="12.95" customHeight="1">
      <c r="A47" s="15" t="s">
        <v>114</v>
      </c>
      <c r="B47" s="16" t="s">
        <v>115</v>
      </c>
      <c r="C47" s="12"/>
      <c r="D47" s="29" t="s">
        <v>35</v>
      </c>
      <c r="E47" s="30"/>
      <c r="F47" s="18">
        <v>100</v>
      </c>
      <c r="G47" s="19">
        <v>6.9999999999999999E-4</v>
      </c>
      <c r="H47" s="31">
        <v>4.4999999999999998E-2</v>
      </c>
      <c r="I47" s="21"/>
      <c r="J47" s="2"/>
    </row>
    <row r="48" spans="1:10" ht="12.95" customHeight="1">
      <c r="A48" s="15" t="s">
        <v>116</v>
      </c>
      <c r="B48" s="16" t="s">
        <v>117</v>
      </c>
      <c r="C48" s="12"/>
      <c r="D48" s="29" t="s">
        <v>33</v>
      </c>
      <c r="E48" s="30"/>
      <c r="F48" s="18">
        <v>100</v>
      </c>
      <c r="G48" s="19">
        <v>6.9999999999999999E-4</v>
      </c>
      <c r="H48" s="31">
        <v>5.5E-2</v>
      </c>
      <c r="I48" s="21"/>
      <c r="J48" s="2"/>
    </row>
    <row r="49" spans="1:10" ht="12.95" customHeight="1">
      <c r="A49" s="2"/>
      <c r="B49" s="11" t="s">
        <v>27</v>
      </c>
      <c r="C49" s="12"/>
      <c r="D49" s="12"/>
      <c r="E49" s="12"/>
      <c r="F49" s="22">
        <v>950</v>
      </c>
      <c r="G49" s="23">
        <v>6.3E-3</v>
      </c>
      <c r="H49" s="24"/>
      <c r="I49" s="25"/>
      <c r="J49" s="2"/>
    </row>
    <row r="50" spans="1:10" ht="12.95" customHeight="1">
      <c r="A50" s="2"/>
      <c r="B50" s="26" t="s">
        <v>29</v>
      </c>
      <c r="C50" s="27"/>
      <c r="D50" s="1"/>
      <c r="E50" s="27"/>
      <c r="F50" s="22">
        <v>950</v>
      </c>
      <c r="G50" s="23">
        <v>6.3E-3</v>
      </c>
      <c r="H50" s="24"/>
      <c r="I50" s="25"/>
      <c r="J50" s="2"/>
    </row>
    <row r="51" spans="1:10" ht="12.95" customHeight="1">
      <c r="A51" s="2"/>
      <c r="B51" s="11" t="s">
        <v>36</v>
      </c>
      <c r="C51" s="12"/>
      <c r="D51" s="12"/>
      <c r="E51" s="12"/>
      <c r="F51" s="12"/>
      <c r="G51" s="12"/>
      <c r="H51" s="13"/>
      <c r="I51" s="14"/>
      <c r="J51" s="2"/>
    </row>
    <row r="52" spans="1:10" ht="12.95" customHeight="1">
      <c r="A52" s="15" t="s">
        <v>37</v>
      </c>
      <c r="B52" s="16" t="s">
        <v>38</v>
      </c>
      <c r="C52" s="12"/>
      <c r="D52" s="12"/>
      <c r="E52" s="17"/>
      <c r="F52" s="18">
        <v>14932.35</v>
      </c>
      <c r="G52" s="19">
        <v>9.8500000000000004E-2</v>
      </c>
      <c r="H52" s="31">
        <v>6.4761426338576719E-2</v>
      </c>
      <c r="I52" s="21"/>
      <c r="J52" s="2"/>
    </row>
    <row r="53" spans="1:10" ht="12.95" customHeight="1">
      <c r="A53" s="2"/>
      <c r="B53" s="11" t="s">
        <v>27</v>
      </c>
      <c r="C53" s="12"/>
      <c r="D53" s="12"/>
      <c r="E53" s="12"/>
      <c r="F53" s="22">
        <v>14932.35</v>
      </c>
      <c r="G53" s="23">
        <v>9.8500000000000004E-2</v>
      </c>
      <c r="H53" s="24"/>
      <c r="I53" s="25"/>
      <c r="J53" s="2"/>
    </row>
    <row r="54" spans="1:10" ht="12.95" customHeight="1">
      <c r="A54" s="2"/>
      <c r="B54" s="26" t="s">
        <v>57</v>
      </c>
      <c r="C54" s="1"/>
      <c r="D54" s="1"/>
      <c r="E54" s="1"/>
      <c r="F54" s="24" t="s">
        <v>58</v>
      </c>
      <c r="G54" s="24" t="s">
        <v>58</v>
      </c>
      <c r="H54" s="24"/>
      <c r="I54" s="25"/>
      <c r="J54" s="2"/>
    </row>
    <row r="55" spans="1:10" ht="12.95" customHeight="1">
      <c r="A55" s="2"/>
      <c r="B55" s="26" t="s">
        <v>27</v>
      </c>
      <c r="C55" s="1"/>
      <c r="D55" s="1"/>
      <c r="E55" s="1"/>
      <c r="F55" s="24" t="s">
        <v>58</v>
      </c>
      <c r="G55" s="24" t="s">
        <v>58</v>
      </c>
      <c r="H55" s="24"/>
      <c r="I55" s="25"/>
      <c r="J55" s="2"/>
    </row>
    <row r="56" spans="1:10" ht="12.95" customHeight="1">
      <c r="A56" s="2"/>
      <c r="B56" s="26" t="s">
        <v>29</v>
      </c>
      <c r="C56" s="27"/>
      <c r="D56" s="1"/>
      <c r="E56" s="27"/>
      <c r="F56" s="22">
        <v>14932.35</v>
      </c>
      <c r="G56" s="23">
        <v>9.8500000000000004E-2</v>
      </c>
      <c r="H56" s="24"/>
      <c r="I56" s="25"/>
      <c r="J56" s="2"/>
    </row>
    <row r="57" spans="1:10" ht="12.95" customHeight="1">
      <c r="A57" s="2"/>
      <c r="B57" s="26" t="s">
        <v>39</v>
      </c>
      <c r="C57" s="12"/>
      <c r="D57" s="1"/>
      <c r="E57" s="12"/>
      <c r="F57" s="32">
        <v>988.9</v>
      </c>
      <c r="G57" s="23">
        <v>6.6E-3</v>
      </c>
      <c r="H57" s="24"/>
      <c r="I57" s="25"/>
      <c r="J57" s="2"/>
    </row>
    <row r="58" spans="1:10" ht="12.95" customHeight="1">
      <c r="A58" s="2"/>
      <c r="B58" s="33" t="s">
        <v>40</v>
      </c>
      <c r="C58" s="34"/>
      <c r="D58" s="34"/>
      <c r="E58" s="34"/>
      <c r="F58" s="35">
        <v>151574.68</v>
      </c>
      <c r="G58" s="36">
        <v>1</v>
      </c>
      <c r="H58" s="37"/>
      <c r="I58" s="38"/>
      <c r="J58" s="2"/>
    </row>
    <row r="59" spans="1:10" ht="12.95" customHeight="1">
      <c r="A59" s="2"/>
      <c r="B59" s="5"/>
      <c r="C59" s="2"/>
      <c r="D59" s="2"/>
      <c r="E59" s="2"/>
      <c r="F59" s="2"/>
      <c r="G59" s="2"/>
      <c r="H59" s="2"/>
      <c r="I59" s="2"/>
      <c r="J59" s="2"/>
    </row>
    <row r="60" spans="1:10" ht="12.95" customHeight="1">
      <c r="A60" s="2"/>
      <c r="B60" s="3" t="s">
        <v>41</v>
      </c>
      <c r="C60" s="2"/>
      <c r="D60" s="2"/>
      <c r="E60" s="2"/>
      <c r="F60" s="2"/>
      <c r="G60" s="2"/>
      <c r="H60" s="2"/>
      <c r="I60" s="2"/>
      <c r="J60" s="2"/>
    </row>
    <row r="61" spans="1:10" ht="12.95" customHeight="1">
      <c r="A61" s="2"/>
      <c r="B61" s="653" t="s">
        <v>42</v>
      </c>
      <c r="C61" s="653"/>
      <c r="D61" s="653"/>
      <c r="E61" s="2"/>
      <c r="F61" s="2"/>
      <c r="G61" s="2"/>
      <c r="H61" s="2"/>
      <c r="I61" s="2"/>
      <c r="J61" s="2"/>
    </row>
    <row r="62" spans="1:10" ht="12.95" customHeight="1">
      <c r="A62" s="2"/>
      <c r="B62" s="3"/>
      <c r="C62" s="2"/>
      <c r="D62" s="2"/>
      <c r="E62" s="2"/>
      <c r="F62" s="2"/>
      <c r="G62" s="2"/>
      <c r="H62" s="2"/>
      <c r="I62" s="2"/>
      <c r="J62" s="2"/>
    </row>
    <row r="63" spans="1:10">
      <c r="B63" s="124" t="s">
        <v>406</v>
      </c>
      <c r="C63" s="125"/>
      <c r="D63" s="126"/>
      <c r="E63" s="127"/>
      <c r="F63" s="128"/>
      <c r="G63" s="128"/>
      <c r="H63" s="129"/>
    </row>
    <row r="64" spans="1:10">
      <c r="B64" s="130" t="s">
        <v>407</v>
      </c>
      <c r="C64" s="91"/>
      <c r="D64" s="59"/>
      <c r="E64" s="59"/>
      <c r="F64" s="91"/>
      <c r="G64" s="60"/>
      <c r="H64" s="131"/>
    </row>
    <row r="65" spans="2:8" ht="48">
      <c r="B65" s="654" t="s">
        <v>408</v>
      </c>
      <c r="C65" s="655" t="s">
        <v>409</v>
      </c>
      <c r="D65" s="62" t="s">
        <v>410</v>
      </c>
      <c r="E65" s="62" t="s">
        <v>410</v>
      </c>
      <c r="F65" s="62" t="s">
        <v>411</v>
      </c>
      <c r="G65" s="60"/>
      <c r="H65" s="131"/>
    </row>
    <row r="66" spans="2:8" ht="24">
      <c r="B66" s="654"/>
      <c r="C66" s="655"/>
      <c r="D66" s="62" t="s">
        <v>412</v>
      </c>
      <c r="E66" s="62" t="s">
        <v>413</v>
      </c>
      <c r="F66" s="62" t="s">
        <v>412</v>
      </c>
      <c r="G66" s="60"/>
      <c r="H66" s="131"/>
    </row>
    <row r="67" spans="2:8">
      <c r="B67" s="64" t="s">
        <v>58</v>
      </c>
      <c r="C67" s="64" t="s">
        <v>58</v>
      </c>
      <c r="D67" s="64" t="s">
        <v>58</v>
      </c>
      <c r="E67" s="64" t="s">
        <v>58</v>
      </c>
      <c r="F67" s="64" t="s">
        <v>58</v>
      </c>
      <c r="G67" s="60"/>
      <c r="H67" s="131"/>
    </row>
    <row r="68" spans="2:8">
      <c r="B68" s="132" t="s">
        <v>414</v>
      </c>
      <c r="C68" s="93"/>
      <c r="D68" s="93"/>
      <c r="E68" s="93"/>
      <c r="F68" s="93"/>
      <c r="G68" s="60"/>
      <c r="H68" s="131"/>
    </row>
    <row r="69" spans="2:8">
      <c r="B69" s="133"/>
      <c r="C69" s="94"/>
      <c r="D69" s="94"/>
      <c r="E69" s="94"/>
      <c r="F69" s="94"/>
      <c r="G69" s="60"/>
      <c r="H69" s="131"/>
    </row>
    <row r="70" spans="2:8">
      <c r="B70" s="133" t="s">
        <v>415</v>
      </c>
      <c r="C70" s="94"/>
      <c r="D70" s="94"/>
      <c r="E70" s="94"/>
      <c r="F70" s="94"/>
      <c r="G70" s="60"/>
      <c r="H70" s="131"/>
    </row>
    <row r="71" spans="2:8">
      <c r="B71" s="67" t="s">
        <v>416</v>
      </c>
      <c r="C71" s="218" t="s">
        <v>665</v>
      </c>
      <c r="D71" s="95" t="s">
        <v>486</v>
      </c>
      <c r="E71" s="94"/>
      <c r="F71" s="94"/>
      <c r="G71" s="60"/>
      <c r="H71" s="131"/>
    </row>
    <row r="72" spans="2:8">
      <c r="B72" s="67" t="s">
        <v>417</v>
      </c>
      <c r="C72" s="219"/>
      <c r="D72" s="67"/>
      <c r="E72" s="94"/>
      <c r="F72" s="94"/>
      <c r="G72" s="60"/>
      <c r="H72" s="131"/>
    </row>
    <row r="73" spans="2:8">
      <c r="B73" s="67" t="s">
        <v>418</v>
      </c>
      <c r="C73" s="220">
        <v>1229.5307</v>
      </c>
      <c r="D73" s="69">
        <v>1235.8144</v>
      </c>
      <c r="E73" s="94"/>
      <c r="F73" s="94"/>
      <c r="G73" s="60"/>
      <c r="H73" s="131"/>
    </row>
    <row r="74" spans="2:8">
      <c r="B74" s="67" t="s">
        <v>419</v>
      </c>
      <c r="C74" s="220">
        <v>1000.5404</v>
      </c>
      <c r="D74" s="69">
        <v>1000.5404</v>
      </c>
      <c r="E74" s="94"/>
      <c r="F74" s="94"/>
      <c r="G74" s="70"/>
      <c r="H74" s="131"/>
    </row>
    <row r="75" spans="2:8">
      <c r="B75" s="67" t="s">
        <v>420</v>
      </c>
      <c r="C75" s="220">
        <v>1001.3613</v>
      </c>
      <c r="D75" s="69">
        <v>1001.7786</v>
      </c>
      <c r="E75" s="94"/>
      <c r="F75" s="94"/>
      <c r="G75" s="70"/>
      <c r="H75" s="131"/>
    </row>
    <row r="76" spans="2:8">
      <c r="B76" s="67" t="s">
        <v>421</v>
      </c>
      <c r="C76" s="220">
        <v>1003.3623</v>
      </c>
      <c r="D76" s="69">
        <v>1003.78</v>
      </c>
      <c r="E76" s="94"/>
      <c r="F76" s="94"/>
      <c r="G76" s="70"/>
      <c r="H76" s="131"/>
    </row>
    <row r="77" spans="2:8">
      <c r="B77" s="67" t="s">
        <v>422</v>
      </c>
      <c r="C77" s="220"/>
      <c r="D77" s="69"/>
      <c r="E77" s="94"/>
      <c r="F77" s="94"/>
      <c r="G77" s="60"/>
      <c r="H77" s="131"/>
    </row>
    <row r="78" spans="2:8">
      <c r="B78" s="67" t="s">
        <v>423</v>
      </c>
      <c r="C78" s="220">
        <v>1223.8184000000001</v>
      </c>
      <c r="D78" s="69">
        <v>1229.9721999999999</v>
      </c>
      <c r="E78" s="94"/>
      <c r="F78" s="94"/>
      <c r="G78" s="60"/>
      <c r="H78" s="131"/>
    </row>
    <row r="79" spans="2:8">
      <c r="B79" s="67" t="s">
        <v>424</v>
      </c>
      <c r="C79" s="220">
        <v>1000.5404</v>
      </c>
      <c r="D79" s="69">
        <v>1000.5404</v>
      </c>
      <c r="E79" s="94"/>
      <c r="F79" s="94"/>
      <c r="G79" s="71"/>
      <c r="H79" s="131"/>
    </row>
    <row r="80" spans="2:8">
      <c r="B80" s="67" t="s">
        <v>425</v>
      </c>
      <c r="C80" s="220">
        <v>1001.3559</v>
      </c>
      <c r="D80" s="69">
        <v>1001.7678</v>
      </c>
      <c r="E80" s="94"/>
      <c r="F80" s="94"/>
      <c r="G80" s="70"/>
      <c r="H80" s="131"/>
    </row>
    <row r="81" spans="2:8">
      <c r="B81" s="67" t="s">
        <v>426</v>
      </c>
      <c r="C81" s="220">
        <v>1003.3588</v>
      </c>
      <c r="D81" s="69">
        <v>1003.7692</v>
      </c>
      <c r="E81" s="94"/>
      <c r="F81" s="94"/>
      <c r="G81" s="70"/>
      <c r="H81" s="131"/>
    </row>
    <row r="82" spans="2:8" ht="28.5" customHeight="1">
      <c r="B82" s="656" t="s">
        <v>443</v>
      </c>
      <c r="C82" s="657"/>
      <c r="D82" s="657"/>
      <c r="E82" s="657"/>
      <c r="F82" s="657"/>
      <c r="G82" s="657"/>
      <c r="H82" s="658"/>
    </row>
    <row r="83" spans="2:8">
      <c r="B83" s="341"/>
      <c r="C83" s="342"/>
      <c r="D83" s="342"/>
      <c r="E83" s="342"/>
      <c r="F83" s="94"/>
      <c r="G83" s="60"/>
      <c r="H83" s="131"/>
    </row>
    <row r="84" spans="2:8">
      <c r="B84" s="133" t="s">
        <v>478</v>
      </c>
      <c r="C84" s="96"/>
      <c r="D84" s="96"/>
      <c r="E84" s="96"/>
      <c r="F84" s="94"/>
      <c r="G84" s="60"/>
      <c r="H84" s="131"/>
    </row>
    <row r="85" spans="2:8">
      <c r="B85" s="133"/>
      <c r="C85" s="96"/>
      <c r="D85" s="96"/>
      <c r="E85" s="96"/>
      <c r="F85" s="94"/>
      <c r="G85" s="60"/>
      <c r="H85" s="131"/>
    </row>
    <row r="86" spans="2:8" ht="36">
      <c r="B86" s="165" t="s">
        <v>427</v>
      </c>
      <c r="C86" s="156" t="s">
        <v>428</v>
      </c>
      <c r="D86" s="156" t="s">
        <v>429</v>
      </c>
      <c r="E86" s="156" t="s">
        <v>430</v>
      </c>
      <c r="F86" s="161"/>
      <c r="G86" s="161"/>
      <c r="H86" s="163"/>
    </row>
    <row r="87" spans="2:8" ht="36">
      <c r="B87" s="164" t="s">
        <v>485</v>
      </c>
      <c r="C87" s="73" t="s">
        <v>431</v>
      </c>
      <c r="D87" s="327">
        <v>5.0966993499999997</v>
      </c>
      <c r="E87" s="327">
        <v>5.0966993499999997</v>
      </c>
      <c r="F87" s="94"/>
      <c r="G87" s="166"/>
      <c r="H87" s="131"/>
    </row>
    <row r="88" spans="2:8">
      <c r="B88" s="159"/>
      <c r="C88" s="96"/>
      <c r="D88" s="328"/>
      <c r="E88" s="328"/>
      <c r="F88" s="94"/>
      <c r="G88" s="60"/>
      <c r="H88" s="131"/>
    </row>
    <row r="89" spans="2:8" ht="36">
      <c r="B89" s="160" t="s">
        <v>427</v>
      </c>
      <c r="C89" s="156" t="s">
        <v>432</v>
      </c>
      <c r="D89" s="156" t="s">
        <v>429</v>
      </c>
      <c r="E89" s="156" t="s">
        <v>433</v>
      </c>
      <c r="F89" s="161"/>
      <c r="G89" s="162"/>
      <c r="H89" s="163"/>
    </row>
    <row r="90" spans="2:8" ht="36">
      <c r="B90" s="164" t="s">
        <v>485</v>
      </c>
      <c r="C90" s="73" t="s">
        <v>434</v>
      </c>
      <c r="D90" s="329">
        <v>5.0151007300000012</v>
      </c>
      <c r="E90" s="329">
        <v>5.0151007300000012</v>
      </c>
      <c r="F90" s="94"/>
      <c r="G90" s="60"/>
      <c r="H90" s="131"/>
    </row>
    <row r="91" spans="2:8">
      <c r="B91" s="167"/>
      <c r="C91" s="135"/>
      <c r="D91" s="161"/>
      <c r="E91" s="161"/>
      <c r="F91" s="94"/>
      <c r="G91" s="60"/>
      <c r="H91" s="131"/>
    </row>
    <row r="92" spans="2:8" ht="36">
      <c r="B92" s="160" t="s">
        <v>427</v>
      </c>
      <c r="C92" s="73" t="s">
        <v>435</v>
      </c>
      <c r="D92" s="156" t="s">
        <v>429</v>
      </c>
      <c r="E92" s="156" t="s">
        <v>433</v>
      </c>
      <c r="F92" s="94"/>
      <c r="G92" s="60"/>
      <c r="H92" s="131"/>
    </row>
    <row r="93" spans="2:8" ht="24">
      <c r="B93" s="164" t="s">
        <v>485</v>
      </c>
      <c r="C93" s="73" t="s">
        <v>436</v>
      </c>
      <c r="D93" s="327">
        <v>4.7064002599999997</v>
      </c>
      <c r="E93" s="327">
        <v>4.7064002599999997</v>
      </c>
      <c r="F93" s="94"/>
      <c r="G93" s="60"/>
      <c r="H93" s="131"/>
    </row>
    <row r="94" spans="2:8">
      <c r="B94" s="134"/>
      <c r="C94" s="135"/>
      <c r="D94" s="161"/>
      <c r="E94" s="161"/>
      <c r="F94" s="94"/>
      <c r="G94" s="60"/>
      <c r="H94" s="131"/>
    </row>
    <row r="95" spans="2:8" ht="36">
      <c r="B95" s="160" t="s">
        <v>427</v>
      </c>
      <c r="C95" s="73" t="s">
        <v>437</v>
      </c>
      <c r="D95" s="156" t="s">
        <v>429</v>
      </c>
      <c r="E95" s="156" t="s">
        <v>433</v>
      </c>
      <c r="F95" s="94"/>
      <c r="G95" s="60"/>
      <c r="H95" s="131"/>
    </row>
    <row r="96" spans="2:8" ht="24">
      <c r="B96" s="164" t="s">
        <v>485</v>
      </c>
      <c r="C96" s="73" t="s">
        <v>438</v>
      </c>
      <c r="D96" s="329">
        <v>4.6309006799999999</v>
      </c>
      <c r="E96" s="329">
        <v>4.6309006799999999</v>
      </c>
      <c r="F96" s="94"/>
      <c r="G96" s="60"/>
      <c r="H96" s="131"/>
    </row>
    <row r="97" spans="2:8">
      <c r="B97" s="167"/>
      <c r="C97" s="96"/>
      <c r="D97" s="161"/>
      <c r="E97" s="161"/>
      <c r="F97" s="94"/>
      <c r="G97" s="60"/>
      <c r="H97" s="131"/>
    </row>
    <row r="98" spans="2:8" ht="36">
      <c r="B98" s="160" t="s">
        <v>427</v>
      </c>
      <c r="C98" s="156" t="s">
        <v>439</v>
      </c>
      <c r="D98" s="156" t="s">
        <v>429</v>
      </c>
      <c r="E98" s="156" t="s">
        <v>433</v>
      </c>
      <c r="F98" s="161"/>
      <c r="G98" s="162"/>
      <c r="H98" s="163"/>
    </row>
    <row r="99" spans="2:8" ht="36">
      <c r="B99" s="168">
        <v>44900</v>
      </c>
      <c r="C99" s="73" t="s">
        <v>440</v>
      </c>
      <c r="D99" s="156">
        <v>1.1778996500000001</v>
      </c>
      <c r="E99" s="156">
        <v>1.1778996500000001</v>
      </c>
      <c r="F99" s="161"/>
      <c r="G99" s="162"/>
      <c r="H99" s="163"/>
    </row>
    <row r="100" spans="2:8" ht="36">
      <c r="B100" s="168">
        <v>44907</v>
      </c>
      <c r="C100" s="73" t="s">
        <v>440</v>
      </c>
      <c r="D100" s="156">
        <v>1.1725998500000001</v>
      </c>
      <c r="E100" s="156">
        <v>1.1725998500000001</v>
      </c>
      <c r="F100" s="161"/>
      <c r="G100" s="162"/>
      <c r="H100" s="163"/>
    </row>
    <row r="101" spans="2:8" ht="36">
      <c r="B101" s="168">
        <v>44914</v>
      </c>
      <c r="C101" s="73" t="s">
        <v>440</v>
      </c>
      <c r="D101" s="327">
        <v>1.11620001</v>
      </c>
      <c r="E101" s="327">
        <v>1.11620001</v>
      </c>
      <c r="F101" s="94"/>
      <c r="G101" s="60"/>
      <c r="H101" s="131"/>
    </row>
    <row r="102" spans="2:8" ht="36">
      <c r="B102" s="168">
        <v>44921</v>
      </c>
      <c r="C102" s="73" t="s">
        <v>440</v>
      </c>
      <c r="D102" s="327">
        <v>1.2218998299999999</v>
      </c>
      <c r="E102" s="327">
        <v>1.2218998299999999</v>
      </c>
      <c r="F102" s="94"/>
      <c r="G102" s="60"/>
      <c r="H102" s="131"/>
    </row>
    <row r="103" spans="2:8">
      <c r="B103" s="159"/>
      <c r="C103" s="96"/>
      <c r="D103" s="328"/>
      <c r="E103" s="328"/>
      <c r="F103" s="94"/>
      <c r="G103" s="60"/>
      <c r="H103" s="131"/>
    </row>
    <row r="104" spans="2:8" ht="36">
      <c r="B104" s="160" t="s">
        <v>427</v>
      </c>
      <c r="C104" s="156" t="s">
        <v>441</v>
      </c>
      <c r="D104" s="156" t="s">
        <v>429</v>
      </c>
      <c r="E104" s="156" t="s">
        <v>433</v>
      </c>
      <c r="F104" s="161"/>
      <c r="G104" s="162"/>
      <c r="H104" s="163"/>
    </row>
    <row r="105" spans="2:8" ht="36">
      <c r="B105" s="168">
        <v>44900</v>
      </c>
      <c r="C105" s="73" t="s">
        <v>442</v>
      </c>
      <c r="D105" s="156">
        <v>1.15889971</v>
      </c>
      <c r="E105" s="156">
        <v>1.15889971</v>
      </c>
      <c r="F105" s="161"/>
      <c r="G105" s="162"/>
      <c r="H105" s="163"/>
    </row>
    <row r="106" spans="2:8" ht="36">
      <c r="B106" s="168">
        <v>44907</v>
      </c>
      <c r="C106" s="73" t="s">
        <v>442</v>
      </c>
      <c r="D106" s="156">
        <v>1.15320018</v>
      </c>
      <c r="E106" s="156">
        <v>1.15320018</v>
      </c>
      <c r="F106" s="161"/>
      <c r="G106" s="162"/>
      <c r="H106" s="163"/>
    </row>
    <row r="107" spans="2:8" ht="36">
      <c r="B107" s="168">
        <v>44914</v>
      </c>
      <c r="C107" s="73" t="s">
        <v>442</v>
      </c>
      <c r="D107" s="327">
        <v>1.0970001</v>
      </c>
      <c r="E107" s="327">
        <v>1.0970001</v>
      </c>
      <c r="F107" s="94"/>
      <c r="G107" s="60"/>
      <c r="H107" s="131"/>
    </row>
    <row r="108" spans="2:8" ht="36">
      <c r="B108" s="168">
        <v>44921</v>
      </c>
      <c r="C108" s="73" t="s">
        <v>442</v>
      </c>
      <c r="D108" s="327">
        <v>1.2026000400000001</v>
      </c>
      <c r="E108" s="327">
        <v>1.2026000400000001</v>
      </c>
      <c r="F108" s="94"/>
      <c r="G108" s="60"/>
      <c r="H108" s="131"/>
    </row>
    <row r="109" spans="2:8" ht="28.5" customHeight="1">
      <c r="B109" s="656" t="s">
        <v>443</v>
      </c>
      <c r="C109" s="657"/>
      <c r="D109" s="657"/>
      <c r="E109" s="657"/>
      <c r="F109" s="657"/>
      <c r="G109" s="657"/>
      <c r="H109" s="658"/>
    </row>
    <row r="110" spans="2:8">
      <c r="B110" s="134"/>
      <c r="C110" s="135"/>
      <c r="D110" s="94"/>
      <c r="E110" s="94"/>
      <c r="F110" s="136"/>
      <c r="G110" s="60"/>
      <c r="H110" s="131"/>
    </row>
    <row r="111" spans="2:8">
      <c r="B111" s="133" t="s">
        <v>444</v>
      </c>
      <c r="C111" s="96"/>
      <c r="D111" s="96"/>
      <c r="E111" s="96"/>
      <c r="F111" s="94"/>
      <c r="G111" s="60"/>
      <c r="H111" s="131"/>
    </row>
    <row r="112" spans="2:8">
      <c r="B112" s="133" t="s">
        <v>445</v>
      </c>
      <c r="C112" s="96"/>
      <c r="D112" s="96"/>
      <c r="E112" s="96"/>
      <c r="F112" s="94"/>
      <c r="G112" s="60"/>
      <c r="H112" s="131"/>
    </row>
    <row r="113" spans="2:8">
      <c r="B113" s="133"/>
      <c r="C113" s="96"/>
      <c r="D113" s="96"/>
      <c r="E113" s="96"/>
      <c r="F113" s="94"/>
      <c r="G113" s="60"/>
      <c r="H113" s="131"/>
    </row>
    <row r="114" spans="2:8">
      <c r="B114" s="133" t="s">
        <v>472</v>
      </c>
      <c r="C114" s="96"/>
      <c r="D114" s="96"/>
      <c r="E114" s="96"/>
      <c r="F114" s="94"/>
      <c r="G114" s="60"/>
      <c r="H114" s="131"/>
    </row>
    <row r="115" spans="2:8">
      <c r="B115" s="133"/>
      <c r="C115" s="96"/>
      <c r="D115" s="96"/>
      <c r="E115" s="96"/>
      <c r="F115" s="94"/>
      <c r="G115" s="60"/>
      <c r="H115" s="131"/>
    </row>
    <row r="116" spans="2:8">
      <c r="B116" s="133" t="s">
        <v>473</v>
      </c>
      <c r="C116" s="96"/>
      <c r="D116" s="96"/>
      <c r="E116" s="96"/>
      <c r="F116" s="94"/>
      <c r="G116" s="60"/>
      <c r="H116" s="131"/>
    </row>
    <row r="117" spans="2:8">
      <c r="B117" s="137" t="s">
        <v>446</v>
      </c>
      <c r="C117" s="96"/>
      <c r="D117" s="96"/>
      <c r="E117" s="96"/>
      <c r="F117" s="94"/>
      <c r="G117" s="60"/>
      <c r="H117" s="131"/>
    </row>
    <row r="118" spans="2:8">
      <c r="B118" s="137"/>
      <c r="C118" s="96"/>
      <c r="D118" s="96"/>
      <c r="E118" s="96"/>
      <c r="F118" s="94"/>
      <c r="G118" s="60"/>
      <c r="H118" s="131"/>
    </row>
    <row r="119" spans="2:8">
      <c r="B119" s="133" t="s">
        <v>474</v>
      </c>
      <c r="C119" s="96"/>
      <c r="D119" s="96"/>
      <c r="E119" s="96"/>
      <c r="F119" s="94"/>
      <c r="G119" s="60"/>
      <c r="H119" s="131"/>
    </row>
    <row r="120" spans="2:8">
      <c r="B120" s="133"/>
      <c r="C120" s="96"/>
      <c r="D120" s="96"/>
      <c r="E120" s="96"/>
      <c r="F120" s="94"/>
      <c r="G120" s="60"/>
      <c r="H120" s="131"/>
    </row>
    <row r="121" spans="2:8">
      <c r="B121" s="133" t="s">
        <v>475</v>
      </c>
      <c r="C121" s="96"/>
      <c r="D121" s="96"/>
      <c r="E121" s="96"/>
      <c r="F121" s="94"/>
      <c r="G121" s="60"/>
      <c r="H121" s="131"/>
    </row>
    <row r="122" spans="2:8">
      <c r="B122" s="138"/>
      <c r="C122" s="96"/>
      <c r="D122" s="96"/>
      <c r="E122" s="96"/>
      <c r="F122" s="94"/>
      <c r="G122" s="60"/>
      <c r="H122" s="131"/>
    </row>
    <row r="123" spans="2:8">
      <c r="B123" s="133" t="s">
        <v>477</v>
      </c>
      <c r="C123" s="96"/>
      <c r="D123" s="97"/>
      <c r="E123" s="96"/>
      <c r="F123" s="94"/>
      <c r="G123" s="60"/>
      <c r="H123" s="131"/>
    </row>
    <row r="124" spans="2:8">
      <c r="B124" s="133"/>
      <c r="C124" s="96"/>
      <c r="D124" s="96"/>
      <c r="E124" s="96"/>
      <c r="F124" s="94"/>
      <c r="G124" s="60"/>
      <c r="H124" s="131"/>
    </row>
    <row r="125" spans="2:8">
      <c r="B125" s="133" t="s">
        <v>476</v>
      </c>
      <c r="C125" s="96"/>
      <c r="D125" s="96"/>
      <c r="E125" s="96"/>
      <c r="F125" s="94"/>
      <c r="G125" s="60"/>
      <c r="H125" s="131"/>
    </row>
    <row r="126" spans="2:8">
      <c r="B126" s="133"/>
      <c r="C126" s="96"/>
      <c r="D126" s="96"/>
      <c r="E126" s="96"/>
      <c r="F126" s="94"/>
      <c r="G126" s="60"/>
      <c r="H126" s="131"/>
    </row>
    <row r="127" spans="2:8">
      <c r="B127" s="133" t="s">
        <v>447</v>
      </c>
      <c r="C127" s="96"/>
      <c r="D127" s="96"/>
      <c r="E127" s="96"/>
      <c r="F127" s="94"/>
      <c r="G127" s="60"/>
      <c r="H127" s="131"/>
    </row>
    <row r="128" spans="2:8">
      <c r="B128" s="139" t="s">
        <v>448</v>
      </c>
      <c r="C128" s="77"/>
      <c r="D128" s="77"/>
      <c r="E128" s="77"/>
      <c r="F128" s="78">
        <f>G39*100</f>
        <v>67.12</v>
      </c>
      <c r="G128" s="60"/>
      <c r="H128" s="131"/>
    </row>
    <row r="129" spans="2:10">
      <c r="B129" s="139" t="s">
        <v>449</v>
      </c>
      <c r="C129" s="77"/>
      <c r="D129" s="77"/>
      <c r="E129" s="77"/>
      <c r="F129" s="78">
        <f>G15*100</f>
        <v>13.88</v>
      </c>
      <c r="G129" s="60"/>
      <c r="H129" s="131"/>
    </row>
    <row r="130" spans="2:10">
      <c r="B130" s="139" t="s">
        <v>450</v>
      </c>
      <c r="C130" s="77"/>
      <c r="D130" s="77"/>
      <c r="E130" s="77"/>
      <c r="F130" s="79">
        <f>(G24+G28)*100</f>
        <v>7.86</v>
      </c>
      <c r="G130" s="60"/>
      <c r="H130" s="131"/>
    </row>
    <row r="131" spans="2:10">
      <c r="B131" s="140" t="s">
        <v>451</v>
      </c>
      <c r="C131" s="81"/>
      <c r="D131" s="81"/>
      <c r="E131" s="81"/>
      <c r="F131" s="79">
        <f>(G50+G53+G57)*100</f>
        <v>11.14</v>
      </c>
      <c r="G131" s="60"/>
      <c r="H131" s="131"/>
    </row>
    <row r="132" spans="2:10">
      <c r="B132" s="133"/>
      <c r="C132" s="96"/>
      <c r="D132" s="96"/>
      <c r="E132" s="96"/>
      <c r="F132" s="94"/>
      <c r="G132" s="60"/>
      <c r="H132" s="131"/>
    </row>
    <row r="133" spans="2:10">
      <c r="B133" s="133" t="s">
        <v>452</v>
      </c>
      <c r="C133" s="96"/>
      <c r="D133" s="96"/>
      <c r="E133" s="96"/>
      <c r="F133" s="94"/>
      <c r="G133" s="60"/>
      <c r="H133" s="131"/>
    </row>
    <row r="134" spans="2:10">
      <c r="B134" s="139" t="s">
        <v>453</v>
      </c>
      <c r="C134" s="82"/>
      <c r="D134" s="82"/>
      <c r="E134" s="82"/>
      <c r="F134" s="79">
        <f>F128+F129</f>
        <v>81</v>
      </c>
      <c r="G134" s="60"/>
      <c r="H134" s="131"/>
    </row>
    <row r="135" spans="2:10">
      <c r="B135" s="139" t="s">
        <v>454</v>
      </c>
      <c r="C135" s="83"/>
      <c r="D135" s="83"/>
      <c r="E135" s="83"/>
      <c r="F135" s="79">
        <f>F130</f>
        <v>7.86</v>
      </c>
      <c r="G135" s="60"/>
      <c r="H135" s="131"/>
    </row>
    <row r="136" spans="2:10">
      <c r="B136" s="139" t="s">
        <v>451</v>
      </c>
      <c r="C136" s="83"/>
      <c r="D136" s="83"/>
      <c r="E136" s="83"/>
      <c r="F136" s="79">
        <f>+F131</f>
        <v>11.14</v>
      </c>
      <c r="G136" s="60"/>
      <c r="H136" s="131"/>
    </row>
    <row r="137" spans="2:10">
      <c r="B137" s="133"/>
      <c r="C137" s="84"/>
      <c r="D137" s="84"/>
      <c r="E137" s="84"/>
      <c r="F137" s="99"/>
      <c r="G137" s="60"/>
      <c r="H137" s="131"/>
    </row>
    <row r="138" spans="2:10">
      <c r="B138" s="133" t="s">
        <v>455</v>
      </c>
      <c r="C138" s="84"/>
      <c r="D138" s="84"/>
      <c r="E138" s="84"/>
      <c r="F138" s="85"/>
      <c r="G138" s="60"/>
      <c r="H138" s="131"/>
    </row>
    <row r="139" spans="2:10">
      <c r="B139" s="141"/>
      <c r="C139" s="142"/>
      <c r="D139" s="142"/>
      <c r="E139" s="143"/>
      <c r="F139" s="144"/>
      <c r="G139" s="143"/>
      <c r="H139" s="145"/>
    </row>
    <row r="141" spans="2:10">
      <c r="B141" s="639" t="s">
        <v>744</v>
      </c>
      <c r="C141" s="640"/>
      <c r="D141" s="640"/>
      <c r="E141" s="640"/>
      <c r="F141" s="640"/>
      <c r="G141" s="640"/>
      <c r="H141" s="640"/>
      <c r="I141" s="640"/>
      <c r="J141" s="641"/>
    </row>
    <row r="142" spans="2:10">
      <c r="B142" s="624" t="s">
        <v>745</v>
      </c>
      <c r="C142" s="625" t="s">
        <v>746</v>
      </c>
      <c r="D142" s="625"/>
      <c r="E142" s="351" t="s">
        <v>747</v>
      </c>
      <c r="F142" s="351" t="s">
        <v>748</v>
      </c>
      <c r="G142" s="625" t="s">
        <v>749</v>
      </c>
      <c r="H142" s="625"/>
      <c r="I142" s="625"/>
      <c r="J142" s="625"/>
    </row>
    <row r="143" spans="2:10" ht="39">
      <c r="B143" s="624"/>
      <c r="C143" s="390" t="s">
        <v>422</v>
      </c>
      <c r="D143" s="390" t="s">
        <v>417</v>
      </c>
      <c r="E143" s="351" t="s">
        <v>785</v>
      </c>
      <c r="F143" s="351" t="s">
        <v>786</v>
      </c>
      <c r="G143" s="390" t="s">
        <v>422</v>
      </c>
      <c r="H143" s="390" t="s">
        <v>417</v>
      </c>
      <c r="I143" s="351" t="s">
        <v>785</v>
      </c>
      <c r="J143" s="351" t="s">
        <v>786</v>
      </c>
    </row>
    <row r="144" spans="2:10">
      <c r="B144" s="350" t="s">
        <v>787</v>
      </c>
      <c r="C144" s="346">
        <v>4.560923747926604E-2</v>
      </c>
      <c r="D144" s="346">
        <v>4.6677363117090698E-2</v>
      </c>
      <c r="E144" s="346">
        <v>5.1447968929465349E-2</v>
      </c>
      <c r="F144" s="346">
        <v>5.513384872065985E-2</v>
      </c>
      <c r="G144" s="348">
        <v>12299.722</v>
      </c>
      <c r="H144" s="348">
        <v>12358.144</v>
      </c>
      <c r="I144" s="348">
        <v>12621.739310963902</v>
      </c>
      <c r="J144" s="348">
        <v>12828.403149827845</v>
      </c>
    </row>
    <row r="145" spans="2:10">
      <c r="B145" s="350" t="s">
        <v>788</v>
      </c>
      <c r="C145" s="346">
        <v>6.7926491323468327E-2</v>
      </c>
      <c r="D145" s="346">
        <v>6.8907911093276653E-2</v>
      </c>
      <c r="E145" s="346">
        <v>6.9416755196036267E-2</v>
      </c>
      <c r="F145" s="346">
        <v>6.201370674580043E-2</v>
      </c>
      <c r="G145" s="348">
        <v>10013.026998336007</v>
      </c>
      <c r="H145" s="348">
        <v>10013.215215826109</v>
      </c>
      <c r="I145" s="348">
        <v>10013.312802366363</v>
      </c>
      <c r="J145" s="348">
        <v>10011.89303964988</v>
      </c>
    </row>
    <row r="146" spans="2:10">
      <c r="B146" s="350" t="s">
        <v>789</v>
      </c>
      <c r="C146" s="346">
        <v>6.3558314494529755E-2</v>
      </c>
      <c r="D146" s="346">
        <v>6.4551573667065501E-2</v>
      </c>
      <c r="E146" s="346">
        <v>6.7848700076322516E-2</v>
      </c>
      <c r="F146" s="346">
        <v>5.8829415557115183E-2</v>
      </c>
      <c r="G146" s="348">
        <v>10026.119855271725</v>
      </c>
      <c r="H146" s="348">
        <v>10026.528043972767</v>
      </c>
      <c r="I146" s="348">
        <v>10027.883027428627</v>
      </c>
      <c r="J146" s="348">
        <v>10024.176472146759</v>
      </c>
    </row>
    <row r="147" spans="2:10">
      <c r="B147" s="350" t="s">
        <v>790</v>
      </c>
      <c r="C147" s="346">
        <v>6.1178385071944577E-2</v>
      </c>
      <c r="D147" s="346">
        <v>6.2179564392603262E-2</v>
      </c>
      <c r="E147" s="346">
        <v>6.6075911600878848E-2</v>
      </c>
      <c r="F147" s="346">
        <v>7.3415939853807927E-2</v>
      </c>
      <c r="G147" s="348">
        <v>10050.283604168722</v>
      </c>
      <c r="H147" s="348">
        <v>10051.106491281591</v>
      </c>
      <c r="I147" s="348">
        <v>10054.308968439078</v>
      </c>
      <c r="J147" s="348">
        <v>10060.341868372992</v>
      </c>
    </row>
    <row r="148" spans="2:10">
      <c r="B148" s="344" t="s">
        <v>753</v>
      </c>
      <c r="C148" s="346">
        <v>4.5260030768297987E-2</v>
      </c>
      <c r="D148" s="346">
        <v>4.6291682621356633E-2</v>
      </c>
      <c r="E148" s="346">
        <v>5.0191426931053051E-2</v>
      </c>
      <c r="F148" s="346">
        <v>4.1195706205097382E-2</v>
      </c>
      <c r="G148" s="348">
        <v>10451.332736489265</v>
      </c>
      <c r="H148" s="348">
        <v>10461.619729040603</v>
      </c>
      <c r="I148" s="348">
        <v>10500.505310230468</v>
      </c>
      <c r="J148" s="348">
        <v>10410.805541309624</v>
      </c>
    </row>
    <row r="149" spans="2:10">
      <c r="B149" s="344" t="s">
        <v>754</v>
      </c>
      <c r="C149" s="346">
        <v>3.7504634894658606E-2</v>
      </c>
      <c r="D149" s="346">
        <v>3.8536129469106228E-2</v>
      </c>
      <c r="E149" s="346">
        <v>4.2423673027613962E-2</v>
      </c>
      <c r="F149" s="346">
        <v>4.4936097500561267E-2</v>
      </c>
      <c r="G149" s="348">
        <v>11167.864515305993</v>
      </c>
      <c r="H149" s="348">
        <v>11201.207156652286</v>
      </c>
      <c r="I149" s="348">
        <v>11327.466759528677</v>
      </c>
      <c r="J149" s="348">
        <v>11409.567884207552</v>
      </c>
    </row>
    <row r="150" spans="2:10">
      <c r="B150" s="384"/>
      <c r="C150" s="343"/>
      <c r="D150" s="385"/>
      <c r="E150" s="343"/>
      <c r="F150" s="343"/>
      <c r="G150" s="343"/>
      <c r="H150" s="343"/>
      <c r="I150" s="343"/>
      <c r="J150" s="343"/>
    </row>
    <row r="151" spans="2:10">
      <c r="B151" s="343"/>
      <c r="C151" s="343"/>
      <c r="D151" s="343"/>
      <c r="E151" s="343"/>
      <c r="F151" s="343"/>
      <c r="G151" s="343"/>
      <c r="H151" s="343"/>
      <c r="I151" s="343"/>
      <c r="J151" s="343"/>
    </row>
    <row r="152" spans="2:10">
      <c r="B152" s="351" t="s">
        <v>774</v>
      </c>
      <c r="C152" s="343"/>
      <c r="D152" s="343"/>
      <c r="E152" s="343"/>
      <c r="F152" s="343"/>
      <c r="G152" s="343"/>
      <c r="H152" s="343"/>
      <c r="I152" s="343"/>
      <c r="J152" s="343"/>
    </row>
    <row r="153" spans="2:10">
      <c r="B153" s="344" t="s">
        <v>791</v>
      </c>
      <c r="C153" s="386"/>
      <c r="D153" s="343"/>
      <c r="E153" s="343"/>
      <c r="F153" s="343"/>
      <c r="G153" s="343"/>
      <c r="H153" s="343"/>
      <c r="I153" s="343"/>
      <c r="J153" s="343"/>
    </row>
    <row r="154" spans="2:10">
      <c r="B154" s="344" t="s">
        <v>792</v>
      </c>
      <c r="C154" s="386"/>
      <c r="D154" s="343"/>
      <c r="E154" s="343"/>
      <c r="F154" s="343"/>
      <c r="G154" s="343"/>
      <c r="H154" s="343"/>
      <c r="I154" s="343"/>
      <c r="J154" s="343"/>
    </row>
    <row r="155" spans="2:10">
      <c r="B155" s="343"/>
      <c r="C155" s="343"/>
      <c r="D155" s="343"/>
      <c r="E155" s="343"/>
      <c r="F155" s="343"/>
      <c r="G155" s="343"/>
      <c r="H155" s="343"/>
      <c r="I155" s="343"/>
      <c r="J155" s="343"/>
    </row>
    <row r="156" spans="2:10">
      <c r="B156" s="351" t="s">
        <v>772</v>
      </c>
      <c r="C156" s="361"/>
      <c r="D156" s="343"/>
      <c r="E156" s="343"/>
      <c r="F156" s="343"/>
      <c r="G156" s="343"/>
      <c r="H156" s="343"/>
      <c r="I156" s="343"/>
      <c r="J156" s="343"/>
    </row>
    <row r="157" spans="2:10">
      <c r="B157" s="345" t="s">
        <v>793</v>
      </c>
      <c r="C157" s="388">
        <v>38.392500000000005</v>
      </c>
      <c r="D157" s="387"/>
      <c r="E157" s="387"/>
      <c r="F157" s="343"/>
      <c r="G157" s="343"/>
      <c r="H157" s="343"/>
      <c r="I157" s="343"/>
      <c r="J157" s="343"/>
    </row>
    <row r="158" spans="2:10">
      <c r="B158" s="345" t="s">
        <v>794</v>
      </c>
      <c r="C158" s="352">
        <v>9.7040937790373538E-2</v>
      </c>
      <c r="D158" s="387"/>
      <c r="E158" s="387"/>
      <c r="F158" s="343"/>
      <c r="G158" s="343"/>
      <c r="H158" s="343"/>
      <c r="I158" s="343"/>
      <c r="J158" s="343"/>
    </row>
    <row r="159" spans="2:10">
      <c r="B159" s="345" t="s">
        <v>773</v>
      </c>
      <c r="C159" s="352">
        <v>0.10279886689058389</v>
      </c>
      <c r="D159" s="343"/>
      <c r="E159" s="343"/>
      <c r="F159" s="343"/>
      <c r="G159" s="343"/>
      <c r="H159" s="343"/>
      <c r="I159" s="343"/>
      <c r="J159" s="343"/>
    </row>
    <row r="160" spans="2:10">
      <c r="B160" s="345" t="s">
        <v>795</v>
      </c>
      <c r="C160" s="389">
        <v>6.2479397999999998E-2</v>
      </c>
      <c r="D160" s="343"/>
      <c r="E160" s="343"/>
      <c r="F160" s="343"/>
      <c r="G160" s="343"/>
      <c r="H160" s="343"/>
      <c r="I160" s="343"/>
      <c r="J160" s="343"/>
    </row>
    <row r="161" spans="2:6" ht="15.75" thickBot="1"/>
    <row r="162" spans="2:6">
      <c r="B162" s="391"/>
      <c r="C162" s="392"/>
      <c r="D162" s="392"/>
      <c r="E162" s="659" t="s">
        <v>796</v>
      </c>
      <c r="F162" s="660"/>
    </row>
    <row r="163" spans="2:6">
      <c r="B163" s="393" t="s">
        <v>779</v>
      </c>
      <c r="C163" s="394"/>
      <c r="D163" s="394"/>
      <c r="E163" s="395"/>
      <c r="F163" s="396"/>
    </row>
    <row r="164" spans="2:6">
      <c r="B164" s="397" t="s">
        <v>780</v>
      </c>
      <c r="C164" s="394"/>
      <c r="D164" s="394"/>
      <c r="E164" s="395"/>
      <c r="F164" s="396"/>
    </row>
    <row r="165" spans="2:6">
      <c r="B165" s="398" t="s">
        <v>797</v>
      </c>
      <c r="C165" s="394"/>
      <c r="D165" s="394"/>
      <c r="E165" s="399"/>
      <c r="F165" s="396"/>
    </row>
    <row r="166" spans="2:6">
      <c r="B166" s="398" t="s">
        <v>798</v>
      </c>
      <c r="C166" s="394"/>
      <c r="D166" s="394"/>
      <c r="E166" s="395"/>
      <c r="F166" s="396"/>
    </row>
    <row r="167" spans="2:6">
      <c r="B167" s="400"/>
      <c r="C167" s="394"/>
      <c r="D167" s="394"/>
      <c r="E167" s="395"/>
      <c r="F167" s="396"/>
    </row>
    <row r="168" spans="2:6">
      <c r="B168" s="397" t="s">
        <v>782</v>
      </c>
      <c r="C168" s="394"/>
      <c r="D168" s="394"/>
      <c r="E168" s="395"/>
      <c r="F168" s="396"/>
    </row>
    <row r="169" spans="2:6" ht="15.75" thickBot="1">
      <c r="B169" s="401"/>
      <c r="C169" s="402"/>
      <c r="D169" s="402"/>
      <c r="E169" s="403"/>
      <c r="F169" s="404"/>
    </row>
    <row r="170" spans="2:6" ht="15.75" thickBot="1"/>
    <row r="171" spans="2:6">
      <c r="B171" s="405" t="s">
        <v>783</v>
      </c>
    </row>
    <row r="172" spans="2:6">
      <c r="B172" s="406" t="s">
        <v>799</v>
      </c>
    </row>
    <row r="173" spans="2:6">
      <c r="B173" s="407"/>
    </row>
    <row r="174" spans="2:6">
      <c r="B174" s="408"/>
    </row>
    <row r="175" spans="2:6">
      <c r="B175" s="408"/>
    </row>
    <row r="176" spans="2:6">
      <c r="B176" s="408"/>
    </row>
    <row r="177" spans="2:2">
      <c r="B177" s="408"/>
    </row>
    <row r="178" spans="2:2">
      <c r="B178" s="408"/>
    </row>
    <row r="179" spans="2:2">
      <c r="B179" s="408"/>
    </row>
    <row r="180" spans="2:2">
      <c r="B180" s="408"/>
    </row>
    <row r="181" spans="2:2" ht="15.75" thickBot="1">
      <c r="B181" s="409"/>
    </row>
  </sheetData>
  <mergeCells count="11">
    <mergeCell ref="B142:B143"/>
    <mergeCell ref="C142:D142"/>
    <mergeCell ref="G142:J142"/>
    <mergeCell ref="E162:F162"/>
    <mergeCell ref="B141:J141"/>
    <mergeCell ref="B61:D61"/>
    <mergeCell ref="B65:B66"/>
    <mergeCell ref="C65:C66"/>
    <mergeCell ref="B1:E1"/>
    <mergeCell ref="B109:H109"/>
    <mergeCell ref="B82:H82"/>
  </mergeCells>
  <hyperlinks>
    <hyperlink ref="J2" location="'Scheme Dash Board'!A1" display="Back to Scheme DashBoard" xr:uid="{2A832EFE-59CF-4942-B7D4-D63F5BF77649}"/>
  </hyperlinks>
  <pageMargins left="0" right="0" top="0" bottom="0" header="0" footer="0"/>
  <pageSetup orientation="landscape" r:id="rId1"/>
  <headerFooter>
    <oddFooter>&amp;C&amp;1#&amp;"Calibri"&amp;10&amp;K000000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K271"/>
  <sheetViews>
    <sheetView workbookViewId="0">
      <selection activeCell="I2" sqref="I2"/>
    </sheetView>
  </sheetViews>
  <sheetFormatPr defaultRowHeight="15"/>
  <cols>
    <col min="1" max="1" width="3.42578125" customWidth="1"/>
    <col min="2" max="2" width="61.140625" customWidth="1"/>
    <col min="3" max="4" width="19.28515625" bestFit="1" customWidth="1"/>
    <col min="5" max="5" width="10.85546875" bestFit="1" customWidth="1"/>
    <col min="6" max="6" width="20.28515625" customWidth="1"/>
    <col min="7" max="7" width="7.5703125" bestFit="1" customWidth="1"/>
    <col min="8" max="8" width="8" customWidth="1"/>
    <col min="9" max="9" width="10.42578125" customWidth="1"/>
    <col min="10" max="10" width="15.42578125" style="177" customWidth="1"/>
  </cols>
  <sheetData>
    <row r="1" spans="1:11" ht="15.95" customHeight="1">
      <c r="A1" s="2"/>
      <c r="B1" s="653" t="s">
        <v>725</v>
      </c>
      <c r="C1" s="653"/>
      <c r="D1" s="653"/>
      <c r="E1" s="653"/>
      <c r="F1" s="2"/>
      <c r="G1" s="2"/>
      <c r="H1" s="2"/>
      <c r="I1" s="2"/>
      <c r="J1" s="175"/>
    </row>
    <row r="2" spans="1:11" ht="12.95" customHeight="1">
      <c r="A2" s="2"/>
      <c r="B2" s="4"/>
      <c r="C2" s="2"/>
      <c r="D2" s="2"/>
      <c r="E2" s="2"/>
      <c r="F2" s="2"/>
      <c r="G2" s="2"/>
      <c r="H2" s="536"/>
      <c r="I2" s="537" t="s">
        <v>901</v>
      </c>
      <c r="J2" s="538"/>
      <c r="K2" s="536"/>
    </row>
    <row r="3" spans="1:11" ht="12.95" customHeight="1">
      <c r="A3" s="5" t="s">
        <v>2</v>
      </c>
      <c r="B3" s="183" t="s">
        <v>490</v>
      </c>
      <c r="C3" s="2"/>
      <c r="D3" s="2"/>
      <c r="E3" s="2"/>
      <c r="F3" s="2"/>
      <c r="G3" s="2"/>
      <c r="H3" s="2"/>
      <c r="I3" s="2"/>
      <c r="J3" s="175"/>
    </row>
    <row r="4" spans="1:11" ht="27.95" customHeight="1">
      <c r="A4" s="2"/>
      <c r="B4" s="6" t="s">
        <v>3</v>
      </c>
      <c r="C4" s="7" t="s">
        <v>4</v>
      </c>
      <c r="D4" s="8" t="s">
        <v>5</v>
      </c>
      <c r="E4" s="8" t="s">
        <v>6</v>
      </c>
      <c r="F4" s="8" t="s">
        <v>7</v>
      </c>
      <c r="G4" s="8" t="s">
        <v>8</v>
      </c>
      <c r="H4" s="8" t="s">
        <v>9</v>
      </c>
      <c r="I4" s="9" t="s">
        <v>10</v>
      </c>
      <c r="J4" s="176"/>
    </row>
    <row r="5" spans="1:11" ht="12.95" customHeight="1">
      <c r="A5" s="2"/>
      <c r="B5" s="11" t="s">
        <v>11</v>
      </c>
      <c r="C5" s="12"/>
      <c r="D5" s="12"/>
      <c r="E5" s="12"/>
      <c r="F5" s="12"/>
      <c r="G5" s="12"/>
      <c r="H5" s="13"/>
      <c r="I5" s="14"/>
      <c r="J5" s="175"/>
    </row>
    <row r="6" spans="1:11" ht="12.95" customHeight="1">
      <c r="A6" s="2"/>
      <c r="B6" s="11" t="s">
        <v>12</v>
      </c>
      <c r="C6" s="12"/>
      <c r="D6" s="12"/>
      <c r="E6" s="12"/>
      <c r="F6" s="2"/>
      <c r="G6" s="13"/>
      <c r="H6" s="13"/>
      <c r="I6" s="14"/>
      <c r="J6" s="175"/>
    </row>
    <row r="7" spans="1:11" ht="12.95" customHeight="1">
      <c r="A7" s="15" t="s">
        <v>118</v>
      </c>
      <c r="B7" s="16" t="s">
        <v>119</v>
      </c>
      <c r="C7" s="12" t="s">
        <v>120</v>
      </c>
      <c r="D7" s="12" t="s">
        <v>13</v>
      </c>
      <c r="E7" s="17">
        <v>9976423</v>
      </c>
      <c r="F7" s="18">
        <v>3247.33</v>
      </c>
      <c r="G7" s="19">
        <v>2.7799999999999998E-2</v>
      </c>
      <c r="H7" s="20"/>
      <c r="I7" s="21"/>
      <c r="J7" s="175"/>
    </row>
    <row r="8" spans="1:11" ht="12.95" customHeight="1">
      <c r="A8" s="15" t="s">
        <v>121</v>
      </c>
      <c r="B8" s="16" t="s">
        <v>122</v>
      </c>
      <c r="C8" s="12" t="s">
        <v>123</v>
      </c>
      <c r="D8" s="12" t="s">
        <v>124</v>
      </c>
      <c r="E8" s="17">
        <v>1089812</v>
      </c>
      <c r="F8" s="18">
        <v>2348</v>
      </c>
      <c r="G8" s="19">
        <v>2.01E-2</v>
      </c>
      <c r="H8" s="20"/>
      <c r="I8" s="21"/>
      <c r="J8" s="175"/>
    </row>
    <row r="9" spans="1:11" ht="12.95" customHeight="1">
      <c r="A9" s="15" t="s">
        <v>18</v>
      </c>
      <c r="B9" s="16" t="s">
        <v>19</v>
      </c>
      <c r="C9" s="12" t="s">
        <v>20</v>
      </c>
      <c r="D9" s="12" t="s">
        <v>21</v>
      </c>
      <c r="E9" s="17">
        <v>1008630</v>
      </c>
      <c r="F9" s="18">
        <v>2269.92</v>
      </c>
      <c r="G9" s="19">
        <v>1.9400000000000001E-2</v>
      </c>
      <c r="H9" s="20"/>
      <c r="I9" s="21"/>
      <c r="J9" s="175"/>
    </row>
    <row r="10" spans="1:11" ht="12.95" customHeight="1">
      <c r="A10" s="15" t="s">
        <v>22</v>
      </c>
      <c r="B10" s="16" t="s">
        <v>23</v>
      </c>
      <c r="C10" s="12" t="s">
        <v>24</v>
      </c>
      <c r="D10" s="12" t="s">
        <v>25</v>
      </c>
      <c r="E10" s="17">
        <v>1043670</v>
      </c>
      <c r="F10" s="18">
        <v>2230.3200000000002</v>
      </c>
      <c r="G10" s="19">
        <v>1.9099999999999999E-2</v>
      </c>
      <c r="H10" s="20"/>
      <c r="I10" s="21"/>
      <c r="J10" s="175"/>
    </row>
    <row r="11" spans="1:11" ht="12.95" customHeight="1">
      <c r="A11" s="15" t="s">
        <v>125</v>
      </c>
      <c r="B11" s="16" t="s">
        <v>126</v>
      </c>
      <c r="C11" s="12" t="s">
        <v>127</v>
      </c>
      <c r="D11" s="12" t="s">
        <v>26</v>
      </c>
      <c r="E11" s="17">
        <v>61439</v>
      </c>
      <c r="F11" s="18">
        <v>2221.66</v>
      </c>
      <c r="G11" s="19">
        <v>1.9E-2</v>
      </c>
      <c r="H11" s="20"/>
      <c r="I11" s="21"/>
      <c r="J11" s="175"/>
    </row>
    <row r="12" spans="1:11" ht="12.95" customHeight="1">
      <c r="A12" s="15" t="s">
        <v>14</v>
      </c>
      <c r="B12" s="16" t="s">
        <v>15</v>
      </c>
      <c r="C12" s="12" t="s">
        <v>16</v>
      </c>
      <c r="D12" s="12" t="s">
        <v>17</v>
      </c>
      <c r="E12" s="17">
        <v>626420</v>
      </c>
      <c r="F12" s="18">
        <v>2076.9</v>
      </c>
      <c r="G12" s="19">
        <v>1.78E-2</v>
      </c>
      <c r="H12" s="20"/>
      <c r="I12" s="21"/>
      <c r="J12" s="175"/>
    </row>
    <row r="13" spans="1:11" ht="12.95" customHeight="1">
      <c r="A13" s="2"/>
      <c r="B13" s="11" t="s">
        <v>27</v>
      </c>
      <c r="C13" s="12"/>
      <c r="D13" s="12"/>
      <c r="E13" s="12"/>
      <c r="F13" s="22">
        <v>14394.13</v>
      </c>
      <c r="G13" s="23">
        <v>0.1232</v>
      </c>
      <c r="H13" s="24"/>
      <c r="I13" s="25"/>
      <c r="J13" s="175"/>
    </row>
    <row r="14" spans="1:11" ht="12.95" customHeight="1">
      <c r="A14" s="2"/>
      <c r="B14" s="26" t="s">
        <v>28</v>
      </c>
      <c r="C14" s="1"/>
      <c r="D14" s="1"/>
      <c r="E14" s="1"/>
      <c r="F14" s="24" t="s">
        <v>58</v>
      </c>
      <c r="G14" s="24" t="s">
        <v>58</v>
      </c>
      <c r="H14" s="24"/>
      <c r="I14" s="25"/>
      <c r="J14" s="175"/>
    </row>
    <row r="15" spans="1:11" ht="12.95" customHeight="1">
      <c r="A15" s="2"/>
      <c r="B15" s="26" t="s">
        <v>27</v>
      </c>
      <c r="C15" s="1"/>
      <c r="D15" s="1"/>
      <c r="E15" s="1"/>
      <c r="F15" s="24" t="s">
        <v>58</v>
      </c>
      <c r="G15" s="24" t="s">
        <v>58</v>
      </c>
      <c r="H15" s="24"/>
      <c r="I15" s="25"/>
      <c r="J15" s="175"/>
    </row>
    <row r="16" spans="1:11" ht="12.95" customHeight="1">
      <c r="A16" s="146"/>
      <c r="B16" s="39" t="s">
        <v>398</v>
      </c>
      <c r="C16" s="40"/>
      <c r="D16" s="41"/>
      <c r="E16" s="40"/>
      <c r="F16" s="42"/>
      <c r="G16" s="43"/>
      <c r="H16" s="43"/>
      <c r="I16" s="147"/>
      <c r="J16" s="175"/>
    </row>
    <row r="17" spans="1:10" ht="12.95" customHeight="1">
      <c r="A17" s="146"/>
      <c r="B17" s="44" t="s">
        <v>399</v>
      </c>
      <c r="C17" s="40" t="s">
        <v>400</v>
      </c>
      <c r="D17" s="41" t="s">
        <v>401</v>
      </c>
      <c r="E17" s="45">
        <v>1605823</v>
      </c>
      <c r="F17" s="46">
        <v>4626.22</v>
      </c>
      <c r="G17" s="47">
        <v>3.9600000000000003E-2</v>
      </c>
      <c r="H17" s="43"/>
      <c r="I17" s="147"/>
      <c r="J17" s="175"/>
    </row>
    <row r="18" spans="1:10" ht="12.95" customHeight="1">
      <c r="A18" s="146"/>
      <c r="B18" s="44" t="s">
        <v>402</v>
      </c>
      <c r="C18" s="40" t="s">
        <v>403</v>
      </c>
      <c r="D18" s="41" t="s">
        <v>401</v>
      </c>
      <c r="E18" s="45">
        <v>823865</v>
      </c>
      <c r="F18" s="46">
        <v>2768.6</v>
      </c>
      <c r="G18" s="47">
        <v>2.3699999999999999E-2</v>
      </c>
      <c r="H18" s="43"/>
      <c r="I18" s="147"/>
      <c r="J18" s="175"/>
    </row>
    <row r="19" spans="1:10" ht="12.95" customHeight="1">
      <c r="A19" s="146"/>
      <c r="B19" s="44" t="s">
        <v>404</v>
      </c>
      <c r="C19" s="40" t="s">
        <v>405</v>
      </c>
      <c r="D19" s="41" t="s">
        <v>401</v>
      </c>
      <c r="E19" s="45">
        <v>493139</v>
      </c>
      <c r="F19" s="46">
        <v>1648.61</v>
      </c>
      <c r="G19" s="47">
        <v>1.41E-2</v>
      </c>
      <c r="H19" s="43"/>
      <c r="I19" s="147"/>
      <c r="J19" s="175"/>
    </row>
    <row r="20" spans="1:10" ht="12.95" customHeight="1">
      <c r="A20" s="146"/>
      <c r="B20" s="39" t="s">
        <v>27</v>
      </c>
      <c r="C20" s="40"/>
      <c r="D20" s="41"/>
      <c r="E20" s="40"/>
      <c r="F20" s="48">
        <v>9043.43</v>
      </c>
      <c r="G20" s="49">
        <v>7.7399999999999997E-2</v>
      </c>
      <c r="H20" s="43"/>
      <c r="I20" s="147"/>
      <c r="J20" s="175"/>
    </row>
    <row r="21" spans="1:10" ht="12.95" customHeight="1">
      <c r="A21" s="148"/>
      <c r="B21" s="39" t="s">
        <v>29</v>
      </c>
      <c r="C21" s="40"/>
      <c r="D21" s="41"/>
      <c r="E21" s="40"/>
      <c r="F21" s="149">
        <v>23437.559999999998</v>
      </c>
      <c r="G21" s="150">
        <v>0.2006</v>
      </c>
      <c r="H21" s="43"/>
      <c r="I21" s="147"/>
      <c r="J21" s="175"/>
    </row>
    <row r="22" spans="1:10" ht="12.95" customHeight="1">
      <c r="A22" s="148"/>
      <c r="B22" s="151" t="s">
        <v>44</v>
      </c>
      <c r="C22" s="152"/>
      <c r="D22" s="152"/>
      <c r="E22" s="152"/>
      <c r="F22" s="152"/>
      <c r="G22" s="152"/>
      <c r="H22" s="153"/>
      <c r="I22" s="154"/>
      <c r="J22" s="175"/>
    </row>
    <row r="23" spans="1:10" ht="12.95" customHeight="1">
      <c r="A23" s="2"/>
      <c r="B23" s="11" t="s">
        <v>45</v>
      </c>
      <c r="C23" s="12"/>
      <c r="D23" s="12"/>
      <c r="E23" s="12"/>
      <c r="F23" s="2"/>
      <c r="G23" s="13"/>
      <c r="H23" s="13"/>
      <c r="I23" s="14"/>
      <c r="J23" s="175"/>
    </row>
    <row r="24" spans="1:10" ht="12.95" customHeight="1">
      <c r="A24" s="15" t="s">
        <v>128</v>
      </c>
      <c r="B24" s="16" t="s">
        <v>316</v>
      </c>
      <c r="C24" s="12" t="s">
        <v>129</v>
      </c>
      <c r="D24" s="12" t="s">
        <v>48</v>
      </c>
      <c r="E24" s="17">
        <v>3000000</v>
      </c>
      <c r="F24" s="18">
        <v>3081.92</v>
      </c>
      <c r="G24" s="19">
        <v>2.64E-2</v>
      </c>
      <c r="H24" s="31">
        <v>7.6458145000000019E-2</v>
      </c>
      <c r="I24" s="21"/>
      <c r="J24" s="175"/>
    </row>
    <row r="25" spans="1:10" ht="12.95" customHeight="1">
      <c r="A25" s="15" t="s">
        <v>130</v>
      </c>
      <c r="B25" s="16" t="s">
        <v>317</v>
      </c>
      <c r="C25" s="12" t="s">
        <v>131</v>
      </c>
      <c r="D25" s="12" t="s">
        <v>48</v>
      </c>
      <c r="E25" s="17">
        <v>3000000</v>
      </c>
      <c r="F25" s="18">
        <v>3060.59</v>
      </c>
      <c r="G25" s="19">
        <v>2.6200000000000001E-2</v>
      </c>
      <c r="H25" s="31">
        <v>7.6665531249999988E-2</v>
      </c>
      <c r="I25" s="21"/>
      <c r="J25" s="175"/>
    </row>
    <row r="26" spans="1:10" ht="12.95" customHeight="1">
      <c r="A26" s="15" t="s">
        <v>132</v>
      </c>
      <c r="B26" s="16" t="s">
        <v>318</v>
      </c>
      <c r="C26" s="12" t="s">
        <v>133</v>
      </c>
      <c r="D26" s="12" t="s">
        <v>48</v>
      </c>
      <c r="E26" s="17">
        <v>3000000</v>
      </c>
      <c r="F26" s="18">
        <v>2928.11</v>
      </c>
      <c r="G26" s="19">
        <v>2.5100000000000001E-2</v>
      </c>
      <c r="H26" s="31">
        <v>7.6755271698000033E-2</v>
      </c>
      <c r="I26" s="21"/>
      <c r="J26" s="175"/>
    </row>
    <row r="27" spans="1:10" ht="12.95" customHeight="1">
      <c r="A27" s="15" t="s">
        <v>134</v>
      </c>
      <c r="B27" s="16" t="s">
        <v>319</v>
      </c>
      <c r="C27" s="12" t="s">
        <v>135</v>
      </c>
      <c r="D27" s="12" t="s">
        <v>48</v>
      </c>
      <c r="E27" s="17">
        <v>2500000</v>
      </c>
      <c r="F27" s="18">
        <v>2569.1</v>
      </c>
      <c r="G27" s="19">
        <v>2.1999999999999999E-2</v>
      </c>
      <c r="H27" s="31">
        <v>7.6613761249999926E-2</v>
      </c>
      <c r="I27" s="21"/>
      <c r="J27" s="175"/>
    </row>
    <row r="28" spans="1:10" ht="12.95" customHeight="1">
      <c r="A28" s="15" t="s">
        <v>136</v>
      </c>
      <c r="B28" s="16" t="s">
        <v>320</v>
      </c>
      <c r="C28" s="12" t="s">
        <v>137</v>
      </c>
      <c r="D28" s="12" t="s">
        <v>48</v>
      </c>
      <c r="E28" s="17">
        <v>2500000</v>
      </c>
      <c r="F28" s="18">
        <v>2539.75</v>
      </c>
      <c r="G28" s="19">
        <v>2.1700000000000001E-2</v>
      </c>
      <c r="H28" s="31">
        <v>7.6764975360125137E-2</v>
      </c>
      <c r="I28" s="21"/>
      <c r="J28" s="175"/>
    </row>
    <row r="29" spans="1:10" ht="12.95" customHeight="1">
      <c r="A29" s="15" t="s">
        <v>138</v>
      </c>
      <c r="B29" s="16" t="s">
        <v>139</v>
      </c>
      <c r="C29" s="12" t="s">
        <v>140</v>
      </c>
      <c r="D29" s="12" t="s">
        <v>396</v>
      </c>
      <c r="E29" s="17">
        <v>250</v>
      </c>
      <c r="F29" s="18">
        <v>2439.1999999999998</v>
      </c>
      <c r="G29" s="19">
        <v>2.0899999999999998E-2</v>
      </c>
      <c r="H29" s="31">
        <v>7.5499999999999998E-2</v>
      </c>
      <c r="I29" s="21"/>
      <c r="J29" s="175"/>
    </row>
    <row r="30" spans="1:10" ht="12.95" customHeight="1">
      <c r="A30" s="15" t="s">
        <v>141</v>
      </c>
      <c r="B30" s="16" t="s">
        <v>321</v>
      </c>
      <c r="C30" s="12" t="s">
        <v>142</v>
      </c>
      <c r="D30" s="12" t="s">
        <v>48</v>
      </c>
      <c r="E30" s="17">
        <v>2000000</v>
      </c>
      <c r="F30" s="18">
        <v>2071.94</v>
      </c>
      <c r="G30" s="19">
        <v>1.77E-2</v>
      </c>
      <c r="H30" s="31">
        <v>7.657848172800015E-2</v>
      </c>
      <c r="I30" s="21"/>
      <c r="J30" s="175"/>
    </row>
    <row r="31" spans="1:10" ht="12.95" customHeight="1">
      <c r="A31" s="15" t="s">
        <v>143</v>
      </c>
      <c r="B31" s="16" t="s">
        <v>322</v>
      </c>
      <c r="C31" s="12" t="s">
        <v>144</v>
      </c>
      <c r="D31" s="12" t="s">
        <v>48</v>
      </c>
      <c r="E31" s="17">
        <v>2000000</v>
      </c>
      <c r="F31" s="18">
        <v>2030.69</v>
      </c>
      <c r="G31" s="19">
        <v>1.7399999999999999E-2</v>
      </c>
      <c r="H31" s="31">
        <v>7.6491450162000013E-2</v>
      </c>
      <c r="I31" s="21"/>
      <c r="J31" s="175"/>
    </row>
    <row r="32" spans="1:10" ht="12.95" customHeight="1">
      <c r="A32" s="15" t="s">
        <v>145</v>
      </c>
      <c r="B32" s="16" t="s">
        <v>323</v>
      </c>
      <c r="C32" s="12" t="s">
        <v>146</v>
      </c>
      <c r="D32" s="12" t="s">
        <v>48</v>
      </c>
      <c r="E32" s="17">
        <v>2000000</v>
      </c>
      <c r="F32" s="18">
        <v>2008.13</v>
      </c>
      <c r="G32" s="19">
        <v>1.72E-2</v>
      </c>
      <c r="H32" s="31">
        <v>7.6769705000000021E-2</v>
      </c>
      <c r="I32" s="21"/>
      <c r="J32" s="175"/>
    </row>
    <row r="33" spans="1:10" ht="12.95" customHeight="1">
      <c r="A33" s="15" t="s">
        <v>147</v>
      </c>
      <c r="B33" s="16" t="s">
        <v>324</v>
      </c>
      <c r="C33" s="12" t="s">
        <v>148</v>
      </c>
      <c r="D33" s="12" t="s">
        <v>48</v>
      </c>
      <c r="E33" s="17">
        <v>1500000</v>
      </c>
      <c r="F33" s="18">
        <v>1562.23</v>
      </c>
      <c r="G33" s="19">
        <v>1.34E-2</v>
      </c>
      <c r="H33" s="31">
        <v>7.6893963199999929E-2</v>
      </c>
      <c r="I33" s="21"/>
      <c r="J33" s="175"/>
    </row>
    <row r="34" spans="1:10" ht="12.95" customHeight="1">
      <c r="A34" s="15" t="s">
        <v>149</v>
      </c>
      <c r="B34" s="16" t="s">
        <v>325</v>
      </c>
      <c r="C34" s="12" t="s">
        <v>150</v>
      </c>
      <c r="D34" s="12" t="s">
        <v>48</v>
      </c>
      <c r="E34" s="17">
        <v>1500000</v>
      </c>
      <c r="F34" s="18">
        <v>1559</v>
      </c>
      <c r="G34" s="19">
        <v>1.3299999999999999E-2</v>
      </c>
      <c r="H34" s="31">
        <v>7.6856946245125055E-2</v>
      </c>
      <c r="I34" s="21"/>
      <c r="J34" s="175"/>
    </row>
    <row r="35" spans="1:10" ht="12.95" customHeight="1">
      <c r="A35" s="15" t="s">
        <v>151</v>
      </c>
      <c r="B35" s="16" t="s">
        <v>326</v>
      </c>
      <c r="C35" s="12" t="s">
        <v>152</v>
      </c>
      <c r="D35" s="12" t="s">
        <v>48</v>
      </c>
      <c r="E35" s="17">
        <v>1500000</v>
      </c>
      <c r="F35" s="18">
        <v>1552.06</v>
      </c>
      <c r="G35" s="19">
        <v>1.3299999999999999E-2</v>
      </c>
      <c r="H35" s="31">
        <v>7.6769531249999995E-2</v>
      </c>
      <c r="I35" s="21"/>
      <c r="J35" s="175"/>
    </row>
    <row r="36" spans="1:10" ht="12.95" customHeight="1">
      <c r="A36" s="15" t="s">
        <v>153</v>
      </c>
      <c r="B36" s="16" t="s">
        <v>327</v>
      </c>
      <c r="C36" s="12" t="s">
        <v>154</v>
      </c>
      <c r="D36" s="12" t="s">
        <v>48</v>
      </c>
      <c r="E36" s="17">
        <v>1500000</v>
      </c>
      <c r="F36" s="18">
        <v>1549.54</v>
      </c>
      <c r="G36" s="19">
        <v>1.3299999999999999E-2</v>
      </c>
      <c r="H36" s="31">
        <v>7.6406125000000116E-2</v>
      </c>
      <c r="I36" s="21"/>
      <c r="J36" s="175"/>
    </row>
    <row r="37" spans="1:10" ht="12.95" customHeight="1">
      <c r="A37" s="15" t="s">
        <v>155</v>
      </c>
      <c r="B37" s="16" t="s">
        <v>328</v>
      </c>
      <c r="C37" s="12" t="s">
        <v>156</v>
      </c>
      <c r="D37" s="12" t="s">
        <v>48</v>
      </c>
      <c r="E37" s="17">
        <v>1500000</v>
      </c>
      <c r="F37" s="18">
        <v>1541.14</v>
      </c>
      <c r="G37" s="19">
        <v>1.32E-2</v>
      </c>
      <c r="H37" s="31">
        <v>7.6562145000000026E-2</v>
      </c>
      <c r="I37" s="21"/>
      <c r="J37" s="175"/>
    </row>
    <row r="38" spans="1:10" ht="12.95" customHeight="1">
      <c r="A38" s="15" t="s">
        <v>157</v>
      </c>
      <c r="B38" s="16" t="s">
        <v>329</v>
      </c>
      <c r="C38" s="12" t="s">
        <v>158</v>
      </c>
      <c r="D38" s="12" t="s">
        <v>48</v>
      </c>
      <c r="E38" s="17">
        <v>1500000</v>
      </c>
      <c r="F38" s="18">
        <v>1540.96</v>
      </c>
      <c r="G38" s="19">
        <v>1.32E-2</v>
      </c>
      <c r="H38" s="31">
        <v>7.6458145000000019E-2</v>
      </c>
      <c r="I38" s="21"/>
      <c r="J38" s="175"/>
    </row>
    <row r="39" spans="1:10" ht="12.95" customHeight="1">
      <c r="A39" s="15" t="s">
        <v>159</v>
      </c>
      <c r="B39" s="16" t="s">
        <v>330</v>
      </c>
      <c r="C39" s="12" t="s">
        <v>160</v>
      </c>
      <c r="D39" s="12" t="s">
        <v>48</v>
      </c>
      <c r="E39" s="17">
        <v>1500000</v>
      </c>
      <c r="F39" s="18">
        <v>1534.93</v>
      </c>
      <c r="G39" s="19">
        <v>1.3100000000000001E-2</v>
      </c>
      <c r="H39" s="31">
        <v>7.6458145000000019E-2</v>
      </c>
      <c r="I39" s="21"/>
      <c r="J39" s="175"/>
    </row>
    <row r="40" spans="1:10" ht="12.95" customHeight="1">
      <c r="A40" s="15" t="s">
        <v>161</v>
      </c>
      <c r="B40" s="16" t="s">
        <v>162</v>
      </c>
      <c r="C40" s="12" t="s">
        <v>163</v>
      </c>
      <c r="D40" s="12" t="s">
        <v>48</v>
      </c>
      <c r="E40" s="17">
        <v>1500000</v>
      </c>
      <c r="F40" s="18">
        <v>1508.6</v>
      </c>
      <c r="G40" s="19">
        <v>1.29E-2</v>
      </c>
      <c r="H40" s="31">
        <v>7.3571593689000014E-2</v>
      </c>
      <c r="I40" s="21"/>
      <c r="J40" s="175"/>
    </row>
    <row r="41" spans="1:10" ht="12.95" customHeight="1">
      <c r="A41" s="15" t="s">
        <v>164</v>
      </c>
      <c r="B41" s="16" t="s">
        <v>331</v>
      </c>
      <c r="C41" s="12" t="s">
        <v>165</v>
      </c>
      <c r="D41" s="12" t="s">
        <v>48</v>
      </c>
      <c r="E41" s="17">
        <v>1500000</v>
      </c>
      <c r="F41" s="18">
        <v>1464</v>
      </c>
      <c r="G41" s="19">
        <v>1.2500000000000001E-2</v>
      </c>
      <c r="H41" s="31">
        <v>7.6755271698000033E-2</v>
      </c>
      <c r="I41" s="21"/>
      <c r="J41" s="175"/>
    </row>
    <row r="42" spans="1:10" ht="12.95" customHeight="1">
      <c r="A42" s="15" t="s">
        <v>166</v>
      </c>
      <c r="B42" s="16" t="s">
        <v>332</v>
      </c>
      <c r="C42" s="12" t="s">
        <v>167</v>
      </c>
      <c r="D42" s="12" t="s">
        <v>48</v>
      </c>
      <c r="E42" s="17">
        <v>1500000</v>
      </c>
      <c r="F42" s="18">
        <v>1452.94</v>
      </c>
      <c r="G42" s="19">
        <v>1.24E-2</v>
      </c>
      <c r="H42" s="31">
        <v>7.637357577112501E-2</v>
      </c>
      <c r="I42" s="21"/>
      <c r="J42" s="175"/>
    </row>
    <row r="43" spans="1:10" ht="12.95" customHeight="1">
      <c r="A43" s="15" t="s">
        <v>168</v>
      </c>
      <c r="B43" s="16" t="s">
        <v>333</v>
      </c>
      <c r="C43" s="12" t="s">
        <v>169</v>
      </c>
      <c r="D43" s="12" t="s">
        <v>48</v>
      </c>
      <c r="E43" s="17">
        <v>1000000</v>
      </c>
      <c r="F43" s="18">
        <v>1046.19</v>
      </c>
      <c r="G43" s="19">
        <v>8.9999999999999993E-3</v>
      </c>
      <c r="H43" s="31">
        <v>7.6562145000000026E-2</v>
      </c>
      <c r="I43" s="21"/>
      <c r="J43" s="175"/>
    </row>
    <row r="44" spans="1:10" ht="12.95" customHeight="1">
      <c r="A44" s="15" t="s">
        <v>170</v>
      </c>
      <c r="B44" s="16" t="s">
        <v>334</v>
      </c>
      <c r="C44" s="12" t="s">
        <v>171</v>
      </c>
      <c r="D44" s="12" t="s">
        <v>48</v>
      </c>
      <c r="E44" s="17">
        <v>1000000</v>
      </c>
      <c r="F44" s="18">
        <v>1042.06</v>
      </c>
      <c r="G44" s="19">
        <v>8.8999999999999999E-3</v>
      </c>
      <c r="H44" s="31">
        <v>7.7225004260500135E-2</v>
      </c>
      <c r="I44" s="21"/>
      <c r="J44" s="175"/>
    </row>
    <row r="45" spans="1:10" ht="12.95" customHeight="1">
      <c r="A45" s="15" t="s">
        <v>172</v>
      </c>
      <c r="B45" s="16" t="s">
        <v>335</v>
      </c>
      <c r="C45" s="12" t="s">
        <v>173</v>
      </c>
      <c r="D45" s="12" t="s">
        <v>48</v>
      </c>
      <c r="E45" s="17">
        <v>1000000</v>
      </c>
      <c r="F45" s="18">
        <v>1041.27</v>
      </c>
      <c r="G45" s="19">
        <v>8.8999999999999999E-3</v>
      </c>
      <c r="H45" s="31">
        <v>7.7231411512499848E-2</v>
      </c>
      <c r="I45" s="21"/>
      <c r="J45" s="175"/>
    </row>
    <row r="46" spans="1:10" ht="12.95" customHeight="1">
      <c r="A46" s="15" t="s">
        <v>174</v>
      </c>
      <c r="B46" s="16" t="s">
        <v>336</v>
      </c>
      <c r="C46" s="12" t="s">
        <v>175</v>
      </c>
      <c r="D46" s="12" t="s">
        <v>48</v>
      </c>
      <c r="E46" s="17">
        <v>1000000</v>
      </c>
      <c r="F46" s="18">
        <v>1040.28</v>
      </c>
      <c r="G46" s="19">
        <v>8.8999999999999999E-3</v>
      </c>
      <c r="H46" s="31">
        <v>7.6821261249999925E-2</v>
      </c>
      <c r="I46" s="21"/>
      <c r="J46" s="175"/>
    </row>
    <row r="47" spans="1:10" ht="12.95" customHeight="1">
      <c r="A47" s="15" t="s">
        <v>176</v>
      </c>
      <c r="B47" s="16" t="s">
        <v>337</v>
      </c>
      <c r="C47" s="12" t="s">
        <v>177</v>
      </c>
      <c r="D47" s="12" t="s">
        <v>48</v>
      </c>
      <c r="E47" s="17">
        <v>1000000</v>
      </c>
      <c r="F47" s="18">
        <v>1038.83</v>
      </c>
      <c r="G47" s="19">
        <v>8.8999999999999999E-3</v>
      </c>
      <c r="H47" s="31">
        <v>7.6856946245125055E-2</v>
      </c>
      <c r="I47" s="21"/>
      <c r="J47" s="175"/>
    </row>
    <row r="48" spans="1:10" ht="12.95" customHeight="1">
      <c r="A48" s="15" t="s">
        <v>178</v>
      </c>
      <c r="B48" s="16" t="s">
        <v>338</v>
      </c>
      <c r="C48" s="12" t="s">
        <v>179</v>
      </c>
      <c r="D48" s="12" t="s">
        <v>48</v>
      </c>
      <c r="E48" s="17">
        <v>1000000</v>
      </c>
      <c r="F48" s="18">
        <v>1038.32</v>
      </c>
      <c r="G48" s="19">
        <v>8.8999999999999999E-3</v>
      </c>
      <c r="H48" s="31">
        <v>7.6769531249999995E-2</v>
      </c>
      <c r="I48" s="21"/>
      <c r="J48" s="175"/>
    </row>
    <row r="49" spans="1:10" ht="12.95" customHeight="1">
      <c r="A49" s="15" t="s">
        <v>180</v>
      </c>
      <c r="B49" s="16" t="s">
        <v>339</v>
      </c>
      <c r="C49" s="12" t="s">
        <v>181</v>
      </c>
      <c r="D49" s="12" t="s">
        <v>48</v>
      </c>
      <c r="E49" s="17">
        <v>1000000</v>
      </c>
      <c r="F49" s="18">
        <v>1031.46</v>
      </c>
      <c r="G49" s="19">
        <v>8.8000000000000005E-3</v>
      </c>
      <c r="H49" s="31">
        <v>7.6562145000000026E-2</v>
      </c>
      <c r="I49" s="21"/>
      <c r="J49" s="175"/>
    </row>
    <row r="50" spans="1:10" ht="12.95" customHeight="1">
      <c r="A50" s="15" t="s">
        <v>182</v>
      </c>
      <c r="B50" s="16" t="s">
        <v>340</v>
      </c>
      <c r="C50" s="12" t="s">
        <v>183</v>
      </c>
      <c r="D50" s="12" t="s">
        <v>48</v>
      </c>
      <c r="E50" s="17">
        <v>1000000</v>
      </c>
      <c r="F50" s="18">
        <v>1027.96</v>
      </c>
      <c r="G50" s="19">
        <v>8.8000000000000005E-3</v>
      </c>
      <c r="H50" s="31">
        <v>7.6946587385124915E-2</v>
      </c>
      <c r="I50" s="21"/>
      <c r="J50" s="175"/>
    </row>
    <row r="51" spans="1:10" ht="12.95" customHeight="1">
      <c r="A51" s="15" t="s">
        <v>184</v>
      </c>
      <c r="B51" s="16" t="s">
        <v>341</v>
      </c>
      <c r="C51" s="12" t="s">
        <v>185</v>
      </c>
      <c r="D51" s="12" t="s">
        <v>48</v>
      </c>
      <c r="E51" s="17">
        <v>1000000</v>
      </c>
      <c r="F51" s="18">
        <v>1025.27</v>
      </c>
      <c r="G51" s="19">
        <v>8.8000000000000005E-3</v>
      </c>
      <c r="H51" s="31">
        <v>7.6951903137999919E-2</v>
      </c>
      <c r="I51" s="21"/>
      <c r="J51" s="175"/>
    </row>
    <row r="52" spans="1:10" ht="12.95" customHeight="1">
      <c r="A52" s="15" t="s">
        <v>186</v>
      </c>
      <c r="B52" s="16" t="s">
        <v>342</v>
      </c>
      <c r="C52" s="12" t="s">
        <v>187</v>
      </c>
      <c r="D52" s="12" t="s">
        <v>48</v>
      </c>
      <c r="E52" s="17">
        <v>1000000</v>
      </c>
      <c r="F52" s="18">
        <v>1020.57</v>
      </c>
      <c r="G52" s="19">
        <v>8.6999999999999994E-3</v>
      </c>
      <c r="H52" s="31">
        <v>7.6474981728000158E-2</v>
      </c>
      <c r="I52" s="21"/>
      <c r="J52" s="175"/>
    </row>
    <row r="53" spans="1:10" ht="12.95" customHeight="1">
      <c r="A53" s="15" t="s">
        <v>188</v>
      </c>
      <c r="B53" s="16" t="s">
        <v>343</v>
      </c>
      <c r="C53" s="12" t="s">
        <v>189</v>
      </c>
      <c r="D53" s="12" t="s">
        <v>48</v>
      </c>
      <c r="E53" s="17">
        <v>1000000</v>
      </c>
      <c r="F53" s="18">
        <v>1008.01</v>
      </c>
      <c r="G53" s="19">
        <v>8.6E-3</v>
      </c>
      <c r="H53" s="31">
        <v>7.5895717631999912E-2</v>
      </c>
      <c r="I53" s="21"/>
      <c r="J53" s="175"/>
    </row>
    <row r="54" spans="1:10" ht="12.95" customHeight="1">
      <c r="A54" s="15" t="s">
        <v>190</v>
      </c>
      <c r="B54" s="16" t="s">
        <v>344</v>
      </c>
      <c r="C54" s="12" t="s">
        <v>191</v>
      </c>
      <c r="D54" s="12" t="s">
        <v>48</v>
      </c>
      <c r="E54" s="17">
        <v>1000000</v>
      </c>
      <c r="F54" s="18">
        <v>1006.34</v>
      </c>
      <c r="G54" s="19">
        <v>8.6E-3</v>
      </c>
      <c r="H54" s="31">
        <v>7.6171389251124932E-2</v>
      </c>
      <c r="I54" s="21"/>
      <c r="J54" s="175"/>
    </row>
    <row r="55" spans="1:10" ht="12.95" customHeight="1">
      <c r="A55" s="15" t="s">
        <v>192</v>
      </c>
      <c r="B55" s="16" t="s">
        <v>345</v>
      </c>
      <c r="C55" s="12" t="s">
        <v>193</v>
      </c>
      <c r="D55" s="12" t="s">
        <v>48</v>
      </c>
      <c r="E55" s="17">
        <v>1000000</v>
      </c>
      <c r="F55" s="18">
        <v>997.53</v>
      </c>
      <c r="G55" s="19">
        <v>8.5000000000000006E-3</v>
      </c>
      <c r="H55" s="31">
        <v>7.6962771698000032E-2</v>
      </c>
      <c r="I55" s="21"/>
      <c r="J55" s="175"/>
    </row>
    <row r="56" spans="1:10" ht="12.95" customHeight="1">
      <c r="A56" s="15" t="s">
        <v>194</v>
      </c>
      <c r="B56" s="16" t="s">
        <v>346</v>
      </c>
      <c r="C56" s="12" t="s">
        <v>195</v>
      </c>
      <c r="D56" s="12" t="s">
        <v>48</v>
      </c>
      <c r="E56" s="17">
        <v>1000000</v>
      </c>
      <c r="F56" s="18">
        <v>984.41</v>
      </c>
      <c r="G56" s="19">
        <v>8.3999999999999995E-3</v>
      </c>
      <c r="H56" s="31">
        <v>7.6242460081999947E-2</v>
      </c>
      <c r="I56" s="21"/>
      <c r="J56" s="175"/>
    </row>
    <row r="57" spans="1:10" ht="12.95" customHeight="1">
      <c r="A57" s="15" t="s">
        <v>196</v>
      </c>
      <c r="B57" s="16" t="s">
        <v>347</v>
      </c>
      <c r="C57" s="12" t="s">
        <v>197</v>
      </c>
      <c r="D57" s="12" t="s">
        <v>48</v>
      </c>
      <c r="E57" s="17">
        <v>1000000</v>
      </c>
      <c r="F57" s="18">
        <v>969.41</v>
      </c>
      <c r="G57" s="19">
        <v>8.3000000000000001E-3</v>
      </c>
      <c r="H57" s="31">
        <v>7.6453880258000081E-2</v>
      </c>
      <c r="I57" s="21"/>
      <c r="J57" s="175"/>
    </row>
    <row r="58" spans="1:10" ht="12.95" customHeight="1">
      <c r="A58" s="15" t="s">
        <v>198</v>
      </c>
      <c r="B58" s="16" t="s">
        <v>348</v>
      </c>
      <c r="C58" s="12" t="s">
        <v>199</v>
      </c>
      <c r="D58" s="12" t="s">
        <v>48</v>
      </c>
      <c r="E58" s="17">
        <v>1000000</v>
      </c>
      <c r="F58" s="18">
        <v>952.71</v>
      </c>
      <c r="G58" s="19">
        <v>8.2000000000000007E-3</v>
      </c>
      <c r="H58" s="31">
        <v>7.625064500000002E-2</v>
      </c>
      <c r="I58" s="21"/>
      <c r="J58" s="175"/>
    </row>
    <row r="59" spans="1:10" ht="12.95" customHeight="1">
      <c r="A59" s="15" t="s">
        <v>200</v>
      </c>
      <c r="B59" s="16" t="s">
        <v>349</v>
      </c>
      <c r="C59" s="12" t="s">
        <v>201</v>
      </c>
      <c r="D59" s="12" t="s">
        <v>48</v>
      </c>
      <c r="E59" s="17">
        <v>500000</v>
      </c>
      <c r="F59" s="18">
        <v>530.04</v>
      </c>
      <c r="G59" s="19">
        <v>4.4999999999999997E-3</v>
      </c>
      <c r="H59" s="31">
        <v>7.6613761249999926E-2</v>
      </c>
      <c r="I59" s="21"/>
      <c r="J59" s="175"/>
    </row>
    <row r="60" spans="1:10" ht="12.95" customHeight="1">
      <c r="A60" s="15" t="s">
        <v>202</v>
      </c>
      <c r="B60" s="16" t="s">
        <v>350</v>
      </c>
      <c r="C60" s="12" t="s">
        <v>203</v>
      </c>
      <c r="D60" s="12" t="s">
        <v>48</v>
      </c>
      <c r="E60" s="17">
        <v>500000</v>
      </c>
      <c r="F60" s="18">
        <v>527.35</v>
      </c>
      <c r="G60" s="19">
        <v>4.4999999999999997E-3</v>
      </c>
      <c r="H60" s="31">
        <v>7.6821261249999925E-2</v>
      </c>
      <c r="I60" s="21"/>
      <c r="J60" s="175"/>
    </row>
    <row r="61" spans="1:10" ht="12.95" customHeight="1">
      <c r="A61" s="15" t="s">
        <v>204</v>
      </c>
      <c r="B61" s="16" t="s">
        <v>351</v>
      </c>
      <c r="C61" s="12" t="s">
        <v>205</v>
      </c>
      <c r="D61" s="12" t="s">
        <v>48</v>
      </c>
      <c r="E61" s="17">
        <v>500000</v>
      </c>
      <c r="F61" s="18">
        <v>525.91</v>
      </c>
      <c r="G61" s="19">
        <v>4.4999999999999997E-3</v>
      </c>
      <c r="H61" s="31">
        <v>7.6613761249999926E-2</v>
      </c>
      <c r="I61" s="21"/>
      <c r="J61" s="175"/>
    </row>
    <row r="62" spans="1:10" ht="12.95" customHeight="1">
      <c r="A62" s="15" t="s">
        <v>206</v>
      </c>
      <c r="B62" s="16" t="s">
        <v>352</v>
      </c>
      <c r="C62" s="12" t="s">
        <v>207</v>
      </c>
      <c r="D62" s="12" t="s">
        <v>48</v>
      </c>
      <c r="E62" s="17">
        <v>500000</v>
      </c>
      <c r="F62" s="18">
        <v>525.16</v>
      </c>
      <c r="G62" s="19">
        <v>4.4999999999999997E-3</v>
      </c>
      <c r="H62" s="31">
        <v>7.6613761249999926E-2</v>
      </c>
      <c r="I62" s="21"/>
      <c r="J62" s="175"/>
    </row>
    <row r="63" spans="1:10" ht="12.95" customHeight="1">
      <c r="A63" s="15" t="s">
        <v>208</v>
      </c>
      <c r="B63" s="16" t="s">
        <v>353</v>
      </c>
      <c r="C63" s="12" t="s">
        <v>209</v>
      </c>
      <c r="D63" s="12" t="s">
        <v>48</v>
      </c>
      <c r="E63" s="17">
        <v>500000</v>
      </c>
      <c r="F63" s="18">
        <v>524.76</v>
      </c>
      <c r="G63" s="19">
        <v>4.4999999999999997E-3</v>
      </c>
      <c r="H63" s="31">
        <v>7.6893963199999929E-2</v>
      </c>
      <c r="I63" s="21"/>
      <c r="J63" s="175"/>
    </row>
    <row r="64" spans="1:10" ht="12.95" customHeight="1">
      <c r="A64" s="15" t="s">
        <v>210</v>
      </c>
      <c r="B64" s="16" t="s">
        <v>354</v>
      </c>
      <c r="C64" s="12" t="s">
        <v>211</v>
      </c>
      <c r="D64" s="12" t="s">
        <v>48</v>
      </c>
      <c r="E64" s="17">
        <v>500000</v>
      </c>
      <c r="F64" s="18">
        <v>523.72</v>
      </c>
      <c r="G64" s="19">
        <v>4.4999999999999997E-3</v>
      </c>
      <c r="H64" s="31">
        <v>7.6562145000000026E-2</v>
      </c>
      <c r="I64" s="21"/>
      <c r="J64" s="175"/>
    </row>
    <row r="65" spans="1:10" ht="12.95" customHeight="1">
      <c r="A65" s="15" t="s">
        <v>212</v>
      </c>
      <c r="B65" s="16" t="s">
        <v>355</v>
      </c>
      <c r="C65" s="12" t="s">
        <v>213</v>
      </c>
      <c r="D65" s="12" t="s">
        <v>48</v>
      </c>
      <c r="E65" s="17">
        <v>500000</v>
      </c>
      <c r="F65" s="18">
        <v>523.26</v>
      </c>
      <c r="G65" s="19">
        <v>4.4999999999999997E-3</v>
      </c>
      <c r="H65" s="31">
        <v>7.6562145000000026E-2</v>
      </c>
      <c r="I65" s="21"/>
      <c r="J65" s="175"/>
    </row>
    <row r="66" spans="1:10" ht="12.95" customHeight="1">
      <c r="A66" s="15" t="s">
        <v>214</v>
      </c>
      <c r="B66" s="16" t="s">
        <v>356</v>
      </c>
      <c r="C66" s="12" t="s">
        <v>215</v>
      </c>
      <c r="D66" s="12" t="s">
        <v>48</v>
      </c>
      <c r="E66" s="17">
        <v>500000</v>
      </c>
      <c r="F66" s="18">
        <v>521.14</v>
      </c>
      <c r="G66" s="19">
        <v>4.4999999999999997E-3</v>
      </c>
      <c r="H66" s="31">
        <v>7.6946587385124915E-2</v>
      </c>
      <c r="I66" s="21"/>
      <c r="J66" s="175"/>
    </row>
    <row r="67" spans="1:10" ht="12.95" customHeight="1">
      <c r="A67" s="15" t="s">
        <v>216</v>
      </c>
      <c r="B67" s="16" t="s">
        <v>357</v>
      </c>
      <c r="C67" s="12" t="s">
        <v>217</v>
      </c>
      <c r="D67" s="12" t="s">
        <v>48</v>
      </c>
      <c r="E67" s="17">
        <v>500000</v>
      </c>
      <c r="F67" s="18">
        <v>520.6</v>
      </c>
      <c r="G67" s="19">
        <v>4.4999999999999997E-3</v>
      </c>
      <c r="H67" s="31">
        <v>7.7225004260500135E-2</v>
      </c>
      <c r="I67" s="21"/>
      <c r="J67" s="175"/>
    </row>
    <row r="68" spans="1:10" ht="12.95" customHeight="1">
      <c r="A68" s="15" t="s">
        <v>218</v>
      </c>
      <c r="B68" s="16" t="s">
        <v>358</v>
      </c>
      <c r="C68" s="12" t="s">
        <v>219</v>
      </c>
      <c r="D68" s="12" t="s">
        <v>48</v>
      </c>
      <c r="E68" s="17">
        <v>500000</v>
      </c>
      <c r="F68" s="18">
        <v>520.22</v>
      </c>
      <c r="G68" s="19">
        <v>4.4999999999999997E-3</v>
      </c>
      <c r="H68" s="31">
        <v>7.6685075771125016E-2</v>
      </c>
      <c r="I68" s="21"/>
      <c r="J68" s="175"/>
    </row>
    <row r="69" spans="1:10" ht="12.95" customHeight="1">
      <c r="A69" s="15" t="s">
        <v>220</v>
      </c>
      <c r="B69" s="16" t="s">
        <v>359</v>
      </c>
      <c r="C69" s="12" t="s">
        <v>221</v>
      </c>
      <c r="D69" s="12" t="s">
        <v>48</v>
      </c>
      <c r="E69" s="17">
        <v>500000</v>
      </c>
      <c r="F69" s="18">
        <v>519.67999999999995</v>
      </c>
      <c r="G69" s="19">
        <v>4.4000000000000003E-3</v>
      </c>
      <c r="H69" s="31">
        <v>7.7225004260500135E-2</v>
      </c>
      <c r="I69" s="21"/>
      <c r="J69" s="175"/>
    </row>
    <row r="70" spans="1:10" ht="12.95" customHeight="1">
      <c r="A70" s="15" t="s">
        <v>222</v>
      </c>
      <c r="B70" s="16" t="s">
        <v>360</v>
      </c>
      <c r="C70" s="12" t="s">
        <v>223</v>
      </c>
      <c r="D70" s="12" t="s">
        <v>48</v>
      </c>
      <c r="E70" s="17">
        <v>500000</v>
      </c>
      <c r="F70" s="18">
        <v>519.67999999999995</v>
      </c>
      <c r="G70" s="19">
        <v>4.4000000000000003E-3</v>
      </c>
      <c r="H70" s="31">
        <v>7.649431611250003E-2</v>
      </c>
      <c r="I70" s="21"/>
      <c r="J70" s="175"/>
    </row>
    <row r="71" spans="1:10" ht="12.95" customHeight="1">
      <c r="A71" s="15" t="s">
        <v>224</v>
      </c>
      <c r="B71" s="16" t="s">
        <v>361</v>
      </c>
      <c r="C71" s="12" t="s">
        <v>225</v>
      </c>
      <c r="D71" s="12" t="s">
        <v>48</v>
      </c>
      <c r="E71" s="17">
        <v>500000</v>
      </c>
      <c r="F71" s="18">
        <v>519.41999999999996</v>
      </c>
      <c r="G71" s="19">
        <v>4.4000000000000003E-3</v>
      </c>
      <c r="H71" s="31">
        <v>7.6613761249999926E-2</v>
      </c>
      <c r="I71" s="21"/>
      <c r="J71" s="175"/>
    </row>
    <row r="72" spans="1:10" ht="12.95" customHeight="1">
      <c r="A72" s="15" t="s">
        <v>226</v>
      </c>
      <c r="B72" s="16" t="s">
        <v>362</v>
      </c>
      <c r="C72" s="12" t="s">
        <v>227</v>
      </c>
      <c r="D72" s="12" t="s">
        <v>48</v>
      </c>
      <c r="E72" s="17">
        <v>500000</v>
      </c>
      <c r="F72" s="18">
        <v>519.19000000000005</v>
      </c>
      <c r="G72" s="19">
        <v>4.4000000000000003E-3</v>
      </c>
      <c r="H72" s="31">
        <v>7.649431611250003E-2</v>
      </c>
      <c r="I72" s="21"/>
      <c r="J72" s="175"/>
    </row>
    <row r="73" spans="1:10" ht="12.95" customHeight="1">
      <c r="A73" s="15" t="s">
        <v>228</v>
      </c>
      <c r="B73" s="16" t="s">
        <v>363</v>
      </c>
      <c r="C73" s="12" t="s">
        <v>229</v>
      </c>
      <c r="D73" s="12" t="s">
        <v>48</v>
      </c>
      <c r="E73" s="17">
        <v>500000</v>
      </c>
      <c r="F73" s="18">
        <v>517.89</v>
      </c>
      <c r="G73" s="19">
        <v>4.4000000000000003E-3</v>
      </c>
      <c r="H73" s="31">
        <v>7.6799872360125074E-2</v>
      </c>
      <c r="I73" s="21"/>
      <c r="J73" s="175"/>
    </row>
    <row r="74" spans="1:10" ht="12.95" customHeight="1">
      <c r="A74" s="15" t="s">
        <v>230</v>
      </c>
      <c r="B74" s="16" t="s">
        <v>364</v>
      </c>
      <c r="C74" s="12" t="s">
        <v>231</v>
      </c>
      <c r="D74" s="12" t="s">
        <v>48</v>
      </c>
      <c r="E74" s="17">
        <v>500000</v>
      </c>
      <c r="F74" s="18">
        <v>517.66999999999996</v>
      </c>
      <c r="G74" s="19">
        <v>4.4000000000000003E-3</v>
      </c>
      <c r="H74" s="31">
        <v>7.6380156328124948E-2</v>
      </c>
      <c r="I74" s="21"/>
      <c r="J74" s="175"/>
    </row>
    <row r="75" spans="1:10" ht="12.95" customHeight="1">
      <c r="A75" s="15" t="s">
        <v>232</v>
      </c>
      <c r="B75" s="16" t="s">
        <v>365</v>
      </c>
      <c r="C75" s="12" t="s">
        <v>233</v>
      </c>
      <c r="D75" s="12" t="s">
        <v>48</v>
      </c>
      <c r="E75" s="17">
        <v>500000</v>
      </c>
      <c r="F75" s="18">
        <v>517.59</v>
      </c>
      <c r="G75" s="19">
        <v>4.4000000000000003E-3</v>
      </c>
      <c r="H75" s="31">
        <v>7.721514531012505E-2</v>
      </c>
      <c r="I75" s="21"/>
      <c r="J75" s="175"/>
    </row>
    <row r="76" spans="1:10" ht="12.95" customHeight="1">
      <c r="A76" s="15" t="s">
        <v>234</v>
      </c>
      <c r="B76" s="16" t="s">
        <v>366</v>
      </c>
      <c r="C76" s="12" t="s">
        <v>235</v>
      </c>
      <c r="D76" s="12" t="s">
        <v>48</v>
      </c>
      <c r="E76" s="17">
        <v>500000</v>
      </c>
      <c r="F76" s="18">
        <v>516.95000000000005</v>
      </c>
      <c r="G76" s="19">
        <v>4.4000000000000003E-3</v>
      </c>
      <c r="H76" s="31">
        <v>7.6794165137999956E-2</v>
      </c>
      <c r="I76" s="21"/>
      <c r="J76" s="175"/>
    </row>
    <row r="77" spans="1:10" ht="12.95" customHeight="1">
      <c r="A77" s="15" t="s">
        <v>236</v>
      </c>
      <c r="B77" s="16" t="s">
        <v>367</v>
      </c>
      <c r="C77" s="12" t="s">
        <v>237</v>
      </c>
      <c r="D77" s="12" t="s">
        <v>48</v>
      </c>
      <c r="E77" s="17">
        <v>500000</v>
      </c>
      <c r="F77" s="18">
        <v>516.65</v>
      </c>
      <c r="G77" s="19">
        <v>4.4000000000000003E-3</v>
      </c>
      <c r="H77" s="31">
        <v>7.686847536012513E-2</v>
      </c>
      <c r="I77" s="21"/>
      <c r="J77" s="175"/>
    </row>
    <row r="78" spans="1:10" ht="12.95" customHeight="1">
      <c r="A78" s="15" t="s">
        <v>238</v>
      </c>
      <c r="B78" s="16" t="s">
        <v>368</v>
      </c>
      <c r="C78" s="12" t="s">
        <v>239</v>
      </c>
      <c r="D78" s="12" t="s">
        <v>48</v>
      </c>
      <c r="E78" s="17">
        <v>500000</v>
      </c>
      <c r="F78" s="18">
        <v>516.55999999999995</v>
      </c>
      <c r="G78" s="19">
        <v>4.4000000000000003E-3</v>
      </c>
      <c r="H78" s="31">
        <v>7.6458125000000113E-2</v>
      </c>
      <c r="I78" s="21"/>
      <c r="J78" s="175"/>
    </row>
    <row r="79" spans="1:10" ht="12.95" customHeight="1">
      <c r="A79" s="15" t="s">
        <v>240</v>
      </c>
      <c r="B79" s="16" t="s">
        <v>369</v>
      </c>
      <c r="C79" s="12" t="s">
        <v>241</v>
      </c>
      <c r="D79" s="12" t="s">
        <v>48</v>
      </c>
      <c r="E79" s="17">
        <v>500000</v>
      </c>
      <c r="F79" s="18">
        <v>516.29999999999995</v>
      </c>
      <c r="G79" s="19">
        <v>4.4000000000000003E-3</v>
      </c>
      <c r="H79" s="31">
        <v>7.6406125000000116E-2</v>
      </c>
      <c r="I79" s="21"/>
      <c r="J79" s="175"/>
    </row>
    <row r="80" spans="1:10" ht="12.95" customHeight="1">
      <c r="A80" s="15" t="s">
        <v>242</v>
      </c>
      <c r="B80" s="16" t="s">
        <v>370</v>
      </c>
      <c r="C80" s="12" t="s">
        <v>243</v>
      </c>
      <c r="D80" s="12" t="s">
        <v>48</v>
      </c>
      <c r="E80" s="17">
        <v>500000</v>
      </c>
      <c r="F80" s="18">
        <v>515.63</v>
      </c>
      <c r="G80" s="19">
        <v>4.4000000000000003E-3</v>
      </c>
      <c r="H80" s="31">
        <v>7.6985581311125054E-2</v>
      </c>
      <c r="I80" s="21"/>
      <c r="J80" s="175"/>
    </row>
    <row r="81" spans="1:10" ht="12.95" customHeight="1">
      <c r="A81" s="15" t="s">
        <v>244</v>
      </c>
      <c r="B81" s="16" t="s">
        <v>371</v>
      </c>
      <c r="C81" s="12" t="s">
        <v>245</v>
      </c>
      <c r="D81" s="12" t="s">
        <v>48</v>
      </c>
      <c r="E81" s="17">
        <v>500000</v>
      </c>
      <c r="F81" s="18">
        <v>515.5</v>
      </c>
      <c r="G81" s="19">
        <v>4.4000000000000003E-3</v>
      </c>
      <c r="H81" s="31">
        <v>7.6562145000000026E-2</v>
      </c>
      <c r="I81" s="21"/>
      <c r="J81" s="175"/>
    </row>
    <row r="82" spans="1:10" ht="12.95" customHeight="1">
      <c r="A82" s="15" t="s">
        <v>246</v>
      </c>
      <c r="B82" s="16" t="s">
        <v>372</v>
      </c>
      <c r="C82" s="12" t="s">
        <v>247</v>
      </c>
      <c r="D82" s="12" t="s">
        <v>48</v>
      </c>
      <c r="E82" s="17">
        <v>500000</v>
      </c>
      <c r="F82" s="18">
        <v>514.97</v>
      </c>
      <c r="G82" s="19">
        <v>4.4000000000000003E-3</v>
      </c>
      <c r="H82" s="31">
        <v>7.7179411512499851E-2</v>
      </c>
      <c r="I82" s="21"/>
      <c r="J82" s="175"/>
    </row>
    <row r="83" spans="1:10" ht="12.95" customHeight="1">
      <c r="A83" s="15" t="s">
        <v>248</v>
      </c>
      <c r="B83" s="16" t="s">
        <v>373</v>
      </c>
      <c r="C83" s="12" t="s">
        <v>249</v>
      </c>
      <c r="D83" s="12" t="s">
        <v>48</v>
      </c>
      <c r="E83" s="17">
        <v>500000</v>
      </c>
      <c r="F83" s="18">
        <v>514.48</v>
      </c>
      <c r="G83" s="19">
        <v>4.4000000000000003E-3</v>
      </c>
      <c r="H83" s="31">
        <v>7.6608456512500048E-2</v>
      </c>
      <c r="I83" s="21"/>
      <c r="J83" s="175"/>
    </row>
    <row r="84" spans="1:10" ht="12.95" customHeight="1">
      <c r="A84" s="15" t="s">
        <v>250</v>
      </c>
      <c r="B84" s="16" t="s">
        <v>374</v>
      </c>
      <c r="C84" s="12" t="s">
        <v>251</v>
      </c>
      <c r="D84" s="12" t="s">
        <v>48</v>
      </c>
      <c r="E84" s="17">
        <v>500000</v>
      </c>
      <c r="F84" s="18">
        <v>513.65</v>
      </c>
      <c r="G84" s="19">
        <v>4.4000000000000003E-3</v>
      </c>
      <c r="H84" s="31">
        <v>7.6458145000000019E-2</v>
      </c>
      <c r="I84" s="21"/>
      <c r="J84" s="175"/>
    </row>
    <row r="85" spans="1:10" ht="12.95" customHeight="1">
      <c r="A85" s="15" t="s">
        <v>252</v>
      </c>
      <c r="B85" s="16" t="s">
        <v>375</v>
      </c>
      <c r="C85" s="12" t="s">
        <v>253</v>
      </c>
      <c r="D85" s="12" t="s">
        <v>48</v>
      </c>
      <c r="E85" s="17">
        <v>500000</v>
      </c>
      <c r="F85" s="18">
        <v>513.35</v>
      </c>
      <c r="G85" s="19">
        <v>4.4000000000000003E-3</v>
      </c>
      <c r="H85" s="31">
        <v>7.640625124999996E-2</v>
      </c>
      <c r="I85" s="21"/>
      <c r="J85" s="175"/>
    </row>
    <row r="86" spans="1:10" ht="12.95" customHeight="1">
      <c r="A86" s="15" t="s">
        <v>254</v>
      </c>
      <c r="B86" s="16" t="s">
        <v>376</v>
      </c>
      <c r="C86" s="12" t="s">
        <v>255</v>
      </c>
      <c r="D86" s="12" t="s">
        <v>48</v>
      </c>
      <c r="E86" s="17">
        <v>500000</v>
      </c>
      <c r="F86" s="18">
        <v>512.39</v>
      </c>
      <c r="G86" s="19">
        <v>4.4000000000000003E-3</v>
      </c>
      <c r="H86" s="31">
        <v>7.6458125000000113E-2</v>
      </c>
      <c r="I86" s="21"/>
      <c r="J86" s="175"/>
    </row>
    <row r="87" spans="1:10" ht="12.95" customHeight="1">
      <c r="A87" s="15" t="s">
        <v>256</v>
      </c>
      <c r="B87" s="16" t="s">
        <v>377</v>
      </c>
      <c r="C87" s="12" t="s">
        <v>257</v>
      </c>
      <c r="D87" s="12" t="s">
        <v>48</v>
      </c>
      <c r="E87" s="17">
        <v>500000</v>
      </c>
      <c r="F87" s="18">
        <v>511.53</v>
      </c>
      <c r="G87" s="19">
        <v>4.4000000000000003E-3</v>
      </c>
      <c r="H87" s="31">
        <v>7.6951903137999919E-2</v>
      </c>
      <c r="I87" s="21"/>
      <c r="J87" s="175"/>
    </row>
    <row r="88" spans="1:10" ht="12.95" customHeight="1">
      <c r="A88" s="15" t="s">
        <v>258</v>
      </c>
      <c r="B88" s="16" t="s">
        <v>378</v>
      </c>
      <c r="C88" s="12" t="s">
        <v>259</v>
      </c>
      <c r="D88" s="12" t="s">
        <v>48</v>
      </c>
      <c r="E88" s="17">
        <v>500000</v>
      </c>
      <c r="F88" s="18">
        <v>509.56</v>
      </c>
      <c r="G88" s="19">
        <v>4.4000000000000003E-3</v>
      </c>
      <c r="H88" s="31">
        <v>7.6717761249999933E-2</v>
      </c>
      <c r="I88" s="21"/>
      <c r="J88" s="175"/>
    </row>
    <row r="89" spans="1:10" ht="12.95" customHeight="1">
      <c r="A89" s="15" t="s">
        <v>260</v>
      </c>
      <c r="B89" s="16" t="s">
        <v>379</v>
      </c>
      <c r="C89" s="12" t="s">
        <v>261</v>
      </c>
      <c r="D89" s="12" t="s">
        <v>48</v>
      </c>
      <c r="E89" s="17">
        <v>500000</v>
      </c>
      <c r="F89" s="18">
        <v>509.33</v>
      </c>
      <c r="G89" s="19">
        <v>4.4000000000000003E-3</v>
      </c>
      <c r="H89" s="31">
        <v>7.674271993799997E-2</v>
      </c>
      <c r="I89" s="21"/>
      <c r="J89" s="175"/>
    </row>
    <row r="90" spans="1:10" ht="12.95" customHeight="1">
      <c r="A90" s="15" t="s">
        <v>262</v>
      </c>
      <c r="B90" s="16" t="s">
        <v>380</v>
      </c>
      <c r="C90" s="12" t="s">
        <v>263</v>
      </c>
      <c r="D90" s="12" t="s">
        <v>48</v>
      </c>
      <c r="E90" s="17">
        <v>500000</v>
      </c>
      <c r="F90" s="18">
        <v>508.19</v>
      </c>
      <c r="G90" s="19">
        <v>4.3E-3</v>
      </c>
      <c r="H90" s="31">
        <v>7.5996087410125146E-2</v>
      </c>
      <c r="I90" s="21"/>
      <c r="J90" s="175"/>
    </row>
    <row r="91" spans="1:10" ht="12.95" customHeight="1">
      <c r="A91" s="15" t="s">
        <v>264</v>
      </c>
      <c r="B91" s="16" t="s">
        <v>381</v>
      </c>
      <c r="C91" s="12" t="s">
        <v>265</v>
      </c>
      <c r="D91" s="12" t="s">
        <v>48</v>
      </c>
      <c r="E91" s="17">
        <v>500000</v>
      </c>
      <c r="F91" s="18">
        <v>506.6</v>
      </c>
      <c r="G91" s="19">
        <v>4.3E-3</v>
      </c>
      <c r="H91" s="31">
        <v>7.5630225152000061E-2</v>
      </c>
      <c r="I91" s="21"/>
      <c r="J91" s="175"/>
    </row>
    <row r="92" spans="1:10" ht="12.95" customHeight="1">
      <c r="A92" s="15" t="s">
        <v>266</v>
      </c>
      <c r="B92" s="16" t="s">
        <v>382</v>
      </c>
      <c r="C92" s="12" t="s">
        <v>267</v>
      </c>
      <c r="D92" s="12" t="s">
        <v>48</v>
      </c>
      <c r="E92" s="17">
        <v>500000</v>
      </c>
      <c r="F92" s="18">
        <v>505.72</v>
      </c>
      <c r="G92" s="19">
        <v>4.3E-3</v>
      </c>
      <c r="H92" s="31">
        <v>7.6323375200000043E-2</v>
      </c>
      <c r="I92" s="21"/>
      <c r="J92" s="175"/>
    </row>
    <row r="93" spans="1:10" ht="12.95" customHeight="1">
      <c r="A93" s="15" t="s">
        <v>268</v>
      </c>
      <c r="B93" s="16" t="s">
        <v>383</v>
      </c>
      <c r="C93" s="12" t="s">
        <v>269</v>
      </c>
      <c r="D93" s="12" t="s">
        <v>48</v>
      </c>
      <c r="E93" s="17">
        <v>500000</v>
      </c>
      <c r="F93" s="18">
        <v>503.82</v>
      </c>
      <c r="G93" s="19">
        <v>4.3E-3</v>
      </c>
      <c r="H93" s="31">
        <v>7.5991145000000079E-2</v>
      </c>
      <c r="I93" s="21"/>
      <c r="J93" s="175"/>
    </row>
    <row r="94" spans="1:10" ht="12.95" customHeight="1">
      <c r="A94" s="15" t="s">
        <v>270</v>
      </c>
      <c r="B94" s="16" t="s">
        <v>384</v>
      </c>
      <c r="C94" s="12" t="s">
        <v>271</v>
      </c>
      <c r="D94" s="12" t="s">
        <v>48</v>
      </c>
      <c r="E94" s="17">
        <v>500000</v>
      </c>
      <c r="F94" s="18">
        <v>503.54</v>
      </c>
      <c r="G94" s="19">
        <v>4.3E-3</v>
      </c>
      <c r="H94" s="31">
        <v>7.5991145000000079E-2</v>
      </c>
      <c r="I94" s="21"/>
      <c r="J94" s="175"/>
    </row>
    <row r="95" spans="1:10" ht="12.95" customHeight="1">
      <c r="A95" s="15" t="s">
        <v>272</v>
      </c>
      <c r="B95" s="16" t="s">
        <v>385</v>
      </c>
      <c r="C95" s="12" t="s">
        <v>273</v>
      </c>
      <c r="D95" s="12" t="s">
        <v>48</v>
      </c>
      <c r="E95" s="17">
        <v>500000</v>
      </c>
      <c r="F95" s="18">
        <v>501.71</v>
      </c>
      <c r="G95" s="19">
        <v>4.3E-3</v>
      </c>
      <c r="H95" s="31">
        <v>7.5991145000000079E-2</v>
      </c>
      <c r="I95" s="21"/>
      <c r="J95" s="175"/>
    </row>
    <row r="96" spans="1:10" ht="12.95" customHeight="1">
      <c r="A96" s="15" t="s">
        <v>274</v>
      </c>
      <c r="B96" s="16" t="s">
        <v>386</v>
      </c>
      <c r="C96" s="12" t="s">
        <v>275</v>
      </c>
      <c r="D96" s="12" t="s">
        <v>48</v>
      </c>
      <c r="E96" s="17">
        <v>500000</v>
      </c>
      <c r="F96" s="18">
        <v>501.31</v>
      </c>
      <c r="G96" s="19">
        <v>4.3E-3</v>
      </c>
      <c r="H96" s="31">
        <v>7.6014021442000104E-2</v>
      </c>
      <c r="I96" s="21"/>
      <c r="J96" s="175"/>
    </row>
    <row r="97" spans="1:10" ht="12.95" customHeight="1">
      <c r="A97" s="15" t="s">
        <v>276</v>
      </c>
      <c r="B97" s="16" t="s">
        <v>387</v>
      </c>
      <c r="C97" s="12" t="s">
        <v>277</v>
      </c>
      <c r="D97" s="12" t="s">
        <v>48</v>
      </c>
      <c r="E97" s="17">
        <v>500000</v>
      </c>
      <c r="F97" s="18">
        <v>494.66</v>
      </c>
      <c r="G97" s="19">
        <v>4.1999999999999997E-3</v>
      </c>
      <c r="H97" s="31">
        <v>7.6726581311125058E-2</v>
      </c>
      <c r="I97" s="21"/>
      <c r="J97" s="175"/>
    </row>
    <row r="98" spans="1:10" ht="12.95" customHeight="1">
      <c r="A98" s="15" t="s">
        <v>278</v>
      </c>
      <c r="B98" s="16" t="s">
        <v>279</v>
      </c>
      <c r="C98" s="12" t="s">
        <v>280</v>
      </c>
      <c r="D98" s="12" t="s">
        <v>397</v>
      </c>
      <c r="E98" s="17">
        <v>50000</v>
      </c>
      <c r="F98" s="18">
        <v>494.08</v>
      </c>
      <c r="G98" s="19">
        <v>4.1999999999999997E-3</v>
      </c>
      <c r="H98" s="31">
        <v>7.9648999999999998E-2</v>
      </c>
      <c r="I98" s="21"/>
      <c r="J98" s="175"/>
    </row>
    <row r="99" spans="1:10" ht="12.95" customHeight="1">
      <c r="A99" s="15" t="s">
        <v>281</v>
      </c>
      <c r="B99" s="16" t="s">
        <v>388</v>
      </c>
      <c r="C99" s="12" t="s">
        <v>282</v>
      </c>
      <c r="D99" s="12" t="s">
        <v>48</v>
      </c>
      <c r="E99" s="17">
        <v>500000</v>
      </c>
      <c r="F99" s="18">
        <v>492.9</v>
      </c>
      <c r="G99" s="19">
        <v>4.1999999999999997E-3</v>
      </c>
      <c r="H99" s="31">
        <v>7.6684842621125029E-2</v>
      </c>
      <c r="I99" s="21"/>
      <c r="J99" s="175"/>
    </row>
    <row r="100" spans="1:10" ht="12.95" customHeight="1">
      <c r="A100" s="15" t="s">
        <v>283</v>
      </c>
      <c r="B100" s="16" t="s">
        <v>389</v>
      </c>
      <c r="C100" s="12" t="s">
        <v>284</v>
      </c>
      <c r="D100" s="12" t="s">
        <v>48</v>
      </c>
      <c r="E100" s="17">
        <v>500000</v>
      </c>
      <c r="F100" s="18">
        <v>489.93</v>
      </c>
      <c r="G100" s="19">
        <v>4.1999999999999997E-3</v>
      </c>
      <c r="H100" s="31">
        <v>7.6674581311125062E-2</v>
      </c>
      <c r="I100" s="21"/>
      <c r="J100" s="175"/>
    </row>
    <row r="101" spans="1:10" ht="12.95" customHeight="1">
      <c r="A101" s="15" t="s">
        <v>285</v>
      </c>
      <c r="B101" s="16" t="s">
        <v>390</v>
      </c>
      <c r="C101" s="12" t="s">
        <v>286</v>
      </c>
      <c r="D101" s="12" t="s">
        <v>48</v>
      </c>
      <c r="E101" s="17">
        <v>500000</v>
      </c>
      <c r="F101" s="18">
        <v>489.66</v>
      </c>
      <c r="G101" s="19">
        <v>4.1999999999999997E-3</v>
      </c>
      <c r="H101" s="31">
        <v>7.6535165137999961E-2</v>
      </c>
      <c r="I101" s="21"/>
      <c r="J101" s="175"/>
    </row>
    <row r="102" spans="1:10" ht="12.95" customHeight="1">
      <c r="A102" s="15" t="s">
        <v>287</v>
      </c>
      <c r="B102" s="16" t="s">
        <v>391</v>
      </c>
      <c r="C102" s="12" t="s">
        <v>288</v>
      </c>
      <c r="D102" s="12" t="s">
        <v>48</v>
      </c>
      <c r="E102" s="17">
        <v>500000</v>
      </c>
      <c r="F102" s="18">
        <v>487.95</v>
      </c>
      <c r="G102" s="19">
        <v>4.1999999999999997E-3</v>
      </c>
      <c r="H102" s="31">
        <v>7.6971911512499852E-2</v>
      </c>
      <c r="I102" s="21"/>
      <c r="J102" s="175"/>
    </row>
    <row r="103" spans="1:10" ht="12.95" customHeight="1">
      <c r="A103" s="15" t="s">
        <v>289</v>
      </c>
      <c r="B103" s="16" t="s">
        <v>392</v>
      </c>
      <c r="C103" s="12" t="s">
        <v>290</v>
      </c>
      <c r="D103" s="12" t="s">
        <v>48</v>
      </c>
      <c r="E103" s="17">
        <v>500000</v>
      </c>
      <c r="F103" s="18">
        <v>485.15</v>
      </c>
      <c r="G103" s="19">
        <v>4.1999999999999997E-3</v>
      </c>
      <c r="H103" s="31">
        <v>7.637357577112501E-2</v>
      </c>
      <c r="I103" s="21"/>
      <c r="J103" s="175"/>
    </row>
    <row r="104" spans="1:10" ht="12.95" customHeight="1">
      <c r="A104" s="15" t="s">
        <v>291</v>
      </c>
      <c r="B104" s="16" t="s">
        <v>393</v>
      </c>
      <c r="C104" s="12" t="s">
        <v>292</v>
      </c>
      <c r="D104" s="12" t="s">
        <v>48</v>
      </c>
      <c r="E104" s="17">
        <v>500000</v>
      </c>
      <c r="F104" s="18">
        <v>477.49</v>
      </c>
      <c r="G104" s="19">
        <v>4.1000000000000003E-3</v>
      </c>
      <c r="H104" s="31">
        <v>7.6526748328000049E-2</v>
      </c>
      <c r="I104" s="21"/>
      <c r="J104" s="175"/>
    </row>
    <row r="105" spans="1:10" ht="12.95" customHeight="1">
      <c r="A105" s="2"/>
      <c r="B105" s="11" t="s">
        <v>27</v>
      </c>
      <c r="C105" s="12"/>
      <c r="D105" s="12"/>
      <c r="E105" s="12"/>
      <c r="F105" s="22">
        <v>77778.289999999994</v>
      </c>
      <c r="G105" s="23">
        <v>0.66539999999999999</v>
      </c>
      <c r="H105" s="24"/>
      <c r="I105" s="25"/>
      <c r="J105" s="175"/>
    </row>
    <row r="106" spans="1:10" ht="12.95" customHeight="1">
      <c r="A106" s="2"/>
      <c r="B106" s="26" t="s">
        <v>57</v>
      </c>
      <c r="C106" s="1"/>
      <c r="D106" s="1"/>
      <c r="E106" s="1"/>
      <c r="F106" s="24" t="s">
        <v>58</v>
      </c>
      <c r="G106" s="24" t="s">
        <v>58</v>
      </c>
      <c r="H106" s="24"/>
      <c r="I106" s="25"/>
      <c r="J106" s="175"/>
    </row>
    <row r="107" spans="1:10" ht="12.95" customHeight="1">
      <c r="A107" s="2"/>
      <c r="B107" s="26" t="s">
        <v>27</v>
      </c>
      <c r="C107" s="1"/>
      <c r="D107" s="1"/>
      <c r="E107" s="1"/>
      <c r="F107" s="24" t="s">
        <v>58</v>
      </c>
      <c r="G107" s="24" t="s">
        <v>58</v>
      </c>
      <c r="H107" s="24"/>
      <c r="I107" s="25"/>
      <c r="J107" s="175"/>
    </row>
    <row r="108" spans="1:10" ht="12.95" customHeight="1">
      <c r="A108" s="2"/>
      <c r="B108" s="26" t="s">
        <v>29</v>
      </c>
      <c r="C108" s="27"/>
      <c r="D108" s="1"/>
      <c r="E108" s="27"/>
      <c r="F108" s="22">
        <v>77778.289999999994</v>
      </c>
      <c r="G108" s="23">
        <v>0.66539999999999999</v>
      </c>
      <c r="H108" s="24"/>
      <c r="I108" s="25"/>
      <c r="J108" s="175"/>
    </row>
    <row r="109" spans="1:10" ht="12.95" customHeight="1">
      <c r="A109" s="2"/>
      <c r="B109" s="11" t="s">
        <v>59</v>
      </c>
      <c r="C109" s="12"/>
      <c r="D109" s="12"/>
      <c r="E109" s="12"/>
      <c r="F109" s="12"/>
      <c r="G109" s="12"/>
      <c r="H109" s="13"/>
      <c r="I109" s="14"/>
      <c r="J109" s="175"/>
    </row>
    <row r="110" spans="1:10" ht="12.95" customHeight="1">
      <c r="A110" s="2"/>
      <c r="B110" s="11" t="s">
        <v>60</v>
      </c>
      <c r="C110" s="12"/>
      <c r="D110" s="12"/>
      <c r="E110" s="12"/>
      <c r="F110" s="2"/>
      <c r="G110" s="13"/>
      <c r="H110" s="13"/>
      <c r="I110" s="14"/>
      <c r="J110" s="175"/>
    </row>
    <row r="111" spans="1:10" ht="12.95" customHeight="1">
      <c r="A111" s="15" t="s">
        <v>293</v>
      </c>
      <c r="B111" s="16" t="s">
        <v>735</v>
      </c>
      <c r="C111" s="12" t="s">
        <v>294</v>
      </c>
      <c r="D111" s="12" t="s">
        <v>395</v>
      </c>
      <c r="E111" s="17">
        <v>500</v>
      </c>
      <c r="F111" s="18">
        <v>2344.8000000000002</v>
      </c>
      <c r="G111" s="19">
        <v>2.01E-2</v>
      </c>
      <c r="H111" s="31">
        <v>7.5499999999999998E-2</v>
      </c>
      <c r="I111" s="21"/>
      <c r="J111" s="175"/>
    </row>
    <row r="112" spans="1:10" ht="12.95" customHeight="1">
      <c r="A112" s="15" t="s">
        <v>295</v>
      </c>
      <c r="B112" s="16" t="s">
        <v>736</v>
      </c>
      <c r="C112" s="12" t="s">
        <v>296</v>
      </c>
      <c r="D112" s="12" t="s">
        <v>394</v>
      </c>
      <c r="E112" s="17">
        <v>500</v>
      </c>
      <c r="F112" s="18">
        <v>2341.29</v>
      </c>
      <c r="G112" s="19">
        <v>0.02</v>
      </c>
      <c r="H112" s="31">
        <v>7.5899999999999995E-2</v>
      </c>
      <c r="I112" s="21"/>
      <c r="J112" s="175"/>
    </row>
    <row r="113" spans="1:10" ht="12.95" customHeight="1">
      <c r="A113" s="15" t="s">
        <v>297</v>
      </c>
      <c r="B113" s="16" t="s">
        <v>737</v>
      </c>
      <c r="C113" s="12" t="s">
        <v>298</v>
      </c>
      <c r="D113" s="12" t="s">
        <v>394</v>
      </c>
      <c r="E113" s="17">
        <v>500</v>
      </c>
      <c r="F113" s="18">
        <v>2333.31</v>
      </c>
      <c r="G113" s="19">
        <v>0.02</v>
      </c>
      <c r="H113" s="31">
        <v>7.5800000000000006E-2</v>
      </c>
      <c r="I113" s="21"/>
      <c r="J113" s="175"/>
    </row>
    <row r="114" spans="1:10" ht="12.95" customHeight="1">
      <c r="A114" s="15" t="s">
        <v>299</v>
      </c>
      <c r="B114" s="16" t="s">
        <v>738</v>
      </c>
      <c r="C114" s="12" t="s">
        <v>300</v>
      </c>
      <c r="D114" s="12" t="s">
        <v>713</v>
      </c>
      <c r="E114" s="17">
        <v>500</v>
      </c>
      <c r="F114" s="18">
        <v>2329.67</v>
      </c>
      <c r="G114" s="19">
        <v>1.9900000000000001E-2</v>
      </c>
      <c r="H114" s="31">
        <v>7.5600000000000001E-2</v>
      </c>
      <c r="I114" s="21"/>
      <c r="J114" s="175"/>
    </row>
    <row r="115" spans="1:10" ht="12.95" customHeight="1">
      <c r="A115" s="2"/>
      <c r="B115" s="11" t="s">
        <v>27</v>
      </c>
      <c r="C115" s="12"/>
      <c r="D115" s="12"/>
      <c r="E115" s="12"/>
      <c r="F115" s="22">
        <v>9349.07</v>
      </c>
      <c r="G115" s="23">
        <v>0.08</v>
      </c>
      <c r="H115" s="24"/>
      <c r="I115" s="25"/>
      <c r="J115" s="175"/>
    </row>
    <row r="116" spans="1:10" ht="12.95" customHeight="1">
      <c r="A116" s="2"/>
      <c r="B116" s="11" t="s">
        <v>73</v>
      </c>
      <c r="C116" s="12"/>
      <c r="D116" s="12"/>
      <c r="E116" s="12"/>
      <c r="F116" s="2"/>
      <c r="G116" s="13"/>
      <c r="H116" s="13"/>
      <c r="I116" s="14"/>
      <c r="J116" s="175"/>
    </row>
    <row r="117" spans="1:10" ht="12.95" customHeight="1">
      <c r="A117" s="15" t="s">
        <v>301</v>
      </c>
      <c r="B117" s="16" t="s">
        <v>739</v>
      </c>
      <c r="C117" s="12" t="s">
        <v>302</v>
      </c>
      <c r="D117" s="12" t="s">
        <v>394</v>
      </c>
      <c r="E117" s="17">
        <v>500</v>
      </c>
      <c r="F117" s="18">
        <v>2337.77</v>
      </c>
      <c r="G117" s="19">
        <v>0.02</v>
      </c>
      <c r="H117" s="31">
        <v>7.7700000000000005E-2</v>
      </c>
      <c r="I117" s="21"/>
      <c r="J117" s="175"/>
    </row>
    <row r="118" spans="1:10" ht="12.95" customHeight="1">
      <c r="A118" s="2"/>
      <c r="B118" s="11" t="s">
        <v>27</v>
      </c>
      <c r="C118" s="12"/>
      <c r="D118" s="12"/>
      <c r="E118" s="12"/>
      <c r="F118" s="22">
        <v>2337.77</v>
      </c>
      <c r="G118" s="23">
        <v>0.02</v>
      </c>
      <c r="H118" s="24"/>
      <c r="I118" s="25"/>
      <c r="J118" s="175"/>
    </row>
    <row r="119" spans="1:10" ht="12.95" customHeight="1">
      <c r="A119" s="2"/>
      <c r="B119" s="26" t="s">
        <v>29</v>
      </c>
      <c r="C119" s="27"/>
      <c r="D119" s="1"/>
      <c r="E119" s="27"/>
      <c r="F119" s="22">
        <v>11686.84</v>
      </c>
      <c r="G119" s="23">
        <v>0.1</v>
      </c>
      <c r="H119" s="24"/>
      <c r="I119" s="25"/>
      <c r="J119" s="175"/>
    </row>
    <row r="120" spans="1:10" ht="12.95" customHeight="1">
      <c r="A120" s="2"/>
      <c r="B120" s="11" t="s">
        <v>30</v>
      </c>
      <c r="C120" s="12"/>
      <c r="D120" s="12"/>
      <c r="E120" s="12"/>
      <c r="F120" s="12"/>
      <c r="G120" s="12"/>
      <c r="H120" s="13"/>
      <c r="I120" s="14"/>
      <c r="J120" s="175"/>
    </row>
    <row r="121" spans="1:10" ht="12.95" customHeight="1">
      <c r="A121" s="2"/>
      <c r="B121" s="11" t="s">
        <v>31</v>
      </c>
      <c r="C121" s="12"/>
      <c r="D121" s="28" t="s">
        <v>32</v>
      </c>
      <c r="E121" s="12"/>
      <c r="F121" s="2"/>
      <c r="G121" s="13"/>
      <c r="H121" s="13"/>
      <c r="I121" s="14"/>
      <c r="J121" s="175"/>
    </row>
    <row r="122" spans="1:10" ht="12.95" customHeight="1">
      <c r="A122" s="15" t="s">
        <v>303</v>
      </c>
      <c r="B122" s="16" t="s">
        <v>304</v>
      </c>
      <c r="C122" s="12"/>
      <c r="D122" s="29" t="s">
        <v>34</v>
      </c>
      <c r="E122" s="30"/>
      <c r="F122" s="18">
        <v>150</v>
      </c>
      <c r="G122" s="19">
        <v>1.2999999999999999E-3</v>
      </c>
      <c r="H122" s="31">
        <v>5.2319616569999998E-2</v>
      </c>
      <c r="I122" s="21"/>
      <c r="J122" s="175"/>
    </row>
    <row r="123" spans="1:10" ht="12.95" customHeight="1">
      <c r="A123" s="15" t="s">
        <v>305</v>
      </c>
      <c r="B123" s="16" t="s">
        <v>306</v>
      </c>
      <c r="C123" s="12"/>
      <c r="D123" s="29" t="s">
        <v>33</v>
      </c>
      <c r="E123" s="30"/>
      <c r="F123" s="18">
        <v>100</v>
      </c>
      <c r="G123" s="19">
        <v>8.9999999999999998E-4</v>
      </c>
      <c r="H123" s="31">
        <v>5.2319616569999998E-2</v>
      </c>
      <c r="I123" s="21"/>
      <c r="J123" s="175"/>
    </row>
    <row r="124" spans="1:10" ht="12.95" customHeight="1">
      <c r="A124" s="15" t="s">
        <v>307</v>
      </c>
      <c r="B124" s="16" t="s">
        <v>308</v>
      </c>
      <c r="C124" s="12"/>
      <c r="D124" s="29" t="s">
        <v>33</v>
      </c>
      <c r="E124" s="30"/>
      <c r="F124" s="18">
        <v>100</v>
      </c>
      <c r="G124" s="19">
        <v>8.9999999999999998E-4</v>
      </c>
      <c r="H124" s="31">
        <v>5.2312398939999998E-2</v>
      </c>
      <c r="I124" s="21"/>
      <c r="J124" s="175"/>
    </row>
    <row r="125" spans="1:10" ht="12.95" customHeight="1">
      <c r="A125" s="15" t="s">
        <v>309</v>
      </c>
      <c r="B125" s="16" t="s">
        <v>310</v>
      </c>
      <c r="C125" s="12"/>
      <c r="D125" s="29" t="s">
        <v>33</v>
      </c>
      <c r="E125" s="30"/>
      <c r="F125" s="18">
        <v>100</v>
      </c>
      <c r="G125" s="19">
        <v>8.9999999999999998E-4</v>
      </c>
      <c r="H125" s="31">
        <v>5.3898645279999997E-2</v>
      </c>
      <c r="I125" s="21"/>
      <c r="J125" s="175"/>
    </row>
    <row r="126" spans="1:10" ht="12.95" customHeight="1">
      <c r="A126" s="2"/>
      <c r="B126" s="11" t="s">
        <v>27</v>
      </c>
      <c r="C126" s="12"/>
      <c r="D126" s="12"/>
      <c r="E126" s="12"/>
      <c r="F126" s="22">
        <v>450</v>
      </c>
      <c r="G126" s="23">
        <v>4.0000000000000001E-3</v>
      </c>
      <c r="H126" s="24"/>
      <c r="I126" s="25"/>
      <c r="J126" s="175"/>
    </row>
    <row r="127" spans="1:10" ht="12.95" customHeight="1">
      <c r="A127" s="2"/>
      <c r="B127" s="26" t="s">
        <v>29</v>
      </c>
      <c r="C127" s="27"/>
      <c r="D127" s="1"/>
      <c r="E127" s="27"/>
      <c r="F127" s="22">
        <v>450</v>
      </c>
      <c r="G127" s="23">
        <v>4.0000000000000001E-3</v>
      </c>
      <c r="H127" s="24"/>
      <c r="I127" s="25"/>
      <c r="J127" s="175"/>
    </row>
    <row r="128" spans="1:10" ht="12.95" customHeight="1">
      <c r="A128" s="2"/>
      <c r="B128" s="11" t="s">
        <v>36</v>
      </c>
      <c r="C128" s="12"/>
      <c r="D128" s="12"/>
      <c r="E128" s="12"/>
      <c r="F128" s="12"/>
      <c r="G128" s="12"/>
      <c r="H128" s="13"/>
      <c r="I128" s="14"/>
      <c r="J128" s="175"/>
    </row>
    <row r="129" spans="1:11" ht="12.95" customHeight="1">
      <c r="A129" s="15" t="s">
        <v>37</v>
      </c>
      <c r="B129" s="16" t="s">
        <v>38</v>
      </c>
      <c r="C129" s="12"/>
      <c r="D129" s="12"/>
      <c r="E129" s="17"/>
      <c r="F129" s="18">
        <v>2064.63</v>
      </c>
      <c r="G129" s="19">
        <v>1.77E-2</v>
      </c>
      <c r="H129" s="31">
        <v>6.4761426338576719E-2</v>
      </c>
      <c r="I129" s="21"/>
      <c r="J129" s="175"/>
    </row>
    <row r="130" spans="1:11" ht="12.95" customHeight="1">
      <c r="A130" s="2"/>
      <c r="B130" s="11" t="s">
        <v>27</v>
      </c>
      <c r="C130" s="12"/>
      <c r="D130" s="12"/>
      <c r="E130" s="12"/>
      <c r="F130" s="22">
        <v>2064.63</v>
      </c>
      <c r="G130" s="23">
        <v>1.77E-2</v>
      </c>
      <c r="H130" s="24"/>
      <c r="I130" s="25"/>
      <c r="J130" s="175"/>
    </row>
    <row r="131" spans="1:11" ht="12.95" customHeight="1">
      <c r="A131" s="2"/>
      <c r="B131" s="26" t="s">
        <v>57</v>
      </c>
      <c r="C131" s="1"/>
      <c r="D131" s="1"/>
      <c r="E131" s="1"/>
      <c r="F131" s="24" t="s">
        <v>58</v>
      </c>
      <c r="G131" s="24" t="s">
        <v>58</v>
      </c>
      <c r="H131" s="24"/>
      <c r="I131" s="25"/>
      <c r="J131" s="175"/>
    </row>
    <row r="132" spans="1:11" ht="12.95" customHeight="1">
      <c r="A132" s="2"/>
      <c r="B132" s="26" t="s">
        <v>27</v>
      </c>
      <c r="C132" s="1"/>
      <c r="D132" s="1"/>
      <c r="E132" s="1"/>
      <c r="F132" s="24" t="s">
        <v>58</v>
      </c>
      <c r="G132" s="24" t="s">
        <v>58</v>
      </c>
      <c r="H132" s="24"/>
      <c r="I132" s="25"/>
      <c r="J132" s="175"/>
    </row>
    <row r="133" spans="1:11" ht="12.95" customHeight="1">
      <c r="A133" s="2"/>
      <c r="B133" s="26" t="s">
        <v>29</v>
      </c>
      <c r="C133" s="27"/>
      <c r="D133" s="1"/>
      <c r="E133" s="27"/>
      <c r="F133" s="22">
        <v>2064.63</v>
      </c>
      <c r="G133" s="23">
        <v>1.77E-2</v>
      </c>
      <c r="H133" s="24"/>
      <c r="I133" s="25"/>
      <c r="J133" s="175"/>
    </row>
    <row r="134" spans="1:11" ht="12.95" customHeight="1">
      <c r="A134" s="2"/>
      <c r="B134" s="26" t="s">
        <v>39</v>
      </c>
      <c r="C134" s="12"/>
      <c r="D134" s="1"/>
      <c r="E134" s="12"/>
      <c r="F134" s="32">
        <v>1435.5600000000122</v>
      </c>
      <c r="G134" s="23">
        <v>1.2299999999999978E-2</v>
      </c>
      <c r="H134" s="24"/>
      <c r="I134" s="25"/>
      <c r="J134" s="175"/>
    </row>
    <row r="135" spans="1:11" ht="12.95" customHeight="1">
      <c r="A135" s="2"/>
      <c r="B135" s="33" t="s">
        <v>40</v>
      </c>
      <c r="C135" s="34"/>
      <c r="D135" s="34"/>
      <c r="E135" s="34"/>
      <c r="F135" s="35">
        <v>116852.88</v>
      </c>
      <c r="G135" s="36">
        <v>1</v>
      </c>
      <c r="H135" s="37"/>
      <c r="I135" s="38"/>
      <c r="J135" s="175"/>
      <c r="K135" s="50"/>
    </row>
    <row r="136" spans="1:11" ht="12.95" customHeight="1">
      <c r="A136" s="2"/>
      <c r="B136" s="5"/>
      <c r="C136" s="2"/>
      <c r="D136" s="2"/>
      <c r="E136" s="2"/>
      <c r="F136" s="2"/>
      <c r="G136" s="2"/>
      <c r="H136" s="2"/>
      <c r="I136" s="2"/>
      <c r="J136" s="175"/>
      <c r="K136" s="51"/>
    </row>
    <row r="137" spans="1:11" ht="12.95" customHeight="1">
      <c r="A137" s="2"/>
      <c r="B137" s="3" t="s">
        <v>41</v>
      </c>
      <c r="C137" s="2"/>
      <c r="D137" s="2"/>
      <c r="E137" s="2"/>
      <c r="F137" s="2"/>
      <c r="G137" s="2"/>
      <c r="H137" s="2"/>
      <c r="I137" s="2"/>
      <c r="J137" s="175"/>
    </row>
    <row r="138" spans="1:11" ht="12.95" customHeight="1">
      <c r="A138" s="2"/>
      <c r="B138" s="653" t="s">
        <v>42</v>
      </c>
      <c r="C138" s="653"/>
      <c r="D138" s="653"/>
      <c r="E138" s="2"/>
      <c r="F138" s="2"/>
      <c r="G138" s="2"/>
      <c r="H138" s="2"/>
      <c r="I138" s="2"/>
      <c r="J138" s="175"/>
    </row>
    <row r="139" spans="1:11" ht="12.95" customHeight="1" thickBot="1">
      <c r="A139" s="2"/>
      <c r="B139" s="3"/>
      <c r="C139" s="2"/>
      <c r="D139" s="2"/>
      <c r="E139" s="2"/>
      <c r="F139" s="2"/>
      <c r="G139" s="2"/>
      <c r="H139" s="2"/>
      <c r="I139" s="2"/>
      <c r="J139" s="175"/>
    </row>
    <row r="140" spans="1:11">
      <c r="B140" s="52" t="s">
        <v>406</v>
      </c>
      <c r="C140" s="53"/>
      <c r="D140" s="54"/>
      <c r="E140" s="55"/>
      <c r="F140" s="56"/>
      <c r="G140" s="56"/>
      <c r="H140" s="57"/>
      <c r="J140" s="175"/>
    </row>
    <row r="141" spans="1:11">
      <c r="B141" s="58" t="s">
        <v>407</v>
      </c>
      <c r="C141" s="91"/>
      <c r="D141" s="59"/>
      <c r="E141" s="59"/>
      <c r="F141" s="91"/>
      <c r="G141" s="60"/>
      <c r="H141" s="61"/>
      <c r="J141" s="175"/>
    </row>
    <row r="142" spans="1:11" ht="48">
      <c r="B142" s="661" t="s">
        <v>408</v>
      </c>
      <c r="C142" s="655" t="s">
        <v>409</v>
      </c>
      <c r="D142" s="62" t="s">
        <v>410</v>
      </c>
      <c r="E142" s="62" t="s">
        <v>410</v>
      </c>
      <c r="F142" s="62" t="s">
        <v>411</v>
      </c>
      <c r="G142" s="60"/>
      <c r="H142" s="61"/>
      <c r="J142" s="175"/>
    </row>
    <row r="143" spans="1:11" ht="24">
      <c r="B143" s="661"/>
      <c r="C143" s="655"/>
      <c r="D143" s="62" t="s">
        <v>412</v>
      </c>
      <c r="E143" s="62" t="s">
        <v>413</v>
      </c>
      <c r="F143" s="62" t="s">
        <v>412</v>
      </c>
      <c r="G143" s="60"/>
      <c r="H143" s="61"/>
      <c r="J143" s="175"/>
    </row>
    <row r="144" spans="1:11">
      <c r="B144" s="63" t="s">
        <v>58</v>
      </c>
      <c r="C144" s="92" t="s">
        <v>58</v>
      </c>
      <c r="D144" s="92" t="s">
        <v>58</v>
      </c>
      <c r="E144" s="92" t="s">
        <v>58</v>
      </c>
      <c r="F144" s="92" t="s">
        <v>58</v>
      </c>
      <c r="G144" s="60"/>
      <c r="H144" s="61"/>
      <c r="J144" s="175"/>
    </row>
    <row r="145" spans="2:10">
      <c r="B145" s="65" t="s">
        <v>414</v>
      </c>
      <c r="C145" s="93"/>
      <c r="D145" s="93"/>
      <c r="E145" s="93"/>
      <c r="F145" s="93"/>
      <c r="G145" s="60"/>
      <c r="H145" s="61"/>
      <c r="J145" s="175"/>
    </row>
    <row r="146" spans="2:10">
      <c r="B146" s="66"/>
      <c r="C146" s="94"/>
      <c r="D146" s="94"/>
      <c r="E146" s="94"/>
      <c r="F146" s="94"/>
      <c r="G146" s="60"/>
      <c r="H146" s="61"/>
      <c r="J146" s="175"/>
    </row>
    <row r="147" spans="2:10">
      <c r="B147" s="66" t="s">
        <v>415</v>
      </c>
      <c r="C147" s="94"/>
      <c r="D147" s="94"/>
      <c r="E147" s="94"/>
      <c r="F147" s="94"/>
      <c r="G147" s="60"/>
      <c r="H147" s="61"/>
      <c r="J147" s="175"/>
    </row>
    <row r="148" spans="2:10">
      <c r="B148" s="169" t="s">
        <v>416</v>
      </c>
      <c r="C148" s="221" t="s">
        <v>665</v>
      </c>
      <c r="D148" s="95" t="s">
        <v>486</v>
      </c>
      <c r="E148" s="94"/>
      <c r="F148" s="94"/>
      <c r="G148" s="60"/>
      <c r="H148" s="61"/>
      <c r="J148" s="175"/>
    </row>
    <row r="149" spans="2:10">
      <c r="B149" s="169" t="s">
        <v>417</v>
      </c>
      <c r="C149" s="219"/>
      <c r="D149" s="67"/>
      <c r="E149" s="94"/>
      <c r="F149" s="94"/>
      <c r="G149" s="60"/>
      <c r="H149" s="61"/>
    </row>
    <row r="150" spans="2:10">
      <c r="B150" s="169" t="s">
        <v>456</v>
      </c>
      <c r="C150" s="220">
        <v>11.243600000000001</v>
      </c>
      <c r="D150" s="69">
        <v>11.2538</v>
      </c>
      <c r="E150" s="94"/>
      <c r="F150" s="94"/>
      <c r="G150" s="60"/>
      <c r="H150" s="61"/>
    </row>
    <row r="151" spans="2:10">
      <c r="B151" s="169" t="s">
        <v>733</v>
      </c>
      <c r="C151" s="220">
        <v>10.083299999999999</v>
      </c>
      <c r="D151" s="69">
        <v>10.081</v>
      </c>
      <c r="E151" s="94"/>
      <c r="F151" s="94"/>
      <c r="G151" s="70"/>
      <c r="H151" s="61"/>
    </row>
    <row r="152" spans="2:10">
      <c r="B152" s="169" t="s">
        <v>422</v>
      </c>
      <c r="C152" s="220"/>
      <c r="D152" s="69"/>
      <c r="E152" s="94"/>
      <c r="F152" s="94"/>
      <c r="G152" s="60"/>
      <c r="H152" s="61"/>
    </row>
    <row r="153" spans="2:10">
      <c r="B153" s="169" t="s">
        <v>457</v>
      </c>
      <c r="C153" s="220">
        <v>11.192399999999999</v>
      </c>
      <c r="D153" s="69">
        <v>11.1998</v>
      </c>
      <c r="E153" s="94"/>
      <c r="F153" s="94"/>
      <c r="G153" s="70"/>
      <c r="H153" s="61"/>
    </row>
    <row r="154" spans="2:10">
      <c r="B154" s="169" t="s">
        <v>734</v>
      </c>
      <c r="C154" s="220">
        <v>10.181699999999999</v>
      </c>
      <c r="D154" s="69">
        <v>10.183</v>
      </c>
      <c r="E154" s="94"/>
      <c r="F154" s="94"/>
      <c r="G154" s="70"/>
      <c r="H154" s="61"/>
    </row>
    <row r="155" spans="2:10" ht="24.75" customHeight="1">
      <c r="B155" s="656" t="s">
        <v>443</v>
      </c>
      <c r="C155" s="657"/>
      <c r="D155" s="657"/>
      <c r="E155" s="657"/>
      <c r="F155" s="657"/>
      <c r="G155" s="657"/>
      <c r="H155" s="658"/>
    </row>
    <row r="156" spans="2:10" ht="15" customHeight="1">
      <c r="B156" s="72"/>
      <c r="C156" s="94"/>
      <c r="D156" s="94"/>
      <c r="E156" s="94"/>
      <c r="F156" s="94"/>
      <c r="G156" s="60"/>
      <c r="H156" s="61"/>
    </row>
    <row r="157" spans="2:10">
      <c r="B157" s="66" t="s">
        <v>478</v>
      </c>
      <c r="C157" s="96"/>
      <c r="D157" s="96"/>
      <c r="E157" s="96"/>
      <c r="F157" s="94"/>
      <c r="G157" s="60"/>
      <c r="H157" s="61"/>
    </row>
    <row r="158" spans="2:10" ht="36">
      <c r="B158" s="155" t="s">
        <v>427</v>
      </c>
      <c r="C158" s="156" t="s">
        <v>435</v>
      </c>
      <c r="D158" s="156" t="s">
        <v>429</v>
      </c>
      <c r="E158" s="156" t="s">
        <v>433</v>
      </c>
      <c r="F158" s="94"/>
      <c r="G158" s="60"/>
      <c r="H158" s="61"/>
    </row>
    <row r="159" spans="2:10" ht="24">
      <c r="B159" s="157">
        <v>44921</v>
      </c>
      <c r="C159" s="73" t="s">
        <v>436</v>
      </c>
      <c r="D159" s="158">
        <v>1.141876E-2</v>
      </c>
      <c r="E159" s="158">
        <v>1.141876E-2</v>
      </c>
      <c r="F159" s="94"/>
      <c r="G159" s="60"/>
      <c r="H159" s="61"/>
    </row>
    <row r="160" spans="2:10" ht="24">
      <c r="B160" s="157">
        <v>44921</v>
      </c>
      <c r="C160" s="73" t="s">
        <v>438</v>
      </c>
      <c r="D160" s="158">
        <v>5.3726499999999996E-3</v>
      </c>
      <c r="E160" s="158">
        <v>5.3726499999999996E-3</v>
      </c>
      <c r="F160" s="94"/>
      <c r="G160" s="60"/>
      <c r="H160" s="61"/>
    </row>
    <row r="161" spans="2:8" ht="33.75" customHeight="1">
      <c r="B161" s="656" t="s">
        <v>443</v>
      </c>
      <c r="C161" s="657"/>
      <c r="D161" s="657"/>
      <c r="E161" s="657"/>
      <c r="F161" s="657"/>
      <c r="G161" s="657"/>
      <c r="H161" s="658"/>
    </row>
    <row r="162" spans="2:8">
      <c r="B162" s="66"/>
      <c r="C162" s="96"/>
      <c r="D162" s="96"/>
      <c r="E162" s="96"/>
      <c r="F162" s="94"/>
      <c r="G162" s="60"/>
      <c r="H162" s="61"/>
    </row>
    <row r="163" spans="2:8">
      <c r="B163" s="66" t="s">
        <v>472</v>
      </c>
      <c r="C163" s="96"/>
      <c r="D163" s="96"/>
      <c r="E163" s="96"/>
      <c r="F163" s="94"/>
      <c r="G163" s="60"/>
      <c r="H163" s="61"/>
    </row>
    <row r="164" spans="2:8">
      <c r="B164" s="66"/>
      <c r="C164" s="96"/>
      <c r="D164" s="96"/>
      <c r="E164" s="96"/>
      <c r="F164" s="94"/>
      <c r="G164" s="60"/>
      <c r="H164" s="61"/>
    </row>
    <row r="165" spans="2:8">
      <c r="B165" s="66" t="s">
        <v>473</v>
      </c>
      <c r="C165" s="96"/>
      <c r="D165" s="96"/>
      <c r="E165" s="96"/>
      <c r="F165" s="94"/>
      <c r="G165" s="60"/>
      <c r="H165" s="61"/>
    </row>
    <row r="166" spans="2:8">
      <c r="B166" s="74" t="s">
        <v>446</v>
      </c>
      <c r="C166" s="96"/>
      <c r="D166" s="96"/>
      <c r="E166" s="96"/>
      <c r="F166" s="94"/>
      <c r="G166" s="60"/>
      <c r="H166" s="61"/>
    </row>
    <row r="167" spans="2:8">
      <c r="B167" s="74"/>
      <c r="C167" s="96"/>
      <c r="D167" s="96"/>
      <c r="E167" s="96"/>
      <c r="F167" s="94"/>
      <c r="G167" s="60"/>
      <c r="H167" s="61"/>
    </row>
    <row r="168" spans="2:8">
      <c r="B168" s="66" t="s">
        <v>474</v>
      </c>
      <c r="C168" s="96"/>
      <c r="D168" s="96"/>
      <c r="E168" s="96"/>
      <c r="F168" s="94"/>
      <c r="G168" s="60"/>
      <c r="H168" s="61"/>
    </row>
    <row r="169" spans="2:8">
      <c r="B169" s="66"/>
      <c r="C169" s="96"/>
      <c r="D169" s="96"/>
      <c r="E169" s="96"/>
      <c r="F169" s="94"/>
      <c r="G169" s="60"/>
      <c r="H169" s="61"/>
    </row>
    <row r="170" spans="2:8">
      <c r="B170" s="66" t="s">
        <v>475</v>
      </c>
      <c r="C170" s="96"/>
      <c r="D170" s="96"/>
      <c r="E170" s="96"/>
      <c r="F170" s="94"/>
      <c r="G170" s="60"/>
      <c r="H170" s="61"/>
    </row>
    <row r="171" spans="2:8">
      <c r="B171" s="75"/>
      <c r="C171" s="96"/>
      <c r="D171" s="96"/>
      <c r="E171" s="96"/>
      <c r="F171" s="94"/>
      <c r="G171" s="60"/>
      <c r="H171" s="61"/>
    </row>
    <row r="172" spans="2:8">
      <c r="B172" s="66" t="s">
        <v>479</v>
      </c>
      <c r="C172" s="96"/>
      <c r="D172" s="97"/>
      <c r="E172" s="96"/>
      <c r="F172" s="94"/>
      <c r="G172" s="60"/>
      <c r="H172" s="61"/>
    </row>
    <row r="173" spans="2:8">
      <c r="B173" s="66"/>
      <c r="C173" s="96"/>
      <c r="D173" s="96"/>
      <c r="E173" s="96"/>
      <c r="F173" s="94"/>
      <c r="G173" s="60"/>
      <c r="H173" s="61"/>
    </row>
    <row r="174" spans="2:8">
      <c r="B174" s="66" t="s">
        <v>476</v>
      </c>
      <c r="C174" s="96"/>
      <c r="D174" s="96"/>
      <c r="E174" s="96"/>
      <c r="F174" s="94"/>
      <c r="G174" s="60"/>
      <c r="H174" s="61"/>
    </row>
    <row r="175" spans="2:8">
      <c r="B175" s="66"/>
      <c r="C175" s="96"/>
      <c r="D175" s="96"/>
      <c r="E175" s="96"/>
      <c r="F175" s="94"/>
      <c r="G175" s="60"/>
      <c r="H175" s="61"/>
    </row>
    <row r="176" spans="2:8">
      <c r="B176" s="66" t="s">
        <v>447</v>
      </c>
      <c r="C176" s="96"/>
      <c r="D176" s="96"/>
      <c r="E176" s="96"/>
      <c r="F176" s="94"/>
      <c r="G176" s="60"/>
      <c r="H176" s="61"/>
    </row>
    <row r="177" spans="2:8">
      <c r="B177" s="76" t="s">
        <v>448</v>
      </c>
      <c r="C177" s="77"/>
      <c r="D177" s="77"/>
      <c r="E177" s="77"/>
      <c r="F177" s="79">
        <v>0</v>
      </c>
      <c r="G177" s="60"/>
      <c r="H177" s="61"/>
    </row>
    <row r="178" spans="2:8">
      <c r="B178" s="76" t="s">
        <v>449</v>
      </c>
      <c r="C178" s="77"/>
      <c r="D178" s="77"/>
      <c r="E178" s="77"/>
      <c r="F178" s="79">
        <f>(G108-G98-G29)*100</f>
        <v>64.03</v>
      </c>
      <c r="G178" s="60"/>
      <c r="H178" s="61"/>
    </row>
    <row r="179" spans="2:8">
      <c r="B179" s="76" t="s">
        <v>450</v>
      </c>
      <c r="C179" s="77"/>
      <c r="D179" s="77"/>
      <c r="E179" s="77"/>
      <c r="F179" s="79">
        <f>G119*100</f>
        <v>10</v>
      </c>
      <c r="G179" s="60"/>
      <c r="H179" s="61"/>
    </row>
    <row r="180" spans="2:8">
      <c r="B180" s="80" t="s">
        <v>458</v>
      </c>
      <c r="C180" s="81"/>
      <c r="D180" s="81"/>
      <c r="E180" s="81"/>
      <c r="F180" s="78">
        <f>G21*100</f>
        <v>20.059999999999999</v>
      </c>
      <c r="G180" s="60"/>
      <c r="H180" s="61"/>
    </row>
    <row r="181" spans="2:8">
      <c r="B181" s="80" t="s">
        <v>459</v>
      </c>
      <c r="C181" s="81"/>
      <c r="D181" s="81"/>
      <c r="E181" s="81"/>
      <c r="F181" s="78">
        <f>(G98+G29)*100</f>
        <v>2.5099999999999998</v>
      </c>
      <c r="G181" s="60"/>
      <c r="H181" s="61"/>
    </row>
    <row r="182" spans="2:8">
      <c r="B182" s="80" t="s">
        <v>451</v>
      </c>
      <c r="C182" s="81"/>
      <c r="D182" s="81"/>
      <c r="E182" s="81"/>
      <c r="F182" s="79">
        <f>(G127+G130+G134)*100</f>
        <v>3.3999999999999977</v>
      </c>
      <c r="G182" s="60"/>
      <c r="H182" s="61"/>
    </row>
    <row r="183" spans="2:8">
      <c r="B183" s="66"/>
      <c r="C183" s="96"/>
      <c r="D183" s="96"/>
      <c r="E183" s="96"/>
      <c r="F183" s="98"/>
      <c r="G183" s="60"/>
      <c r="H183" s="61"/>
    </row>
    <row r="184" spans="2:8">
      <c r="B184" s="66"/>
      <c r="C184" s="96"/>
      <c r="D184" s="96"/>
      <c r="E184" s="96"/>
      <c r="F184" s="94"/>
      <c r="G184" s="60"/>
      <c r="H184" s="61"/>
    </row>
    <row r="185" spans="2:8">
      <c r="B185" s="66" t="s">
        <v>452</v>
      </c>
      <c r="C185" s="96"/>
      <c r="D185" s="96"/>
      <c r="E185" s="96"/>
      <c r="F185" s="94"/>
      <c r="G185" s="60"/>
      <c r="H185" s="61"/>
    </row>
    <row r="186" spans="2:8">
      <c r="B186" s="76" t="s">
        <v>453</v>
      </c>
      <c r="C186" s="82"/>
      <c r="D186" s="82"/>
      <c r="E186" s="82"/>
      <c r="F186" s="79">
        <f>F177+F178</f>
        <v>64.03</v>
      </c>
      <c r="G186" s="60"/>
      <c r="H186" s="61"/>
    </row>
    <row r="187" spans="2:8">
      <c r="B187" s="76" t="s">
        <v>460</v>
      </c>
      <c r="C187" s="83"/>
      <c r="D187" s="83"/>
      <c r="E187" s="83"/>
      <c r="F187" s="79">
        <f>F181</f>
        <v>2.5099999999999998</v>
      </c>
      <c r="G187" s="60"/>
      <c r="H187" s="61"/>
    </row>
    <row r="188" spans="2:8">
      <c r="B188" s="76" t="s">
        <v>461</v>
      </c>
      <c r="C188" s="83"/>
      <c r="D188" s="83"/>
      <c r="E188" s="83"/>
      <c r="F188" s="79">
        <f>F180</f>
        <v>20.059999999999999</v>
      </c>
      <c r="G188" s="60"/>
      <c r="H188" s="61"/>
    </row>
    <row r="189" spans="2:8">
      <c r="B189" s="76" t="s">
        <v>454</v>
      </c>
      <c r="C189" s="83"/>
      <c r="D189" s="83"/>
      <c r="E189" s="83"/>
      <c r="F189" s="79">
        <f>F179</f>
        <v>10</v>
      </c>
      <c r="G189" s="60"/>
      <c r="H189" s="61"/>
    </row>
    <row r="190" spans="2:8">
      <c r="B190" s="76" t="s">
        <v>451</v>
      </c>
      <c r="C190" s="83"/>
      <c r="D190" s="83"/>
      <c r="E190" s="83"/>
      <c r="F190" s="79">
        <f>F182</f>
        <v>3.3999999999999977</v>
      </c>
      <c r="G190" s="60"/>
      <c r="H190" s="61"/>
    </row>
    <row r="191" spans="2:8">
      <c r="B191" s="66"/>
      <c r="C191" s="84"/>
      <c r="D191" s="84"/>
      <c r="E191" s="84"/>
      <c r="F191" s="99"/>
      <c r="G191" s="60"/>
      <c r="H191" s="61"/>
    </row>
    <row r="192" spans="2:8">
      <c r="B192" s="66" t="s">
        <v>455</v>
      </c>
      <c r="C192" s="84"/>
      <c r="D192" s="84"/>
      <c r="E192" s="84"/>
      <c r="F192" s="85"/>
      <c r="G192" s="60"/>
      <c r="H192" s="61"/>
    </row>
    <row r="193" spans="2:8" ht="15.75" thickBot="1">
      <c r="B193" s="86"/>
      <c r="C193" s="87"/>
      <c r="D193" s="87"/>
      <c r="E193" s="88"/>
      <c r="F193" s="89"/>
      <c r="G193" s="88"/>
      <c r="H193" s="90"/>
    </row>
    <row r="194" spans="2:8">
      <c r="B194" s="100" t="s">
        <v>462</v>
      </c>
      <c r="C194" s="101"/>
      <c r="D194" s="101"/>
      <c r="E194" s="101"/>
      <c r="F194" s="102"/>
      <c r="G194" s="103"/>
      <c r="H194" s="57"/>
    </row>
    <row r="195" spans="2:8">
      <c r="B195" s="66"/>
      <c r="C195" s="84"/>
      <c r="D195" s="84"/>
      <c r="E195" s="84"/>
      <c r="F195" s="85"/>
      <c r="G195" s="60"/>
      <c r="H195" s="61"/>
    </row>
    <row r="196" spans="2:8">
      <c r="B196" s="104" t="s">
        <v>480</v>
      </c>
      <c r="C196" s="105"/>
      <c r="D196" s="105"/>
      <c r="E196" s="105"/>
      <c r="F196" s="106"/>
      <c r="G196" s="60"/>
      <c r="H196" s="61"/>
    </row>
    <row r="197" spans="2:8">
      <c r="B197" s="58"/>
      <c r="C197" s="91"/>
      <c r="D197" s="91"/>
      <c r="E197" s="107"/>
      <c r="F197" s="107"/>
      <c r="G197" s="108"/>
      <c r="H197" s="61"/>
    </row>
    <row r="198" spans="2:8">
      <c r="B198" s="109" t="s">
        <v>481</v>
      </c>
      <c r="C198" s="110"/>
      <c r="D198" s="111"/>
      <c r="E198" s="91"/>
      <c r="F198" s="91"/>
      <c r="G198" s="91"/>
      <c r="H198" s="61"/>
    </row>
    <row r="199" spans="2:8">
      <c r="B199" s="58"/>
      <c r="C199" s="91"/>
      <c r="D199" s="91"/>
      <c r="E199" s="91"/>
      <c r="F199" s="112"/>
      <c r="G199" s="112"/>
      <c r="H199" s="61"/>
    </row>
    <row r="200" spans="2:8">
      <c r="B200" s="109" t="s">
        <v>482</v>
      </c>
      <c r="C200" s="110"/>
      <c r="D200" s="113"/>
      <c r="E200" s="91"/>
      <c r="F200" s="114"/>
      <c r="G200" s="91"/>
      <c r="H200" s="61"/>
    </row>
    <row r="201" spans="2:8">
      <c r="B201" s="115"/>
      <c r="C201" s="116"/>
      <c r="D201" s="116"/>
      <c r="E201" s="91"/>
      <c r="F201" s="91"/>
      <c r="G201" s="91"/>
      <c r="H201" s="61"/>
    </row>
    <row r="202" spans="2:8">
      <c r="B202" s="117" t="s">
        <v>483</v>
      </c>
      <c r="C202" s="113"/>
      <c r="D202" s="113"/>
      <c r="E202" s="91"/>
      <c r="F202" s="114"/>
      <c r="G202" s="91"/>
      <c r="H202" s="61"/>
    </row>
    <row r="203" spans="2:8" ht="60">
      <c r="B203" s="118" t="s">
        <v>463</v>
      </c>
      <c r="C203" s="118" t="s">
        <v>464</v>
      </c>
      <c r="D203" s="118" t="s">
        <v>465</v>
      </c>
      <c r="E203" s="119" t="s">
        <v>466</v>
      </c>
      <c r="F203" s="119" t="s">
        <v>467</v>
      </c>
      <c r="G203" s="91"/>
      <c r="H203" s="61"/>
    </row>
    <row r="204" spans="2:8">
      <c r="B204" s="73"/>
      <c r="C204" s="73"/>
      <c r="D204" s="73"/>
      <c r="E204" s="120"/>
      <c r="F204" s="120"/>
      <c r="G204" s="91"/>
      <c r="H204" s="61"/>
    </row>
    <row r="205" spans="2:8">
      <c r="B205" s="73"/>
      <c r="C205" s="73"/>
      <c r="D205" s="73"/>
      <c r="E205" s="120"/>
      <c r="F205" s="120"/>
      <c r="G205" s="91"/>
      <c r="H205" s="61"/>
    </row>
    <row r="206" spans="2:8">
      <c r="B206" s="662" t="s">
        <v>468</v>
      </c>
      <c r="C206" s="663"/>
      <c r="D206" s="663"/>
      <c r="E206" s="663"/>
      <c r="F206" s="664"/>
      <c r="G206" s="91"/>
      <c r="H206" s="61"/>
    </row>
    <row r="207" spans="2:8">
      <c r="B207" s="117"/>
      <c r="C207" s="113"/>
      <c r="D207" s="113"/>
      <c r="E207" s="91"/>
      <c r="F207" s="114"/>
      <c r="G207" s="91"/>
      <c r="H207" s="61"/>
    </row>
    <row r="208" spans="2:8">
      <c r="B208" s="121" t="s">
        <v>706</v>
      </c>
      <c r="C208" s="111"/>
      <c r="D208" s="111"/>
      <c r="E208" s="91"/>
      <c r="F208" s="91"/>
      <c r="G208" s="91"/>
      <c r="H208" s="61"/>
    </row>
    <row r="209" spans="2:10">
      <c r="B209" s="170" t="s">
        <v>469</v>
      </c>
      <c r="C209" s="95"/>
      <c r="D209" s="95"/>
      <c r="E209" s="171">
        <v>155</v>
      </c>
      <c r="F209" s="91"/>
      <c r="G209" s="91"/>
      <c r="H209" s="61"/>
    </row>
    <row r="210" spans="2:10">
      <c r="B210" s="170" t="s">
        <v>470</v>
      </c>
      <c r="C210" s="95"/>
      <c r="D210" s="95"/>
      <c r="E210" s="172">
        <v>120735000</v>
      </c>
      <c r="F210" s="112"/>
      <c r="G210" s="173"/>
      <c r="H210" s="61"/>
    </row>
    <row r="211" spans="2:10">
      <c r="B211" s="170" t="s">
        <v>471</v>
      </c>
      <c r="C211" s="95"/>
      <c r="D211" s="95"/>
      <c r="E211" s="171">
        <v>716061.6</v>
      </c>
      <c r="F211" s="91"/>
      <c r="G211" s="174"/>
      <c r="H211" s="61"/>
    </row>
    <row r="212" spans="2:10">
      <c r="B212" s="72"/>
      <c r="C212" s="94"/>
      <c r="D212" s="94"/>
      <c r="E212" s="94"/>
      <c r="F212" s="94"/>
      <c r="G212" s="94"/>
      <c r="H212" s="61"/>
    </row>
    <row r="213" spans="2:10" ht="15.75" thickBot="1">
      <c r="B213" s="122" t="s">
        <v>484</v>
      </c>
      <c r="C213" s="123"/>
      <c r="D213" s="123"/>
      <c r="E213" s="123"/>
      <c r="F213" s="123"/>
      <c r="G213" s="123"/>
      <c r="H213" s="90"/>
    </row>
    <row r="215" spans="2:10">
      <c r="B215" s="639" t="s">
        <v>809</v>
      </c>
      <c r="C215" s="640"/>
      <c r="D215" s="640"/>
      <c r="E215" s="640"/>
      <c r="F215" s="640"/>
      <c r="G215" s="640"/>
      <c r="H215" s="640"/>
      <c r="I215" s="640"/>
      <c r="J215" s="641"/>
    </row>
    <row r="216" spans="2:10">
      <c r="B216" s="624" t="s">
        <v>745</v>
      </c>
      <c r="C216" s="625" t="s">
        <v>746</v>
      </c>
      <c r="D216" s="625"/>
      <c r="E216" s="351" t="s">
        <v>747</v>
      </c>
      <c r="F216" s="351" t="s">
        <v>748</v>
      </c>
      <c r="G216" s="625" t="s">
        <v>749</v>
      </c>
      <c r="H216" s="625"/>
      <c r="I216" s="625"/>
      <c r="J216" s="625"/>
    </row>
    <row r="217" spans="2:10" ht="64.5">
      <c r="B217" s="624"/>
      <c r="C217" s="351" t="s">
        <v>422</v>
      </c>
      <c r="D217" s="351" t="s">
        <v>417</v>
      </c>
      <c r="E217" s="351" t="s">
        <v>810</v>
      </c>
      <c r="F217" s="351" t="s">
        <v>811</v>
      </c>
      <c r="G217" s="351" t="s">
        <v>422</v>
      </c>
      <c r="H217" s="351" t="s">
        <v>417</v>
      </c>
      <c r="I217" s="351" t="s">
        <v>810</v>
      </c>
      <c r="J217" s="351" t="s">
        <v>811</v>
      </c>
    </row>
    <row r="218" spans="2:10">
      <c r="B218" s="350" t="s">
        <v>812</v>
      </c>
      <c r="C218" s="346">
        <v>7.3517608806205281E-2</v>
      </c>
      <c r="D218" s="346">
        <v>7.6755230984197897E-2</v>
      </c>
      <c r="E218" s="346">
        <v>4.5370510556574706E-2</v>
      </c>
      <c r="F218" s="346">
        <v>1.7506683749077823E-3</v>
      </c>
      <c r="G218" s="433">
        <v>11199.8</v>
      </c>
      <c r="H218" s="433">
        <v>11253.800000000001</v>
      </c>
      <c r="I218" s="433">
        <v>10734.44502834073</v>
      </c>
      <c r="J218" s="433">
        <v>10027.977346028576</v>
      </c>
    </row>
    <row r="219" spans="2:10">
      <c r="B219" s="350" t="s">
        <v>753</v>
      </c>
      <c r="C219" s="346">
        <v>7.5743573693942912E-2</v>
      </c>
      <c r="D219" s="346">
        <v>7.8970478886702056E-2</v>
      </c>
      <c r="E219" s="346">
        <v>3.1017719307287805E-2</v>
      </c>
      <c r="F219" s="346">
        <v>4.4241476423179105E-3</v>
      </c>
      <c r="G219" s="433">
        <v>10755.284107823649</v>
      </c>
      <c r="H219" s="433">
        <v>10787.458182759316</v>
      </c>
      <c r="I219" s="433">
        <v>10309.314383401579</v>
      </c>
      <c r="J219" s="433">
        <v>10044.119999903434</v>
      </c>
    </row>
    <row r="220" spans="2:10">
      <c r="B220" s="384"/>
      <c r="C220" s="343"/>
      <c r="D220" s="385"/>
      <c r="E220" s="343"/>
      <c r="F220" s="343"/>
      <c r="G220" s="343"/>
      <c r="H220" s="343"/>
      <c r="I220" s="343"/>
      <c r="J220" s="343"/>
    </row>
    <row r="221" spans="2:10">
      <c r="B221" s="343"/>
      <c r="C221" s="343"/>
      <c r="D221" s="343"/>
      <c r="E221" s="343"/>
      <c r="F221" s="343"/>
      <c r="G221" s="343"/>
      <c r="H221" s="343"/>
      <c r="I221" s="343"/>
      <c r="J221" s="343"/>
    </row>
    <row r="222" spans="2:10">
      <c r="B222" s="648" t="s">
        <v>813</v>
      </c>
      <c r="C222" s="648"/>
      <c r="D222" s="648"/>
      <c r="E222" s="648"/>
      <c r="F222" s="648"/>
      <c r="G222" s="343"/>
      <c r="H222" s="343"/>
      <c r="I222" s="343"/>
      <c r="J222" s="343"/>
    </row>
    <row r="223" spans="2:10" ht="64.5">
      <c r="B223" s="361" t="s">
        <v>777</v>
      </c>
      <c r="C223" s="362" t="s">
        <v>812</v>
      </c>
      <c r="D223" s="362" t="s">
        <v>753</v>
      </c>
      <c r="E223" s="362" t="s">
        <v>754</v>
      </c>
      <c r="F223" s="362" t="s">
        <v>755</v>
      </c>
      <c r="G223" s="343"/>
      <c r="H223" s="343"/>
      <c r="I223" s="343"/>
      <c r="J223" s="343"/>
    </row>
    <row r="224" spans="2:10">
      <c r="B224" s="344" t="s">
        <v>757</v>
      </c>
      <c r="C224" s="359">
        <v>200000</v>
      </c>
      <c r="D224" s="359">
        <v>120000</v>
      </c>
      <c r="E224" s="360" t="s">
        <v>801</v>
      </c>
      <c r="F224" s="360" t="s">
        <v>801</v>
      </c>
      <c r="G224" s="343"/>
      <c r="H224" s="343"/>
      <c r="I224" s="343"/>
      <c r="J224" s="343"/>
    </row>
    <row r="225" spans="2:10">
      <c r="B225" s="344" t="s">
        <v>758</v>
      </c>
      <c r="C225" s="359">
        <v>212804.71356722701</v>
      </c>
      <c r="D225" s="359">
        <v>124804.39107903501</v>
      </c>
      <c r="E225" s="360" t="s">
        <v>801</v>
      </c>
      <c r="F225" s="360" t="s">
        <v>801</v>
      </c>
      <c r="G225" s="343"/>
      <c r="H225" s="343"/>
      <c r="I225" s="343"/>
      <c r="J225" s="343"/>
    </row>
    <row r="226" spans="2:10">
      <c r="B226" s="344" t="s">
        <v>759</v>
      </c>
      <c r="C226" s="360">
        <v>7.3497933511135996E-2</v>
      </c>
      <c r="D226" s="360">
        <v>7.5506470877515205E-2</v>
      </c>
      <c r="E226" s="360" t="s">
        <v>801</v>
      </c>
      <c r="F226" s="360" t="s">
        <v>801</v>
      </c>
      <c r="G226" s="343"/>
      <c r="H226" s="343"/>
      <c r="I226" s="343"/>
      <c r="J226" s="343"/>
    </row>
    <row r="227" spans="2:10">
      <c r="B227" s="344" t="s">
        <v>814</v>
      </c>
      <c r="C227" s="360">
        <v>4.5358962190709097E-2</v>
      </c>
      <c r="D227" s="360">
        <v>5.6706675900596297E-2</v>
      </c>
      <c r="E227" s="360" t="s">
        <v>801</v>
      </c>
      <c r="F227" s="360" t="s">
        <v>801</v>
      </c>
      <c r="G227" s="343"/>
      <c r="H227" s="343"/>
      <c r="I227" s="343"/>
      <c r="J227" s="343"/>
    </row>
    <row r="228" spans="2:10">
      <c r="B228" s="344" t="s">
        <v>815</v>
      </c>
      <c r="C228" s="360">
        <v>1.7299999999999999E-2</v>
      </c>
      <c r="D228" s="360">
        <v>3.9899999999999998E-2</v>
      </c>
      <c r="E228" s="360" t="s">
        <v>801</v>
      </c>
      <c r="F228" s="360" t="s">
        <v>801</v>
      </c>
      <c r="G228" s="343"/>
      <c r="H228" s="343"/>
      <c r="I228" s="343"/>
      <c r="J228" s="343"/>
    </row>
    <row r="229" spans="2:10">
      <c r="B229" s="343"/>
      <c r="C229" s="343"/>
      <c r="D229" s="343"/>
      <c r="E229" s="343"/>
      <c r="F229" s="343"/>
      <c r="G229" s="343"/>
      <c r="H229" s="343"/>
      <c r="I229" s="343"/>
      <c r="J229" s="343"/>
    </row>
    <row r="230" spans="2:10">
      <c r="B230" s="648" t="s">
        <v>816</v>
      </c>
      <c r="C230" s="648"/>
      <c r="D230" s="648"/>
      <c r="E230" s="648"/>
      <c r="F230" s="648"/>
      <c r="G230" s="343"/>
      <c r="H230" s="343"/>
      <c r="I230" s="343"/>
      <c r="J230" s="343"/>
    </row>
    <row r="231" spans="2:10" ht="64.5">
      <c r="B231" s="361" t="s">
        <v>777</v>
      </c>
      <c r="C231" s="362" t="s">
        <v>812</v>
      </c>
      <c r="D231" s="362" t="s">
        <v>753</v>
      </c>
      <c r="E231" s="362" t="s">
        <v>754</v>
      </c>
      <c r="F231" s="362" t="s">
        <v>755</v>
      </c>
      <c r="G231" s="343"/>
      <c r="H231" s="343"/>
      <c r="I231" s="343"/>
      <c r="J231" s="343"/>
    </row>
    <row r="232" spans="2:10">
      <c r="B232" s="344" t="s">
        <v>757</v>
      </c>
      <c r="C232" s="359">
        <v>200000</v>
      </c>
      <c r="D232" s="359">
        <v>120000</v>
      </c>
      <c r="E232" s="360" t="s">
        <v>801</v>
      </c>
      <c r="F232" s="360" t="s">
        <v>801</v>
      </c>
      <c r="G232" s="343"/>
      <c r="H232" s="343"/>
      <c r="I232" s="343"/>
      <c r="J232" s="343"/>
    </row>
    <row r="233" spans="2:10">
      <c r="B233" s="344" t="s">
        <v>758</v>
      </c>
      <c r="C233" s="359">
        <v>213368.762385029</v>
      </c>
      <c r="D233" s="359">
        <v>125006.758692777</v>
      </c>
      <c r="E233" s="360" t="s">
        <v>801</v>
      </c>
      <c r="F233" s="360" t="s">
        <v>801</v>
      </c>
      <c r="G233" s="343"/>
      <c r="H233" s="343"/>
      <c r="I233" s="343"/>
      <c r="J233" s="343"/>
    </row>
    <row r="234" spans="2:10">
      <c r="B234" s="344" t="s">
        <v>759</v>
      </c>
      <c r="C234" s="360">
        <v>7.6719558426540505E-2</v>
      </c>
      <c r="D234" s="360">
        <v>7.8723828416451494E-2</v>
      </c>
      <c r="E234" s="360" t="s">
        <v>801</v>
      </c>
      <c r="F234" s="360" t="s">
        <v>801</v>
      </c>
      <c r="G234" s="343"/>
      <c r="H234" s="343"/>
      <c r="I234" s="343"/>
      <c r="J234" s="343"/>
    </row>
    <row r="235" spans="2:10">
      <c r="B235" s="344" t="s">
        <v>814</v>
      </c>
      <c r="C235" s="360">
        <v>4.5358962190709097E-2</v>
      </c>
      <c r="D235" s="360">
        <v>5.6706675900596297E-2</v>
      </c>
      <c r="E235" s="360" t="s">
        <v>801</v>
      </c>
      <c r="F235" s="360" t="s">
        <v>801</v>
      </c>
      <c r="G235" s="343"/>
      <c r="H235" s="343"/>
      <c r="I235" s="343"/>
      <c r="J235" s="343"/>
    </row>
    <row r="236" spans="2:10">
      <c r="B236" s="344" t="s">
        <v>815</v>
      </c>
      <c r="C236" s="360">
        <v>1.7299999999999999E-2</v>
      </c>
      <c r="D236" s="360">
        <v>3.9899999999999998E-2</v>
      </c>
      <c r="E236" s="360" t="s">
        <v>801</v>
      </c>
      <c r="F236" s="360" t="s">
        <v>801</v>
      </c>
      <c r="G236" s="343"/>
      <c r="H236" s="343"/>
      <c r="I236" s="343"/>
      <c r="J236" s="343"/>
    </row>
    <row r="237" spans="2:10">
      <c r="B237" s="343"/>
      <c r="C237" s="343"/>
      <c r="D237" s="343"/>
      <c r="E237" s="343"/>
      <c r="F237" s="343"/>
      <c r="G237" s="343"/>
      <c r="H237" s="343"/>
      <c r="I237" s="343"/>
      <c r="J237" s="343"/>
    </row>
    <row r="238" spans="2:10">
      <c r="B238" s="343"/>
      <c r="C238" s="343"/>
      <c r="D238" s="343"/>
      <c r="E238" s="343"/>
      <c r="F238" s="343"/>
      <c r="G238" s="343"/>
      <c r="H238" s="343"/>
      <c r="I238" s="343"/>
      <c r="J238" s="343"/>
    </row>
    <row r="239" spans="2:10">
      <c r="B239" s="351" t="s">
        <v>774</v>
      </c>
      <c r="C239" s="343"/>
      <c r="D239" s="343"/>
      <c r="E239" s="343"/>
      <c r="F239" s="343"/>
      <c r="G239" s="343"/>
      <c r="H239" s="343"/>
      <c r="I239" s="343"/>
      <c r="J239" s="343"/>
    </row>
    <row r="240" spans="2:10">
      <c r="B240" s="344" t="s">
        <v>817</v>
      </c>
      <c r="C240" s="386"/>
      <c r="D240" s="343"/>
      <c r="E240" s="343"/>
      <c r="F240" s="343"/>
      <c r="G240" s="343"/>
      <c r="H240" s="343"/>
      <c r="I240" s="343"/>
      <c r="J240" s="343"/>
    </row>
    <row r="241" spans="2:10">
      <c r="B241" s="344" t="s">
        <v>818</v>
      </c>
      <c r="C241" s="386"/>
      <c r="D241" s="343"/>
      <c r="E241" s="343"/>
      <c r="F241" s="343"/>
      <c r="G241" s="343"/>
      <c r="H241" s="343"/>
      <c r="I241" s="343"/>
      <c r="J241" s="343"/>
    </row>
    <row r="242" spans="2:10">
      <c r="J242"/>
    </row>
    <row r="243" spans="2:10">
      <c r="J243"/>
    </row>
    <row r="244" spans="2:10">
      <c r="B244" s="435" t="s">
        <v>772</v>
      </c>
      <c r="C244" s="361"/>
      <c r="J244"/>
    </row>
    <row r="245" spans="2:10">
      <c r="B245" s="345" t="s">
        <v>793</v>
      </c>
      <c r="C245" s="388">
        <v>1673.3453385707162</v>
      </c>
      <c r="J245"/>
    </row>
    <row r="246" spans="2:10">
      <c r="B246" s="345" t="s">
        <v>794</v>
      </c>
      <c r="C246" s="352">
        <v>3.6306143628788075</v>
      </c>
      <c r="J246"/>
    </row>
    <row r="247" spans="2:10">
      <c r="B247" s="345" t="s">
        <v>773</v>
      </c>
      <c r="C247" s="352">
        <v>3.7730346712856555</v>
      </c>
      <c r="J247"/>
    </row>
    <row r="248" spans="2:10">
      <c r="B248" s="345" t="s">
        <v>795</v>
      </c>
      <c r="C248" s="434">
        <v>7.5938626217807226E-2</v>
      </c>
      <c r="J248"/>
    </row>
    <row r="249" spans="2:10" ht="15.75" thickBot="1"/>
    <row r="250" spans="2:10">
      <c r="B250" s="436"/>
      <c r="C250" s="437"/>
      <c r="D250" s="438"/>
      <c r="E250" s="665" t="s">
        <v>796</v>
      </c>
      <c r="F250" s="666"/>
    </row>
    <row r="251" spans="2:10">
      <c r="B251" s="439" t="s">
        <v>779</v>
      </c>
      <c r="C251" s="440"/>
      <c r="D251" s="440"/>
      <c r="E251" s="370"/>
      <c r="F251" s="371"/>
    </row>
    <row r="252" spans="2:10">
      <c r="B252" s="441" t="s">
        <v>780</v>
      </c>
      <c r="C252" s="440"/>
      <c r="D252" s="440"/>
      <c r="E252" s="370"/>
      <c r="F252" s="371"/>
    </row>
    <row r="253" spans="2:10">
      <c r="B253" s="442" t="s">
        <v>819</v>
      </c>
      <c r="C253" s="440"/>
      <c r="D253" s="440"/>
      <c r="E253" s="370"/>
      <c r="F253" s="371"/>
    </row>
    <row r="254" spans="2:10">
      <c r="B254" s="442" t="s">
        <v>820</v>
      </c>
      <c r="C254" s="440"/>
      <c r="D254" s="440"/>
      <c r="E254" s="370"/>
      <c r="F254" s="371"/>
    </row>
    <row r="255" spans="2:10">
      <c r="B255" s="443"/>
      <c r="C255" s="440"/>
      <c r="D255" s="440"/>
      <c r="E255" s="370"/>
      <c r="F255" s="371"/>
    </row>
    <row r="256" spans="2:10">
      <c r="B256" s="443"/>
      <c r="C256" s="440"/>
      <c r="D256" s="440"/>
      <c r="E256" s="370"/>
      <c r="F256" s="371"/>
    </row>
    <row r="257" spans="2:6">
      <c r="B257" s="443"/>
      <c r="C257" s="440"/>
      <c r="D257" s="440"/>
      <c r="E257" s="370"/>
      <c r="F257" s="371"/>
    </row>
    <row r="258" spans="2:6">
      <c r="B258" s="441" t="s">
        <v>782</v>
      </c>
      <c r="C258" s="440"/>
      <c r="D258" s="440"/>
      <c r="E258" s="370"/>
      <c r="F258" s="371"/>
    </row>
    <row r="259" spans="2:6" ht="15.75" thickBot="1">
      <c r="B259" s="444"/>
      <c r="C259" s="445"/>
      <c r="D259" s="445"/>
      <c r="E259" s="378"/>
      <c r="F259" s="379"/>
    </row>
    <row r="260" spans="2:6" ht="15.75" thickBot="1"/>
    <row r="261" spans="2:6">
      <c r="B261" s="446" t="s">
        <v>783</v>
      </c>
    </row>
    <row r="262" spans="2:6">
      <c r="B262" s="447" t="s">
        <v>821</v>
      </c>
    </row>
    <row r="263" spans="2:6">
      <c r="B263" s="448"/>
    </row>
    <row r="264" spans="2:6">
      <c r="B264" s="448"/>
    </row>
    <row r="265" spans="2:6">
      <c r="B265" s="448"/>
    </row>
    <row r="266" spans="2:6">
      <c r="B266" s="448"/>
    </row>
    <row r="267" spans="2:6">
      <c r="B267" s="448"/>
    </row>
    <row r="268" spans="2:6">
      <c r="B268" s="448"/>
    </row>
    <row r="269" spans="2:6">
      <c r="B269" s="448"/>
    </row>
    <row r="270" spans="2:6">
      <c r="B270" s="448"/>
    </row>
    <row r="271" spans="2:6" ht="15.75" thickBot="1">
      <c r="B271" s="449"/>
    </row>
  </sheetData>
  <mergeCells count="14">
    <mergeCell ref="B230:F230"/>
    <mergeCell ref="B215:J215"/>
    <mergeCell ref="E250:F250"/>
    <mergeCell ref="B216:B217"/>
    <mergeCell ref="C216:D216"/>
    <mergeCell ref="G216:J216"/>
    <mergeCell ref="B222:F222"/>
    <mergeCell ref="B138:D138"/>
    <mergeCell ref="B142:B143"/>
    <mergeCell ref="C142:C143"/>
    <mergeCell ref="B206:F206"/>
    <mergeCell ref="B1:E1"/>
    <mergeCell ref="B161:H161"/>
    <mergeCell ref="B155:H155"/>
  </mergeCells>
  <hyperlinks>
    <hyperlink ref="I2" location="'Scheme Dash Board'!A1" display="Back to Scheme DashBoard" xr:uid="{52D37B4D-AF45-4F52-84E8-BF47F77CC51A}"/>
  </hyperlinks>
  <pageMargins left="0" right="0" top="0" bottom="0" header="0" footer="0"/>
  <pageSetup orientation="landscape" r:id="rId1"/>
  <headerFooter>
    <oddFooter>&amp;C&amp;1#&amp;"Calibri"&amp;10&amp;K000000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Scheme Dash board</vt:lpstr>
      <vt:lpstr>PPFCF</vt:lpstr>
      <vt:lpstr>PPTSF</vt:lpstr>
      <vt:lpstr>PPLF</vt:lpstr>
      <vt:lpstr>PPCHF</vt:lpstr>
      <vt:lpstr>JR_PAGE_ANCHOR_0_1</vt:lpstr>
      <vt:lpstr>JR_PAGE_ANCHOR_0_3</vt:lpstr>
      <vt:lpstr>JR_PAGE_ANCHOR_0_6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2023-01-12T05:33:43Z</dcterms:created>
  <dcterms:modified xsi:type="dcterms:W3CDTF">2023-01-12T12:39:54Z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8510b9-3810-472f-9abf-3a689c488070_Enabled">
    <vt:lpwstr>true</vt:lpwstr>
  </property>
  <property fmtid="{D5CDD505-2E9C-101B-9397-08002B2CF9AE}" pid="3" name="MSIP_Label_958510b9-3810-472f-9abf-3a689c488070_SetDate">
    <vt:lpwstr>2023-01-05T13:52:55Z</vt:lpwstr>
  </property>
  <property fmtid="{D5CDD505-2E9C-101B-9397-08002B2CF9AE}" pid="4" name="MSIP_Label_958510b9-3810-472f-9abf-3a689c488070_Method">
    <vt:lpwstr>Privileged</vt:lpwstr>
  </property>
  <property fmtid="{D5CDD505-2E9C-101B-9397-08002B2CF9AE}" pid="5" name="MSIP_Label_958510b9-3810-472f-9abf-3a689c488070_Name">
    <vt:lpwstr>958510b9-3810-472f-9abf-3a689c488070</vt:lpwstr>
  </property>
  <property fmtid="{D5CDD505-2E9C-101B-9397-08002B2CF9AE}" pid="6" name="MSIP_Label_958510b9-3810-472f-9abf-3a689c488070_SiteId">
    <vt:lpwstr>1e9b61e8-e590-4abc-b1af-24125e330d2a</vt:lpwstr>
  </property>
  <property fmtid="{D5CDD505-2E9C-101B-9397-08002B2CF9AE}" pid="7" name="MSIP_Label_958510b9-3810-472f-9abf-3a689c488070_ActionId">
    <vt:lpwstr>f5f3e670-1f37-44af-a45d-a82e911cc207</vt:lpwstr>
  </property>
  <property fmtid="{D5CDD505-2E9C-101B-9397-08002B2CF9AE}" pid="8" name="MSIP_Label_958510b9-3810-472f-9abf-3a689c488070_ContentBits">
    <vt:lpwstr>3</vt:lpwstr>
  </property>
  <property fmtid="{D5CDD505-2E9C-101B-9397-08002B2CF9AE}" pid="9" name="db.comClassification">
    <vt:lpwstr>Public</vt:lpwstr>
  </property>
</Properties>
</file>