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<sst xmlns="http://schemas.openxmlformats.org/spreadsheetml/2006/main" count="493" uniqueCount="320">
  <si>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</si>
  <si>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</si>
  <si>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</si>
  <si>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</si>
  <si>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</si>
  <si>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</si>
  <si>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</si>
  <si>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</si>
  <si>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</si>
  <si>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</si>
  <si>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</si>
  <si>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</si>
  <si>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</si>
  <si>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</si>
  <si>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</si>
  <si>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</si>
  <si>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</si>
  <si>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</si>
  <si>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</si>
  <si>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</si>
  <si>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</si>
  <si>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</si>
  <si>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</si>
  <si>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</si>
  <si>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</si>
  <si>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</si>
  <si>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</si>
  <si>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</si>
  <si>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</si>
  <si>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</si>
  <si>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</si>
  <si>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</si>
  <si>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</si>
  <si>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</si>
  <si>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</si>
  <si>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</si>
  <si>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</si>
  <si>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</si>
  <si>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</si>
  <si>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</si>
  <si>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</si>
  <si>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</si>
  <si>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</si>
  <si>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</si>
  <si>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</si>
  <si>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</si>
  <si>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</si>
  <si>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</si>
  <si>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</si>
  <si>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</si>
  <si>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ICICI Bank Ltd</t>
  </si>
  <si>
    <t>INE090A01021</t>
  </si>
  <si>
    <t>Axis Bank Ltd</t>
  </si>
  <si>
    <t>INE238A01034</t>
  </si>
  <si>
    <t>Balkrishna Industries Ltd</t>
  </si>
  <si>
    <t>INE787D01026</t>
  </si>
  <si>
    <t>Auto Ancillaries</t>
  </si>
  <si>
    <t>Maharashtra Scooters Ltd</t>
  </si>
  <si>
    <t>INE288A01013</t>
  </si>
  <si>
    <t>Mphasis Ltd(prev)Mphasis BFL Ltd</t>
  </si>
  <si>
    <t>INE356A01018</t>
  </si>
  <si>
    <t>Hero Motocorp Ltd</t>
  </si>
  <si>
    <t>INE158A01026</t>
  </si>
  <si>
    <t>Auto</t>
  </si>
  <si>
    <t>Mahindra Holidays &amp; Resorts India Ltd</t>
  </si>
  <si>
    <t>INE998I01010</t>
  </si>
  <si>
    <t>Hotels, Resorts and Other Recreational Activities</t>
  </si>
  <si>
    <t>Dr.Reddys Laboratories Ltd</t>
  </si>
  <si>
    <t>INE089A01023</t>
  </si>
  <si>
    <t>Pharmaceuticals</t>
  </si>
  <si>
    <t>IPCA Laboratories Ltd</t>
  </si>
  <si>
    <t>INE571A01020</t>
  </si>
  <si>
    <t>Lupin Ltd</t>
  </si>
  <si>
    <t>INE326A01037</t>
  </si>
  <si>
    <t xml:space="preserve">Indraprastha Gas Ltd </t>
  </si>
  <si>
    <t>INE203G01027</t>
  </si>
  <si>
    <t>Gas</t>
  </si>
  <si>
    <t>Sun Pharmaceuticals Industries Ltd</t>
  </si>
  <si>
    <t>INE044A01036</t>
  </si>
  <si>
    <t>ICRA Ltd</t>
  </si>
  <si>
    <t>INE725G01011</t>
  </si>
  <si>
    <t>Arbitrage</t>
  </si>
  <si>
    <t xml:space="preserve">Housing Development Fin Corp Ltd </t>
  </si>
  <si>
    <t>INE001A01036</t>
  </si>
  <si>
    <t>Tata Steel Ltd</t>
  </si>
  <si>
    <t>INE081A01012</t>
  </si>
  <si>
    <t>Ferrous Metals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</si>
  <si>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</si>
  <si>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</si>
  <si>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</si>
  <si>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</si>
  <si>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</si>
  <si>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</si>
  <si>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</si>
  <si>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Foreign Securities / ADRs / GDRs</t>
  </si>
  <si>
    <t>Alphabet INC</t>
  </si>
  <si>
    <t>US02079K1079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</si>
  <si>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</si>
  <si>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</si>
  <si>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</si>
  <si>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</si>
  <si>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</si>
  <si>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</si>
  <si>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</si>
  <si>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</si>
  <si>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</si>
  <si>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</si>
  <si>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</si>
  <si>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</si>
  <si>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</si>
  <si>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</si>
  <si>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</si>
  <si>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</si>
  <si>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</si>
  <si>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</si>
  <si>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</si>
  <si>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</si>
  <si>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</si>
  <si>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</si>
  <si>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</si>
  <si>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</si>
  <si>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</si>
  <si>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</si>
  <si>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</si>
  <si>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</si>
  <si>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</si>
  <si>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</si>
  <si>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</si>
  <si>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</si>
  <si>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</si>
  <si>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</si>
  <si>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</si>
  <si>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</si>
  <si>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</si>
  <si>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</si>
  <si>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</si>
  <si>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Face Value per unit = Rs.10/-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</si>
  <si>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</si>
  <si>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</si>
  <si>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</si>
  <si>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</si>
  <si>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</si>
  <si>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</si>
  <si>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</si>
  <si>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</si>
  <si>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</si>
  <si>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</si>
  <si>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</si>
  <si>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</si>
  <si>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</si>
  <si>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</si>
  <si>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</si>
  <si>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</si>
  <si>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</si>
  <si>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</si>
  <si>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</si>
  <si>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</si>
  <si>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</si>
  <si>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</si>
  <si>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</si>
  <si>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</si>
  <si>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</si>
  <si>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</si>
  <si>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</si>
  <si>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</si>
  <si>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</si>
  <si>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</si>
  <si>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</si>
  <si>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</si>
  <si>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</si>
  <si>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</si>
  <si>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</si>
  <si>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</si>
  <si>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</si>
  <si>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</si>
  <si>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</si>
  <si>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</si>
  <si>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</si>
  <si>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</si>
  <si>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</si>
  <si>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Sovereign</t>
  </si>
  <si>
    <t>Total (B)</t>
  </si>
  <si>
    <t>ICRA A1+</t>
  </si>
  <si>
    <t>Total of CP &amp; CD</t>
  </si>
  <si>
    <t>Treasury bills</t>
  </si>
  <si>
    <t>Total of T-Bills</t>
  </si>
  <si>
    <t>(iv)</t>
  </si>
  <si>
    <t>Tri-Party Repo ^</t>
  </si>
  <si>
    <t>C</t>
  </si>
  <si>
    <t>HDFC Bank Ltd. (368 Days FD - MD 04 Oct 2019)</t>
  </si>
  <si>
    <t xml:space="preserve">Total (C) </t>
  </si>
  <si>
    <t>D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</si>
  <si>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</si>
  <si>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</si>
  <si>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</si>
  <si>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</si>
  <si>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</si>
  <si>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</si>
  <si>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</si>
  <si>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</si>
  <si>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</si>
  <si>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</si>
  <si>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</si>
  <si>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</si>
  <si>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</si>
  <si>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</si>
  <si>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</si>
  <si>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</si>
  <si>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</si>
  <si>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</si>
  <si>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</si>
  <si>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</si>
  <si>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</si>
  <si>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</si>
  <si>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</si>
  <si>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</si>
  <si>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</si>
  <si>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</si>
  <si>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</si>
  <si>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</si>
  <si>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</si>
  <si>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</si>
  <si>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</si>
  <si>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</si>
  <si>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</si>
  <si>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</si>
  <si>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</si>
  <si>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</si>
  <si>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</si>
  <si>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</si>
  <si>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There is no Thinly Traded/Non Traded Securities for the period.</t>
  </si>
  <si>
    <t>^</t>
  </si>
  <si>
    <t>Cash and Cash Equivalents</t>
  </si>
  <si>
    <t>Internet and Technology</t>
  </si>
  <si>
    <t>Amazon Com INC</t>
  </si>
  <si>
    <t>US0231351067</t>
  </si>
  <si>
    <t>Consumer Services</t>
  </si>
  <si>
    <r>
      <t xml:space="preserve">TERM DEPOSITS PLACED AS MARGIN </t>
    </r>
    <r>
      <rPr>
        <b/>
        <sz val="10"/>
        <rFont val="Arial"/>
        <family val="2"/>
      </rPr>
      <t>^</t>
    </r>
  </si>
  <si>
    <t>OTHERS ^</t>
  </si>
  <si>
    <t>91 Days T Bill - 11 07 2019</t>
  </si>
  <si>
    <t>IN002019X029</t>
  </si>
  <si>
    <t>91 Days T Bill - 04 07 2019</t>
  </si>
  <si>
    <t>IN002019X011</t>
  </si>
  <si>
    <t>91 Days T Bill - 18 07 2019</t>
  </si>
  <si>
    <t>IN002019X037</t>
  </si>
  <si>
    <t>364 Days T Bill - 25 07 2019</t>
  </si>
  <si>
    <t>IN002018Z174</t>
  </si>
  <si>
    <t>Ferrous Metal</t>
  </si>
  <si>
    <t>CUR_USDINR-29JUL2019 FUT  #</t>
  </si>
  <si>
    <t>NTPC LTD CP 12 Jul 2019</t>
  </si>
  <si>
    <t>INE733E14369</t>
  </si>
  <si>
    <t xml:space="preserve">NABARD CP  31 Jul 2019 </t>
  </si>
  <si>
    <t>INE261F14FM6</t>
  </si>
  <si>
    <t>91 Days T Bill - 01 08 2019</t>
  </si>
  <si>
    <t>IN002019X052</t>
  </si>
  <si>
    <t>182 Days T Bill - 15 08 2019</t>
  </si>
  <si>
    <t>IN002018Y466</t>
  </si>
  <si>
    <t>91 Days T Bill - 22 08 2019</t>
  </si>
  <si>
    <t>IN002019X086</t>
  </si>
  <si>
    <t>91 Days T Bill - 29 08 2019</t>
  </si>
  <si>
    <t>IN002019X094</t>
  </si>
  <si>
    <t>182 Days T Bill - 08 08 2019</t>
  </si>
  <si>
    <t>IN002018Y458</t>
  </si>
  <si>
    <t>Scheme Dash Board (June 2019)</t>
  </si>
  <si>
    <t>1,974.43</t>
  </si>
  <si>
    <t>Monthly Portfolio Statement of the Scheme/s of PPFAS MUTUAL FUND as on June 30, 2019</t>
  </si>
  <si>
    <t>Cadila Healthcare Ltd</t>
  </si>
  <si>
    <t>INE010B01027</t>
  </si>
  <si>
    <t>SBIN-27JUL2019 FUT  #</t>
  </si>
  <si>
    <t>CENTURY TEX-27JUL2019 FUT  #</t>
  </si>
  <si>
    <t>MARUTI SUZUKI-27JUL2019 FUT  #</t>
  </si>
  <si>
    <t>TATA STEEL-27JUL2019 FUT  #</t>
  </si>
  <si>
    <t>HDFC-27JUL2019 FUT  #</t>
  </si>
  <si>
    <t>June 03, 2019 (Rs.)</t>
  </si>
  <si>
    <t>June 28, 2019 (Rs.)</t>
  </si>
  <si>
    <t>No Dividend declared during the period ended June 30, 2019</t>
  </si>
  <si>
    <t>No Bonus declared during the period ended June 30, 2019</t>
  </si>
  <si>
    <t>Total outstanding exposure in derivative instruments as on June 30, 2019: Rs.(6,600,687,705.45)</t>
  </si>
  <si>
    <t>Total investment in Foreign Securities / ADRs / GDRs as on June 30, 2019: Rs.5,493,712,710.54</t>
  </si>
  <si>
    <t>Total Commission paid in the month of June 2019:Rs.2,919,356.42</t>
  </si>
  <si>
    <t>Total Brokerage paid for Buying/ Selling of Investment for June 2019 is Rs.2,106,536.04</t>
  </si>
  <si>
    <t>Portfolio Turnover Ratio (Including Equity Arbitrage): 212.72%</t>
  </si>
  <si>
    <t>Portfolio Turnover Ratio (Excluding Equity Arbitrage):    4.12%</t>
  </si>
  <si>
    <t>For details on derivatives positions for the period ended June 30, please refer to derivatives disclosure table given in the Monthly Portfolio.</t>
  </si>
  <si>
    <t>291.87</t>
  </si>
  <si>
    <t>Last 1 year</t>
  </si>
  <si>
    <t>Monthly  Portfolio Statement of the Scheme/s of PPFAS MUTUAL FUND as on June 30, 2019</t>
  </si>
  <si>
    <t>7.95% KARNATAKA SDL 05 08 2019</t>
  </si>
  <si>
    <t>IN1920090025</t>
  </si>
  <si>
    <t>IOCL CP  09 Sep 2019</t>
  </si>
  <si>
    <t>INE242A14MO9</t>
  </si>
  <si>
    <t>AXIS BANK LTD CD 17 Sep 2019</t>
  </si>
  <si>
    <t>INE238A163O3</t>
  </si>
  <si>
    <t>CRISIL A1+</t>
  </si>
  <si>
    <t>364 Days T Bill - 22 08 2019</t>
  </si>
  <si>
    <t>IN002018Z216</t>
  </si>
  <si>
    <t>91 Days T Bill - 12 09 2019</t>
  </si>
  <si>
    <t>IN002019X110</t>
  </si>
  <si>
    <t>91 Days T Bill - 26 09 2019</t>
  </si>
  <si>
    <t>IN002019X136</t>
  </si>
  <si>
    <t>91 Days T Bill - 25 07 2019</t>
  </si>
  <si>
    <t>IN002019X045</t>
  </si>
  <si>
    <t>91 Days T Bill - 05 09 2019</t>
  </si>
  <si>
    <t>IN002019X102</t>
  </si>
  <si>
    <t>91 Days T Bill - 19 09 2019</t>
  </si>
  <si>
    <t>IN002019X128</t>
  </si>
  <si>
    <t>HDFC Bank Ltd. (91 Days FD - MD 17 Sep 2019)</t>
  </si>
  <si>
    <t>June 2, 2019 (Rs.)</t>
  </si>
  <si>
    <t>June 30, 2019 (Rs.)</t>
  </si>
  <si>
    <t>2019-06-03</t>
  </si>
  <si>
    <t>2019-06-10</t>
  </si>
  <si>
    <t>2019-06-17</t>
  </si>
  <si>
    <t>2019-06-24</t>
  </si>
  <si>
    <t>Total outstanding exposure in derivative instruments as on June 30, 2019: Nil</t>
  </si>
  <si>
    <t>Total investment in Foreign Securities / ADRs / GDRs as on June 30, 2019: Nil</t>
  </si>
  <si>
    <t>Details of transactions of "Credit Default Swap" for half year ended June 30, 2019 : Nil.</t>
  </si>
  <si>
    <t>Average Portfolio Maturity : 36.28</t>
  </si>
  <si>
    <t>Expense Ratio as on 28/06/2019</t>
  </si>
  <si>
    <t>NAV as on 28/06/2019</t>
  </si>
  <si>
    <t>Weighted Average Expense Ratio as on 28/06/2019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</si>
</sst>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</numFmts>
  <fonts count="63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9" fillId="33" borderId="10" xfId="64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/>
    </xf>
    <xf numFmtId="0" fontId="9" fillId="0" borderId="10" xfId="66" applyFont="1" applyBorder="1">
      <alignment/>
      <protection/>
    </xf>
    <xf numFmtId="0" fontId="13" fillId="0" borderId="10" xfId="66" applyFont="1" applyBorder="1" applyAlignment="1">
      <alignment horizontal="left"/>
      <protection/>
    </xf>
    <xf numFmtId="10" fontId="0" fillId="0" borderId="10" xfId="66" applyNumberFormat="1" applyFont="1" applyBorder="1">
      <alignment/>
      <protection/>
    </xf>
    <xf numFmtId="10" fontId="13" fillId="0" borderId="10" xfId="66" applyNumberFormat="1" applyFont="1" applyBorder="1">
      <alignment/>
      <protection/>
    </xf>
    <xf numFmtId="0" fontId="0" fillId="0" borderId="10" xfId="66" applyFont="1" applyBorder="1">
      <alignment/>
      <protection/>
    </xf>
    <xf numFmtId="4" fontId="13" fillId="0" borderId="10" xfId="0" applyNumberFormat="1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4" fontId="9" fillId="33" borderId="11" xfId="64" applyNumberFormat="1" applyFont="1" applyFill="1" applyBorder="1" applyAlignment="1">
      <alignment horizontal="left"/>
      <protection/>
    </xf>
    <xf numFmtId="0" fontId="9" fillId="33" borderId="12" xfId="64" applyFont="1" applyFill="1" applyBorder="1">
      <alignment/>
      <protection/>
    </xf>
    <xf numFmtId="0" fontId="13" fillId="33" borderId="12" xfId="64" applyFont="1" applyFill="1" applyBorder="1" applyAlignment="1">
      <alignment horizontal="center"/>
      <protection/>
    </xf>
    <xf numFmtId="0" fontId="13" fillId="33" borderId="13" xfId="64" applyFont="1" applyFill="1" applyBorder="1">
      <alignment/>
      <protection/>
    </xf>
    <xf numFmtId="0" fontId="14" fillId="33" borderId="13" xfId="64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13" fillId="33" borderId="12" xfId="64" applyFont="1" applyFill="1" applyBorder="1" applyAlignment="1">
      <alignment horizontal="right"/>
      <protection/>
    </xf>
    <xf numFmtId="0" fontId="18" fillId="33" borderId="14" xfId="64" applyFont="1" applyFill="1" applyBorder="1" applyAlignment="1">
      <alignment horizontal="right" vertical="center"/>
      <protection/>
    </xf>
    <xf numFmtId="0" fontId="13" fillId="33" borderId="15" xfId="64" applyFont="1" applyFill="1" applyBorder="1">
      <alignment/>
      <protection/>
    </xf>
    <xf numFmtId="4" fontId="13" fillId="33" borderId="15" xfId="64" applyNumberFormat="1" applyFont="1" applyFill="1" applyBorder="1">
      <alignment/>
      <protection/>
    </xf>
    <xf numFmtId="0" fontId="13" fillId="33" borderId="16" xfId="64" applyFont="1" applyFill="1" applyBorder="1">
      <alignment/>
      <protection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67" fontId="19" fillId="33" borderId="10" xfId="64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9" fillId="33" borderId="17" xfId="64" applyFont="1" applyFill="1" applyBorder="1" applyAlignment="1">
      <alignment vertical="center" wrapText="1"/>
      <protection/>
    </xf>
    <xf numFmtId="2" fontId="19" fillId="33" borderId="18" xfId="64" applyNumberFormat="1" applyFont="1" applyFill="1" applyBorder="1" applyAlignment="1">
      <alignment vertical="center" wrapText="1"/>
      <protection/>
    </xf>
    <xf numFmtId="0" fontId="19" fillId="33" borderId="19" xfId="64" applyFont="1" applyFill="1" applyBorder="1" applyAlignment="1">
      <alignment vertical="center" wrapText="1"/>
      <protection/>
    </xf>
    <xf numFmtId="0" fontId="19" fillId="33" borderId="20" xfId="64" applyFont="1" applyFill="1" applyBorder="1" applyAlignment="1">
      <alignment vertical="center" wrapText="1"/>
      <protection/>
    </xf>
    <xf numFmtId="4" fontId="19" fillId="33" borderId="20" xfId="64" applyNumberFormat="1" applyFont="1" applyFill="1" applyBorder="1" applyAlignment="1">
      <alignment vertical="center" wrapText="1"/>
      <protection/>
    </xf>
    <xf numFmtId="2" fontId="19" fillId="33" borderId="21" xfId="64" applyNumberFormat="1" applyFont="1" applyFill="1" applyBorder="1" applyAlignment="1">
      <alignment vertical="center" wrapText="1"/>
      <protection/>
    </xf>
    <xf numFmtId="4" fontId="22" fillId="0" borderId="18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19" fillId="33" borderId="22" xfId="64" applyFont="1" applyFill="1" applyBorder="1" applyAlignment="1">
      <alignment horizontal="center"/>
      <protection/>
    </xf>
    <xf numFmtId="0" fontId="20" fillId="33" borderId="23" xfId="0" applyFont="1" applyFill="1" applyBorder="1" applyAlignment="1">
      <alignment horizontal="left"/>
    </xf>
    <xf numFmtId="0" fontId="20" fillId="33" borderId="23" xfId="0" applyFont="1" applyFill="1" applyBorder="1" applyAlignment="1">
      <alignment horizontal="right"/>
    </xf>
    <xf numFmtId="0" fontId="20" fillId="33" borderId="24" xfId="0" applyFont="1" applyFill="1" applyBorder="1" applyAlignment="1">
      <alignment horizontal="left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4" fontId="23" fillId="0" borderId="18" xfId="0" applyNumberFormat="1" applyFont="1" applyBorder="1" applyAlignment="1">
      <alignment horizontal="right"/>
    </xf>
    <xf numFmtId="0" fontId="20" fillId="33" borderId="23" xfId="64" applyFont="1" applyFill="1" applyBorder="1">
      <alignment/>
      <protection/>
    </xf>
    <xf numFmtId="4" fontId="20" fillId="33" borderId="23" xfId="64" applyNumberFormat="1" applyFont="1" applyFill="1" applyBorder="1">
      <alignment/>
      <protection/>
    </xf>
    <xf numFmtId="4" fontId="20" fillId="33" borderId="25" xfId="64" applyNumberFormat="1" applyFont="1" applyFill="1" applyBorder="1">
      <alignment/>
      <protection/>
    </xf>
    <xf numFmtId="0" fontId="19" fillId="33" borderId="26" xfId="64" applyFont="1" applyFill="1" applyBorder="1" applyAlignment="1">
      <alignment horizontal="center"/>
      <protection/>
    </xf>
    <xf numFmtId="0" fontId="20" fillId="33" borderId="15" xfId="0" applyFont="1" applyFill="1" applyBorder="1" applyAlignment="1">
      <alignment horizontal="left"/>
    </xf>
    <xf numFmtId="0" fontId="20" fillId="33" borderId="15" xfId="64" applyFont="1" applyFill="1" applyBorder="1">
      <alignment/>
      <protection/>
    </xf>
    <xf numFmtId="0" fontId="20" fillId="33" borderId="24" xfId="64" applyFont="1" applyFill="1" applyBorder="1">
      <alignment/>
      <protection/>
    </xf>
    <xf numFmtId="0" fontId="20" fillId="33" borderId="17" xfId="64" applyFont="1" applyFill="1" applyBorder="1">
      <alignment/>
      <protection/>
    </xf>
    <xf numFmtId="2" fontId="19" fillId="33" borderId="18" xfId="64" applyNumberFormat="1" applyFont="1" applyFill="1" applyBorder="1">
      <alignment/>
      <protection/>
    </xf>
    <xf numFmtId="0" fontId="19" fillId="33" borderId="17" xfId="64" applyFont="1" applyFill="1" applyBorder="1" applyAlignment="1">
      <alignment horizontal="center"/>
      <protection/>
    </xf>
    <xf numFmtId="0" fontId="20" fillId="33" borderId="27" xfId="64" applyFont="1" applyFill="1" applyBorder="1">
      <alignment/>
      <protection/>
    </xf>
    <xf numFmtId="0" fontId="20" fillId="33" borderId="28" xfId="64" applyFont="1" applyFill="1" applyBorder="1">
      <alignment/>
      <protection/>
    </xf>
    <xf numFmtId="0" fontId="20" fillId="33" borderId="29" xfId="64" applyFont="1" applyFill="1" applyBorder="1" applyAlignment="1">
      <alignment horizontal="center" wrapText="1"/>
      <protection/>
    </xf>
    <xf numFmtId="2" fontId="20" fillId="33" borderId="30" xfId="64" applyNumberFormat="1" applyFont="1" applyFill="1" applyBorder="1" applyAlignment="1">
      <alignment horizontal="center" wrapText="1"/>
      <protection/>
    </xf>
    <xf numFmtId="167" fontId="19" fillId="33" borderId="29" xfId="64" applyNumberFormat="1" applyFont="1" applyFill="1" applyBorder="1">
      <alignment/>
      <protection/>
    </xf>
    <xf numFmtId="2" fontId="19" fillId="33" borderId="30" xfId="64" applyNumberFormat="1" applyFont="1" applyFill="1" applyBorder="1">
      <alignment/>
      <protection/>
    </xf>
    <xf numFmtId="167" fontId="19" fillId="33" borderId="27" xfId="64" applyNumberFormat="1" applyFont="1" applyFill="1" applyBorder="1">
      <alignment/>
      <protection/>
    </xf>
    <xf numFmtId="167" fontId="19" fillId="33" borderId="23" xfId="64" applyNumberFormat="1" applyFont="1" applyFill="1" applyBorder="1">
      <alignment/>
      <protection/>
    </xf>
    <xf numFmtId="167" fontId="19" fillId="33" borderId="28" xfId="64" applyNumberFormat="1" applyFont="1" applyFill="1" applyBorder="1">
      <alignment/>
      <protection/>
    </xf>
    <xf numFmtId="167" fontId="19" fillId="33" borderId="30" xfId="64" applyNumberFormat="1" applyFont="1" applyFill="1" applyBorder="1">
      <alignment/>
      <protection/>
    </xf>
    <xf numFmtId="49" fontId="19" fillId="33" borderId="17" xfId="64" applyNumberFormat="1" applyFont="1" applyFill="1" applyBorder="1" applyAlignment="1">
      <alignment horizontal="center"/>
      <protection/>
    </xf>
    <xf numFmtId="17" fontId="26" fillId="0" borderId="10" xfId="0" applyNumberFormat="1" applyFont="1" applyBorder="1" applyAlignment="1">
      <alignment horizontal="left"/>
    </xf>
    <xf numFmtId="170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/>
    </xf>
    <xf numFmtId="0" fontId="22" fillId="33" borderId="17" xfId="0" applyFont="1" applyFill="1" applyBorder="1" applyAlignment="1">
      <alignment/>
    </xf>
    <xf numFmtId="0" fontId="19" fillId="33" borderId="27" xfId="64" applyFont="1" applyFill="1" applyBorder="1">
      <alignment/>
      <protection/>
    </xf>
    <xf numFmtId="0" fontId="19" fillId="33" borderId="23" xfId="64" applyFont="1" applyFill="1" applyBorder="1">
      <alignment/>
      <protection/>
    </xf>
    <xf numFmtId="0" fontId="19" fillId="33" borderId="31" xfId="64" applyFont="1" applyFill="1" applyBorder="1">
      <alignment/>
      <protection/>
    </xf>
    <xf numFmtId="0" fontId="19" fillId="33" borderId="32" xfId="64" applyFont="1" applyFill="1" applyBorder="1">
      <alignment/>
      <protection/>
    </xf>
    <xf numFmtId="0" fontId="19" fillId="33" borderId="17" xfId="64" applyFont="1" applyFill="1" applyBorder="1">
      <alignment/>
      <protection/>
    </xf>
    <xf numFmtId="0" fontId="19" fillId="33" borderId="17" xfId="64" applyFont="1" applyFill="1" applyBorder="1" applyAlignment="1">
      <alignment horizontal="center" wrapText="1"/>
      <protection/>
    </xf>
    <xf numFmtId="0" fontId="19" fillId="33" borderId="33" xfId="64" applyFont="1" applyFill="1" applyBorder="1" applyAlignment="1">
      <alignment horizontal="right" vertical="center"/>
      <protection/>
    </xf>
    <xf numFmtId="0" fontId="19" fillId="33" borderId="34" xfId="64" applyFont="1" applyFill="1" applyBorder="1">
      <alignment/>
      <protection/>
    </xf>
    <xf numFmtId="4" fontId="19" fillId="33" borderId="34" xfId="64" applyNumberFormat="1" applyFont="1" applyFill="1" applyBorder="1">
      <alignment/>
      <protection/>
    </xf>
    <xf numFmtId="2" fontId="19" fillId="33" borderId="35" xfId="64" applyNumberFormat="1" applyFont="1" applyFill="1" applyBorder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0" xfId="64" applyFill="1" applyBorder="1" applyAlignment="1">
      <alignment vertical="center" wrapText="1"/>
      <protection/>
    </xf>
    <xf numFmtId="4" fontId="0" fillId="33" borderId="10" xfId="64" applyNumberForma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0" fillId="0" borderId="10" xfId="64" applyBorder="1">
      <alignment/>
      <protection/>
    </xf>
    <xf numFmtId="0" fontId="9" fillId="0" borderId="10" xfId="64" applyFont="1" applyBorder="1">
      <alignment/>
      <protection/>
    </xf>
    <xf numFmtId="3" fontId="9" fillId="0" borderId="10" xfId="64" applyNumberFormat="1" applyFont="1" applyBorder="1" applyAlignment="1">
      <alignment horizontal="center"/>
      <protection/>
    </xf>
    <xf numFmtId="4" fontId="0" fillId="0" borderId="10" xfId="64" applyNumberFormat="1" applyBorder="1">
      <alignment/>
      <protection/>
    </xf>
    <xf numFmtId="4" fontId="9" fillId="0" borderId="10" xfId="64" applyNumberFormat="1" applyFont="1" applyBorder="1">
      <alignment/>
      <protection/>
    </xf>
    <xf numFmtId="3" fontId="9" fillId="0" borderId="10" xfId="64" applyNumberFormat="1" applyFont="1" applyBorder="1">
      <alignment/>
      <protection/>
    </xf>
    <xf numFmtId="3" fontId="0" fillId="0" borderId="10" xfId="64" applyNumberFormat="1" applyBorder="1">
      <alignment/>
      <protection/>
    </xf>
    <xf numFmtId="0" fontId="13" fillId="0" borderId="10" xfId="64" applyFont="1" applyBorder="1" applyAlignment="1">
      <alignment horizontal="center"/>
      <protection/>
    </xf>
    <xf numFmtId="49" fontId="13" fillId="0" borderId="10" xfId="64" applyNumberFormat="1" applyFont="1" applyBorder="1" applyAlignment="1">
      <alignment horizontal="left"/>
      <protection/>
    </xf>
    <xf numFmtId="10" fontId="13" fillId="0" borderId="10" xfId="64" applyNumberFormat="1" applyFont="1" applyBorder="1" applyAlignment="1">
      <alignment horizontal="right"/>
      <protection/>
    </xf>
    <xf numFmtId="4" fontId="13" fillId="0" borderId="10" xfId="64" applyNumberFormat="1" applyFont="1" applyBorder="1">
      <alignment/>
      <protection/>
    </xf>
    <xf numFmtId="49" fontId="13" fillId="0" borderId="10" xfId="64" applyNumberFormat="1" applyFont="1" applyBorder="1">
      <alignment/>
      <protection/>
    </xf>
    <xf numFmtId="4" fontId="13" fillId="0" borderId="10" xfId="64" applyNumberFormat="1" applyFont="1" applyBorder="1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>
      <alignment/>
      <protection/>
    </xf>
    <xf numFmtId="4" fontId="13" fillId="0" borderId="10" xfId="64" applyNumberFormat="1" applyFont="1" applyBorder="1" applyAlignment="1">
      <alignment horizontal="right"/>
      <protection/>
    </xf>
    <xf numFmtId="49" fontId="13" fillId="0" borderId="10" xfId="64" applyNumberFormat="1" applyFont="1" applyBorder="1" applyAlignment="1">
      <alignment horizontal="left"/>
      <protection/>
    </xf>
    <xf numFmtId="4" fontId="9" fillId="0" borderId="10" xfId="64" applyNumberFormat="1" applyFont="1" applyBorder="1" applyAlignment="1">
      <alignment horizontal="right"/>
      <protection/>
    </xf>
    <xf numFmtId="10" fontId="9" fillId="0" borderId="10" xfId="64" applyNumberFormat="1" applyFont="1" applyBorder="1">
      <alignment/>
      <protection/>
    </xf>
    <xf numFmtId="0" fontId="0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0" fillId="33" borderId="36" xfId="64" applyFill="1" applyBorder="1">
      <alignment/>
      <protection/>
    </xf>
    <xf numFmtId="0" fontId="0" fillId="33" borderId="11" xfId="64" applyFill="1" applyBorder="1">
      <alignment/>
      <protection/>
    </xf>
    <xf numFmtId="4" fontId="0" fillId="33" borderId="11" xfId="64" applyNumberFormat="1" applyFill="1" applyBorder="1">
      <alignment/>
      <protection/>
    </xf>
    <xf numFmtId="0" fontId="0" fillId="33" borderId="0" xfId="64" applyFill="1">
      <alignment/>
      <protection/>
    </xf>
    <xf numFmtId="2" fontId="0" fillId="33" borderId="0" xfId="64" applyNumberFormat="1" applyFill="1">
      <alignment/>
      <protection/>
    </xf>
    <xf numFmtId="4" fontId="0" fillId="33" borderId="0" xfId="64" applyNumberFormat="1" applyFill="1">
      <alignment/>
      <protection/>
    </xf>
    <xf numFmtId="0" fontId="13" fillId="33" borderId="0" xfId="64" applyFont="1" applyFill="1">
      <alignment/>
      <protection/>
    </xf>
    <xf numFmtId="4" fontId="13" fillId="33" borderId="0" xfId="64" applyNumberFormat="1" applyFont="1" applyFill="1">
      <alignment/>
      <protection/>
    </xf>
    <xf numFmtId="0" fontId="14" fillId="33" borderId="0" xfId="64" applyFont="1" applyFill="1">
      <alignment/>
      <protection/>
    </xf>
    <xf numFmtId="0" fontId="14" fillId="33" borderId="0" xfId="64" applyFont="1" applyFill="1" applyAlignment="1">
      <alignment horizontal="right"/>
      <protection/>
    </xf>
    <xf numFmtId="167" fontId="13" fillId="33" borderId="0" xfId="64" applyNumberFormat="1" applyFont="1" applyFill="1">
      <alignment/>
      <protection/>
    </xf>
    <xf numFmtId="0" fontId="13" fillId="0" borderId="0" xfId="64" applyFont="1">
      <alignment/>
      <protection/>
    </xf>
    <xf numFmtId="10" fontId="13" fillId="0" borderId="0" xfId="64" applyNumberFormat="1" applyFont="1" applyAlignment="1">
      <alignment horizontal="left"/>
      <protection/>
    </xf>
    <xf numFmtId="0" fontId="20" fillId="0" borderId="17" xfId="64" applyFont="1" applyBorder="1" applyAlignment="1">
      <alignment horizontal="center"/>
      <protection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18" xfId="0" applyNumberFormat="1" applyFont="1" applyBorder="1" applyAlignment="1">
      <alignment/>
    </xf>
    <xf numFmtId="0" fontId="20" fillId="0" borderId="17" xfId="64" applyFont="1" applyBorder="1" applyAlignment="1">
      <alignment horizontal="right"/>
      <protection/>
    </xf>
    <xf numFmtId="4" fontId="22" fillId="0" borderId="0" xfId="0" applyNumberFormat="1" applyFont="1" applyAlignment="1">
      <alignment horizontal="right"/>
    </xf>
    <xf numFmtId="0" fontId="22" fillId="33" borderId="23" xfId="0" applyFont="1" applyFill="1" applyBorder="1" applyAlignment="1">
      <alignment/>
    </xf>
    <xf numFmtId="4" fontId="20" fillId="33" borderId="23" xfId="0" applyNumberFormat="1" applyFont="1" applyFill="1" applyBorder="1" applyAlignment="1">
      <alignment/>
    </xf>
    <xf numFmtId="4" fontId="20" fillId="33" borderId="25" xfId="0" applyNumberFormat="1" applyFont="1" applyFill="1" applyBorder="1" applyAlignment="1">
      <alignment/>
    </xf>
    <xf numFmtId="0" fontId="19" fillId="0" borderId="17" xfId="64" applyFont="1" applyBorder="1" applyAlignment="1">
      <alignment horizontal="center"/>
      <protection/>
    </xf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/>
    </xf>
    <xf numFmtId="4" fontId="20" fillId="0" borderId="18" xfId="0" applyNumberFormat="1" applyFont="1" applyBorder="1" applyAlignment="1">
      <alignment/>
    </xf>
    <xf numFmtId="0" fontId="19" fillId="0" borderId="0" xfId="0" applyFont="1" applyAlignment="1">
      <alignment horizontal="left"/>
    </xf>
    <xf numFmtId="3" fontId="19" fillId="0" borderId="0" xfId="64" applyNumberFormat="1" applyFont="1">
      <alignment/>
      <protection/>
    </xf>
    <xf numFmtId="0" fontId="20" fillId="0" borderId="26" xfId="64" applyFont="1" applyBorder="1" applyAlignment="1">
      <alignment horizontal="center" vertical="center"/>
      <protection/>
    </xf>
    <xf numFmtId="0" fontId="22" fillId="0" borderId="24" xfId="0" applyFont="1" applyBorder="1" applyAlignment="1">
      <alignment/>
    </xf>
    <xf numFmtId="3" fontId="19" fillId="0" borderId="24" xfId="64" applyNumberFormat="1" applyFont="1" applyBorder="1" applyAlignment="1">
      <alignment vertical="center"/>
      <protection/>
    </xf>
    <xf numFmtId="4" fontId="20" fillId="33" borderId="24" xfId="0" applyNumberFormat="1" applyFont="1" applyFill="1" applyBorder="1" applyAlignment="1">
      <alignment/>
    </xf>
    <xf numFmtId="4" fontId="20" fillId="33" borderId="37" xfId="0" applyNumberFormat="1" applyFont="1" applyFill="1" applyBorder="1" applyAlignment="1">
      <alignment/>
    </xf>
    <xf numFmtId="0" fontId="20" fillId="0" borderId="0" xfId="64" applyFont="1">
      <alignment/>
      <protection/>
    </xf>
    <xf numFmtId="0" fontId="19" fillId="0" borderId="0" xfId="64" applyFont="1">
      <alignment/>
      <protection/>
    </xf>
    <xf numFmtId="0" fontId="20" fillId="0" borderId="26" xfId="64" applyFont="1" applyBorder="1" applyAlignment="1">
      <alignment horizontal="right"/>
      <protection/>
    </xf>
    <xf numFmtId="0" fontId="19" fillId="0" borderId="24" xfId="64" applyFont="1" applyBorder="1">
      <alignment/>
      <protection/>
    </xf>
    <xf numFmtId="3" fontId="19" fillId="0" borderId="24" xfId="64" applyNumberFormat="1" applyFont="1" applyBorder="1">
      <alignment/>
      <protection/>
    </xf>
    <xf numFmtId="4" fontId="20" fillId="0" borderId="24" xfId="64" applyNumberFormat="1" applyFont="1" applyBorder="1">
      <alignment/>
      <protection/>
    </xf>
    <xf numFmtId="4" fontId="20" fillId="0" borderId="37" xfId="64" applyNumberFormat="1" applyFont="1" applyBorder="1">
      <alignment/>
      <protection/>
    </xf>
    <xf numFmtId="4" fontId="19" fillId="0" borderId="0" xfId="64" applyNumberFormat="1" applyFont="1">
      <alignment/>
      <protection/>
    </xf>
    <xf numFmtId="2" fontId="19" fillId="0" borderId="18" xfId="64" applyNumberFormat="1" applyFont="1" applyBorder="1">
      <alignment/>
      <protection/>
    </xf>
    <xf numFmtId="0" fontId="20" fillId="0" borderId="24" xfId="64" applyFont="1" applyBorder="1">
      <alignment/>
      <protection/>
    </xf>
    <xf numFmtId="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9" fillId="33" borderId="0" xfId="64" applyFont="1" applyFill="1">
      <alignment/>
      <protection/>
    </xf>
    <xf numFmtId="4" fontId="19" fillId="33" borderId="0" xfId="64" applyNumberFormat="1" applyFont="1" applyFill="1">
      <alignment/>
      <protection/>
    </xf>
    <xf numFmtId="167" fontId="24" fillId="33" borderId="0" xfId="64" applyNumberFormat="1" applyFont="1" applyFill="1">
      <alignment/>
      <protection/>
    </xf>
    <xf numFmtId="167" fontId="19" fillId="33" borderId="0" xfId="64" applyNumberFormat="1" applyFont="1" applyFill="1">
      <alignment/>
      <protection/>
    </xf>
    <xf numFmtId="169" fontId="25" fillId="34" borderId="10" xfId="64" applyNumberFormat="1" applyFont="1" applyFill="1" applyBorder="1" applyAlignment="1">
      <alignment horizontal="left" vertical="top" wrapText="1"/>
      <protection/>
    </xf>
    <xf numFmtId="171" fontId="19" fillId="33" borderId="0" xfId="64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7" fontId="28" fillId="33" borderId="0" xfId="64" applyNumberFormat="1" applyFont="1" applyFill="1">
      <alignment/>
      <protection/>
    </xf>
    <xf numFmtId="10" fontId="19" fillId="0" borderId="0" xfId="64" applyNumberFormat="1" applyFont="1">
      <alignment/>
      <protection/>
    </xf>
    <xf numFmtId="10" fontId="19" fillId="0" borderId="28" xfId="64" applyNumberFormat="1" applyFont="1" applyBorder="1">
      <alignment/>
      <protection/>
    </xf>
    <xf numFmtId="10" fontId="19" fillId="0" borderId="38" xfId="64" applyNumberFormat="1" applyFont="1" applyBorder="1">
      <alignment/>
      <protection/>
    </xf>
    <xf numFmtId="0" fontId="0" fillId="33" borderId="12" xfId="64" applyFill="1" applyBorder="1" applyAlignment="1">
      <alignment vertical="center" wrapText="1"/>
      <protection/>
    </xf>
    <xf numFmtId="0" fontId="0" fillId="33" borderId="0" xfId="64" applyFill="1" applyAlignment="1">
      <alignment vertical="center" wrapText="1"/>
      <protection/>
    </xf>
    <xf numFmtId="4" fontId="0" fillId="33" borderId="0" xfId="64" applyNumberFormat="1" applyFill="1" applyAlignment="1">
      <alignment vertical="center" wrapText="1"/>
      <protection/>
    </xf>
    <xf numFmtId="0" fontId="0" fillId="33" borderId="13" xfId="64" applyFill="1" applyBorder="1" applyAlignment="1">
      <alignment vertical="center" wrapText="1"/>
      <protection/>
    </xf>
    <xf numFmtId="0" fontId="0" fillId="0" borderId="10" xfId="64" applyFont="1" applyBorder="1" applyAlignment="1">
      <alignment horizontal="center"/>
      <protection/>
    </xf>
    <xf numFmtId="49" fontId="13" fillId="0" borderId="10" xfId="64" applyNumberFormat="1" applyFont="1" applyFill="1" applyBorder="1" applyAlignment="1" applyProtection="1">
      <alignment horizontal="left"/>
      <protection/>
    </xf>
    <xf numFmtId="10" fontId="13" fillId="0" borderId="10" xfId="64" applyNumberFormat="1" applyFont="1" applyFill="1" applyBorder="1" applyAlignment="1" applyProtection="1">
      <alignment horizontal="right"/>
      <protection/>
    </xf>
    <xf numFmtId="4" fontId="14" fillId="0" borderId="10" xfId="47" applyNumberFormat="1" applyFont="1" applyFill="1" applyBorder="1" applyAlignment="1" applyProtection="1">
      <alignment horizontal="right"/>
      <protection/>
    </xf>
    <xf numFmtId="4" fontId="13" fillId="0" borderId="10" xfId="47" applyNumberFormat="1" applyFont="1" applyFill="1" applyBorder="1" applyAlignment="1" applyProtection="1">
      <alignment horizontal="right"/>
      <protection/>
    </xf>
    <xf numFmtId="4" fontId="5" fillId="0" borderId="10" xfId="47" applyNumberFormat="1" applyFont="1" applyFill="1" applyBorder="1" applyAlignment="1" applyProtection="1">
      <alignment horizontal="right"/>
      <protection/>
    </xf>
    <xf numFmtId="164" fontId="5" fillId="0" borderId="10" xfId="47" applyFont="1" applyFill="1" applyBorder="1" applyAlignment="1" applyProtection="1">
      <alignment horizontal="right"/>
      <protection/>
    </xf>
    <xf numFmtId="4" fontId="4" fillId="0" borderId="10" xfId="47" applyNumberFormat="1" applyFont="1" applyFill="1" applyBorder="1" applyAlignment="1" applyProtection="1">
      <alignment horizontal="right"/>
      <protection/>
    </xf>
    <xf numFmtId="10" fontId="14" fillId="0" borderId="10" xfId="47" applyNumberFormat="1" applyFont="1" applyFill="1" applyBorder="1" applyAlignment="1" applyProtection="1">
      <alignment horizontal="right"/>
      <protection/>
    </xf>
    <xf numFmtId="10" fontId="13" fillId="0" borderId="10" xfId="47" applyNumberFormat="1" applyFont="1" applyFill="1" applyBorder="1" applyAlignment="1" applyProtection="1">
      <alignment horizontal="right"/>
      <protection/>
    </xf>
    <xf numFmtId="4" fontId="9" fillId="0" borderId="10" xfId="47" applyNumberFormat="1" applyFont="1" applyFill="1" applyBorder="1" applyAlignment="1" applyProtection="1">
      <alignment horizontal="right"/>
      <protection/>
    </xf>
    <xf numFmtId="10" fontId="9" fillId="0" borderId="10" xfId="47" applyNumberFormat="1" applyFont="1" applyFill="1" applyBorder="1" applyAlignment="1" applyProtection="1">
      <alignment horizontal="right"/>
      <protection/>
    </xf>
    <xf numFmtId="4" fontId="0" fillId="0" borderId="10" xfId="47" applyNumberFormat="1" applyFont="1" applyFill="1" applyBorder="1" applyAlignment="1" applyProtection="1">
      <alignment horizontal="right"/>
      <protection/>
    </xf>
    <xf numFmtId="10" fontId="0" fillId="0" borderId="10" xfId="47" applyNumberFormat="1" applyFont="1" applyFill="1" applyBorder="1" applyAlignment="1" applyProtection="1">
      <alignment horizontal="right"/>
      <protection/>
    </xf>
    <xf numFmtId="10" fontId="0" fillId="33" borderId="39" xfId="64" applyNumberFormat="1" applyFont="1" applyFill="1" applyBorder="1">
      <alignment/>
      <protection/>
    </xf>
    <xf numFmtId="0" fontId="0" fillId="33" borderId="13" xfId="64" applyFont="1" applyFill="1" applyBorder="1">
      <alignment/>
      <protection/>
    </xf>
    <xf numFmtId="0" fontId="13" fillId="0" borderId="0" xfId="54" applyNumberFormat="1" applyFont="1" applyFill="1" applyBorder="1" applyAlignment="1" applyProtection="1">
      <alignment horizontal="left" vertical="top"/>
      <protection/>
    </xf>
    <xf numFmtId="0" fontId="19" fillId="33" borderId="0" xfId="64" applyFont="1" applyFill="1" applyAlignment="1">
      <alignment vertical="center" wrapText="1"/>
      <protection/>
    </xf>
    <xf numFmtId="4" fontId="19" fillId="33" borderId="0" xfId="64" applyNumberFormat="1" applyFont="1" applyFill="1" applyAlignment="1">
      <alignment vertical="center" wrapText="1"/>
      <protection/>
    </xf>
    <xf numFmtId="49" fontId="19" fillId="0" borderId="0" xfId="0" applyNumberFormat="1" applyFont="1" applyAlignment="1">
      <alignment/>
    </xf>
    <xf numFmtId="10" fontId="19" fillId="0" borderId="0" xfId="73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4" fontId="13" fillId="0" borderId="10" xfId="64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0" fontId="5" fillId="34" borderId="40" xfId="0" applyFont="1" applyFill="1" applyBorder="1" applyAlignment="1">
      <alignment vertical="top" wrapText="1"/>
    </xf>
    <xf numFmtId="0" fontId="5" fillId="34" borderId="41" xfId="0" applyFont="1" applyFill="1" applyBorder="1" applyAlignment="1">
      <alignment vertical="top" wrapText="1"/>
    </xf>
    <xf numFmtId="10" fontId="19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19" fillId="33" borderId="43" xfId="64" applyFont="1" applyFill="1" applyBorder="1" applyAlignment="1">
      <alignment horizontal="center"/>
      <protection/>
    </xf>
    <xf numFmtId="0" fontId="20" fillId="33" borderId="44" xfId="64" applyFont="1" applyFill="1" applyBorder="1">
      <alignment/>
      <protection/>
    </xf>
    <xf numFmtId="4" fontId="19" fillId="33" borderId="44" xfId="64" applyNumberFormat="1" applyFont="1" applyFill="1" applyBorder="1">
      <alignment/>
      <protection/>
    </xf>
    <xf numFmtId="2" fontId="19" fillId="33" borderId="45" xfId="64" applyNumberFormat="1" applyFont="1" applyFill="1" applyBorder="1">
      <alignment/>
      <protection/>
    </xf>
    <xf numFmtId="177" fontId="26" fillId="0" borderId="10" xfId="0" applyNumberFormat="1" applyFont="1" applyBorder="1" applyAlignment="1">
      <alignment horizontal="left"/>
    </xf>
    <xf numFmtId="0" fontId="12" fillId="34" borderId="46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3" borderId="10" xfId="64" applyFont="1" applyFill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11" fillId="33" borderId="20" xfId="65" applyNumberFormat="1" applyFont="1" applyFill="1" applyBorder="1" applyAlignment="1" applyProtection="1">
      <alignment horizontal="center" vertical="center" wrapText="1"/>
      <protection/>
    </xf>
    <xf numFmtId="0" fontId="9" fillId="34" borderId="46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4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0" fillId="33" borderId="48" xfId="64" applyFont="1" applyFill="1" applyBorder="1" applyAlignment="1">
      <alignment horizontal="center" vertical="center" wrapText="1"/>
      <protection/>
    </xf>
    <xf numFmtId="0" fontId="22" fillId="33" borderId="48" xfId="65" applyNumberFormat="1" applyFont="1" applyFill="1" applyBorder="1" applyAlignment="1" applyProtection="1">
      <alignment horizontal="center" vertical="center" wrapText="1"/>
      <protection/>
    </xf>
    <xf numFmtId="0" fontId="5" fillId="34" borderId="46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20" fillId="33" borderId="49" xfId="64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29" fillId="34" borderId="46" xfId="0" applyFont="1" applyFill="1" applyBorder="1" applyAlignment="1">
      <alignment horizontal="center" vertical="top" wrapText="1"/>
    </xf>
    <xf numFmtId="0" fontId="29" fillId="34" borderId="24" xfId="0" applyFont="1" applyFill="1" applyBorder="1" applyAlignment="1">
      <alignment horizontal="center" vertical="top" wrapText="1"/>
    </xf>
    <xf numFmtId="0" fontId="29" fillId="34" borderId="47" xfId="0" applyFont="1" applyFill="1" applyBorder="1" applyAlignment="1">
      <alignment horizontal="center" vertical="top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Percent 3" xfId="75"/>
    <cellStyle name="Style 1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10.7109375" style="1" customWidth="1"/>
    <col min="8" max="16384" width="11.57421875" style="1" customWidth="1"/>
  </cols>
  <sheetData>
    <row r="1" spans="1:3" ht="12">
      <c r="A1" s="239" t="s">
        <v>263</v>
      </c>
      <c r="B1" s="239"/>
      <c r="C1" s="2"/>
    </row>
    <row r="2" spans="1:3" ht="17.25" customHeight="1">
      <c r="A2" s="3" t="s">
        <v>0</v>
      </c>
      <c r="B2" s="3" t="s">
        <v>1</v>
      </c>
      <c r="C2" s="2"/>
    </row>
    <row r="3" spans="1:3" ht="18" customHeight="1">
      <c r="A3" s="3" t="s">
        <v>2</v>
      </c>
      <c r="B3" s="3" t="s">
        <v>3</v>
      </c>
      <c r="C3" s="2"/>
    </row>
    <row r="4" spans="1:3" ht="36" customHeight="1">
      <c r="A4" s="3" t="s">
        <v>4</v>
      </c>
      <c r="B4" s="4" t="s">
        <v>5</v>
      </c>
      <c r="C4" s="2"/>
    </row>
    <row r="5" spans="1:2" ht="64.5" customHeight="1">
      <c r="A5" s="4" t="s">
        <v>6</v>
      </c>
      <c r="B5" s="5" t="s">
        <v>7</v>
      </c>
    </row>
    <row r="6" spans="1:3" ht="24">
      <c r="A6" s="4" t="s">
        <v>8</v>
      </c>
      <c r="B6" s="6" t="s">
        <v>264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12</v>
      </c>
    </row>
    <row r="8" spans="1:4" ht="12.75">
      <c r="A8" s="8" t="s">
        <v>13</v>
      </c>
      <c r="B8" s="222">
        <v>0.1702042088834983</v>
      </c>
      <c r="C8" s="222">
        <v>0.16374995201553677</v>
      </c>
      <c r="D8" s="222">
        <v>0.13943692321245904</v>
      </c>
    </row>
    <row r="9" spans="1:4" ht="12.75">
      <c r="A9" s="8" t="s">
        <v>14</v>
      </c>
      <c r="B9" s="222">
        <v>0.06512238875935417</v>
      </c>
      <c r="C9" s="222">
        <v>0.05767969244384852</v>
      </c>
      <c r="D9" s="222">
        <v>0.0665060328213869</v>
      </c>
    </row>
    <row r="10" spans="1:4" ht="12.75">
      <c r="A10" s="8" t="s">
        <v>15</v>
      </c>
      <c r="B10" s="222">
        <v>0.14136687650653856</v>
      </c>
      <c r="C10" s="222">
        <v>0.13441615576637722</v>
      </c>
      <c r="D10" s="222">
        <v>0.12800594310945312</v>
      </c>
    </row>
    <row r="11" spans="1:4" ht="12.75">
      <c r="A11" s="8" t="s">
        <v>16</v>
      </c>
      <c r="B11" s="222">
        <v>0.13034776544657123</v>
      </c>
      <c r="C11" s="222">
        <v>0.12384046119329839</v>
      </c>
      <c r="D11" s="222">
        <v>0.10640685676640671</v>
      </c>
    </row>
    <row r="12" spans="1:4" ht="24">
      <c r="A12" s="8" t="s">
        <v>318</v>
      </c>
      <c r="B12" s="219">
        <v>26.0797</v>
      </c>
      <c r="C12" s="219">
        <v>25.2147</v>
      </c>
      <c r="D12" s="9"/>
    </row>
    <row r="13" spans="1:4" ht="12">
      <c r="A13" s="8" t="s">
        <v>17</v>
      </c>
      <c r="B13" s="9" t="s">
        <v>18</v>
      </c>
      <c r="C13" s="9" t="s">
        <v>18</v>
      </c>
      <c r="D13" s="9" t="s">
        <v>19</v>
      </c>
    </row>
    <row r="14" spans="1:3" ht="12">
      <c r="A14" s="240" t="s">
        <v>317</v>
      </c>
      <c r="B14" s="240"/>
      <c r="C14" s="2"/>
    </row>
    <row r="15" spans="1:4" ht="12.75" customHeight="1">
      <c r="A15" s="10" t="s">
        <v>10</v>
      </c>
      <c r="B15" s="107">
        <v>0.0135</v>
      </c>
      <c r="C15" s="241" t="s">
        <v>20</v>
      </c>
      <c r="D15" s="241"/>
    </row>
    <row r="16" spans="1:4" ht="12">
      <c r="A16" s="10" t="s">
        <v>11</v>
      </c>
      <c r="B16" s="107">
        <v>0.021</v>
      </c>
      <c r="C16" s="241"/>
      <c r="D16" s="241"/>
    </row>
    <row r="17" spans="1:4" ht="24">
      <c r="A17" s="4" t="s">
        <v>21</v>
      </c>
      <c r="B17" s="107">
        <v>0.015081</v>
      </c>
      <c r="C17" s="241"/>
      <c r="D17" s="241"/>
    </row>
    <row r="18" spans="1:7" ht="24" customHeight="1">
      <c r="A18" s="242"/>
      <c r="B18" s="242"/>
      <c r="C18" s="242"/>
      <c r="D18" s="242"/>
      <c r="E18" s="242"/>
      <c r="F18" s="242"/>
      <c r="G18" s="242"/>
    </row>
    <row r="19" spans="1:7" ht="21" customHeight="1">
      <c r="A19" s="230" t="s">
        <v>22</v>
      </c>
      <c r="B19" s="231"/>
      <c r="C19" s="231"/>
      <c r="D19" s="231"/>
      <c r="E19" s="231"/>
      <c r="F19" s="231"/>
      <c r="G19" s="232"/>
    </row>
    <row r="20" spans="1:7" ht="12.75" customHeight="1">
      <c r="A20" s="192"/>
      <c r="B20" s="193"/>
      <c r="C20" s="193"/>
      <c r="D20" s="193"/>
      <c r="E20" s="194"/>
      <c r="F20" s="194"/>
      <c r="G20" s="195"/>
    </row>
    <row r="21" spans="1:7" ht="12.75" customHeight="1">
      <c r="A21" s="234" t="s">
        <v>23</v>
      </c>
      <c r="B21" s="234"/>
      <c r="C21" s="234"/>
      <c r="D21" s="234"/>
      <c r="E21" s="234"/>
      <c r="F21" s="234"/>
      <c r="G21" s="234"/>
    </row>
    <row r="22" spans="1:7" ht="15" customHeight="1">
      <c r="A22" s="234" t="s">
        <v>24</v>
      </c>
      <c r="B22" s="234"/>
      <c r="C22" s="234"/>
      <c r="D22" s="234"/>
      <c r="E22" s="234"/>
      <c r="F22" s="234"/>
      <c r="G22" s="234"/>
    </row>
    <row r="23" spans="1:7" ht="12.75" customHeight="1">
      <c r="A23" s="235" t="s">
        <v>25</v>
      </c>
      <c r="B23" s="235"/>
      <c r="C23" s="235"/>
      <c r="D23" s="235"/>
      <c r="E23" s="235"/>
      <c r="F23" s="235"/>
      <c r="G23" s="235"/>
    </row>
    <row r="24" spans="1:7" ht="12.75" customHeight="1">
      <c r="A24" s="192"/>
      <c r="B24" s="193"/>
      <c r="C24" s="193"/>
      <c r="D24" s="193"/>
      <c r="E24" s="194"/>
      <c r="F24" s="194"/>
      <c r="G24" s="195"/>
    </row>
    <row r="25" spans="1:7" ht="12.75" customHeight="1">
      <c r="A25" s="236" t="s">
        <v>265</v>
      </c>
      <c r="B25" s="237"/>
      <c r="C25" s="237"/>
      <c r="D25" s="237"/>
      <c r="E25" s="237"/>
      <c r="F25" s="237"/>
      <c r="G25" s="238"/>
    </row>
    <row r="26" spans="1:7" ht="12.75">
      <c r="A26" s="108"/>
      <c r="B26" s="108"/>
      <c r="C26" s="108"/>
      <c r="D26" s="108"/>
      <c r="E26" s="109"/>
      <c r="F26" s="109"/>
      <c r="G26" s="108"/>
    </row>
    <row r="27" spans="1:7" ht="15.75">
      <c r="A27" s="233" t="s">
        <v>26</v>
      </c>
      <c r="B27" s="233"/>
      <c r="C27" s="233"/>
      <c r="D27" s="233"/>
      <c r="E27" s="233"/>
      <c r="F27" s="233"/>
      <c r="G27" s="233"/>
    </row>
    <row r="28" spans="1:7" ht="51">
      <c r="A28" s="110" t="s">
        <v>27</v>
      </c>
      <c r="B28" s="110" t="s">
        <v>28</v>
      </c>
      <c r="C28" s="110" t="s">
        <v>29</v>
      </c>
      <c r="D28" s="110" t="s">
        <v>30</v>
      </c>
      <c r="E28" s="111" t="s">
        <v>31</v>
      </c>
      <c r="F28" s="11" t="s">
        <v>32</v>
      </c>
      <c r="G28" s="111" t="s">
        <v>33</v>
      </c>
    </row>
    <row r="29" spans="1:7" ht="12.75">
      <c r="A29" s="112"/>
      <c r="B29" s="113"/>
      <c r="C29" s="112"/>
      <c r="D29" s="113"/>
      <c r="E29" s="114"/>
      <c r="F29" s="115"/>
      <c r="G29" s="112"/>
    </row>
    <row r="30" spans="1:7" ht="12.75">
      <c r="A30" s="112"/>
      <c r="B30" s="113" t="s">
        <v>34</v>
      </c>
      <c r="C30" s="112"/>
      <c r="D30" s="113"/>
      <c r="E30" s="114"/>
      <c r="F30" s="115"/>
      <c r="G30" s="112"/>
    </row>
    <row r="31" spans="1:7" ht="12.75">
      <c r="A31" s="196" t="s">
        <v>35</v>
      </c>
      <c r="B31" s="113" t="s">
        <v>36</v>
      </c>
      <c r="C31" s="112"/>
      <c r="D31" s="116"/>
      <c r="E31" s="117"/>
      <c r="F31" s="115"/>
      <c r="G31" s="112"/>
    </row>
    <row r="32" spans="1:7" ht="12.75">
      <c r="A32" s="112"/>
      <c r="B32" s="113" t="s">
        <v>37</v>
      </c>
      <c r="C32" s="112"/>
      <c r="D32" s="115"/>
      <c r="E32" s="118"/>
      <c r="F32" s="115"/>
      <c r="G32" s="115"/>
    </row>
    <row r="33" spans="1:7" ht="12">
      <c r="A33" s="119">
        <v>1</v>
      </c>
      <c r="B33" s="197" t="s">
        <v>38</v>
      </c>
      <c r="C33" s="12" t="s">
        <v>39</v>
      </c>
      <c r="D33" s="12" t="s">
        <v>40</v>
      </c>
      <c r="E33" s="218">
        <v>692653</v>
      </c>
      <c r="F33" s="218">
        <v>16926.7076875</v>
      </c>
      <c r="G33" s="198">
        <v>0.0857291798</v>
      </c>
    </row>
    <row r="34" spans="1:7" ht="12">
      <c r="A34" s="119">
        <v>2</v>
      </c>
      <c r="B34" s="197" t="s">
        <v>41</v>
      </c>
      <c r="C34" s="12" t="s">
        <v>42</v>
      </c>
      <c r="D34" s="12" t="s">
        <v>43</v>
      </c>
      <c r="E34" s="218">
        <v>372916</v>
      </c>
      <c r="F34" s="218">
        <v>13418.44997</v>
      </c>
      <c r="G34" s="198">
        <v>0.0679608067</v>
      </c>
    </row>
    <row r="35" spans="1:7" ht="12">
      <c r="A35" s="119">
        <v>3</v>
      </c>
      <c r="B35" s="197" t="s">
        <v>61</v>
      </c>
      <c r="C35" s="12" t="s">
        <v>62</v>
      </c>
      <c r="D35" s="12" t="s">
        <v>63</v>
      </c>
      <c r="E35" s="218">
        <v>390363</v>
      </c>
      <c r="F35" s="218">
        <v>10077.220845</v>
      </c>
      <c r="G35" s="198">
        <v>0.0510383882</v>
      </c>
    </row>
    <row r="36" spans="1:7" ht="12">
      <c r="A36" s="119">
        <v>4</v>
      </c>
      <c r="B36" s="197" t="s">
        <v>44</v>
      </c>
      <c r="C36" s="12" t="s">
        <v>45</v>
      </c>
      <c r="D36" s="12" t="s">
        <v>46</v>
      </c>
      <c r="E36" s="218">
        <v>1575366</v>
      </c>
      <c r="F36" s="218">
        <v>9726.309684</v>
      </c>
      <c r="G36" s="198">
        <v>0.0492611184</v>
      </c>
    </row>
    <row r="37" spans="1:7" ht="12">
      <c r="A37" s="119">
        <v>5</v>
      </c>
      <c r="B37" s="197" t="s">
        <v>59</v>
      </c>
      <c r="C37" s="12" t="s">
        <v>60</v>
      </c>
      <c r="D37" s="12" t="s">
        <v>46</v>
      </c>
      <c r="E37" s="218">
        <v>714440</v>
      </c>
      <c r="F37" s="218">
        <v>7173.69204</v>
      </c>
      <c r="G37" s="198">
        <v>0.0363328029</v>
      </c>
    </row>
    <row r="38" spans="1:7" ht="12">
      <c r="A38" s="119">
        <v>6</v>
      </c>
      <c r="B38" s="197" t="s">
        <v>52</v>
      </c>
      <c r="C38" s="12" t="s">
        <v>53</v>
      </c>
      <c r="D38" s="12" t="s">
        <v>40</v>
      </c>
      <c r="E38" s="218">
        <v>841179</v>
      </c>
      <c r="F38" s="218">
        <v>6801.3528045</v>
      </c>
      <c r="G38" s="198">
        <v>0.0344470058</v>
      </c>
    </row>
    <row r="39" spans="1:7" ht="12">
      <c r="A39" s="119">
        <v>7</v>
      </c>
      <c r="B39" s="197" t="s">
        <v>50</v>
      </c>
      <c r="C39" s="12" t="s">
        <v>51</v>
      </c>
      <c r="D39" s="12" t="s">
        <v>40</v>
      </c>
      <c r="E39" s="218">
        <v>1400467</v>
      </c>
      <c r="F39" s="218">
        <v>6121.441257</v>
      </c>
      <c r="G39" s="198">
        <v>0.0310034383</v>
      </c>
    </row>
    <row r="40" spans="1:7" ht="12">
      <c r="A40" s="119">
        <v>8</v>
      </c>
      <c r="B40" s="197" t="s">
        <v>54</v>
      </c>
      <c r="C40" s="12" t="s">
        <v>55</v>
      </c>
      <c r="D40" s="12" t="s">
        <v>56</v>
      </c>
      <c r="E40" s="218">
        <v>784476</v>
      </c>
      <c r="F40" s="218">
        <v>5929.069608</v>
      </c>
      <c r="G40" s="198">
        <v>0.0300291282</v>
      </c>
    </row>
    <row r="41" spans="1:7" ht="12">
      <c r="A41" s="119">
        <v>9</v>
      </c>
      <c r="B41" s="197" t="s">
        <v>47</v>
      </c>
      <c r="C41" s="12" t="s">
        <v>48</v>
      </c>
      <c r="D41" s="12" t="s">
        <v>49</v>
      </c>
      <c r="E41" s="218">
        <v>400548</v>
      </c>
      <c r="F41" s="218">
        <v>5358.531144</v>
      </c>
      <c r="G41" s="198">
        <v>0.0271395057</v>
      </c>
    </row>
    <row r="42" spans="1:7" ht="12">
      <c r="A42" s="119">
        <v>10</v>
      </c>
      <c r="B42" s="197" t="s">
        <v>57</v>
      </c>
      <c r="C42" s="12" t="s">
        <v>58</v>
      </c>
      <c r="D42" s="12" t="s">
        <v>56</v>
      </c>
      <c r="E42" s="218">
        <v>105009</v>
      </c>
      <c r="F42" s="218">
        <v>4836.5570265</v>
      </c>
      <c r="G42" s="198">
        <v>0.0244958485</v>
      </c>
    </row>
    <row r="43" spans="1:7" ht="12">
      <c r="A43" s="119">
        <v>11</v>
      </c>
      <c r="B43" s="197" t="s">
        <v>72</v>
      </c>
      <c r="C43" s="12" t="s">
        <v>73</v>
      </c>
      <c r="D43" s="12" t="s">
        <v>69</v>
      </c>
      <c r="E43" s="218">
        <v>484000</v>
      </c>
      <c r="F43" s="218">
        <v>3652.99</v>
      </c>
      <c r="G43" s="198">
        <v>0.0185014028</v>
      </c>
    </row>
    <row r="44" spans="1:7" ht="12">
      <c r="A44" s="119">
        <v>12</v>
      </c>
      <c r="B44" s="197" t="s">
        <v>64</v>
      </c>
      <c r="C44" s="12" t="s">
        <v>65</v>
      </c>
      <c r="D44" s="12" t="s">
        <v>66</v>
      </c>
      <c r="E44" s="218">
        <v>1315025</v>
      </c>
      <c r="F44" s="218">
        <v>3054.803075</v>
      </c>
      <c r="G44" s="198">
        <v>0.0154717484</v>
      </c>
    </row>
    <row r="45" spans="1:7" ht="12">
      <c r="A45" s="119">
        <v>13</v>
      </c>
      <c r="B45" s="197" t="s">
        <v>67</v>
      </c>
      <c r="C45" s="12" t="s">
        <v>68</v>
      </c>
      <c r="D45" s="12" t="s">
        <v>69</v>
      </c>
      <c r="E45" s="218">
        <v>104000</v>
      </c>
      <c r="F45" s="218">
        <v>2652.468</v>
      </c>
      <c r="G45" s="198">
        <v>0.013434030400000001</v>
      </c>
    </row>
    <row r="46" spans="1:7" ht="12">
      <c r="A46" s="119">
        <v>14</v>
      </c>
      <c r="B46" s="197" t="s">
        <v>70</v>
      </c>
      <c r="C46" s="12" t="s">
        <v>71</v>
      </c>
      <c r="D46" s="12" t="s">
        <v>69</v>
      </c>
      <c r="E46" s="218">
        <v>236663</v>
      </c>
      <c r="F46" s="218">
        <v>2171.9746825</v>
      </c>
      <c r="G46" s="198">
        <v>0.0110004622</v>
      </c>
    </row>
    <row r="47" spans="1:7" ht="12">
      <c r="A47" s="119">
        <v>15</v>
      </c>
      <c r="B47" s="197" t="s">
        <v>74</v>
      </c>
      <c r="C47" s="12" t="s">
        <v>75</v>
      </c>
      <c r="D47" s="12" t="s">
        <v>76</v>
      </c>
      <c r="E47" s="218">
        <v>679868</v>
      </c>
      <c r="F47" s="218">
        <v>2139.204662</v>
      </c>
      <c r="G47" s="198">
        <v>0.0108344909</v>
      </c>
    </row>
    <row r="48" spans="1:7" ht="12">
      <c r="A48" s="119">
        <v>16</v>
      </c>
      <c r="B48" s="197" t="s">
        <v>79</v>
      </c>
      <c r="C48" s="12" t="s">
        <v>80</v>
      </c>
      <c r="D48" s="12" t="s">
        <v>43</v>
      </c>
      <c r="E48" s="218">
        <v>65676</v>
      </c>
      <c r="F48" s="218">
        <v>2086.395168</v>
      </c>
      <c r="G48" s="198">
        <v>0.0105670252</v>
      </c>
    </row>
    <row r="49" spans="1:7" ht="12">
      <c r="A49" s="119">
        <v>17</v>
      </c>
      <c r="B49" s="197" t="s">
        <v>266</v>
      </c>
      <c r="C49" s="12" t="s">
        <v>267</v>
      </c>
      <c r="D49" s="12" t="s">
        <v>69</v>
      </c>
      <c r="E49" s="218">
        <v>821000</v>
      </c>
      <c r="F49" s="218">
        <v>1984.357</v>
      </c>
      <c r="G49" s="198">
        <v>0.0100502296</v>
      </c>
    </row>
    <row r="50" spans="1:7" ht="12">
      <c r="A50" s="119">
        <v>18</v>
      </c>
      <c r="B50" s="197" t="s">
        <v>77</v>
      </c>
      <c r="C50" s="12" t="s">
        <v>78</v>
      </c>
      <c r="D50" s="12" t="s">
        <v>69</v>
      </c>
      <c r="E50" s="218">
        <v>326500</v>
      </c>
      <c r="F50" s="218">
        <v>1309.10175</v>
      </c>
      <c r="G50" s="198">
        <v>0.006630245</v>
      </c>
    </row>
    <row r="51" spans="1:7" ht="12.75">
      <c r="A51" s="119"/>
      <c r="B51" s="13" t="s">
        <v>81</v>
      </c>
      <c r="C51" s="14"/>
      <c r="D51" s="122"/>
      <c r="E51" s="199"/>
      <c r="F51" s="199"/>
      <c r="G51" s="15"/>
    </row>
    <row r="52" spans="1:7" ht="12">
      <c r="A52" s="119">
        <v>19</v>
      </c>
      <c r="B52" s="197" t="s">
        <v>82</v>
      </c>
      <c r="C52" s="12" t="s">
        <v>83</v>
      </c>
      <c r="D52" s="12" t="s">
        <v>43</v>
      </c>
      <c r="E52" s="218">
        <v>411500</v>
      </c>
      <c r="F52" s="218">
        <v>9020.4915</v>
      </c>
      <c r="G52" s="198">
        <v>0.0456863409</v>
      </c>
    </row>
    <row r="53" spans="1:7" ht="12">
      <c r="A53" s="119">
        <v>20</v>
      </c>
      <c r="B53" s="197" t="s">
        <v>84</v>
      </c>
      <c r="C53" s="12" t="s">
        <v>85</v>
      </c>
      <c r="D53" s="12" t="s">
        <v>247</v>
      </c>
      <c r="E53" s="218">
        <v>934741</v>
      </c>
      <c r="F53" s="218">
        <v>4714.8336039999995</v>
      </c>
      <c r="G53" s="198">
        <v>0.0238793524</v>
      </c>
    </row>
    <row r="54" spans="1:7" ht="12">
      <c r="A54" s="119">
        <v>21</v>
      </c>
      <c r="B54" s="197" t="s">
        <v>87</v>
      </c>
      <c r="C54" s="12" t="s">
        <v>88</v>
      </c>
      <c r="D54" s="12" t="s">
        <v>63</v>
      </c>
      <c r="E54" s="218">
        <v>64950</v>
      </c>
      <c r="F54" s="218">
        <v>4244.255175</v>
      </c>
      <c r="G54" s="198">
        <v>0.021496000400000003</v>
      </c>
    </row>
    <row r="55" spans="1:7" ht="12">
      <c r="A55" s="119">
        <v>22</v>
      </c>
      <c r="B55" s="197" t="s">
        <v>89</v>
      </c>
      <c r="C55" s="12" t="s">
        <v>90</v>
      </c>
      <c r="D55" s="12" t="s">
        <v>91</v>
      </c>
      <c r="E55" s="218">
        <v>341400</v>
      </c>
      <c r="F55" s="218">
        <v>3239.5446</v>
      </c>
      <c r="G55" s="198">
        <v>0.016407414</v>
      </c>
    </row>
    <row r="56" spans="1:7" ht="12">
      <c r="A56" s="119">
        <v>23</v>
      </c>
      <c r="B56" s="197" t="s">
        <v>92</v>
      </c>
      <c r="C56" s="12" t="s">
        <v>93</v>
      </c>
      <c r="D56" s="12" t="s">
        <v>40</v>
      </c>
      <c r="E56" s="218">
        <v>786000</v>
      </c>
      <c r="F56" s="218">
        <v>2839.425</v>
      </c>
      <c r="G56" s="198">
        <v>0.0143809169</v>
      </c>
    </row>
    <row r="57" spans="1:7" ht="12">
      <c r="A57" s="119">
        <v>24</v>
      </c>
      <c r="B57" s="123" t="s">
        <v>268</v>
      </c>
      <c r="C57" s="12"/>
      <c r="D57" s="12" t="s">
        <v>40</v>
      </c>
      <c r="E57" s="124">
        <v>-786000</v>
      </c>
      <c r="F57" s="124">
        <v>-2852.787</v>
      </c>
      <c r="G57" s="121">
        <v>-0.014448591799999999</v>
      </c>
    </row>
    <row r="58" spans="1:7" ht="12">
      <c r="A58" s="119">
        <v>25</v>
      </c>
      <c r="B58" s="123" t="s">
        <v>269</v>
      </c>
      <c r="C58" s="14"/>
      <c r="D58" s="12" t="s">
        <v>91</v>
      </c>
      <c r="E58" s="124">
        <v>-341400</v>
      </c>
      <c r="F58" s="200">
        <v>-3227.0835</v>
      </c>
      <c r="G58" s="16">
        <v>-0.016344301999999998</v>
      </c>
    </row>
    <row r="59" spans="1:7" ht="12">
      <c r="A59" s="119">
        <v>26</v>
      </c>
      <c r="B59" s="123" t="s">
        <v>270</v>
      </c>
      <c r="C59" s="14"/>
      <c r="D59" s="12" t="s">
        <v>63</v>
      </c>
      <c r="E59" s="124">
        <v>-64950</v>
      </c>
      <c r="F59" s="200">
        <v>-4265.948475</v>
      </c>
      <c r="G59" s="16">
        <v>-0.021605871099999997</v>
      </c>
    </row>
    <row r="60" spans="1:7" ht="12">
      <c r="A60" s="119">
        <v>27</v>
      </c>
      <c r="B60" s="120" t="s">
        <v>271</v>
      </c>
      <c r="C60" s="14"/>
      <c r="D60" s="12" t="s">
        <v>86</v>
      </c>
      <c r="E60" s="124">
        <v>-934741</v>
      </c>
      <c r="F60" s="200">
        <v>-4626.5005795</v>
      </c>
      <c r="G60" s="16">
        <v>-0.0234319696</v>
      </c>
    </row>
    <row r="61" spans="1:7" ht="12">
      <c r="A61" s="119">
        <v>28</v>
      </c>
      <c r="B61" s="123" t="s">
        <v>272</v>
      </c>
      <c r="C61" s="14"/>
      <c r="D61" s="12" t="s">
        <v>43</v>
      </c>
      <c r="E61" s="124">
        <v>-411500</v>
      </c>
      <c r="F61" s="200">
        <v>-9002.59125</v>
      </c>
      <c r="G61" s="16">
        <v>-0.045595681</v>
      </c>
    </row>
    <row r="62" spans="1:7" ht="12.75">
      <c r="A62" s="196"/>
      <c r="B62" s="113" t="s">
        <v>94</v>
      </c>
      <c r="C62" s="125"/>
      <c r="D62" s="122"/>
      <c r="E62" s="122"/>
      <c r="F62" s="122"/>
      <c r="G62" s="17"/>
    </row>
    <row r="63" spans="1:7" ht="12">
      <c r="A63" s="119">
        <v>29</v>
      </c>
      <c r="B63" s="120" t="s">
        <v>95</v>
      </c>
      <c r="C63" s="12" t="s">
        <v>96</v>
      </c>
      <c r="D63" s="12" t="s">
        <v>233</v>
      </c>
      <c r="E63" s="218">
        <v>25536</v>
      </c>
      <c r="F63" s="218">
        <v>18984.3753935</v>
      </c>
      <c r="G63" s="198">
        <v>0.09615070819999999</v>
      </c>
    </row>
    <row r="64" spans="1:7" ht="12">
      <c r="A64" s="119">
        <v>30</v>
      </c>
      <c r="B64" s="120" t="s">
        <v>99</v>
      </c>
      <c r="C64" s="12" t="s">
        <v>100</v>
      </c>
      <c r="D64" s="12" t="s">
        <v>233</v>
      </c>
      <c r="E64" s="218">
        <v>77468</v>
      </c>
      <c r="F64" s="218">
        <v>10142.819430900001</v>
      </c>
      <c r="G64" s="198">
        <v>0.051370627200000005</v>
      </c>
    </row>
    <row r="65" spans="1:7" ht="15">
      <c r="A65" s="119">
        <v>31</v>
      </c>
      <c r="B65" s="120" t="s">
        <v>97</v>
      </c>
      <c r="C65" s="12" t="s">
        <v>98</v>
      </c>
      <c r="D65" s="12" t="s">
        <v>63</v>
      </c>
      <c r="E65" s="218">
        <v>73454</v>
      </c>
      <c r="F65" s="218">
        <v>9433.2983006</v>
      </c>
      <c r="G65" s="198">
        <v>0.0477770953</v>
      </c>
    </row>
    <row r="66" spans="1:7" ht="12">
      <c r="A66" s="119">
        <v>32</v>
      </c>
      <c r="B66" s="120" t="s">
        <v>234</v>
      </c>
      <c r="C66" s="12" t="s">
        <v>235</v>
      </c>
      <c r="D66" s="12" t="s">
        <v>236</v>
      </c>
      <c r="E66" s="218">
        <v>5729</v>
      </c>
      <c r="F66" s="218">
        <v>7537.6638237</v>
      </c>
      <c r="G66" s="198">
        <v>0.0381762212</v>
      </c>
    </row>
    <row r="67" spans="1:7" ht="15">
      <c r="A67" s="119">
        <v>33</v>
      </c>
      <c r="B67" s="197" t="s">
        <v>101</v>
      </c>
      <c r="C67" s="12" t="s">
        <v>102</v>
      </c>
      <c r="D67" s="12" t="s">
        <v>103</v>
      </c>
      <c r="E67" s="218">
        <v>74580</v>
      </c>
      <c r="F67" s="218">
        <v>5295.0932217</v>
      </c>
      <c r="G67" s="198">
        <v>0.0268182098</v>
      </c>
    </row>
    <row r="68" spans="1:7" ht="12">
      <c r="A68" s="119">
        <v>34</v>
      </c>
      <c r="B68" s="120" t="s">
        <v>104</v>
      </c>
      <c r="C68" s="12" t="s">
        <v>105</v>
      </c>
      <c r="D68" s="12" t="s">
        <v>106</v>
      </c>
      <c r="E68" s="218">
        <v>29908</v>
      </c>
      <c r="F68" s="218">
        <v>3543.876935</v>
      </c>
      <c r="G68" s="198">
        <v>0.0179487747</v>
      </c>
    </row>
    <row r="69" spans="1:7" ht="12">
      <c r="A69" s="119">
        <v>35</v>
      </c>
      <c r="B69" s="120" t="s">
        <v>248</v>
      </c>
      <c r="C69" s="126"/>
      <c r="D69" s="12" t="s">
        <v>107</v>
      </c>
      <c r="E69" s="218">
        <v>-60650000</v>
      </c>
      <c r="F69" s="18">
        <v>-42031.96625</v>
      </c>
      <c r="G69" s="27">
        <v>-0.2128804997</v>
      </c>
    </row>
    <row r="70" spans="1:7" ht="12">
      <c r="A70" s="119"/>
      <c r="B70" s="120"/>
      <c r="C70" s="126"/>
      <c r="D70" s="122"/>
      <c r="E70" s="18"/>
      <c r="F70" s="18"/>
      <c r="G70" s="19"/>
    </row>
    <row r="71" spans="1:7" ht="12.75">
      <c r="A71" s="196" t="s">
        <v>108</v>
      </c>
      <c r="B71" s="113" t="s">
        <v>109</v>
      </c>
      <c r="C71" s="113"/>
      <c r="D71" s="115"/>
      <c r="E71" s="127" t="s">
        <v>110</v>
      </c>
      <c r="F71" s="127" t="s">
        <v>110</v>
      </c>
      <c r="G71" s="127" t="s">
        <v>110</v>
      </c>
    </row>
    <row r="72" spans="1:7" ht="14.25">
      <c r="A72" s="196" t="s">
        <v>111</v>
      </c>
      <c r="B72" s="128" t="s">
        <v>111</v>
      </c>
      <c r="C72" s="20" t="s">
        <v>111</v>
      </c>
      <c r="D72" s="20" t="s">
        <v>111</v>
      </c>
      <c r="E72" s="21"/>
      <c r="F72" s="21"/>
      <c r="G72" s="22"/>
    </row>
    <row r="73" spans="1:7" ht="12.75">
      <c r="A73" s="112"/>
      <c r="B73" s="113"/>
      <c r="C73" s="113"/>
      <c r="D73" s="129" t="s">
        <v>112</v>
      </c>
      <c r="E73" s="116" t="s">
        <v>111</v>
      </c>
      <c r="F73" s="116">
        <f>SUM(F33:F72)-F69-F61-F60-F59-F58-F57</f>
        <v>184416.30338840003</v>
      </c>
      <c r="G73" s="130">
        <f>SUM(G33:G72)-G69-G61-G60-G59-G58-G57</f>
        <v>0.934018518</v>
      </c>
    </row>
    <row r="74" spans="1:7" ht="12.75">
      <c r="A74" s="112"/>
      <c r="B74" s="113" t="s">
        <v>113</v>
      </c>
      <c r="C74" s="113"/>
      <c r="D74" s="129"/>
      <c r="E74" s="116"/>
      <c r="F74" s="116"/>
      <c r="G74" s="130"/>
    </row>
    <row r="75" spans="1:7" ht="12.75">
      <c r="A75" s="112"/>
      <c r="B75" s="131" t="s">
        <v>36</v>
      </c>
      <c r="C75" s="113"/>
      <c r="D75" s="129"/>
      <c r="E75" s="116"/>
      <c r="F75" s="127" t="s">
        <v>110</v>
      </c>
      <c r="G75" s="127" t="s">
        <v>110</v>
      </c>
    </row>
    <row r="76" spans="1:7" ht="12.75">
      <c r="A76" s="112"/>
      <c r="B76" s="131" t="s">
        <v>114</v>
      </c>
      <c r="C76" s="113"/>
      <c r="D76" s="129"/>
      <c r="E76" s="116"/>
      <c r="F76" s="127" t="s">
        <v>110</v>
      </c>
      <c r="G76" s="127" t="s">
        <v>110</v>
      </c>
    </row>
    <row r="77" spans="1:7" ht="12.75">
      <c r="A77" s="112"/>
      <c r="B77" s="131" t="s">
        <v>115</v>
      </c>
      <c r="C77" s="113"/>
      <c r="D77" s="129"/>
      <c r="E77" s="116"/>
      <c r="F77" s="127" t="s">
        <v>110</v>
      </c>
      <c r="G77" s="127" t="s">
        <v>110</v>
      </c>
    </row>
    <row r="78" spans="1:7" ht="12.75">
      <c r="A78" s="112"/>
      <c r="B78" s="113"/>
      <c r="C78" s="113"/>
      <c r="D78" s="129"/>
      <c r="E78" s="116"/>
      <c r="F78" s="116"/>
      <c r="G78" s="130"/>
    </row>
    <row r="79" spans="1:7" ht="12.75">
      <c r="A79" s="112"/>
      <c r="B79" s="113" t="s">
        <v>116</v>
      </c>
      <c r="C79" s="113"/>
      <c r="D79" s="116"/>
      <c r="E79" s="201"/>
      <c r="F79" s="201"/>
      <c r="G79" s="202"/>
    </row>
    <row r="80" spans="1:7" ht="19.5" customHeight="1">
      <c r="A80" s="112"/>
      <c r="B80" s="132" t="s">
        <v>117</v>
      </c>
      <c r="C80" s="112"/>
      <c r="D80" s="115"/>
      <c r="E80" s="201"/>
      <c r="F80" s="127" t="s">
        <v>110</v>
      </c>
      <c r="G80" s="127" t="s">
        <v>110</v>
      </c>
    </row>
    <row r="81" spans="1:7" ht="12.75">
      <c r="A81" s="112"/>
      <c r="B81" s="132" t="s">
        <v>118</v>
      </c>
      <c r="C81" s="112"/>
      <c r="D81" s="115"/>
      <c r="E81" s="201"/>
      <c r="F81" s="127" t="s">
        <v>110</v>
      </c>
      <c r="G81" s="127" t="s">
        <v>110</v>
      </c>
    </row>
    <row r="82" spans="1:7" ht="12.75">
      <c r="A82" s="112"/>
      <c r="B82" s="132" t="s">
        <v>119</v>
      </c>
      <c r="C82" s="112"/>
      <c r="D82" s="115"/>
      <c r="E82" s="201"/>
      <c r="F82" s="127" t="s">
        <v>110</v>
      </c>
      <c r="G82" s="127" t="s">
        <v>110</v>
      </c>
    </row>
    <row r="83" spans="1:7" ht="12.75">
      <c r="A83" s="112"/>
      <c r="B83" s="132" t="s">
        <v>120</v>
      </c>
      <c r="C83" s="112"/>
      <c r="D83" s="115"/>
      <c r="E83" s="203"/>
      <c r="F83" s="124">
        <v>7831</v>
      </c>
      <c r="G83" s="121">
        <v>0.0396618893</v>
      </c>
    </row>
    <row r="84" spans="1:7" ht="12.75">
      <c r="A84" s="113"/>
      <c r="B84" s="23" t="s">
        <v>121</v>
      </c>
      <c r="C84" s="113" t="s">
        <v>111</v>
      </c>
      <c r="D84" s="116" t="s">
        <v>111</v>
      </c>
      <c r="E84" s="24"/>
      <c r="F84" s="199"/>
      <c r="G84" s="204"/>
    </row>
    <row r="85" spans="1:7" ht="12.75">
      <c r="A85" s="112"/>
      <c r="B85" s="25" t="s">
        <v>122</v>
      </c>
      <c r="C85" s="112"/>
      <c r="D85" s="115"/>
      <c r="E85" s="26"/>
      <c r="F85" s="124">
        <v>900</v>
      </c>
      <c r="G85" s="27">
        <v>0.0046</v>
      </c>
    </row>
    <row r="86" spans="1:7" ht="12.75">
      <c r="A86" s="112"/>
      <c r="B86" s="28" t="s">
        <v>123</v>
      </c>
      <c r="C86" s="112"/>
      <c r="D86" s="115"/>
      <c r="E86" s="26"/>
      <c r="F86" s="124"/>
      <c r="G86" s="27"/>
    </row>
    <row r="87" spans="1:7" ht="12.75">
      <c r="A87" s="112"/>
      <c r="B87" s="25" t="s">
        <v>122</v>
      </c>
      <c r="C87" s="112"/>
      <c r="D87" s="115"/>
      <c r="E87" s="26"/>
      <c r="F87" s="124">
        <v>2999.98</v>
      </c>
      <c r="G87" s="27">
        <v>0.0152</v>
      </c>
    </row>
    <row r="88" spans="1:7" ht="12.75">
      <c r="A88" s="112"/>
      <c r="B88" s="25"/>
      <c r="C88" s="112"/>
      <c r="D88" s="115"/>
      <c r="E88" s="26"/>
      <c r="F88" s="200"/>
      <c r="G88" s="205"/>
    </row>
    <row r="89" spans="1:7" ht="12.75">
      <c r="A89" s="112"/>
      <c r="B89" s="29" t="s">
        <v>124</v>
      </c>
      <c r="C89" s="112"/>
      <c r="D89" s="115"/>
      <c r="E89" s="26"/>
      <c r="F89" s="200"/>
      <c r="G89" s="205"/>
    </row>
    <row r="90" spans="1:7" ht="12.75">
      <c r="A90" s="112"/>
      <c r="B90" s="132" t="s">
        <v>125</v>
      </c>
      <c r="C90" s="112"/>
      <c r="D90" s="115"/>
      <c r="E90" s="26"/>
      <c r="F90" s="124">
        <v>1012.6194192999999</v>
      </c>
      <c r="G90" s="121">
        <v>0.0051</v>
      </c>
    </row>
    <row r="91" spans="1:7" ht="12.75">
      <c r="A91" s="112"/>
      <c r="B91" s="25"/>
      <c r="C91" s="112"/>
      <c r="D91" s="129" t="s">
        <v>112</v>
      </c>
      <c r="E91" s="26"/>
      <c r="F91" s="206">
        <f>SUM(F74:F90)</f>
        <v>12743.599419299999</v>
      </c>
      <c r="G91" s="207">
        <f>SUM(G74:G90)</f>
        <v>0.06456188930000001</v>
      </c>
    </row>
    <row r="92" spans="1:7" ht="12.75">
      <c r="A92" s="112"/>
      <c r="B92" s="25"/>
      <c r="C92" s="112"/>
      <c r="D92" s="115"/>
      <c r="E92" s="26"/>
      <c r="F92" s="208"/>
      <c r="G92" s="209"/>
    </row>
    <row r="93" spans="1:7" ht="12.75">
      <c r="A93" s="112"/>
      <c r="B93" s="23" t="s">
        <v>126</v>
      </c>
      <c r="C93" s="112"/>
      <c r="D93" s="115"/>
      <c r="E93" s="26"/>
      <c r="F93" s="30">
        <f>67303.54-F90+F69+F61+F60+F59+F58+F57</f>
        <v>284.0435261999992</v>
      </c>
      <c r="G93" s="31">
        <v>0.0014000000000000002</v>
      </c>
    </row>
    <row r="94" spans="1:7" ht="12.75">
      <c r="A94" s="112"/>
      <c r="B94" s="25"/>
      <c r="C94" s="112"/>
      <c r="D94" s="115"/>
      <c r="E94" s="26"/>
      <c r="F94" s="208"/>
      <c r="G94" s="209"/>
    </row>
    <row r="95" spans="1:7" ht="12.75">
      <c r="A95" s="113"/>
      <c r="B95" s="113" t="s">
        <v>127</v>
      </c>
      <c r="C95" s="113"/>
      <c r="D95" s="116"/>
      <c r="E95" s="116"/>
      <c r="F95" s="116">
        <f>F93+F91+F73</f>
        <v>197443.94633390004</v>
      </c>
      <c r="G95" s="130">
        <f>G93+G91+G73</f>
        <v>0.9999804073</v>
      </c>
    </row>
    <row r="96" spans="1:7" ht="12.75">
      <c r="A96" s="133"/>
      <c r="B96" s="134"/>
      <c r="C96" s="134"/>
      <c r="D96" s="135"/>
      <c r="E96" s="135"/>
      <c r="F96" s="32"/>
      <c r="G96" s="210" t="s">
        <v>111</v>
      </c>
    </row>
    <row r="97" spans="1:7" ht="12.75" customHeight="1">
      <c r="A97" s="33" t="s">
        <v>128</v>
      </c>
      <c r="B97" s="136"/>
      <c r="C97" s="136"/>
      <c r="D97" s="136"/>
      <c r="E97" s="137"/>
      <c r="F97" s="138"/>
      <c r="G97" s="211" t="s">
        <v>111</v>
      </c>
    </row>
    <row r="98" spans="1:7" ht="12.75">
      <c r="A98" s="34" t="s">
        <v>129</v>
      </c>
      <c r="B98" s="139" t="s">
        <v>130</v>
      </c>
      <c r="C98" s="136"/>
      <c r="D98" s="136"/>
      <c r="E98" s="137"/>
      <c r="F98" s="138"/>
      <c r="G98" s="211" t="s">
        <v>111</v>
      </c>
    </row>
    <row r="99" spans="1:7" ht="12.75" customHeight="1">
      <c r="A99" s="34" t="s">
        <v>131</v>
      </c>
      <c r="B99" s="139" t="s">
        <v>132</v>
      </c>
      <c r="C99" s="136"/>
      <c r="D99" s="136"/>
      <c r="E99" s="137"/>
      <c r="F99" s="138"/>
      <c r="G99" s="211" t="s">
        <v>111</v>
      </c>
    </row>
    <row r="100" spans="1:7" ht="12">
      <c r="A100" s="34" t="s">
        <v>133</v>
      </c>
      <c r="B100" s="139" t="s">
        <v>134</v>
      </c>
      <c r="C100" s="139"/>
      <c r="D100" s="139"/>
      <c r="E100" s="139"/>
      <c r="F100" s="140"/>
      <c r="G100" s="35" t="s">
        <v>111</v>
      </c>
    </row>
    <row r="101" spans="1:7" ht="12.75" customHeight="1">
      <c r="A101" s="34"/>
      <c r="B101" s="141" t="s">
        <v>135</v>
      </c>
      <c r="C101" s="142" t="s">
        <v>273</v>
      </c>
      <c r="D101" s="142" t="s">
        <v>274</v>
      </c>
      <c r="E101" s="139"/>
      <c r="F101" s="140"/>
      <c r="G101" s="36" t="s">
        <v>111</v>
      </c>
    </row>
    <row r="102" spans="1:7" ht="12.75" customHeight="1">
      <c r="A102" s="34"/>
      <c r="B102" s="139" t="s">
        <v>10</v>
      </c>
      <c r="C102" s="143">
        <v>25.9083</v>
      </c>
      <c r="D102" s="143">
        <v>26.0797</v>
      </c>
      <c r="E102" s="139"/>
      <c r="F102" s="140"/>
      <c r="G102" s="35" t="s">
        <v>111</v>
      </c>
    </row>
    <row r="103" spans="1:7" ht="12">
      <c r="A103" s="34"/>
      <c r="B103" s="139" t="s">
        <v>11</v>
      </c>
      <c r="C103" s="143">
        <v>25.0622</v>
      </c>
      <c r="D103" s="143">
        <v>25.2147</v>
      </c>
      <c r="E103" s="139"/>
      <c r="F103" s="140"/>
      <c r="G103" s="35"/>
    </row>
    <row r="104" spans="1:7" ht="12.75">
      <c r="A104" s="37"/>
      <c r="B104" s="139" t="s">
        <v>136</v>
      </c>
      <c r="C104" s="139"/>
      <c r="D104" s="139"/>
      <c r="E104" s="139"/>
      <c r="F104" s="140"/>
      <c r="G104" s="35"/>
    </row>
    <row r="105" spans="1:7" ht="12">
      <c r="A105" s="34" t="s">
        <v>137</v>
      </c>
      <c r="B105" s="212" t="s">
        <v>275</v>
      </c>
      <c r="C105" s="139"/>
      <c r="D105" s="139"/>
      <c r="E105" s="139"/>
      <c r="F105" s="140"/>
      <c r="G105" s="35"/>
    </row>
    <row r="106" spans="1:7" ht="12">
      <c r="A106" s="34" t="s">
        <v>138</v>
      </c>
      <c r="B106" s="212" t="s">
        <v>276</v>
      </c>
      <c r="C106" s="139"/>
      <c r="D106" s="139"/>
      <c r="E106" s="139"/>
      <c r="F106" s="140"/>
      <c r="G106" s="35"/>
    </row>
    <row r="107" spans="1:7" ht="12">
      <c r="A107" s="34" t="s">
        <v>139</v>
      </c>
      <c r="B107" s="139" t="s">
        <v>277</v>
      </c>
      <c r="C107" s="139"/>
      <c r="D107" s="139"/>
      <c r="E107" s="139"/>
      <c r="F107" s="140"/>
      <c r="G107" s="35"/>
    </row>
    <row r="108" spans="1:7" ht="12.75">
      <c r="A108" s="37"/>
      <c r="B108" s="139" t="s">
        <v>283</v>
      </c>
      <c r="C108" s="139"/>
      <c r="D108" s="139"/>
      <c r="E108" s="139"/>
      <c r="F108" s="140"/>
      <c r="G108" s="35"/>
    </row>
    <row r="109" spans="1:7" ht="12">
      <c r="A109" s="34" t="s">
        <v>140</v>
      </c>
      <c r="B109" s="139" t="s">
        <v>278</v>
      </c>
      <c r="C109" s="139"/>
      <c r="D109" s="139"/>
      <c r="E109" s="139"/>
      <c r="F109" s="140"/>
      <c r="G109" s="35"/>
    </row>
    <row r="110" spans="1:7" ht="12">
      <c r="A110" s="34" t="s">
        <v>141</v>
      </c>
      <c r="B110" s="144" t="s">
        <v>279</v>
      </c>
      <c r="C110" s="139"/>
      <c r="D110" s="139"/>
      <c r="E110" s="140"/>
      <c r="F110" s="140"/>
      <c r="G110" s="35"/>
    </row>
    <row r="111" spans="1:7" ht="12">
      <c r="A111" s="34" t="s">
        <v>142</v>
      </c>
      <c r="B111" s="144" t="s">
        <v>280</v>
      </c>
      <c r="C111" s="139"/>
      <c r="D111" s="139"/>
      <c r="E111" s="140"/>
      <c r="F111" s="140"/>
      <c r="G111" s="35"/>
    </row>
    <row r="112" spans="1:7" ht="12">
      <c r="A112" s="34" t="s">
        <v>143</v>
      </c>
      <c r="B112" s="144" t="s">
        <v>281</v>
      </c>
      <c r="C112" s="145"/>
      <c r="D112" s="139"/>
      <c r="E112" s="139"/>
      <c r="F112" s="140"/>
      <c r="G112" s="35"/>
    </row>
    <row r="113" spans="1:7" ht="12">
      <c r="A113" s="34" t="s">
        <v>144</v>
      </c>
      <c r="B113" s="144" t="s">
        <v>282</v>
      </c>
      <c r="C113" s="145"/>
      <c r="D113" s="139"/>
      <c r="E113" s="139"/>
      <c r="F113" s="140"/>
      <c r="G113" s="35"/>
    </row>
    <row r="114" spans="1:7" ht="12">
      <c r="A114" s="34" t="s">
        <v>145</v>
      </c>
      <c r="B114" s="139" t="s">
        <v>146</v>
      </c>
      <c r="C114" s="139"/>
      <c r="D114" s="139"/>
      <c r="E114" s="139"/>
      <c r="F114" s="140"/>
      <c r="G114" s="35"/>
    </row>
    <row r="115" spans="1:7" ht="12">
      <c r="A115" s="38"/>
      <c r="B115" s="139"/>
      <c r="C115" s="139"/>
      <c r="D115" s="139"/>
      <c r="E115" s="139"/>
      <c r="F115" s="140"/>
      <c r="G115" s="35"/>
    </row>
    <row r="116" spans="1:7" ht="12">
      <c r="A116" s="38" t="s">
        <v>147</v>
      </c>
      <c r="B116" s="139" t="s">
        <v>148</v>
      </c>
      <c r="C116" s="139"/>
      <c r="D116" s="139"/>
      <c r="E116" s="139"/>
      <c r="F116" s="140"/>
      <c r="G116" s="35"/>
    </row>
    <row r="117" spans="1:7" ht="12">
      <c r="A117" s="38" t="s">
        <v>149</v>
      </c>
      <c r="B117" s="139" t="s">
        <v>150</v>
      </c>
      <c r="C117" s="139"/>
      <c r="D117" s="139"/>
      <c r="E117" s="139"/>
      <c r="F117" s="140"/>
      <c r="G117" s="35"/>
    </row>
    <row r="118" spans="1:7" ht="14.25">
      <c r="A118" s="39" t="s">
        <v>151</v>
      </c>
      <c r="B118" s="40" t="s">
        <v>152</v>
      </c>
      <c r="C118" s="40"/>
      <c r="D118" s="40"/>
      <c r="E118" s="40"/>
      <c r="F118" s="41"/>
      <c r="G118" s="42"/>
    </row>
    <row r="119" spans="1:7" ht="12">
      <c r="A119" s="38" t="s">
        <v>149</v>
      </c>
      <c r="B119" s="139" t="s">
        <v>150</v>
      </c>
      <c r="C119" s="139"/>
      <c r="D119" s="139"/>
      <c r="E119" s="139"/>
      <c r="F119" s="140"/>
      <c r="G119" s="35"/>
    </row>
    <row r="120" spans="1:7" ht="14.25">
      <c r="A120" s="39" t="s">
        <v>151</v>
      </c>
      <c r="B120" s="40" t="s">
        <v>152</v>
      </c>
      <c r="C120" s="40"/>
      <c r="D120" s="40"/>
      <c r="E120" s="40"/>
      <c r="F120" s="41"/>
      <c r="G120" s="42"/>
    </row>
    <row r="121" spans="1:7" ht="12">
      <c r="A121" s="34" t="s">
        <v>145</v>
      </c>
      <c r="B121" s="139" t="s">
        <v>146</v>
      </c>
      <c r="C121" s="139"/>
      <c r="D121" s="139"/>
      <c r="E121" s="139"/>
      <c r="F121" s="140"/>
      <c r="G121" s="35"/>
    </row>
    <row r="122" spans="1:7" ht="12">
      <c r="A122" s="38"/>
      <c r="B122" s="139"/>
      <c r="C122" s="139"/>
      <c r="D122" s="139"/>
      <c r="E122" s="139"/>
      <c r="F122" s="140"/>
      <c r="G122" s="35"/>
    </row>
    <row r="123" spans="1:7" ht="12">
      <c r="A123" s="38" t="s">
        <v>147</v>
      </c>
      <c r="B123" s="139" t="s">
        <v>148</v>
      </c>
      <c r="C123" s="139"/>
      <c r="D123" s="139"/>
      <c r="E123" s="139"/>
      <c r="F123" s="140"/>
      <c r="G123" s="35"/>
    </row>
    <row r="124" spans="1:7" ht="12">
      <c r="A124" s="38" t="s">
        <v>149</v>
      </c>
      <c r="B124" s="139" t="s">
        <v>150</v>
      </c>
      <c r="C124" s="139"/>
      <c r="D124" s="139"/>
      <c r="E124" s="139"/>
      <c r="F124" s="140"/>
      <c r="G124" s="35"/>
    </row>
    <row r="125" spans="1:7" ht="14.25">
      <c r="A125" s="39" t="s">
        <v>151</v>
      </c>
      <c r="B125" s="40" t="s">
        <v>152</v>
      </c>
      <c r="C125" s="40"/>
      <c r="D125" s="40"/>
      <c r="E125" s="40"/>
      <c r="F125" s="41"/>
      <c r="G125" s="42"/>
    </row>
  </sheetData>
  <sheetProtection selectLockedCells="1" selectUnlockedCells="1"/>
  <mergeCells count="10">
    <mergeCell ref="A19:G19"/>
    <mergeCell ref="A27:G27"/>
    <mergeCell ref="A22:G22"/>
    <mergeCell ref="A23:G23"/>
    <mergeCell ref="A25:G25"/>
    <mergeCell ref="A1:B1"/>
    <mergeCell ref="A14:B14"/>
    <mergeCell ref="C15:D17"/>
    <mergeCell ref="A18:G18"/>
    <mergeCell ref="A21:G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="120" zoomScaleNormal="120" zoomScalePageLayoutView="0" workbookViewId="0" topLeftCell="A7">
      <selection activeCell="C22" sqref="C22:D24"/>
    </sheetView>
  </sheetViews>
  <sheetFormatPr defaultColWidth="11.57421875" defaultRowHeight="12.75"/>
  <cols>
    <col min="1" max="1" width="14.14062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</cols>
  <sheetData>
    <row r="1" spans="1:3" ht="12.75">
      <c r="A1" s="239" t="s">
        <v>263</v>
      </c>
      <c r="B1" s="239"/>
      <c r="C1" s="2"/>
    </row>
    <row r="2" spans="1:3" ht="17.25" customHeight="1">
      <c r="A2" s="3" t="s">
        <v>0</v>
      </c>
      <c r="B2" s="3" t="s">
        <v>153</v>
      </c>
      <c r="C2" s="2"/>
    </row>
    <row r="3" spans="1:3" ht="18" customHeight="1">
      <c r="A3" s="3" t="s">
        <v>2</v>
      </c>
      <c r="B3" s="3" t="s">
        <v>154</v>
      </c>
      <c r="C3" s="2"/>
    </row>
    <row r="4" spans="1:3" ht="36" customHeight="1">
      <c r="A4" s="3" t="s">
        <v>4</v>
      </c>
      <c r="B4" s="3" t="s">
        <v>155</v>
      </c>
      <c r="C4" s="2"/>
    </row>
    <row r="5" spans="1:3" ht="64.5" customHeight="1">
      <c r="A5" s="4" t="s">
        <v>6</v>
      </c>
      <c r="B5" s="4" t="s">
        <v>156</v>
      </c>
      <c r="C5" s="2"/>
    </row>
    <row r="6" spans="1:3" ht="24">
      <c r="A6" s="4" t="s">
        <v>8</v>
      </c>
      <c r="B6" s="6" t="s">
        <v>284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157</v>
      </c>
    </row>
    <row r="8" spans="1:4" ht="12.75">
      <c r="A8" s="8" t="s">
        <v>13</v>
      </c>
      <c r="B8" s="222">
        <v>0.06446611160943672</v>
      </c>
      <c r="C8" s="222">
        <v>0.06329219237609784</v>
      </c>
      <c r="D8" s="222">
        <v>0.07663184022485581</v>
      </c>
    </row>
    <row r="9" spans="1:4" ht="12.75">
      <c r="A9" s="43" t="s">
        <v>158</v>
      </c>
      <c r="B9" s="222">
        <v>0.054905099491719955</v>
      </c>
      <c r="C9" s="222">
        <v>0.053902035980844296</v>
      </c>
      <c r="D9" s="222">
        <v>0.0673197396773522</v>
      </c>
    </row>
    <row r="10" spans="1:4" ht="12.75">
      <c r="A10" s="43" t="s">
        <v>159</v>
      </c>
      <c r="B10" s="222">
        <v>0.05779697146806463</v>
      </c>
      <c r="C10" s="222">
        <v>0.056794195179738216</v>
      </c>
      <c r="D10" s="222">
        <v>0.06428536644523787</v>
      </c>
    </row>
    <row r="11" spans="1:4" ht="12.75">
      <c r="A11" s="44" t="s">
        <v>160</v>
      </c>
      <c r="B11" s="222">
        <v>0.059350476737978955</v>
      </c>
      <c r="C11" s="222">
        <v>0.05831060856585424</v>
      </c>
      <c r="D11" s="222">
        <v>0.06751668712542454</v>
      </c>
    </row>
    <row r="12" spans="1:4" ht="12.75">
      <c r="A12" s="43" t="s">
        <v>161</v>
      </c>
      <c r="B12" s="222">
        <v>0.06005810816969414</v>
      </c>
      <c r="C12" s="222">
        <v>0.059023541667030874</v>
      </c>
      <c r="D12" s="222">
        <v>0.07123753526578111</v>
      </c>
    </row>
    <row r="13" spans="1:4" ht="12.75">
      <c r="A13" s="45" t="s">
        <v>162</v>
      </c>
      <c r="B13" s="222">
        <v>0.06219812287441327</v>
      </c>
      <c r="C13" s="222">
        <v>0.06116059170036102</v>
      </c>
      <c r="D13" s="222">
        <v>0.07372813057060515</v>
      </c>
    </row>
    <row r="14" spans="1:4" ht="12.75">
      <c r="A14" s="223" t="s">
        <v>285</v>
      </c>
      <c r="B14" s="222">
        <v>0.0646197257391492</v>
      </c>
      <c r="C14" s="222">
        <v>0.0634684163296555</v>
      </c>
      <c r="D14" s="222">
        <v>0.07614757487885604</v>
      </c>
    </row>
    <row r="15" spans="1:4" ht="24">
      <c r="A15" s="7" t="s">
        <v>318</v>
      </c>
      <c r="B15" s="7" t="s">
        <v>10</v>
      </c>
      <c r="C15" s="7" t="s">
        <v>11</v>
      </c>
      <c r="D15" s="46"/>
    </row>
    <row r="16" spans="1:4" ht="12.75">
      <c r="A16" s="45" t="s">
        <v>163</v>
      </c>
      <c r="B16" s="47">
        <v>1073.6149</v>
      </c>
      <c r="C16" s="47">
        <v>1072.2688</v>
      </c>
      <c r="D16" s="48"/>
    </row>
    <row r="17" spans="1:4" ht="12.75">
      <c r="A17" s="43" t="s">
        <v>164</v>
      </c>
      <c r="B17" s="47">
        <v>1000.2</v>
      </c>
      <c r="C17" s="47">
        <v>1000.2</v>
      </c>
      <c r="D17" s="48"/>
    </row>
    <row r="18" spans="1:4" ht="12.75">
      <c r="A18" s="43" t="s">
        <v>165</v>
      </c>
      <c r="B18" s="47">
        <v>1001.9001</v>
      </c>
      <c r="C18" s="47">
        <v>1001.8837</v>
      </c>
      <c r="D18" s="48"/>
    </row>
    <row r="19" spans="1:4" ht="12.75">
      <c r="A19" s="43" t="s">
        <v>166</v>
      </c>
      <c r="B19" s="47">
        <v>1003.9019</v>
      </c>
      <c r="C19" s="47">
        <v>1003.8855</v>
      </c>
      <c r="D19" s="48"/>
    </row>
    <row r="20" spans="1:4" ht="24">
      <c r="A20" s="8" t="s">
        <v>17</v>
      </c>
      <c r="B20" s="49">
        <v>43409</v>
      </c>
      <c r="C20" s="49">
        <v>43409</v>
      </c>
      <c r="D20" s="48"/>
    </row>
    <row r="21" spans="1:3" ht="12.75" customHeight="1">
      <c r="A21" s="253" t="s">
        <v>319</v>
      </c>
      <c r="B21" s="253"/>
      <c r="C21" s="2"/>
    </row>
    <row r="22" spans="1:4" ht="12.75" customHeight="1">
      <c r="A22" s="50" t="s">
        <v>10</v>
      </c>
      <c r="B22" s="107">
        <v>0.0015</v>
      </c>
      <c r="C22" s="241" t="s">
        <v>20</v>
      </c>
      <c r="D22" s="241"/>
    </row>
    <row r="23" spans="1:4" ht="12.75">
      <c r="A23" s="50" t="s">
        <v>11</v>
      </c>
      <c r="B23" s="107">
        <v>0.0025</v>
      </c>
      <c r="C23" s="241"/>
      <c r="D23" s="241"/>
    </row>
    <row r="24" spans="1:4" ht="24">
      <c r="A24" s="51" t="s">
        <v>21</v>
      </c>
      <c r="B24" s="107">
        <v>0.002</v>
      </c>
      <c r="C24" s="241"/>
      <c r="D24" s="241"/>
    </row>
    <row r="25" spans="1:7" ht="24" customHeight="1">
      <c r="A25" s="242"/>
      <c r="B25" s="242"/>
      <c r="C25" s="242"/>
      <c r="D25" s="242"/>
      <c r="E25" s="242"/>
      <c r="F25" s="242"/>
      <c r="G25" s="242"/>
    </row>
    <row r="26" spans="1:8" ht="18.75" customHeight="1">
      <c r="A26" s="254" t="s">
        <v>22</v>
      </c>
      <c r="B26" s="255"/>
      <c r="C26" s="255"/>
      <c r="D26" s="255"/>
      <c r="E26" s="255"/>
      <c r="F26" s="255"/>
      <c r="G26" s="255"/>
      <c r="H26" s="256"/>
    </row>
    <row r="27" spans="1:8" ht="12.75" customHeight="1">
      <c r="A27" s="52"/>
      <c r="B27" s="213"/>
      <c r="C27" s="213"/>
      <c r="D27" s="213"/>
      <c r="E27" s="213"/>
      <c r="F27" s="213"/>
      <c r="G27" s="214"/>
      <c r="H27" s="53"/>
    </row>
    <row r="28" spans="1:8" ht="12.75" customHeight="1">
      <c r="A28" s="247" t="s">
        <v>23</v>
      </c>
      <c r="B28" s="247"/>
      <c r="C28" s="247"/>
      <c r="D28" s="247"/>
      <c r="E28" s="247"/>
      <c r="F28" s="247"/>
      <c r="G28" s="247"/>
      <c r="H28" s="247"/>
    </row>
    <row r="29" spans="1:8" ht="18" customHeight="1">
      <c r="A29" s="247" t="s">
        <v>167</v>
      </c>
      <c r="B29" s="247"/>
      <c r="C29" s="247"/>
      <c r="D29" s="247"/>
      <c r="E29" s="247"/>
      <c r="F29" s="247"/>
      <c r="G29" s="247"/>
      <c r="H29" s="247"/>
    </row>
    <row r="30" spans="1:8" ht="12.75" customHeight="1">
      <c r="A30" s="248" t="s">
        <v>25</v>
      </c>
      <c r="B30" s="248"/>
      <c r="C30" s="248"/>
      <c r="D30" s="248"/>
      <c r="E30" s="248"/>
      <c r="F30" s="248"/>
      <c r="G30" s="248"/>
      <c r="H30" s="248"/>
    </row>
    <row r="31" spans="1:8" ht="12.75" customHeight="1">
      <c r="A31" s="52"/>
      <c r="B31" s="213"/>
      <c r="C31" s="213"/>
      <c r="D31" s="213"/>
      <c r="E31" s="213"/>
      <c r="F31" s="213"/>
      <c r="G31" s="214"/>
      <c r="H31" s="53"/>
    </row>
    <row r="32" spans="1:8" ht="12.75" customHeight="1">
      <c r="A32" s="249" t="s">
        <v>286</v>
      </c>
      <c r="B32" s="250"/>
      <c r="C32" s="250"/>
      <c r="D32" s="250"/>
      <c r="E32" s="250"/>
      <c r="F32" s="250"/>
      <c r="G32" s="250"/>
      <c r="H32" s="251"/>
    </row>
    <row r="33" spans="1:8" ht="12.75">
      <c r="A33" s="54"/>
      <c r="B33" s="55"/>
      <c r="C33" s="55"/>
      <c r="D33" s="55"/>
      <c r="E33" s="55"/>
      <c r="F33" s="55"/>
      <c r="G33" s="56"/>
      <c r="H33" s="57"/>
    </row>
    <row r="34" spans="1:8" ht="12.75">
      <c r="A34" s="252" t="s">
        <v>168</v>
      </c>
      <c r="B34" s="252"/>
      <c r="C34" s="252"/>
      <c r="D34" s="252"/>
      <c r="E34" s="252"/>
      <c r="F34" s="252"/>
      <c r="G34" s="252"/>
      <c r="H34" s="252"/>
    </row>
    <row r="35" spans="1:8" ht="39" customHeight="1">
      <c r="A35" s="220" t="s">
        <v>27</v>
      </c>
      <c r="B35" s="220" t="s">
        <v>169</v>
      </c>
      <c r="C35" s="220"/>
      <c r="D35" s="220" t="s">
        <v>29</v>
      </c>
      <c r="E35" s="220" t="s">
        <v>170</v>
      </c>
      <c r="F35" s="220" t="s">
        <v>31</v>
      </c>
      <c r="G35" s="220" t="s">
        <v>171</v>
      </c>
      <c r="H35" s="220" t="s">
        <v>33</v>
      </c>
    </row>
    <row r="36" spans="1:8" ht="12.75">
      <c r="A36" s="146" t="s">
        <v>172</v>
      </c>
      <c r="B36" s="147" t="s">
        <v>113</v>
      </c>
      <c r="C36" s="148"/>
      <c r="D36" s="148"/>
      <c r="E36" s="149"/>
      <c r="F36" s="149"/>
      <c r="G36" s="150"/>
      <c r="H36" s="151"/>
    </row>
    <row r="37" spans="1:8" ht="12.75">
      <c r="A37" s="152" t="s">
        <v>173</v>
      </c>
      <c r="B37" s="147" t="s">
        <v>36</v>
      </c>
      <c r="C37" s="148"/>
      <c r="D37" s="148"/>
      <c r="E37" s="149"/>
      <c r="F37" s="149"/>
      <c r="G37" s="153" t="s">
        <v>110</v>
      </c>
      <c r="H37" s="58" t="s">
        <v>110</v>
      </c>
    </row>
    <row r="38" spans="1:8" ht="12.75">
      <c r="A38" s="152" t="s">
        <v>174</v>
      </c>
      <c r="B38" s="147" t="s">
        <v>114</v>
      </c>
      <c r="C38" s="148"/>
      <c r="D38" s="148"/>
      <c r="E38" s="149"/>
      <c r="F38" s="149"/>
      <c r="G38" s="153" t="s">
        <v>110</v>
      </c>
      <c r="H38" s="58" t="s">
        <v>110</v>
      </c>
    </row>
    <row r="39" spans="1:8" ht="12.75">
      <c r="A39" s="59" t="s">
        <v>175</v>
      </c>
      <c r="B39" s="147" t="s">
        <v>115</v>
      </c>
      <c r="C39" s="148"/>
      <c r="D39" s="148"/>
      <c r="E39" s="149"/>
      <c r="F39" s="149"/>
      <c r="G39" s="153" t="s">
        <v>110</v>
      </c>
      <c r="H39" s="58" t="s">
        <v>110</v>
      </c>
    </row>
    <row r="40" spans="1:8" ht="12.75">
      <c r="A40" s="60"/>
      <c r="B40" s="61" t="s">
        <v>176</v>
      </c>
      <c r="C40" s="62"/>
      <c r="D40" s="62"/>
      <c r="E40" s="154"/>
      <c r="F40" s="154"/>
      <c r="G40" s="155">
        <f>SUM(G37:G39)</f>
        <v>0</v>
      </c>
      <c r="H40" s="156">
        <f>SUM(H37:H39)</f>
        <v>0</v>
      </c>
    </row>
    <row r="41" spans="1:8" ht="12.75">
      <c r="A41" s="157"/>
      <c r="B41" s="147"/>
      <c r="C41" s="158"/>
      <c r="D41" s="158"/>
      <c r="E41" s="149"/>
      <c r="F41" s="149"/>
      <c r="G41" s="159"/>
      <c r="H41" s="160"/>
    </row>
    <row r="42" spans="1:8" ht="12.75">
      <c r="A42" s="146" t="s">
        <v>177</v>
      </c>
      <c r="B42" s="147" t="s">
        <v>178</v>
      </c>
      <c r="C42" s="148"/>
      <c r="D42" s="148"/>
      <c r="E42" s="149"/>
      <c r="F42" s="149"/>
      <c r="G42" s="150"/>
      <c r="H42" s="151"/>
    </row>
    <row r="43" spans="1:8" ht="12.75">
      <c r="A43" s="152" t="s">
        <v>173</v>
      </c>
      <c r="B43" s="147" t="s">
        <v>179</v>
      </c>
      <c r="C43" s="148"/>
      <c r="D43" s="148"/>
      <c r="E43" s="149"/>
      <c r="F43" s="149"/>
      <c r="G43" s="153"/>
      <c r="H43" s="151"/>
    </row>
    <row r="44" spans="1:8" ht="12.75">
      <c r="A44" s="152"/>
      <c r="B44" s="161" t="s">
        <v>287</v>
      </c>
      <c r="C44" s="148"/>
      <c r="D44" s="161" t="s">
        <v>288</v>
      </c>
      <c r="E44" s="149" t="s">
        <v>180</v>
      </c>
      <c r="F44" s="162">
        <v>1000000</v>
      </c>
      <c r="G44" s="153">
        <v>1001.354</v>
      </c>
      <c r="H44" s="151">
        <v>3.43078127</v>
      </c>
    </row>
    <row r="45" spans="1:8" ht="12.75">
      <c r="A45" s="163"/>
      <c r="B45" s="63" t="s">
        <v>181</v>
      </c>
      <c r="C45" s="64"/>
      <c r="D45" s="65"/>
      <c r="E45" s="164"/>
      <c r="F45" s="165"/>
      <c r="G45" s="166">
        <f>SUM(G44:G44)</f>
        <v>1001.354</v>
      </c>
      <c r="H45" s="167">
        <f>SUM(H44:H44)</f>
        <v>3.43078127</v>
      </c>
    </row>
    <row r="46" spans="1:8" ht="12.75">
      <c r="A46" s="152" t="s">
        <v>174</v>
      </c>
      <c r="B46" s="147" t="s">
        <v>118</v>
      </c>
      <c r="C46" s="168"/>
      <c r="D46" s="168"/>
      <c r="E46" s="168"/>
      <c r="F46" s="168"/>
      <c r="G46" s="153" t="s">
        <v>111</v>
      </c>
      <c r="H46" s="58" t="s">
        <v>111</v>
      </c>
    </row>
    <row r="47" spans="1:8" ht="12.75">
      <c r="A47" s="152"/>
      <c r="B47" s="161" t="s">
        <v>249</v>
      </c>
      <c r="C47" s="169"/>
      <c r="D47" s="169" t="s">
        <v>250</v>
      </c>
      <c r="E47" s="169" t="s">
        <v>182</v>
      </c>
      <c r="F47" s="162">
        <v>500000</v>
      </c>
      <c r="G47" s="153">
        <v>499.0099693</v>
      </c>
      <c r="H47" s="58">
        <v>1.70967915</v>
      </c>
    </row>
    <row r="48" spans="1:8" ht="12.75">
      <c r="A48" s="152"/>
      <c r="B48" s="161" t="s">
        <v>251</v>
      </c>
      <c r="C48" s="169"/>
      <c r="D48" s="169" t="s">
        <v>252</v>
      </c>
      <c r="E48" s="169" t="s">
        <v>182</v>
      </c>
      <c r="F48" s="162">
        <v>500000</v>
      </c>
      <c r="G48" s="153">
        <v>497.4745</v>
      </c>
      <c r="H48" s="58">
        <v>1.70441841</v>
      </c>
    </row>
    <row r="49" spans="1:8" ht="12.75">
      <c r="A49" s="152"/>
      <c r="B49" s="161" t="s">
        <v>289</v>
      </c>
      <c r="C49" s="169"/>
      <c r="D49" s="169" t="s">
        <v>290</v>
      </c>
      <c r="E49" s="169" t="s">
        <v>182</v>
      </c>
      <c r="F49" s="162">
        <v>500000</v>
      </c>
      <c r="G49" s="153">
        <v>493.9375</v>
      </c>
      <c r="H49" s="58">
        <v>1.69230015</v>
      </c>
    </row>
    <row r="50" spans="1:8" ht="12.75">
      <c r="A50" s="152"/>
      <c r="B50" s="161" t="s">
        <v>291</v>
      </c>
      <c r="C50" s="169"/>
      <c r="D50" s="169" t="s">
        <v>292</v>
      </c>
      <c r="E50" s="169" t="s">
        <v>293</v>
      </c>
      <c r="F50" s="162">
        <v>500000</v>
      </c>
      <c r="G50" s="153">
        <v>493.228</v>
      </c>
      <c r="H50" s="58">
        <v>1.6898693</v>
      </c>
    </row>
    <row r="51" spans="1:8" ht="12.75">
      <c r="A51" s="170"/>
      <c r="B51" s="66" t="s">
        <v>183</v>
      </c>
      <c r="C51" s="171"/>
      <c r="D51" s="171"/>
      <c r="E51" s="171"/>
      <c r="F51" s="172"/>
      <c r="G51" s="173">
        <f>SUM(G47:G50)</f>
        <v>1983.6499693</v>
      </c>
      <c r="H51" s="174">
        <f>SUM(H47:H50)</f>
        <v>6.796267009999999</v>
      </c>
    </row>
    <row r="52" spans="1:8" ht="12.75">
      <c r="A52" s="152" t="s">
        <v>175</v>
      </c>
      <c r="B52" s="243" t="s">
        <v>184</v>
      </c>
      <c r="C52" s="243"/>
      <c r="D52" s="168"/>
      <c r="E52" s="168"/>
      <c r="F52" s="168"/>
      <c r="G52" s="175"/>
      <c r="H52" s="176"/>
    </row>
    <row r="53" spans="1:8" ht="12.75">
      <c r="A53" s="152"/>
      <c r="B53" s="224" t="s">
        <v>239</v>
      </c>
      <c r="C53" s="224"/>
      <c r="D53" s="215" t="s">
        <v>240</v>
      </c>
      <c r="E53" s="149" t="s">
        <v>180</v>
      </c>
      <c r="F53" s="162">
        <v>2000000</v>
      </c>
      <c r="G53" s="175">
        <v>1996.5828940000001</v>
      </c>
      <c r="H53" s="176">
        <v>6.84057705</v>
      </c>
    </row>
    <row r="54" spans="1:8" ht="12.75">
      <c r="A54" s="152"/>
      <c r="B54" s="224" t="s">
        <v>241</v>
      </c>
      <c r="C54" s="224"/>
      <c r="D54" s="215" t="s">
        <v>242</v>
      </c>
      <c r="E54" s="149" t="s">
        <v>180</v>
      </c>
      <c r="F54" s="162">
        <v>1500000</v>
      </c>
      <c r="G54" s="175">
        <v>1499.225175</v>
      </c>
      <c r="H54" s="176">
        <v>5.13655875</v>
      </c>
    </row>
    <row r="55" spans="1:8" ht="12.75">
      <c r="A55" s="152"/>
      <c r="B55" s="224" t="s">
        <v>253</v>
      </c>
      <c r="C55" s="224"/>
      <c r="D55" s="216" t="s">
        <v>254</v>
      </c>
      <c r="E55" s="149" t="s">
        <v>180</v>
      </c>
      <c r="F55" s="162">
        <v>1500000</v>
      </c>
      <c r="G55" s="175">
        <v>1492.521</v>
      </c>
      <c r="H55" s="176">
        <v>5.11358929</v>
      </c>
    </row>
    <row r="56" spans="1:8" ht="12.75">
      <c r="A56" s="152"/>
      <c r="B56" s="224" t="s">
        <v>255</v>
      </c>
      <c r="C56" s="224"/>
      <c r="D56" s="215" t="s">
        <v>256</v>
      </c>
      <c r="E56" s="149" t="s">
        <v>180</v>
      </c>
      <c r="F56" s="162">
        <v>1500000</v>
      </c>
      <c r="G56" s="175">
        <v>1489.2615</v>
      </c>
      <c r="H56" s="176">
        <v>5.10242178</v>
      </c>
    </row>
    <row r="57" spans="1:8" ht="12.75">
      <c r="A57" s="152"/>
      <c r="B57" s="224" t="s">
        <v>294</v>
      </c>
      <c r="C57" s="224"/>
      <c r="D57" s="215" t="s">
        <v>295</v>
      </c>
      <c r="E57" s="149" t="s">
        <v>180</v>
      </c>
      <c r="F57" s="162">
        <v>1500000</v>
      </c>
      <c r="G57" s="175">
        <v>1487.3925</v>
      </c>
      <c r="H57" s="176">
        <v>5.09601832</v>
      </c>
    </row>
    <row r="58" spans="1:8" ht="12.75">
      <c r="A58" s="152"/>
      <c r="B58" s="224" t="s">
        <v>257</v>
      </c>
      <c r="C58" s="224"/>
      <c r="D58" s="215" t="s">
        <v>258</v>
      </c>
      <c r="E58" s="149" t="s">
        <v>180</v>
      </c>
      <c r="F58" s="162">
        <v>1500000</v>
      </c>
      <c r="G58" s="175">
        <v>1487.3925</v>
      </c>
      <c r="H58" s="176">
        <v>5.09601832</v>
      </c>
    </row>
    <row r="59" spans="1:8" ht="12.75">
      <c r="A59" s="152"/>
      <c r="B59" s="224" t="s">
        <v>259</v>
      </c>
      <c r="C59" s="224"/>
      <c r="D59" s="215" t="s">
        <v>260</v>
      </c>
      <c r="E59" s="149" t="s">
        <v>180</v>
      </c>
      <c r="F59" s="162">
        <v>1500000</v>
      </c>
      <c r="G59" s="175">
        <v>1485.771</v>
      </c>
      <c r="H59" s="176">
        <v>5.09046283</v>
      </c>
    </row>
    <row r="60" spans="1:8" ht="12.75">
      <c r="A60" s="152"/>
      <c r="B60" s="224" t="s">
        <v>296</v>
      </c>
      <c r="C60" s="224"/>
      <c r="D60" s="215" t="s">
        <v>297</v>
      </c>
      <c r="E60" s="149" t="s">
        <v>180</v>
      </c>
      <c r="F60" s="162">
        <v>1500000</v>
      </c>
      <c r="G60" s="175">
        <v>1482.2715</v>
      </c>
      <c r="H60" s="176">
        <v>5.07847305</v>
      </c>
    </row>
    <row r="61" spans="1:8" ht="12.75">
      <c r="A61" s="152"/>
      <c r="B61" s="224" t="s">
        <v>298</v>
      </c>
      <c r="C61" s="224"/>
      <c r="D61" s="215" t="s">
        <v>299</v>
      </c>
      <c r="E61" s="149" t="s">
        <v>180</v>
      </c>
      <c r="F61" s="162">
        <v>1500000</v>
      </c>
      <c r="G61" s="175">
        <v>1478.9025</v>
      </c>
      <c r="H61" s="176">
        <v>5.06693037</v>
      </c>
    </row>
    <row r="62" spans="1:8" ht="12.75">
      <c r="A62" s="152"/>
      <c r="B62" s="224" t="s">
        <v>243</v>
      </c>
      <c r="C62" s="224"/>
      <c r="D62" s="215" t="s">
        <v>244</v>
      </c>
      <c r="E62" s="149" t="s">
        <v>180</v>
      </c>
      <c r="F62" s="162">
        <v>1000000</v>
      </c>
      <c r="G62" s="175">
        <v>997.1427120999999</v>
      </c>
      <c r="H62" s="176">
        <v>3.4163528</v>
      </c>
    </row>
    <row r="63" spans="1:8" ht="12.75">
      <c r="A63" s="152"/>
      <c r="B63" s="224" t="s">
        <v>245</v>
      </c>
      <c r="C63" s="224"/>
      <c r="D63" s="215" t="s">
        <v>246</v>
      </c>
      <c r="E63" s="149" t="s">
        <v>180</v>
      </c>
      <c r="F63" s="162">
        <v>1000000</v>
      </c>
      <c r="G63" s="175">
        <v>996.204</v>
      </c>
      <c r="H63" s="176">
        <v>3.41313664</v>
      </c>
    </row>
    <row r="64" spans="1:8" ht="12.75">
      <c r="A64" s="152"/>
      <c r="B64" s="217" t="s">
        <v>300</v>
      </c>
      <c r="C64" s="217"/>
      <c r="D64" s="215" t="s">
        <v>301</v>
      </c>
      <c r="E64" s="149" t="s">
        <v>180</v>
      </c>
      <c r="F64" s="162">
        <v>1000000</v>
      </c>
      <c r="G64" s="175">
        <v>996.204</v>
      </c>
      <c r="H64" s="176">
        <v>3.41313664</v>
      </c>
    </row>
    <row r="65" spans="1:8" ht="12.75">
      <c r="A65" s="152"/>
      <c r="B65" s="217" t="s">
        <v>261</v>
      </c>
      <c r="C65" s="217"/>
      <c r="D65" s="215" t="s">
        <v>262</v>
      </c>
      <c r="E65" s="149" t="s">
        <v>180</v>
      </c>
      <c r="F65" s="162">
        <v>1000000</v>
      </c>
      <c r="G65" s="175">
        <v>993.895</v>
      </c>
      <c r="H65" s="176">
        <v>3.40522567</v>
      </c>
    </row>
    <row r="66" spans="1:8" ht="12.75">
      <c r="A66" s="152"/>
      <c r="B66" s="217" t="s">
        <v>302</v>
      </c>
      <c r="C66" s="217"/>
      <c r="D66" s="215" t="s">
        <v>303</v>
      </c>
      <c r="E66" s="149" t="s">
        <v>180</v>
      </c>
      <c r="F66" s="162">
        <v>1000000</v>
      </c>
      <c r="G66" s="175">
        <v>989.303</v>
      </c>
      <c r="H66" s="176">
        <v>3.38949283</v>
      </c>
    </row>
    <row r="67" spans="1:8" ht="12.75">
      <c r="A67" s="152"/>
      <c r="B67" s="217" t="s">
        <v>304</v>
      </c>
      <c r="C67" s="217"/>
      <c r="D67" s="215" t="s">
        <v>305</v>
      </c>
      <c r="E67" s="149" t="s">
        <v>180</v>
      </c>
      <c r="F67" s="162">
        <v>1000000</v>
      </c>
      <c r="G67" s="175">
        <v>987.063</v>
      </c>
      <c r="H67" s="176">
        <v>3.38181827</v>
      </c>
    </row>
    <row r="68" spans="1:8" ht="12.75">
      <c r="A68" s="170"/>
      <c r="B68" s="244" t="s">
        <v>185</v>
      </c>
      <c r="C68" s="244"/>
      <c r="D68" s="177"/>
      <c r="E68" s="177"/>
      <c r="F68" s="177"/>
      <c r="G68" s="173">
        <f>SUM(G53:G67)</f>
        <v>19859.1322811</v>
      </c>
      <c r="H68" s="174">
        <f>SUM(H53:H67)</f>
        <v>68.04021260999998</v>
      </c>
    </row>
    <row r="69" spans="1:8" ht="12.75">
      <c r="A69" s="59" t="s">
        <v>186</v>
      </c>
      <c r="B69" s="244" t="s">
        <v>187</v>
      </c>
      <c r="C69" s="244"/>
      <c r="D69" s="148"/>
      <c r="E69" s="149"/>
      <c r="F69" s="149"/>
      <c r="G69" s="178">
        <v>5569</v>
      </c>
      <c r="H69" s="67">
        <v>19.08018632</v>
      </c>
    </row>
    <row r="70" spans="1:8" ht="12.75">
      <c r="A70" s="60"/>
      <c r="B70" s="61" t="s">
        <v>181</v>
      </c>
      <c r="C70" s="68"/>
      <c r="D70" s="68"/>
      <c r="E70" s="68"/>
      <c r="F70" s="68"/>
      <c r="G70" s="69">
        <f>G69+G68+G51+G45</f>
        <v>28413.1362504</v>
      </c>
      <c r="H70" s="70">
        <f>H69+H68+H51+H45+H40</f>
        <v>97.34744720999997</v>
      </c>
    </row>
    <row r="71" spans="1:8" ht="12.75">
      <c r="A71" s="157"/>
      <c r="B71" s="168"/>
      <c r="C71" s="168"/>
      <c r="D71" s="168"/>
      <c r="E71" s="168"/>
      <c r="F71" s="168"/>
      <c r="G71" s="175"/>
      <c r="H71" s="176"/>
    </row>
    <row r="72" spans="1:8" ht="12.75">
      <c r="A72" s="146" t="s">
        <v>188</v>
      </c>
      <c r="B72" s="147" t="s">
        <v>237</v>
      </c>
      <c r="C72" s="148"/>
      <c r="D72" s="148"/>
      <c r="E72" s="149"/>
      <c r="F72" s="149"/>
      <c r="G72" s="150"/>
      <c r="H72" s="151"/>
    </row>
    <row r="73" spans="1:8" ht="12.75">
      <c r="A73" s="157"/>
      <c r="B73" s="245" t="s">
        <v>306</v>
      </c>
      <c r="C73" s="245"/>
      <c r="D73" s="149"/>
      <c r="E73" s="149"/>
      <c r="F73" s="179"/>
      <c r="G73" s="153">
        <v>100</v>
      </c>
      <c r="H73" s="58">
        <v>0.34261423</v>
      </c>
    </row>
    <row r="74" spans="1:8" ht="12.75">
      <c r="A74" s="157"/>
      <c r="B74" s="246" t="s">
        <v>189</v>
      </c>
      <c r="C74" s="246"/>
      <c r="D74" s="149"/>
      <c r="E74" s="149"/>
      <c r="F74" s="179"/>
      <c r="G74" s="153">
        <v>100</v>
      </c>
      <c r="H74" s="58">
        <v>0.34261423</v>
      </c>
    </row>
    <row r="75" spans="1:8" ht="12.75">
      <c r="A75" s="71"/>
      <c r="B75" s="72" t="s">
        <v>190</v>
      </c>
      <c r="C75" s="73"/>
      <c r="D75" s="74"/>
      <c r="E75" s="74"/>
      <c r="F75" s="74"/>
      <c r="G75" s="173">
        <f>SUM(G73:G74)</f>
        <v>200</v>
      </c>
      <c r="H75" s="174">
        <f>SUM(H73:H74)</f>
        <v>0.68522846</v>
      </c>
    </row>
    <row r="76" spans="1:8" ht="12.75">
      <c r="A76" s="157"/>
      <c r="B76" s="168"/>
      <c r="C76" s="168"/>
      <c r="D76" s="168"/>
      <c r="E76" s="168"/>
      <c r="F76" s="168"/>
      <c r="G76" s="175"/>
      <c r="H76" s="176"/>
    </row>
    <row r="77" spans="1:8" ht="12.75">
      <c r="A77" s="146" t="s">
        <v>191</v>
      </c>
      <c r="B77" s="147" t="s">
        <v>238</v>
      </c>
      <c r="C77" s="148"/>
      <c r="D77" s="148"/>
      <c r="E77" s="149"/>
      <c r="F77" s="149"/>
      <c r="G77" s="150"/>
      <c r="H77" s="151"/>
    </row>
    <row r="78" spans="1:8" ht="12.75">
      <c r="A78" s="157"/>
      <c r="B78" s="147" t="s">
        <v>192</v>
      </c>
      <c r="C78" s="148"/>
      <c r="D78" s="148"/>
      <c r="E78" s="149"/>
      <c r="F78" s="149"/>
      <c r="G78" s="153">
        <v>574.2097636100007</v>
      </c>
      <c r="H78" s="58">
        <v>1.9673243443729982</v>
      </c>
    </row>
    <row r="79" spans="1:8" ht="13.5" customHeight="1">
      <c r="A79" s="60"/>
      <c r="B79" s="61" t="s">
        <v>193</v>
      </c>
      <c r="C79" s="62"/>
      <c r="D79" s="62"/>
      <c r="E79" s="154"/>
      <c r="F79" s="154"/>
      <c r="G79" s="155">
        <f>G78</f>
        <v>574.2097636100007</v>
      </c>
      <c r="H79" s="156">
        <f>H78</f>
        <v>1.9673243443729982</v>
      </c>
    </row>
    <row r="80" spans="1:8" ht="12.75">
      <c r="A80" s="157"/>
      <c r="B80" s="161"/>
      <c r="C80" s="148"/>
      <c r="D80" s="148"/>
      <c r="E80" s="149"/>
      <c r="F80" s="149"/>
      <c r="G80" s="150"/>
      <c r="H80" s="151"/>
    </row>
    <row r="81" spans="1:8" ht="13.5" thickBot="1">
      <c r="A81" s="221"/>
      <c r="B81" s="221" t="s">
        <v>194</v>
      </c>
      <c r="C81" s="221"/>
      <c r="D81" s="221"/>
      <c r="E81" s="221"/>
      <c r="F81" s="221"/>
      <c r="G81" s="221">
        <f>G79+G75+G70+G40</f>
        <v>29187.34601401</v>
      </c>
      <c r="H81" s="221">
        <f>H79+H75+H70+H40</f>
        <v>100.00000001437297</v>
      </c>
    </row>
    <row r="82" spans="1:8" ht="12.75">
      <c r="A82" s="225"/>
      <c r="B82" s="226"/>
      <c r="C82" s="226"/>
      <c r="D82" s="226"/>
      <c r="E82" s="226"/>
      <c r="F82" s="226"/>
      <c r="G82" s="227"/>
      <c r="H82" s="228"/>
    </row>
    <row r="83" spans="1:8" ht="12.75">
      <c r="A83" s="75" t="s">
        <v>128</v>
      </c>
      <c r="B83" s="180"/>
      <c r="C83" s="180"/>
      <c r="D83" s="180"/>
      <c r="E83" s="180"/>
      <c r="F83" s="180"/>
      <c r="G83" s="181" t="s">
        <v>111</v>
      </c>
      <c r="H83" s="76" t="s">
        <v>111</v>
      </c>
    </row>
    <row r="84" spans="1:8" ht="12.75">
      <c r="A84" s="77" t="s">
        <v>129</v>
      </c>
      <c r="B84" s="180" t="s">
        <v>195</v>
      </c>
      <c r="C84" s="180"/>
      <c r="D84" s="180"/>
      <c r="E84" s="180"/>
      <c r="F84" s="180"/>
      <c r="G84" s="181"/>
      <c r="H84" s="76" t="s">
        <v>111</v>
      </c>
    </row>
    <row r="85" spans="1:8" ht="12.75">
      <c r="A85" s="77" t="s">
        <v>131</v>
      </c>
      <c r="B85" s="180" t="s">
        <v>196</v>
      </c>
      <c r="C85" s="180"/>
      <c r="D85" s="180"/>
      <c r="E85" s="180"/>
      <c r="F85" s="180"/>
      <c r="G85" s="181"/>
      <c r="H85" s="76" t="s">
        <v>111</v>
      </c>
    </row>
    <row r="86" spans="1:8" ht="25.5">
      <c r="A86" s="77"/>
      <c r="B86" s="78" t="s">
        <v>197</v>
      </c>
      <c r="C86" s="68"/>
      <c r="D86" s="68"/>
      <c r="E86" s="68"/>
      <c r="F86" s="79"/>
      <c r="G86" s="80" t="s">
        <v>307</v>
      </c>
      <c r="H86" s="81" t="s">
        <v>308</v>
      </c>
    </row>
    <row r="87" spans="1:8" ht="12.75">
      <c r="A87" s="77"/>
      <c r="B87" s="78" t="s">
        <v>10</v>
      </c>
      <c r="C87" s="68"/>
      <c r="D87" s="68"/>
      <c r="E87" s="68"/>
      <c r="F87" s="79"/>
      <c r="G87" s="82"/>
      <c r="H87" s="83"/>
    </row>
    <row r="88" spans="1:8" ht="12.75">
      <c r="A88" s="77"/>
      <c r="B88" s="84" t="s">
        <v>198</v>
      </c>
      <c r="C88" s="85"/>
      <c r="D88" s="85"/>
      <c r="E88" s="85"/>
      <c r="F88" s="86"/>
      <c r="G88" s="82">
        <v>1068.7675</v>
      </c>
      <c r="H88" s="87">
        <v>1073.6149</v>
      </c>
    </row>
    <row r="89" spans="1:8" ht="12.75">
      <c r="A89" s="77"/>
      <c r="B89" s="84" t="s">
        <v>199</v>
      </c>
      <c r="C89" s="85"/>
      <c r="D89" s="85"/>
      <c r="E89" s="85"/>
      <c r="F89" s="86"/>
      <c r="G89" s="82">
        <v>1000.1999993590493</v>
      </c>
      <c r="H89" s="87">
        <v>1000.1999992438864</v>
      </c>
    </row>
    <row r="90" spans="1:8" ht="12.75">
      <c r="A90" s="77"/>
      <c r="B90" s="84" t="s">
        <v>200</v>
      </c>
      <c r="C90" s="85"/>
      <c r="D90" s="85"/>
      <c r="E90" s="85"/>
      <c r="F90" s="86"/>
      <c r="G90" s="82">
        <v>1001.9974</v>
      </c>
      <c r="H90" s="87">
        <v>1001.9001</v>
      </c>
    </row>
    <row r="91" spans="1:8" ht="12.75">
      <c r="A91" s="77"/>
      <c r="B91" s="84" t="s">
        <v>201</v>
      </c>
      <c r="C91" s="85"/>
      <c r="D91" s="85"/>
      <c r="E91" s="85"/>
      <c r="F91" s="86"/>
      <c r="G91" s="82">
        <v>1003.9993</v>
      </c>
      <c r="H91" s="87">
        <v>1003.9019</v>
      </c>
    </row>
    <row r="92" spans="1:8" ht="12.75">
      <c r="A92" s="77"/>
      <c r="B92" s="78" t="s">
        <v>11</v>
      </c>
      <c r="C92" s="68"/>
      <c r="D92" s="68"/>
      <c r="E92" s="68"/>
      <c r="F92" s="79"/>
      <c r="G92" s="82"/>
      <c r="H92" s="87"/>
    </row>
    <row r="93" spans="1:8" ht="19.5" customHeight="1">
      <c r="A93" s="77"/>
      <c r="B93" s="84" t="s">
        <v>202</v>
      </c>
      <c r="C93" s="85"/>
      <c r="D93" s="85"/>
      <c r="E93" s="85"/>
      <c r="F93" s="86"/>
      <c r="G93" s="82">
        <v>1067.5124</v>
      </c>
      <c r="H93" s="87">
        <v>1072.2688</v>
      </c>
    </row>
    <row r="94" spans="1:8" ht="12.75">
      <c r="A94" s="77"/>
      <c r="B94" s="84" t="s">
        <v>203</v>
      </c>
      <c r="C94" s="85"/>
      <c r="D94" s="85"/>
      <c r="E94" s="85"/>
      <c r="F94" s="86"/>
      <c r="G94" s="82">
        <v>1000.1999987877215</v>
      </c>
      <c r="H94" s="87">
        <v>1000.1999986472276</v>
      </c>
    </row>
    <row r="95" spans="1:8" ht="12.75">
      <c r="A95" s="77"/>
      <c r="B95" s="84" t="s">
        <v>204</v>
      </c>
      <c r="C95" s="85"/>
      <c r="D95" s="85"/>
      <c r="E95" s="85"/>
      <c r="F95" s="86"/>
      <c r="G95" s="82">
        <v>1001.9807</v>
      </c>
      <c r="H95" s="87">
        <v>1001.8837</v>
      </c>
    </row>
    <row r="96" spans="1:8" ht="12.75">
      <c r="A96" s="77"/>
      <c r="B96" s="84" t="s">
        <v>205</v>
      </c>
      <c r="C96" s="85"/>
      <c r="D96" s="85"/>
      <c r="E96" s="85"/>
      <c r="F96" s="86"/>
      <c r="G96" s="82">
        <v>1003.9828</v>
      </c>
      <c r="H96" s="87">
        <v>1003.8855</v>
      </c>
    </row>
    <row r="97" spans="1:8" ht="12.75">
      <c r="A97" s="77"/>
      <c r="B97" s="182"/>
      <c r="C97" s="183"/>
      <c r="D97" s="183"/>
      <c r="E97" s="183"/>
      <c r="F97" s="183"/>
      <c r="G97" s="181"/>
      <c r="H97" s="76"/>
    </row>
    <row r="98" spans="1:8" ht="12.75">
      <c r="A98" s="88" t="s">
        <v>133</v>
      </c>
      <c r="B98" s="180" t="s">
        <v>206</v>
      </c>
      <c r="C98" s="180"/>
      <c r="D98" s="180"/>
      <c r="E98" s="180"/>
      <c r="F98" s="180"/>
      <c r="G98" s="181"/>
      <c r="H98" s="76"/>
    </row>
    <row r="99" spans="1:8" ht="42">
      <c r="A99" s="88"/>
      <c r="B99" s="184" t="s">
        <v>207</v>
      </c>
      <c r="C99" s="184" t="s">
        <v>208</v>
      </c>
      <c r="D99" s="184" t="s">
        <v>209</v>
      </c>
      <c r="E99" s="184" t="s">
        <v>210</v>
      </c>
      <c r="F99" s="180"/>
      <c r="G99" s="181"/>
      <c r="H99" s="76"/>
    </row>
    <row r="100" spans="1:8" ht="12.75">
      <c r="A100" s="88"/>
      <c r="B100" s="89">
        <v>43617</v>
      </c>
      <c r="C100" s="92" t="s">
        <v>211</v>
      </c>
      <c r="D100" s="90">
        <v>3.5125288099999996</v>
      </c>
      <c r="E100" s="90">
        <v>3.2526199500000006</v>
      </c>
      <c r="F100" s="180"/>
      <c r="G100" s="185"/>
      <c r="H100" s="76"/>
    </row>
    <row r="101" spans="1:8" ht="12.75">
      <c r="A101" s="88"/>
      <c r="B101" s="91"/>
      <c r="C101" s="91"/>
      <c r="D101" s="91"/>
      <c r="E101" s="91"/>
      <c r="F101" s="180"/>
      <c r="G101" s="185"/>
      <c r="H101" s="76"/>
    </row>
    <row r="102" spans="1:8" ht="42">
      <c r="A102" s="88"/>
      <c r="B102" s="184" t="s">
        <v>207</v>
      </c>
      <c r="C102" s="184" t="s">
        <v>212</v>
      </c>
      <c r="D102" s="184" t="s">
        <v>209</v>
      </c>
      <c r="E102" s="184" t="s">
        <v>210</v>
      </c>
      <c r="F102" s="180"/>
      <c r="G102" s="185"/>
      <c r="H102" s="76"/>
    </row>
    <row r="103" spans="1:8" ht="12.75">
      <c r="A103" s="88"/>
      <c r="B103" s="89">
        <v>43617</v>
      </c>
      <c r="C103" s="92" t="s">
        <v>213</v>
      </c>
      <c r="D103" s="90">
        <v>3.4548240799999994</v>
      </c>
      <c r="E103" s="90">
        <v>3.1991850800000003</v>
      </c>
      <c r="F103" s="180"/>
      <c r="G103" s="185"/>
      <c r="H103" s="76"/>
    </row>
    <row r="104" spans="1:8" ht="12.75">
      <c r="A104" s="88"/>
      <c r="B104" s="91"/>
      <c r="C104" s="91"/>
      <c r="D104" s="91"/>
      <c r="E104" s="91"/>
      <c r="F104" s="180"/>
      <c r="G104" s="181"/>
      <c r="H104" s="76"/>
    </row>
    <row r="105" spans="1:8" ht="42">
      <c r="A105" s="88"/>
      <c r="B105" s="184" t="s">
        <v>207</v>
      </c>
      <c r="C105" s="184" t="s">
        <v>214</v>
      </c>
      <c r="D105" s="184" t="s">
        <v>209</v>
      </c>
      <c r="E105" s="184" t="s">
        <v>210</v>
      </c>
      <c r="F105" s="180"/>
      <c r="G105" s="181"/>
      <c r="H105" s="76"/>
    </row>
    <row r="106" spans="1:8" ht="12.75">
      <c r="A106" s="88"/>
      <c r="B106" s="92" t="s">
        <v>309</v>
      </c>
      <c r="C106" s="92" t="s">
        <v>215</v>
      </c>
      <c r="D106" s="90">
        <v>0.85683255</v>
      </c>
      <c r="E106" s="90">
        <v>0.7934314</v>
      </c>
      <c r="F106" s="180"/>
      <c r="G106" s="181"/>
      <c r="H106" s="76"/>
    </row>
    <row r="107" spans="1:8" ht="12.75">
      <c r="A107" s="88"/>
      <c r="B107" s="92" t="s">
        <v>310</v>
      </c>
      <c r="C107" s="92" t="s">
        <v>215</v>
      </c>
      <c r="D107" s="90">
        <v>0.85420695</v>
      </c>
      <c r="E107" s="90">
        <v>0.79100008</v>
      </c>
      <c r="F107" s="180"/>
      <c r="G107" s="181"/>
      <c r="H107" s="76"/>
    </row>
    <row r="108" spans="1:8" ht="12.75">
      <c r="A108" s="88"/>
      <c r="B108" s="92" t="s">
        <v>311</v>
      </c>
      <c r="C108" s="92" t="s">
        <v>215</v>
      </c>
      <c r="D108" s="90">
        <v>0.7897209000000001</v>
      </c>
      <c r="E108" s="90">
        <v>0.73128567</v>
      </c>
      <c r="F108" s="180"/>
      <c r="G108" s="181"/>
      <c r="H108" s="76"/>
    </row>
    <row r="109" spans="1:8" ht="12.75">
      <c r="A109" s="88"/>
      <c r="B109" s="92" t="s">
        <v>312</v>
      </c>
      <c r="C109" s="92" t="s">
        <v>215</v>
      </c>
      <c r="D109" s="90">
        <v>0.83220142</v>
      </c>
      <c r="E109" s="90">
        <v>0.77062285</v>
      </c>
      <c r="F109" s="180"/>
      <c r="G109" s="181"/>
      <c r="H109" s="76"/>
    </row>
    <row r="110" spans="1:8" ht="12.75">
      <c r="A110" s="88"/>
      <c r="B110" s="92"/>
      <c r="C110" s="92"/>
      <c r="D110" s="90"/>
      <c r="E110" s="90"/>
      <c r="F110" s="180"/>
      <c r="G110" s="181"/>
      <c r="H110" s="76"/>
    </row>
    <row r="111" spans="1:8" ht="12.75">
      <c r="A111" s="88"/>
      <c r="B111" s="91"/>
      <c r="C111" s="91"/>
      <c r="D111" s="91"/>
      <c r="E111" s="91"/>
      <c r="F111" s="180"/>
      <c r="G111" s="181"/>
      <c r="H111" s="76"/>
    </row>
    <row r="112" spans="1:8" ht="42">
      <c r="A112" s="88"/>
      <c r="B112" s="184" t="s">
        <v>207</v>
      </c>
      <c r="C112" s="184" t="s">
        <v>216</v>
      </c>
      <c r="D112" s="184" t="s">
        <v>209</v>
      </c>
      <c r="E112" s="184" t="s">
        <v>210</v>
      </c>
      <c r="F112" s="180"/>
      <c r="G112" s="181"/>
      <c r="H112" s="76"/>
    </row>
    <row r="113" spans="1:8" ht="12.75">
      <c r="A113" s="88"/>
      <c r="B113" s="92" t="s">
        <v>309</v>
      </c>
      <c r="C113" s="92" t="s">
        <v>217</v>
      </c>
      <c r="D113" s="90">
        <v>0.84291516</v>
      </c>
      <c r="E113" s="90">
        <v>0.78054382</v>
      </c>
      <c r="F113" s="180"/>
      <c r="G113" s="181"/>
      <c r="H113" s="76"/>
    </row>
    <row r="114" spans="1:8" ht="12.75">
      <c r="A114" s="88"/>
      <c r="B114" s="92" t="s">
        <v>310</v>
      </c>
      <c r="C114" s="92" t="s">
        <v>217</v>
      </c>
      <c r="D114" s="90">
        <v>0.82506215</v>
      </c>
      <c r="E114" s="90">
        <v>0.76401184</v>
      </c>
      <c r="F114" s="180"/>
      <c r="G114" s="181"/>
      <c r="H114" s="76"/>
    </row>
    <row r="115" spans="1:8" ht="12.75">
      <c r="A115" s="88"/>
      <c r="B115" s="92" t="s">
        <v>311</v>
      </c>
      <c r="C115" s="92" t="s">
        <v>217</v>
      </c>
      <c r="D115" s="90">
        <v>0.77598992</v>
      </c>
      <c r="E115" s="90">
        <v>0.7185707</v>
      </c>
      <c r="F115" s="180"/>
      <c r="G115" s="181"/>
      <c r="H115" s="76"/>
    </row>
    <row r="116" spans="1:8" ht="12.75">
      <c r="A116" s="88"/>
      <c r="B116" s="92" t="s">
        <v>312</v>
      </c>
      <c r="C116" s="92" t="s">
        <v>217</v>
      </c>
      <c r="D116" s="90">
        <v>0.8183406400000001</v>
      </c>
      <c r="E116" s="90">
        <v>0.75778769</v>
      </c>
      <c r="F116" s="180"/>
      <c r="G116" s="181"/>
      <c r="H116" s="76"/>
    </row>
    <row r="117" spans="1:8" ht="12.75">
      <c r="A117" s="88"/>
      <c r="B117" s="92"/>
      <c r="C117" s="92"/>
      <c r="D117" s="90"/>
      <c r="E117" s="90"/>
      <c r="F117" s="180"/>
      <c r="G117" s="181"/>
      <c r="H117" s="76"/>
    </row>
    <row r="118" spans="1:8" ht="12.75">
      <c r="A118" s="88"/>
      <c r="B118" s="91"/>
      <c r="C118" s="91"/>
      <c r="D118" s="93"/>
      <c r="E118" s="93"/>
      <c r="F118" s="180"/>
      <c r="G118" s="181"/>
      <c r="H118" s="76"/>
    </row>
    <row r="119" spans="1:8" ht="42">
      <c r="A119" s="88"/>
      <c r="B119" s="184" t="s">
        <v>207</v>
      </c>
      <c r="C119" s="184" t="s">
        <v>218</v>
      </c>
      <c r="D119" s="184" t="s">
        <v>209</v>
      </c>
      <c r="E119" s="184" t="s">
        <v>210</v>
      </c>
      <c r="F119" s="180"/>
      <c r="G119" s="181"/>
      <c r="H119" s="76"/>
    </row>
    <row r="120" spans="1:8" ht="12.75">
      <c r="A120" s="88"/>
      <c r="B120" s="229">
        <v>43640</v>
      </c>
      <c r="C120" s="92" t="s">
        <v>219</v>
      </c>
      <c r="D120" s="90">
        <v>3.34564094</v>
      </c>
      <c r="E120" s="90">
        <v>3.09808092</v>
      </c>
      <c r="F120" s="180"/>
      <c r="G120" s="181"/>
      <c r="H120" s="76"/>
    </row>
    <row r="121" spans="1:8" ht="12.75">
      <c r="A121" s="88"/>
      <c r="B121" s="91"/>
      <c r="C121" s="91"/>
      <c r="D121" s="91"/>
      <c r="E121" s="91"/>
      <c r="F121" s="180"/>
      <c r="G121" s="181"/>
      <c r="H121" s="76"/>
    </row>
    <row r="122" spans="1:8" ht="42">
      <c r="A122" s="88"/>
      <c r="B122" s="184" t="s">
        <v>207</v>
      </c>
      <c r="C122" s="184" t="s">
        <v>220</v>
      </c>
      <c r="D122" s="184" t="s">
        <v>209</v>
      </c>
      <c r="E122" s="184" t="s">
        <v>210</v>
      </c>
      <c r="F122" s="180"/>
      <c r="G122" s="181"/>
      <c r="H122" s="76"/>
    </row>
    <row r="123" spans="1:8" ht="12.75">
      <c r="A123" s="88"/>
      <c r="B123" s="229">
        <v>43640</v>
      </c>
      <c r="C123" s="92" t="s">
        <v>221</v>
      </c>
      <c r="D123" s="90">
        <v>3.20699244</v>
      </c>
      <c r="E123" s="90">
        <v>2.96969169</v>
      </c>
      <c r="F123" s="180"/>
      <c r="G123" s="181"/>
      <c r="H123" s="76"/>
    </row>
    <row r="124" spans="1:8" ht="12.75">
      <c r="A124" s="88"/>
      <c r="B124" s="186"/>
      <c r="C124" s="186"/>
      <c r="D124" s="187"/>
      <c r="E124" s="187"/>
      <c r="F124" s="180"/>
      <c r="G124" s="181"/>
      <c r="H124" s="76"/>
    </row>
    <row r="125" spans="1:8" ht="12.75">
      <c r="A125" s="77"/>
      <c r="B125" s="188" t="s">
        <v>222</v>
      </c>
      <c r="C125" s="183"/>
      <c r="D125" s="183"/>
      <c r="E125" s="183"/>
      <c r="F125" s="183"/>
      <c r="G125" s="181"/>
      <c r="H125" s="76"/>
    </row>
    <row r="126" spans="1:8" ht="12.75">
      <c r="A126" s="94"/>
      <c r="B126" s="180" t="s">
        <v>223</v>
      </c>
      <c r="C126" s="180"/>
      <c r="D126" s="180"/>
      <c r="E126" s="180"/>
      <c r="F126" s="180"/>
      <c r="G126" s="181"/>
      <c r="H126" s="76"/>
    </row>
    <row r="127" spans="1:8" ht="12.75">
      <c r="A127" s="77" t="s">
        <v>137</v>
      </c>
      <c r="B127" s="183" t="s">
        <v>276</v>
      </c>
      <c r="C127" s="180"/>
      <c r="D127" s="180"/>
      <c r="E127" s="180"/>
      <c r="F127" s="180"/>
      <c r="G127" s="181"/>
      <c r="H127" s="76"/>
    </row>
    <row r="128" spans="1:8" ht="12.75">
      <c r="A128" s="77" t="s">
        <v>138</v>
      </c>
      <c r="B128" s="180" t="s">
        <v>313</v>
      </c>
      <c r="C128" s="180"/>
      <c r="D128" s="180"/>
      <c r="E128" s="180"/>
      <c r="F128" s="180"/>
      <c r="G128" s="181"/>
      <c r="H128" s="76"/>
    </row>
    <row r="129" spans="1:8" ht="12.75">
      <c r="A129" s="77" t="s">
        <v>139</v>
      </c>
      <c r="B129" s="180" t="s">
        <v>314</v>
      </c>
      <c r="C129" s="180"/>
      <c r="D129" s="180"/>
      <c r="E129" s="180"/>
      <c r="F129" s="180"/>
      <c r="G129" s="181"/>
      <c r="H129" s="76"/>
    </row>
    <row r="130" spans="1:8" ht="12.75">
      <c r="A130" s="88" t="s">
        <v>140</v>
      </c>
      <c r="B130" s="180" t="s">
        <v>315</v>
      </c>
      <c r="C130" s="180"/>
      <c r="D130" s="180"/>
      <c r="E130" s="180"/>
      <c r="F130" s="180"/>
      <c r="G130" s="181"/>
      <c r="H130" s="76"/>
    </row>
    <row r="131" spans="1:8" ht="12.75">
      <c r="A131" s="88" t="s">
        <v>141</v>
      </c>
      <c r="B131" s="180" t="s">
        <v>146</v>
      </c>
      <c r="C131" s="180"/>
      <c r="D131" s="180"/>
      <c r="E131" s="180"/>
      <c r="F131" s="180"/>
      <c r="G131" s="181"/>
      <c r="H131" s="76"/>
    </row>
    <row r="132" spans="1:8" ht="12.75">
      <c r="A132" s="77" t="s">
        <v>142</v>
      </c>
      <c r="B132" s="180" t="s">
        <v>224</v>
      </c>
      <c r="C132" s="180"/>
      <c r="D132" s="180"/>
      <c r="E132" s="180"/>
      <c r="F132" s="180"/>
      <c r="G132" s="181"/>
      <c r="H132" s="76"/>
    </row>
    <row r="133" spans="1:8" ht="12.75">
      <c r="A133" s="88"/>
      <c r="B133" s="95" t="s">
        <v>225</v>
      </c>
      <c r="C133" s="96"/>
      <c r="D133" s="96"/>
      <c r="E133" s="96"/>
      <c r="F133" s="96"/>
      <c r="G133" s="190">
        <v>0.6804000000000001</v>
      </c>
      <c r="H133" s="76"/>
    </row>
    <row r="134" spans="1:8" ht="12.75">
      <c r="A134" s="88"/>
      <c r="B134" s="95" t="s">
        <v>226</v>
      </c>
      <c r="C134" s="96"/>
      <c r="D134" s="96"/>
      <c r="E134" s="96"/>
      <c r="F134" s="96"/>
      <c r="G134" s="190">
        <v>0.034300000000000004</v>
      </c>
      <c r="H134" s="76"/>
    </row>
    <row r="135" spans="1:8" ht="12.75">
      <c r="A135" s="88"/>
      <c r="B135" s="95" t="s">
        <v>118</v>
      </c>
      <c r="C135" s="96"/>
      <c r="D135" s="96"/>
      <c r="E135" s="96"/>
      <c r="F135" s="96"/>
      <c r="G135" s="190">
        <v>0.068</v>
      </c>
      <c r="H135" s="76"/>
    </row>
    <row r="136" spans="1:8" ht="12.75">
      <c r="A136" s="88"/>
      <c r="B136" s="95" t="s">
        <v>227</v>
      </c>
      <c r="C136" s="96"/>
      <c r="D136" s="96"/>
      <c r="E136" s="96"/>
      <c r="F136" s="96"/>
      <c r="G136" s="190">
        <v>0.2173</v>
      </c>
      <c r="H136" s="76"/>
    </row>
    <row r="137" spans="1:8" ht="12.75">
      <c r="A137" s="88"/>
      <c r="B137" s="180"/>
      <c r="C137" s="180"/>
      <c r="D137" s="180"/>
      <c r="E137" s="180"/>
      <c r="F137" s="180"/>
      <c r="G137" s="189"/>
      <c r="H137" s="76"/>
    </row>
    <row r="138" spans="1:8" ht="12.75">
      <c r="A138" s="77" t="s">
        <v>143</v>
      </c>
      <c r="B138" s="180" t="s">
        <v>228</v>
      </c>
      <c r="C138" s="180"/>
      <c r="D138" s="180"/>
      <c r="E138" s="180"/>
      <c r="F138" s="180"/>
      <c r="G138" s="169"/>
      <c r="H138" s="76"/>
    </row>
    <row r="139" spans="1:8" ht="12.75">
      <c r="A139" s="88"/>
      <c r="B139" s="95" t="s">
        <v>180</v>
      </c>
      <c r="C139" s="96"/>
      <c r="D139" s="96"/>
      <c r="E139" s="96"/>
      <c r="F139" s="96"/>
      <c r="G139" s="190">
        <v>0.7147</v>
      </c>
      <c r="H139" s="76"/>
    </row>
    <row r="140" spans="1:8" ht="12.75">
      <c r="A140" s="88"/>
      <c r="B140" s="95" t="s">
        <v>229</v>
      </c>
      <c r="C140" s="96"/>
      <c r="D140" s="96"/>
      <c r="E140" s="96"/>
      <c r="F140" s="96"/>
      <c r="G140" s="190">
        <v>0.068</v>
      </c>
      <c r="H140" s="76"/>
    </row>
    <row r="141" spans="1:8" ht="12.75">
      <c r="A141" s="88"/>
      <c r="B141" s="97" t="s">
        <v>227</v>
      </c>
      <c r="C141" s="98"/>
      <c r="D141" s="98"/>
      <c r="E141" s="98"/>
      <c r="F141" s="98"/>
      <c r="G141" s="191">
        <v>0.2173</v>
      </c>
      <c r="H141" s="76"/>
    </row>
    <row r="142" spans="1:8" ht="12.75">
      <c r="A142" s="88"/>
      <c r="B142" s="180"/>
      <c r="C142" s="180"/>
      <c r="D142" s="180"/>
      <c r="E142" s="180"/>
      <c r="F142" s="180"/>
      <c r="G142" s="181"/>
      <c r="H142" s="76"/>
    </row>
    <row r="143" spans="1:256" s="105" customFormat="1" ht="12.75">
      <c r="A143" s="77" t="s">
        <v>144</v>
      </c>
      <c r="B143" s="180" t="s">
        <v>316</v>
      </c>
      <c r="C143" s="180"/>
      <c r="D143" s="180"/>
      <c r="E143" s="180"/>
      <c r="F143" s="180"/>
      <c r="G143" s="181"/>
      <c r="H143" s="76"/>
      <c r="IR143" s="106"/>
      <c r="IS143" s="106"/>
      <c r="IT143" s="106"/>
      <c r="IU143" s="106"/>
      <c r="IV143" s="106"/>
    </row>
    <row r="144" spans="1:8" ht="12.75">
      <c r="A144" s="77" t="s">
        <v>145</v>
      </c>
      <c r="B144" s="180" t="s">
        <v>230</v>
      </c>
      <c r="C144" s="180"/>
      <c r="D144" s="180"/>
      <c r="E144" s="180"/>
      <c r="F144" s="180"/>
      <c r="G144" s="181"/>
      <c r="H144" s="76"/>
    </row>
    <row r="145" spans="1:8" ht="12.75">
      <c r="A145" s="99"/>
      <c r="B145" s="180"/>
      <c r="C145" s="180"/>
      <c r="D145" s="180"/>
      <c r="E145" s="180"/>
      <c r="F145" s="180"/>
      <c r="G145" s="181"/>
      <c r="H145" s="76"/>
    </row>
    <row r="146" spans="1:8" ht="12.75">
      <c r="A146" s="100" t="s">
        <v>231</v>
      </c>
      <c r="B146" s="180" t="s">
        <v>232</v>
      </c>
      <c r="C146" s="180"/>
      <c r="D146" s="180"/>
      <c r="E146" s="180"/>
      <c r="F146" s="180"/>
      <c r="G146" s="181"/>
      <c r="H146" s="76"/>
    </row>
    <row r="147" spans="1:8" ht="13.5" thickBot="1">
      <c r="A147" s="101"/>
      <c r="B147" s="102"/>
      <c r="C147" s="102"/>
      <c r="D147" s="102"/>
      <c r="E147" s="102"/>
      <c r="F147" s="102"/>
      <c r="G147" s="103"/>
      <c r="H147" s="104"/>
    </row>
  </sheetData>
  <sheetProtection selectLockedCells="1" selectUnlockedCells="1"/>
  <mergeCells count="15">
    <mergeCell ref="A1:B1"/>
    <mergeCell ref="A21:B21"/>
    <mergeCell ref="C22:D24"/>
    <mergeCell ref="A25:G25"/>
    <mergeCell ref="A26:H26"/>
    <mergeCell ref="A28:H28"/>
    <mergeCell ref="B52:C52"/>
    <mergeCell ref="B68:C68"/>
    <mergeCell ref="B69:C69"/>
    <mergeCell ref="B73:C73"/>
    <mergeCell ref="B74:C74"/>
    <mergeCell ref="A29:H29"/>
    <mergeCell ref="A30:H30"/>
    <mergeCell ref="A32:H32"/>
    <mergeCell ref="A34:H34"/>
  </mergeCells>
  <hyperlinks>
    <hyperlink ref="B125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2019-12-26T08:59:21Z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