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MC\RAJU_from 20032020\Fact Sheet\2023-24\May 2023\Fortnightly Portfolio 31052023\Final\"/>
    </mc:Choice>
  </mc:AlternateContent>
  <xr:revisionPtr revIDLastSave="0" documentId="13_ncr:1_{E5EF8AE4-7F7F-4534-9063-E671706C9D71}" xr6:coauthVersionLast="47" xr6:coauthVersionMax="47" xr10:uidLastSave="{00000000-0000-0000-0000-000000000000}"/>
  <bookViews>
    <workbookView xWindow="-120" yWindow="-120" windowWidth="20730" windowHeight="11160" xr2:uid="{7F83844F-8701-4521-BF81-0D690DDF2FB2}"/>
  </bookViews>
  <sheets>
    <sheet name="PPCHF" sheetId="1" r:id="rId1"/>
  </sheets>
  <definedNames>
    <definedName name="_xlnm._FilterDatabase" localSheetId="0" hidden="1">PPCHF!$A$29:$K$148</definedName>
    <definedName name="JR_PAGE_ANCHOR_0_3">PPCHF!$A$1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0" i="1" l="1"/>
  <c r="F208" i="1"/>
  <c r="F200" i="1"/>
  <c r="F199" i="1"/>
  <c r="F207" i="1" s="1"/>
  <c r="G28" i="1"/>
  <c r="F201" i="1" s="1"/>
  <c r="F209" i="1" s="1"/>
  <c r="G27" i="1"/>
  <c r="G147" i="1" s="1"/>
  <c r="F203" i="1" s="1"/>
  <c r="F211" i="1" s="1"/>
  <c r="F27" i="1"/>
  <c r="F147" i="1" s="1"/>
  <c r="G20" i="1"/>
  <c r="F20" i="1"/>
  <c r="F28" i="1" s="1"/>
  <c r="G14" i="1"/>
  <c r="F14" i="1"/>
</calcChain>
</file>

<file path=xl/sharedStrings.xml><?xml version="1.0" encoding="utf-8"?>
<sst xmlns="http://schemas.openxmlformats.org/spreadsheetml/2006/main" count="610" uniqueCount="470">
  <si>
    <t>Parag Parikh Conservative Hybrid Fund (An open-ended hybrid scheme investing predominantly in debt instruments)</t>
  </si>
  <si>
    <t xml:space="preserve">
  </t>
  </si>
  <si>
    <t>Fortnightly Portfolio Statement as on May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</si>
  <si>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</si>
  <si>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</si>
  <si>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</si>
  <si>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</si>
  <si>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</si>
  <si>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</si>
  <si>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</si>
  <si>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</si>
  <si>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</si>
  <si>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</si>
  <si>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</si>
  <si>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</si>
  <si>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</si>
  <si>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</si>
  <si>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</si>
  <si>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</si>
  <si>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</si>
  <si>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</si>
  <si>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</si>
  <si>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</si>
  <si>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</si>
  <si>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</si>
  <si>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</si>
  <si>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PLNG01</t>
  </si>
  <si>
    <t>Petronet LNG Limited</t>
  </si>
  <si>
    <t>INE347G01014</t>
  </si>
  <si>
    <t>Gas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</si>
  <si>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</si>
  <si>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</si>
  <si>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</si>
  <si>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</si>
  <si>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</si>
  <si>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</si>
  <si>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</si>
  <si>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</si>
  <si>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NMDC01</t>
  </si>
  <si>
    <t>NMDC Limited</t>
  </si>
  <si>
    <t>INE584A01023</t>
  </si>
  <si>
    <t>Minerals &amp; Mining</t>
  </si>
  <si>
    <t>Sub Total</t>
  </si>
  <si>
    <t>Arbitrage</t>
  </si>
  <si>
    <t>IBCL05</t>
  </si>
  <si>
    <t>ICICI Bank Limited</t>
  </si>
  <si>
    <t>INE090A01021</t>
  </si>
  <si>
    <t>Banks</t>
  </si>
  <si>
    <t>TELC03</t>
  </si>
  <si>
    <t>Tata Motors Limited</t>
  </si>
  <si>
    <t>INE155A01022</t>
  </si>
  <si>
    <t>RIND01</t>
  </si>
  <si>
    <t>Reliance Industries Limited</t>
  </si>
  <si>
    <t>INE002A01018</t>
  </si>
  <si>
    <t>Petroleum Products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</si>
  <si>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</si>
  <si>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</si>
  <si>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</si>
  <si>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</si>
  <si>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</si>
  <si>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</si>
  <si>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</si>
  <si>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</si>
  <si>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</si>
  <si>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</si>
  <si>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</si>
  <si>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</si>
  <si>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</si>
  <si>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</si>
  <si>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</si>
  <si>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</si>
  <si>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</si>
  <si>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</si>
  <si>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</si>
  <si>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</si>
  <si>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</si>
  <si>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</si>
  <si>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</si>
  <si>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GOI2490</t>
  </si>
  <si>
    <t>6.99% Telangana SDL (MD 10/06/2028)</t>
  </si>
  <si>
    <t>IN4520200093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</si>
  <si>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</si>
  <si>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</si>
  <si>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</si>
  <si>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</si>
  <si>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</si>
  <si>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</si>
  <si>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</si>
  <si>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</si>
  <si>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</si>
  <si>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</si>
  <si>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</si>
  <si>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</si>
  <si>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GOI4826</t>
  </si>
  <si>
    <t>7.78% Maharashtra SDL (MD 27/10/2030)</t>
  </si>
  <si>
    <t>IN2220220148</t>
  </si>
  <si>
    <t>GOI3221</t>
  </si>
  <si>
    <t>7.92% Uttar Pradesh SDL (MD 24/01/2028)</t>
  </si>
  <si>
    <t>IN3320170175</t>
  </si>
  <si>
    <t>GOI4986</t>
  </si>
  <si>
    <t>7.68% Gujarat SDL (MD 15/02/2030)</t>
  </si>
  <si>
    <t>IN1520220238</t>
  </si>
  <si>
    <t>IRLY322</t>
  </si>
  <si>
    <t>8.25% Indian Railway Finance Corporation Limited (28/02/2024)</t>
  </si>
  <si>
    <t>INE053F07BB3</t>
  </si>
  <si>
    <t>CRISIL AAA</t>
  </si>
  <si>
    <t>NHBA299</t>
  </si>
  <si>
    <t xml:space="preserve">7.05% National Housing Bank (18/12/2024) </t>
  </si>
  <si>
    <t>INE557F08FG1</t>
  </si>
  <si>
    <t>IOIC627</t>
  </si>
  <si>
    <t xml:space="preserve">5.84% Indian Oil Corporation Limited (19/04/2024) </t>
  </si>
  <si>
    <t>INE242A08510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</si>
  <si>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</si>
  <si>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</si>
  <si>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</si>
  <si>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</si>
  <si>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</si>
  <si>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</si>
  <si>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</si>
  <si>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</si>
  <si>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</si>
  <si>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</si>
  <si>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GOI4485</t>
  </si>
  <si>
    <t>7.38% GOI (MD 20/06/2027)</t>
  </si>
  <si>
    <t>IN0020220037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</si>
  <si>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</si>
  <si>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</si>
  <si>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</si>
  <si>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</si>
  <si>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</si>
  <si>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</si>
  <si>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</si>
  <si>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</si>
  <si>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</si>
  <si>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</si>
  <si>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</si>
  <si>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</si>
  <si>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</si>
  <si>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</si>
  <si>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</si>
  <si>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</si>
  <si>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</si>
  <si>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</si>
  <si>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</si>
  <si>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</si>
  <si>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</si>
  <si>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</si>
  <si>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</si>
  <si>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</si>
  <si>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</si>
  <si>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</si>
  <si>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</si>
  <si>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</si>
  <si>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</si>
  <si>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</si>
  <si>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</si>
  <si>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</si>
  <si>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</si>
  <si>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</si>
  <si>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</si>
  <si>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</si>
  <si>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</si>
  <si>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</si>
  <si>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</si>
  <si>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</si>
  <si>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</si>
  <si>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</si>
  <si>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</si>
  <si>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</si>
  <si>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</si>
  <si>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</si>
  <si>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</si>
  <si>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</si>
  <si>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</si>
  <si>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</si>
  <si>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</si>
  <si>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</si>
  <si>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</si>
  <si>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</si>
  <si>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</si>
  <si>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</si>
  <si>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</si>
  <si>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</si>
  <si>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</si>
  <si>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</si>
  <si>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PGCI203</t>
  </si>
  <si>
    <t xml:space="preserve">9.2% Power Grid Corporation of India Limited (12/03/2024) </t>
  </si>
  <si>
    <t>INE752E07FR0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</si>
  <si>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</si>
  <si>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</si>
  <si>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</si>
  <si>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</si>
  <si>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</si>
  <si>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</si>
  <si>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</si>
  <si>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</si>
  <si>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</si>
  <si>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</si>
  <si>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</si>
  <si>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</si>
  <si>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</si>
  <si>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</si>
  <si>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</si>
  <si>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</si>
  <si>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</si>
  <si>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</si>
  <si>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</si>
  <si>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</si>
  <si>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</si>
  <si>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</si>
  <si>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</si>
  <si>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</si>
  <si>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</si>
  <si>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</si>
  <si>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</si>
  <si>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</si>
  <si>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</si>
  <si>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</si>
  <si>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</si>
  <si>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</si>
  <si>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</si>
  <si>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</si>
  <si>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</si>
  <si>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</si>
  <si>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GOI2221</t>
  </si>
  <si>
    <t>8.43% Uttar Pradesh SDL (MD 06/03/2029)</t>
  </si>
  <si>
    <t>IN3320180174</t>
  </si>
  <si>
    <t>GOI4102</t>
  </si>
  <si>
    <t>8.49% Uttarakhand SDL (MD 21/08/2028)</t>
  </si>
  <si>
    <t>IN3620180106</t>
  </si>
  <si>
    <t>GOI2217</t>
  </si>
  <si>
    <t>8.39% Uttar Pradesh SDL (MD 13/03/2029)</t>
  </si>
  <si>
    <t>IN3320180182</t>
  </si>
  <si>
    <t>GOI4643</t>
  </si>
  <si>
    <t>8.44% West Bengal SDL (MD 27/06/2028)</t>
  </si>
  <si>
    <t>IN3420180017</t>
  </si>
  <si>
    <t>GOI1989</t>
  </si>
  <si>
    <t>8.5% Andhra Pradesh SDL (MD 28/03/2029)</t>
  </si>
  <si>
    <t>IN1020140134</t>
  </si>
  <si>
    <t>GOI4642</t>
  </si>
  <si>
    <t>8.4% Andhra Pradesh SDL (MD 20/06/2028)</t>
  </si>
  <si>
    <t>IN1020180130</t>
  </si>
  <si>
    <t>GOI2205</t>
  </si>
  <si>
    <t>8.28% Gujarat SDL (MD 20/02/2029)</t>
  </si>
  <si>
    <t>IN1520180291</t>
  </si>
  <si>
    <t>GOI4641</t>
  </si>
  <si>
    <t>8.4% Rajasthan SDL (MD 20/06/2028)</t>
  </si>
  <si>
    <t>IN2920180097</t>
  </si>
  <si>
    <t>GOI3190</t>
  </si>
  <si>
    <t>8.31% Jharkhand SDL (MD 13/02/2029)</t>
  </si>
  <si>
    <t>IN3720180063</t>
  </si>
  <si>
    <t>GOI2055</t>
  </si>
  <si>
    <t>8.39% Andhra Pradesh SDL (MD 23/05/2028)</t>
  </si>
  <si>
    <t>IN1020180080</t>
  </si>
  <si>
    <t>GOI4097</t>
  </si>
  <si>
    <t>8.25% Tamilnadu SDL (MD 02/01/2029)</t>
  </si>
  <si>
    <t>IN3120180218</t>
  </si>
  <si>
    <t>GOI3259</t>
  </si>
  <si>
    <t>8.21% West Bengal SDL (MD 23/01/2029)</t>
  </si>
  <si>
    <t>IN3420180124</t>
  </si>
  <si>
    <t>GOI4094</t>
  </si>
  <si>
    <t>8.29% Haryana SDL (MD 14/03/2028)</t>
  </si>
  <si>
    <t>IN1620170150</t>
  </si>
  <si>
    <t>GOI3344</t>
  </si>
  <si>
    <t>8.2% Jammu and Kashmir SDL (MD 30/01/2029)</t>
  </si>
  <si>
    <t>IN1820180108</t>
  </si>
  <si>
    <t>GOI2163</t>
  </si>
  <si>
    <t>8.17% Gujarat SDL (MD 19/12/2028)</t>
  </si>
  <si>
    <t>IN1520180226</t>
  </si>
  <si>
    <t>GOI3932</t>
  </si>
  <si>
    <t>8.19% Odisha SDL (MD 09/05/2028)</t>
  </si>
  <si>
    <t>IN2720180032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</si>
  <si>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</si>
  <si>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</si>
  <si>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</si>
  <si>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</si>
  <si>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</si>
  <si>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</si>
  <si>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</si>
  <si>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</si>
  <si>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</si>
  <si>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</si>
  <si>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</si>
  <si>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</si>
  <si>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</si>
  <si>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</si>
  <si>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</si>
  <si>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</si>
  <si>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</si>
  <si>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</si>
  <si>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</si>
  <si>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</si>
  <si>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</si>
  <si>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</si>
  <si>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</si>
  <si>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</si>
  <si>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GOI4808</t>
  </si>
  <si>
    <t>7.76% Maharashtra SDL (MD 04/10/2030)</t>
  </si>
  <si>
    <t>IN2220220122</t>
  </si>
  <si>
    <t>GOI3768</t>
  </si>
  <si>
    <t>7.77% Andhra Pradesh SDL (MD 10/01/2028)</t>
  </si>
  <si>
    <t>IN1020170131</t>
  </si>
  <si>
    <t>GOI5100</t>
  </si>
  <si>
    <t>7.7% Andhra Pradesh SDL (MD 23/03/2030)</t>
  </si>
  <si>
    <t>IN1020220738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</si>
  <si>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</si>
  <si>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</si>
  <si>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</si>
  <si>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</si>
  <si>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</si>
  <si>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</si>
  <si>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</si>
  <si>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</si>
  <si>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</si>
  <si>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</si>
  <si>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</si>
  <si>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</si>
  <si>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</si>
  <si>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</si>
  <si>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</si>
  <si>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</si>
  <si>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</si>
  <si>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</si>
  <si>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IGIF29</t>
  </si>
  <si>
    <t xml:space="preserve">7.7% India Grid Trust InvIT Fund (06/05/2028) </t>
  </si>
  <si>
    <t>INE219X07215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</si>
  <si>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</si>
  <si>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</si>
  <si>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</si>
  <si>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</si>
  <si>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</si>
  <si>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</si>
  <si>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</si>
  <si>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</si>
  <si>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</si>
  <si>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</si>
  <si>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</si>
  <si>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</si>
  <si>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</si>
  <si>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</si>
  <si>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Certificate of Deposit</t>
  </si>
  <si>
    <t>KMBK808</t>
  </si>
  <si>
    <t xml:space="preserve">Kotak Mahindra Bank Limited (11/12/2023) </t>
  </si>
  <si>
    <t>INE237A164R5</t>
  </si>
  <si>
    <t>CRISIL A1+</t>
  </si>
  <si>
    <t>Commercial Paper</t>
  </si>
  <si>
    <t>HDFC1210</t>
  </si>
  <si>
    <t xml:space="preserve">Housing Development Finance Corporation Limited (23/11/2023) </t>
  </si>
  <si>
    <t>INE001A14ZT0</t>
  </si>
  <si>
    <t>Others</t>
  </si>
  <si>
    <t>Margin Fixed Deposit</t>
  </si>
  <si>
    <t xml:space="preserve">Duration (in Days) </t>
  </si>
  <si>
    <t>FDHD2038</t>
  </si>
  <si>
    <t>6% HDFC Bank Limited (28/05/2024)</t>
  </si>
  <si>
    <t>365</t>
  </si>
  <si>
    <t>FDHD2009M</t>
  </si>
  <si>
    <t>5.10% HDFC Bank Limited (01/06/2023)</t>
  </si>
  <si>
    <t>FDHD2039</t>
  </si>
  <si>
    <t>6% HDFC Bank Limited (29/05/2024)</t>
  </si>
  <si>
    <t>FDUT1003</t>
  </si>
  <si>
    <t>6.75% Axis Bank Limited (30/05/2024)</t>
  </si>
  <si>
    <t>366</t>
  </si>
  <si>
    <t>FDUT998</t>
  </si>
  <si>
    <t>7.1% Axis Bank Limited (14/02/2024)</t>
  </si>
  <si>
    <t>392</t>
  </si>
  <si>
    <t>Reverse Repo / TREPS</t>
  </si>
  <si>
    <t>TRP_010623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</si>
  <si>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</si>
  <si>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</si>
  <si>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</si>
  <si>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</si>
  <si>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</si>
  <si>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</si>
  <si>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</si>
  <si>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</si>
  <si>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</si>
  <si>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RINDJUN23</t>
  </si>
  <si>
    <t>ICICI Bank Limited June 2023 Future</t>
  </si>
  <si>
    <t>Short</t>
  </si>
  <si>
    <t>TELCJUN23</t>
  </si>
  <si>
    <t>Tata Motors Limited June 2023 Future</t>
  </si>
  <si>
    <t>IBCLJUN23</t>
  </si>
  <si>
    <t>Reliance Industries Limited June 2023 Future</t>
  </si>
  <si>
    <t xml:space="preserve"> </t>
  </si>
  <si>
    <t>~ YTM as on May 31, 2023</t>
  </si>
  <si>
    <t>^ Pursuant to AMFI circular no. 135/BP/91/2020-21, Yield to Call (YTC) for AT-1 bonds and Tier-2 bonds as on May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</si>
  <si>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</si>
  <si>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</si>
  <si>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</si>
  <si>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</si>
  <si>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</si>
  <si>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</si>
  <si>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</si>
  <si>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</si>
  <si>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</si>
  <si>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</si>
  <si>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</si>
  <si>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May 15, 2023(Rs.)</t>
  </si>
  <si>
    <t>May 31, 2023(Rs.)</t>
  </si>
  <si>
    <t>Direct Plan</t>
  </si>
  <si>
    <t>Parag Parikh Conservative Hybrid Fund - Direct Plan - Growth</t>
  </si>
  <si>
    <t>Parag Parikh Conservative Hybrid Fund - Direct Plan - Monthly IDCW</t>
  </si>
  <si>
    <t>Regular Plan</t>
  </si>
  <si>
    <t>Parag Parikh Conservative Hybrid Fund - Regular Plan - Growth</t>
  </si>
  <si>
    <t>Parag Parikh Conservative Hybrid Fund - Regular Plan - Monthly IDCW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</si>
  <si>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</si>
  <si>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</si>
  <si>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</si>
  <si>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</si>
  <si>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</si>
  <si>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</si>
  <si>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>4.   Total Bonus declared during the period ended    May 31, 2023- Nil</t>
  </si>
  <si>
    <t>5.    Total outstanding exposure in derivative instruments as on   May 31, 2023: Rs (19,19,13,693.75)</t>
  </si>
  <si>
    <t xml:space="preserve">       (Gross exposure means sum of all long and short positions in derivatives)</t>
  </si>
  <si>
    <t>6.    Total investment in Foreign Securities / ADRs / GDRs as on    May 31, 2023- Nil</t>
  </si>
  <si>
    <t>7.    Details of transactions of "Credit Default Swap" for the month ended    May 31, 2023- Nil</t>
  </si>
  <si>
    <t>8.   Average Portfolio Maturity is 1247 days.</t>
  </si>
  <si>
    <t>9.  Repo transactions in corporate debt securities during the period ending    May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</si>
  <si>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</si>
  <si>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</si>
  <si>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</si>
  <si>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</si>
  <si>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</si>
  <si>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</si>
  <si>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</si>
  <si>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</si>
  <si>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</si>
  <si>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</si>
  <si>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</si>
  <si>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</si>
  <si>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</si>
  <si>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</si>
  <si>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31-May-2023: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</si>
  <si>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</si>
  <si>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</si>
  <si>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</si>
  <si>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</si>
  <si>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</si>
  <si>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1.34%</t>
  </si>
  <si>
    <t xml:space="preserve">For the period  16-May-2023 to 31-May- 2023,,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</si>
  <si>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</si>
  <si>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</si>
  <si>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</si>
  <si>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</si>
  <si>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</si>
  <si>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</si>
  <si>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</si>
  <si>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</si>
  <si>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</si>
  <si>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</si>
  <si>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  31-May-2023 : Nil</t>
  </si>
  <si>
    <t>C. Hedging Position through Put Option as on    31-May-2023 : Nil</t>
  </si>
  <si>
    <t>D. Other than Hedging Positions through Options as on    31-May-2023 :-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</si>
  <si>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</si>
  <si>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</si>
  <si>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</si>
  <si>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</si>
  <si>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</si>
  <si>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 xml:space="preserve">For the period 16-May-2023 to 31-May- 2023, the following details specified for non-hedging transactions through options which have already been exercised/expired : 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</si>
  <si>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</si>
  <si>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</si>
  <si>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</si>
  <si>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  31-May-2023: Nil</t>
  </si>
  <si>
    <t>Debt Quants as on  as on May 31, 2023</t>
  </si>
  <si>
    <t>Avg maturity of the fund (days)</t>
  </si>
  <si>
    <t>Modified duration (years)</t>
  </si>
  <si>
    <t>Macaulay Duration (years)</t>
  </si>
  <si>
    <t>YTM</t>
  </si>
  <si>
    <r>
      <rPr>
        <b/>
        <sz val="11.5"/>
        <color indexed="8"/>
        <rFont val="Calibri"/>
        <family val="2"/>
      </rPr>
      <t>Note : -</t>
    </r>
    <r>
      <rPr>
        <sz val="11.5"/>
        <color indexed="8"/>
        <rFont val="Calibri"/>
        <family val="2"/>
      </rPr>
      <t xml:space="preserve"> Please refer latest available month end portfolio for Riskometers for Schemes and Benchmark of schemes at </t>
    </r>
    <r>
      <rPr>
        <b/>
        <sz val="11.5"/>
        <color indexed="8"/>
        <rFont val="Calibri"/>
        <family val="2"/>
      </rPr>
      <t>https://amc.ppfas.com/downloads/portfolio-disclosure/</t>
    </r>
  </si>
  <si>
    <t>3.   Total Dividend (Net) declared during the period ended    May 31, 2023 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</si>
</sst>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&quot;-&quot;??_);_(@_)"/>
    <numFmt numFmtId="165" formatCode="#,##0.00;\(#,##0.00\)"/>
    <numFmt numFmtId="166" formatCode="#,##0.00%;\(#,##0.00\)%"/>
    <numFmt numFmtId="167" formatCode="#,##0.00%"/>
    <numFmt numFmtId="168" formatCode="_-* #,##0.00_-;\-* #,##0.00_-;_-* &quot;-&quot;??_-;_-@_-"/>
    <numFmt numFmtId="169" formatCode="_(* #,##0_);_(* \(#,##0\);_(* &quot;-&quot;??_);_(@_)"/>
    <numFmt numFmtId="170" formatCode="dd/mm/yyyy;@"/>
    <numFmt numFmtId="171" formatCode="0.0000"/>
    <numFmt numFmtId="172" formatCode="_(* #,##0.0000_);_(* \(#,##0.0000\);_(* &quot;-&quot;??_);_(@_)"/>
    <numFmt numFmtId="173" formatCode="[$-409]d/mmm/yy;@"/>
    <numFmt numFmtId="174" formatCode="0.00000000"/>
    <numFmt numFmtId="175" formatCode="#,##0.0000"/>
    <numFmt numFmtId="176" formatCode="[$-409]mmmm/yy;@"/>
    <numFmt numFmtId="177" formatCode="_(* #,##0_);_(* \(#,##0\);_(* &quot;-&quot;_);_(* @_)"/>
    <numFmt numFmtId="178" formatCode="_(* #,##0.00_);_(* \(#,##0.00\);_(* &quot;-&quot;_);_(* 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libri"/>
      <family val="2"/>
    </font>
    <font>
      <b/>
      <sz val="11.5"/>
      <color rgb="FF000000"/>
      <name val="Calibri"/>
      <family val="2"/>
    </font>
    <font>
      <sz val="11.5"/>
      <color rgb="FF000000"/>
      <name val="Calibri"/>
      <family val="2"/>
    </font>
    <font>
      <sz val="11.5"/>
      <color rgb="FFFFFFFF"/>
      <name val="Calibri"/>
      <family val="2"/>
    </font>
    <font>
      <b/>
      <sz val="11.5"/>
      <color rgb="FFFFFFFF"/>
      <name val="Calibri"/>
      <family val="2"/>
    </font>
    <font>
      <b/>
      <sz val="11.5"/>
      <color theme="1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sz val="11.5"/>
      <color theme="0"/>
      <name val="Calibri"/>
      <family val="2"/>
    </font>
    <font>
      <b/>
      <sz val="11.5"/>
      <color indexed="8"/>
      <name val="Calibri"/>
      <family val="2"/>
    </font>
    <font>
      <sz val="11.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165" fontId="5" fillId="0" borderId="6" xfId="0" applyNumberFormat="1" applyFont="1" applyBorder="1" applyAlignment="1">
      <alignment horizontal="right" vertical="top" wrapText="1"/>
    </xf>
    <xf numFmtId="166" fontId="5" fillId="0" borderId="5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right" vertical="top" wrapText="1"/>
    </xf>
    <xf numFmtId="166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/>
    <xf numFmtId="165" fontId="4" fillId="0" borderId="12" xfId="0" applyNumberFormat="1" applyFont="1" applyBorder="1" applyAlignment="1">
      <alignment horizontal="right" vertical="top" wrapText="1"/>
    </xf>
    <xf numFmtId="166" fontId="4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9" fillId="0" borderId="53" xfId="2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10" fillId="0" borderId="58" xfId="2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167" fontId="5" fillId="0" borderId="6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5" fontId="4" fillId="0" borderId="13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65" fontId="4" fillId="0" borderId="19" xfId="0" applyNumberFormat="1" applyFont="1" applyBorder="1" applyAlignment="1">
      <alignment horizontal="right" vertical="top" wrapText="1"/>
    </xf>
    <xf numFmtId="167" fontId="4" fillId="0" borderId="19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39" fontId="3" fillId="0" borderId="0" xfId="0" applyNumberFormat="1" applyFont="1" applyAlignment="1" applyProtection="1">
      <alignment wrapText="1"/>
      <protection locked="0"/>
    </xf>
    <xf numFmtId="165" fontId="4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right" vertical="top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68" fontId="8" fillId="0" borderId="24" xfId="3" applyFont="1" applyFill="1" applyBorder="1" applyAlignment="1">
      <alignment vertical="center"/>
    </xf>
    <xf numFmtId="168" fontId="8" fillId="0" borderId="24" xfId="3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0" fillId="0" borderId="10" xfId="4" applyFont="1" applyBorder="1" applyAlignment="1">
      <alignment vertical="top"/>
    </xf>
    <xf numFmtId="0" fontId="4" fillId="0" borderId="27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165" fontId="4" fillId="0" borderId="31" xfId="0" applyNumberFormat="1" applyFont="1" applyBorder="1" applyAlignment="1">
      <alignment horizontal="right" vertical="top" wrapText="1"/>
    </xf>
    <xf numFmtId="166" fontId="4" fillId="0" borderId="30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left" vertical="top" wrapText="1"/>
    </xf>
    <xf numFmtId="0" fontId="3" fillId="0" borderId="34" xfId="0" applyFont="1" applyBorder="1" applyAlignment="1" applyProtection="1">
      <alignment wrapText="1"/>
      <protection locked="0"/>
    </xf>
    <xf numFmtId="0" fontId="3" fillId="0" borderId="35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37" xfId="0" applyFont="1" applyBorder="1" applyAlignment="1" applyProtection="1">
      <alignment wrapText="1"/>
      <protection locked="0"/>
    </xf>
    <xf numFmtId="0" fontId="11" fillId="0" borderId="0" xfId="2" applyFont="1"/>
    <xf numFmtId="0" fontId="9" fillId="0" borderId="33" xfId="2" applyFont="1" applyBorder="1"/>
    <xf numFmtId="0" fontId="9" fillId="0" borderId="34" xfId="2" applyFont="1" applyBorder="1"/>
    <xf numFmtId="169" fontId="9" fillId="0" borderId="34" xfId="5" applyNumberFormat="1" applyFont="1" applyFill="1" applyBorder="1"/>
    <xf numFmtId="169" fontId="10" fillId="0" borderId="34" xfId="3" applyNumberFormat="1" applyFont="1" applyFill="1" applyBorder="1"/>
    <xf numFmtId="168" fontId="9" fillId="0" borderId="34" xfId="3" applyFont="1" applyFill="1" applyBorder="1" applyAlignment="1">
      <alignment horizontal="right"/>
    </xf>
    <xf numFmtId="170" fontId="10" fillId="0" borderId="35" xfId="2" applyNumberFormat="1" applyFont="1" applyBorder="1"/>
    <xf numFmtId="0" fontId="10" fillId="0" borderId="0" xfId="2" applyFont="1"/>
    <xf numFmtId="0" fontId="10" fillId="0" borderId="38" xfId="2" applyFont="1" applyBorder="1"/>
    <xf numFmtId="164" fontId="10" fillId="0" borderId="0" xfId="5" applyFont="1" applyFill="1" applyBorder="1" applyAlignment="1">
      <alignment horizontal="right"/>
    </xf>
    <xf numFmtId="168" fontId="10" fillId="0" borderId="0" xfId="3" applyFont="1" applyFill="1" applyBorder="1"/>
    <xf numFmtId="170" fontId="10" fillId="0" borderId="39" xfId="2" applyNumberFormat="1" applyFont="1" applyBorder="1"/>
    <xf numFmtId="0" fontId="10" fillId="0" borderId="24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44" xfId="2" applyFont="1" applyBorder="1" applyAlignment="1">
      <alignment vertical="center"/>
    </xf>
    <xf numFmtId="0" fontId="10" fillId="0" borderId="45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38" xfId="2" applyFont="1" applyBorder="1" applyAlignment="1">
      <alignment horizontal="left" vertical="top"/>
    </xf>
    <xf numFmtId="0" fontId="10" fillId="0" borderId="0" xfId="2" applyFont="1" applyAlignment="1">
      <alignment vertical="center"/>
    </xf>
    <xf numFmtId="0" fontId="10" fillId="0" borderId="38" xfId="2" applyFont="1" applyBorder="1" applyAlignment="1">
      <alignment vertical="top"/>
    </xf>
    <xf numFmtId="0" fontId="10" fillId="0" borderId="23" xfId="2" applyFont="1" applyBorder="1"/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47" xfId="2" applyFont="1" applyBorder="1"/>
    <xf numFmtId="0" fontId="10" fillId="0" borderId="11" xfId="2" applyFont="1" applyBorder="1"/>
    <xf numFmtId="171" fontId="10" fillId="0" borderId="11" xfId="2" applyNumberFormat="1" applyFont="1" applyBorder="1"/>
    <xf numFmtId="172" fontId="10" fillId="0" borderId="0" xfId="3" applyNumberFormat="1" applyFont="1" applyFill="1" applyBorder="1"/>
    <xf numFmtId="0" fontId="10" fillId="0" borderId="44" xfId="2" applyFont="1" applyBorder="1"/>
    <xf numFmtId="171" fontId="10" fillId="0" borderId="46" xfId="2" applyNumberFormat="1" applyFont="1" applyBorder="1"/>
    <xf numFmtId="0" fontId="10" fillId="0" borderId="0" xfId="2" applyFont="1" applyAlignment="1">
      <alignment vertical="top"/>
    </xf>
    <xf numFmtId="0" fontId="11" fillId="0" borderId="0" xfId="0" applyFont="1"/>
    <xf numFmtId="15" fontId="10" fillId="0" borderId="47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/>
    <xf numFmtId="170" fontId="10" fillId="0" borderId="39" xfId="0" applyNumberFormat="1" applyFont="1" applyBorder="1"/>
    <xf numFmtId="173" fontId="10" fillId="0" borderId="47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174" fontId="10" fillId="0" borderId="10" xfId="0" applyNumberFormat="1" applyFont="1" applyBorder="1"/>
    <xf numFmtId="0" fontId="10" fillId="0" borderId="38" xfId="4" applyFont="1" applyBorder="1" applyAlignment="1">
      <alignment vertical="top"/>
    </xf>
    <xf numFmtId="0" fontId="10" fillId="0" borderId="38" xfId="2" applyFont="1" applyBorder="1" applyAlignment="1">
      <alignment horizontal="left" vertical="top" indent="3"/>
    </xf>
    <xf numFmtId="0" fontId="10" fillId="0" borderId="23" xfId="2" applyFont="1" applyBorder="1" applyAlignment="1">
      <alignment vertical="top"/>
    </xf>
    <xf numFmtId="0" fontId="10" fillId="0" borderId="24" xfId="2" applyFont="1" applyBorder="1" applyAlignment="1">
      <alignment vertical="top"/>
    </xf>
    <xf numFmtId="168" fontId="10" fillId="0" borderId="25" xfId="3" applyFont="1" applyFill="1" applyBorder="1"/>
    <xf numFmtId="2" fontId="9" fillId="0" borderId="38" xfId="0" applyNumberFormat="1" applyFont="1" applyBorder="1" applyAlignment="1">
      <alignment horizontal="right" vertical="top" wrapText="1"/>
    </xf>
    <xf numFmtId="0" fontId="10" fillId="0" borderId="47" xfId="2" applyFont="1" applyBorder="1" applyAlignment="1">
      <alignment vertical="top"/>
    </xf>
    <xf numFmtId="0" fontId="10" fillId="0" borderId="10" xfId="2" applyFont="1" applyBorder="1" applyAlignment="1">
      <alignment vertical="top"/>
    </xf>
    <xf numFmtId="168" fontId="10" fillId="0" borderId="11" xfId="3" applyFont="1" applyFill="1" applyBorder="1"/>
    <xf numFmtId="2" fontId="10" fillId="0" borderId="0" xfId="3" applyNumberFormat="1" applyFont="1" applyFill="1" applyBorder="1"/>
    <xf numFmtId="2" fontId="10" fillId="0" borderId="0" xfId="6" applyNumberFormat="1" applyFont="1" applyFill="1" applyBorder="1"/>
    <xf numFmtId="0" fontId="10" fillId="0" borderId="44" xfId="2" applyFont="1" applyBorder="1" applyAlignment="1">
      <alignment vertical="top"/>
    </xf>
    <xf numFmtId="0" fontId="10" fillId="0" borderId="45" xfId="2" applyFont="1" applyBorder="1" applyAlignment="1">
      <alignment vertical="top"/>
    </xf>
    <xf numFmtId="168" fontId="10" fillId="0" borderId="46" xfId="3" applyFont="1" applyFill="1" applyBorder="1"/>
    <xf numFmtId="164" fontId="10" fillId="0" borderId="0" xfId="6" applyNumberFormat="1" applyFont="1" applyFill="1" applyBorder="1"/>
    <xf numFmtId="0" fontId="10" fillId="0" borderId="10" xfId="4" applyFont="1" applyBorder="1"/>
    <xf numFmtId="168" fontId="10" fillId="0" borderId="10" xfId="3" applyFont="1" applyFill="1" applyBorder="1"/>
    <xf numFmtId="10" fontId="10" fillId="0" borderId="0" xfId="3" applyNumberFormat="1" applyFont="1" applyFill="1" applyBorder="1"/>
    <xf numFmtId="166" fontId="10" fillId="0" borderId="0" xfId="3" applyNumberFormat="1" applyFont="1" applyFill="1" applyBorder="1"/>
    <xf numFmtId="164" fontId="3" fillId="0" borderId="39" xfId="0" applyNumberFormat="1" applyFont="1" applyBorder="1"/>
    <xf numFmtId="0" fontId="10" fillId="0" borderId="0" xfId="4" applyFont="1"/>
    <xf numFmtId="170" fontId="10" fillId="0" borderId="0" xfId="2" applyNumberFormat="1" applyFont="1"/>
    <xf numFmtId="10" fontId="10" fillId="0" borderId="0" xfId="6" applyNumberFormat="1" applyFont="1" applyFill="1" applyBorder="1"/>
    <xf numFmtId="0" fontId="10" fillId="0" borderId="36" xfId="4" applyFont="1" applyBorder="1"/>
    <xf numFmtId="0" fontId="10" fillId="0" borderId="22" xfId="4" applyFont="1" applyBorder="1"/>
    <xf numFmtId="4" fontId="10" fillId="0" borderId="22" xfId="4" applyNumberFormat="1" applyFont="1" applyBorder="1"/>
    <xf numFmtId="0" fontId="9" fillId="0" borderId="22" xfId="4" applyFont="1" applyBorder="1"/>
    <xf numFmtId="170" fontId="10" fillId="0" borderId="37" xfId="2" applyNumberFormat="1" applyFont="1" applyBorder="1"/>
    <xf numFmtId="0" fontId="10" fillId="0" borderId="33" xfId="2" applyFont="1" applyBorder="1" applyAlignment="1">
      <alignment vertical="top"/>
    </xf>
    <xf numFmtId="0" fontId="10" fillId="0" borderId="34" xfId="4" applyFont="1" applyBorder="1"/>
    <xf numFmtId="10" fontId="10" fillId="0" borderId="34" xfId="6" applyNumberFormat="1" applyFont="1" applyFill="1" applyBorder="1"/>
    <xf numFmtId="168" fontId="10" fillId="0" borderId="34" xfId="3" applyFont="1" applyFill="1" applyBorder="1"/>
    <xf numFmtId="0" fontId="9" fillId="0" borderId="38" xfId="4" applyFont="1" applyBorder="1" applyAlignment="1">
      <alignment vertical="top"/>
    </xf>
    <xf numFmtId="0" fontId="10" fillId="0" borderId="0" xfId="4" applyFont="1" applyAlignment="1">
      <alignment vertical="top"/>
    </xf>
    <xf numFmtId="175" fontId="9" fillId="0" borderId="0" xfId="4" applyNumberFormat="1" applyFont="1"/>
    <xf numFmtId="0" fontId="9" fillId="0" borderId="47" xfId="2" applyFont="1" applyBorder="1" applyAlignment="1">
      <alignment vertical="top" wrapText="1"/>
    </xf>
    <xf numFmtId="0" fontId="9" fillId="0" borderId="10" xfId="2" applyFont="1" applyBorder="1" applyAlignment="1">
      <alignment vertical="top" wrapText="1"/>
    </xf>
    <xf numFmtId="0" fontId="10" fillId="0" borderId="47" xfId="4" applyFont="1" applyBorder="1" applyAlignment="1">
      <alignment vertical="top"/>
    </xf>
    <xf numFmtId="176" fontId="10" fillId="0" borderId="10" xfId="2" applyNumberFormat="1" applyFont="1" applyBorder="1"/>
    <xf numFmtId="0" fontId="10" fillId="0" borderId="10" xfId="2" applyFont="1" applyBorder="1"/>
    <xf numFmtId="177" fontId="10" fillId="0" borderId="10" xfId="5" applyNumberFormat="1" applyFont="1" applyFill="1" applyBorder="1"/>
    <xf numFmtId="169" fontId="10" fillId="0" borderId="10" xfId="5" applyNumberFormat="1" applyFont="1" applyFill="1" applyBorder="1"/>
    <xf numFmtId="177" fontId="10" fillId="0" borderId="0" xfId="5" applyNumberFormat="1" applyFont="1" applyFill="1" applyBorder="1"/>
    <xf numFmtId="169" fontId="10" fillId="0" borderId="0" xfId="5" applyNumberFormat="1" applyFont="1" applyFill="1" applyBorder="1"/>
    <xf numFmtId="0" fontId="3" fillId="0" borderId="0" xfId="7" applyFont="1"/>
    <xf numFmtId="0" fontId="9" fillId="0" borderId="38" xfId="0" applyFont="1" applyBorder="1"/>
    <xf numFmtId="0" fontId="9" fillId="0" borderId="0" xfId="0" applyFont="1"/>
    <xf numFmtId="168" fontId="3" fillId="0" borderId="39" xfId="3" applyFont="1" applyFill="1" applyBorder="1"/>
    <xf numFmtId="169" fontId="10" fillId="0" borderId="10" xfId="3" applyNumberFormat="1" applyFont="1" applyFill="1" applyBorder="1" applyAlignment="1">
      <alignment horizontal="right"/>
    </xf>
    <xf numFmtId="169" fontId="3" fillId="0" borderId="0" xfId="7" applyNumberFormat="1" applyFont="1"/>
    <xf numFmtId="4" fontId="10" fillId="0" borderId="0" xfId="5" applyNumberFormat="1" applyFont="1" applyFill="1" applyBorder="1"/>
    <xf numFmtId="168" fontId="3" fillId="0" borderId="0" xfId="7" applyNumberFormat="1" applyFont="1"/>
    <xf numFmtId="164" fontId="10" fillId="0" borderId="0" xfId="5" applyFont="1" applyFill="1" applyBorder="1"/>
    <xf numFmtId="0" fontId="10" fillId="0" borderId="38" xfId="5" applyNumberFormat="1" applyFont="1" applyFill="1" applyBorder="1" applyAlignment="1">
      <alignment horizontal="left"/>
    </xf>
    <xf numFmtId="0" fontId="10" fillId="0" borderId="0" xfId="5" applyNumberFormat="1" applyFont="1" applyFill="1" applyBorder="1" applyAlignment="1">
      <alignment horizontal="left"/>
    </xf>
    <xf numFmtId="0" fontId="9" fillId="0" borderId="38" xfId="2" applyFont="1" applyBorder="1"/>
    <xf numFmtId="0" fontId="9" fillId="0" borderId="0" xfId="2" applyFont="1"/>
    <xf numFmtId="4" fontId="10" fillId="0" borderId="0" xfId="2" applyNumberFormat="1" applyFont="1"/>
    <xf numFmtId="178" fontId="10" fillId="0" borderId="0" xfId="2" applyNumberFormat="1" applyFont="1"/>
    <xf numFmtId="0" fontId="9" fillId="0" borderId="10" xfId="2" applyFont="1" applyBorder="1" applyAlignment="1">
      <alignment horizontal="center" vertical="top" wrapText="1"/>
    </xf>
    <xf numFmtId="0" fontId="9" fillId="0" borderId="47" xfId="2" applyFont="1" applyBorder="1"/>
    <xf numFmtId="0" fontId="9" fillId="0" borderId="10" xfId="2" applyFont="1" applyBorder="1"/>
    <xf numFmtId="3" fontId="10" fillId="0" borderId="10" xfId="2" applyNumberFormat="1" applyFont="1" applyBorder="1"/>
    <xf numFmtId="0" fontId="9" fillId="0" borderId="36" xfId="2" applyFont="1" applyBorder="1"/>
    <xf numFmtId="0" fontId="10" fillId="0" borderId="22" xfId="2" applyFont="1" applyBorder="1"/>
    <xf numFmtId="0" fontId="9" fillId="0" borderId="10" xfId="0" applyFont="1" applyBorder="1" applyAlignment="1">
      <alignment wrapText="1"/>
    </xf>
    <xf numFmtId="0" fontId="9" fillId="0" borderId="10" xfId="0" applyFont="1" applyBorder="1"/>
    <xf numFmtId="0" fontId="10" fillId="0" borderId="10" xfId="0" applyFont="1" applyBorder="1"/>
    <xf numFmtId="2" fontId="10" fillId="0" borderId="10" xfId="0" applyNumberFormat="1" applyFont="1" applyBorder="1"/>
    <xf numFmtId="171" fontId="10" fillId="0" borderId="10" xfId="0" applyNumberFormat="1" applyFont="1" applyBorder="1"/>
    <xf numFmtId="10" fontId="3" fillId="0" borderId="10" xfId="1" applyNumberFormat="1" applyFont="1" applyFill="1" applyBorder="1"/>
    <xf numFmtId="0" fontId="10" fillId="0" borderId="50" xfId="2" applyFont="1" applyBorder="1" applyAlignment="1">
      <alignment horizontal="left"/>
    </xf>
    <xf numFmtId="0" fontId="10" fillId="0" borderId="51" xfId="2" applyFont="1" applyBorder="1" applyAlignment="1">
      <alignment horizontal="left"/>
    </xf>
    <xf numFmtId="0" fontId="10" fillId="0" borderId="52" xfId="2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0" xfId="0" applyFont="1" applyBorder="1"/>
    <xf numFmtId="0" fontId="10" fillId="0" borderId="51" xfId="0" applyFont="1" applyBorder="1"/>
    <xf numFmtId="0" fontId="10" fillId="0" borderId="52" xfId="0" applyFont="1" applyBorder="1"/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0" fillId="0" borderId="40" xfId="2" applyFont="1" applyBorder="1" applyAlignment="1">
      <alignment vertical="center"/>
    </xf>
    <xf numFmtId="0" fontId="10" fillId="0" borderId="42" xfId="2" applyFont="1" applyBorder="1" applyAlignment="1">
      <alignment vertical="center"/>
    </xf>
    <xf numFmtId="0" fontId="10" fillId="0" borderId="41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168" fontId="10" fillId="0" borderId="48" xfId="3" applyFont="1" applyFill="1" applyBorder="1" applyAlignment="1">
      <alignment vertical="center"/>
    </xf>
    <xf numFmtId="168" fontId="10" fillId="0" borderId="49" xfId="3" applyFont="1" applyFill="1" applyBorder="1" applyAlignment="1">
      <alignment vertical="center"/>
    </xf>
  </cellXfs>
  <cellStyles count="8">
    <cellStyle name="Comma 2" xfId="5" xr:uid="{89F6C6C4-FAFB-4887-AAC7-D374FAF7190C}"/>
    <cellStyle name="Comma 3" xfId="3" xr:uid="{CE1EAA82-5CAE-4AC1-AAF3-4A347212E4A0}"/>
    <cellStyle name="Normal" xfId="0" builtinId="0"/>
    <cellStyle name="Normal 2" xfId="2" xr:uid="{68ADBD4E-3B6D-4472-B004-4DC9B483D7C3}"/>
    <cellStyle name="Normal 2 2" xfId="4" xr:uid="{6495D5B0-8BF2-4B8C-ACEC-37A6E773A286}"/>
    <cellStyle name="Normal 3" xfId="7" xr:uid="{B979EF6C-AC62-408E-BB32-285A7737A376}"/>
    <cellStyle name="Percent" xfId="1" builtinId="5"/>
    <cellStyle name="Percent 2" xfId="6" xr:uid="{BA773140-EE39-44BF-8586-7BECEF99F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626A-D05F-49FC-A1B6-96E790D287FC}">
  <sheetPr>
    <outlinePr summaryBelow="0"/>
  </sheetPr>
  <dimension ref="A1:K262"/>
  <sheetViews>
    <sheetView tabSelected="1" workbookViewId="0">
      <selection activeCell="B16" sqref="B16"/>
    </sheetView>
  </sheetViews>
  <sheetFormatPr defaultRowHeight="15" x14ac:dyDescent="0.25"/>
  <cols>
    <col min="1" max="1" width="3.28515625" style="3" customWidth="1"/>
    <col min="2" max="2" width="59.28515625" style="3" customWidth="1"/>
    <col min="3" max="3" width="16.7109375" style="3" customWidth="1"/>
    <col min="4" max="4" width="19.5703125" style="3" customWidth="1"/>
    <col min="5" max="5" width="16.7109375" style="3" customWidth="1"/>
    <col min="6" max="6" width="16.28515625" style="3" customWidth="1"/>
    <col min="7" max="7" width="15.85546875" style="3" customWidth="1"/>
    <col min="8" max="8" width="11.85546875" style="3" customWidth="1"/>
    <col min="9" max="9" width="10.28515625" style="3" customWidth="1"/>
    <col min="10" max="10" width="10.85546875" style="3" customWidth="1"/>
    <col min="11" max="16384" width="9.140625" style="3"/>
  </cols>
  <sheetData>
    <row r="1" spans="1:10" ht="15.95" customHeight="1" x14ac:dyDescent="0.25">
      <c r="A1" s="1"/>
      <c r="B1" s="208" t="s">
        <v>0</v>
      </c>
      <c r="C1" s="208"/>
      <c r="D1" s="208"/>
      <c r="E1" s="208"/>
      <c r="F1" s="208"/>
      <c r="G1" s="1"/>
      <c r="H1" s="1"/>
      <c r="I1" s="1"/>
      <c r="J1" s="1"/>
    </row>
    <row r="2" spans="1:10" ht="12.95" customHeight="1" x14ac:dyDescent="0.25">
      <c r="A2" s="1"/>
      <c r="B2" s="4"/>
      <c r="C2" s="1"/>
      <c r="D2" s="1"/>
      <c r="E2" s="1"/>
      <c r="F2" s="1"/>
      <c r="G2" s="1"/>
      <c r="H2" s="1"/>
      <c r="I2" s="1"/>
      <c r="J2" s="1"/>
    </row>
    <row r="3" spans="1:10" ht="15" customHeight="1" thickBot="1" x14ac:dyDescent="0.3">
      <c r="A3" s="5" t="s">
        <v>1</v>
      </c>
      <c r="B3" s="2" t="s">
        <v>2</v>
      </c>
      <c r="C3" s="1"/>
      <c r="D3" s="1"/>
      <c r="E3" s="1"/>
      <c r="F3" s="1"/>
      <c r="G3" s="1"/>
      <c r="H3" s="1"/>
      <c r="I3" s="1"/>
      <c r="J3" s="1"/>
    </row>
    <row r="4" spans="1:10" ht="27.95" customHeight="1" x14ac:dyDescent="0.25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</row>
    <row r="5" spans="1:10" ht="12.95" customHeight="1" x14ac:dyDescent="0.25">
      <c r="A5" s="1"/>
      <c r="B5" s="11" t="s">
        <v>12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 x14ac:dyDescent="0.25">
      <c r="A6" s="1"/>
      <c r="B6" s="11" t="s">
        <v>13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 x14ac:dyDescent="0.25">
      <c r="A7" s="15" t="s">
        <v>14</v>
      </c>
      <c r="B7" s="16" t="s">
        <v>15</v>
      </c>
      <c r="C7" s="12" t="s">
        <v>16</v>
      </c>
      <c r="D7" s="12" t="s">
        <v>17</v>
      </c>
      <c r="E7" s="17">
        <v>9976423</v>
      </c>
      <c r="F7" s="18">
        <v>3212.41</v>
      </c>
      <c r="G7" s="19">
        <v>2.23E-2</v>
      </c>
      <c r="H7" s="13"/>
      <c r="I7" s="14"/>
      <c r="J7" s="1"/>
    </row>
    <row r="8" spans="1:10" ht="12.95" customHeight="1" x14ac:dyDescent="0.25">
      <c r="A8" s="15" t="s">
        <v>18</v>
      </c>
      <c r="B8" s="16" t="s">
        <v>19</v>
      </c>
      <c r="C8" s="12" t="s">
        <v>20</v>
      </c>
      <c r="D8" s="12" t="s">
        <v>21</v>
      </c>
      <c r="E8" s="17">
        <v>61439</v>
      </c>
      <c r="F8" s="18">
        <v>2806.01</v>
      </c>
      <c r="G8" s="19">
        <v>1.95E-2</v>
      </c>
      <c r="H8" s="13"/>
      <c r="I8" s="14"/>
      <c r="J8" s="1"/>
    </row>
    <row r="9" spans="1:10" ht="12.95" customHeight="1" x14ac:dyDescent="0.25">
      <c r="A9" s="15" t="s">
        <v>22</v>
      </c>
      <c r="B9" s="16" t="s">
        <v>23</v>
      </c>
      <c r="C9" s="12" t="s">
        <v>24</v>
      </c>
      <c r="D9" s="12" t="s">
        <v>25</v>
      </c>
      <c r="E9" s="17">
        <v>626420</v>
      </c>
      <c r="F9" s="18">
        <v>2790.7</v>
      </c>
      <c r="G9" s="19">
        <v>1.9400000000000001E-2</v>
      </c>
      <c r="H9" s="13"/>
      <c r="I9" s="14"/>
      <c r="J9" s="1"/>
    </row>
    <row r="10" spans="1:10" ht="12.95" customHeight="1" x14ac:dyDescent="0.25">
      <c r="A10" s="15" t="s">
        <v>26</v>
      </c>
      <c r="B10" s="16" t="s">
        <v>27</v>
      </c>
      <c r="C10" s="12" t="s">
        <v>28</v>
      </c>
      <c r="D10" s="12" t="s">
        <v>29</v>
      </c>
      <c r="E10" s="17">
        <v>1089812</v>
      </c>
      <c r="F10" s="18">
        <v>2461.34</v>
      </c>
      <c r="G10" s="19">
        <v>1.7100000000000001E-2</v>
      </c>
      <c r="H10" s="13"/>
      <c r="I10" s="14"/>
      <c r="J10" s="1"/>
    </row>
    <row r="11" spans="1:10" ht="12.95" customHeight="1" x14ac:dyDescent="0.25">
      <c r="A11" s="15" t="s">
        <v>30</v>
      </c>
      <c r="B11" s="16" t="s">
        <v>31</v>
      </c>
      <c r="C11" s="12" t="s">
        <v>32</v>
      </c>
      <c r="D11" s="12" t="s">
        <v>33</v>
      </c>
      <c r="E11" s="17">
        <v>1043670</v>
      </c>
      <c r="F11" s="18">
        <v>2440.62</v>
      </c>
      <c r="G11" s="19">
        <v>1.7000000000000001E-2</v>
      </c>
      <c r="H11" s="13"/>
      <c r="I11" s="14"/>
      <c r="J11" s="1"/>
    </row>
    <row r="12" spans="1:10" ht="12.95" customHeight="1" x14ac:dyDescent="0.25">
      <c r="A12" s="15" t="s">
        <v>34</v>
      </c>
      <c r="B12" s="16" t="s">
        <v>35</v>
      </c>
      <c r="C12" s="12" t="s">
        <v>36</v>
      </c>
      <c r="D12" s="12" t="s">
        <v>37</v>
      </c>
      <c r="E12" s="17">
        <v>773430</v>
      </c>
      <c r="F12" s="18">
        <v>1865.9</v>
      </c>
      <c r="G12" s="19">
        <v>1.2999999999999999E-2</v>
      </c>
      <c r="H12" s="13"/>
      <c r="I12" s="14"/>
      <c r="J12" s="1"/>
    </row>
    <row r="13" spans="1:10" ht="12.95" customHeight="1" x14ac:dyDescent="0.25">
      <c r="A13" s="15" t="s">
        <v>38</v>
      </c>
      <c r="B13" s="16" t="s">
        <v>39</v>
      </c>
      <c r="C13" s="12" t="s">
        <v>40</v>
      </c>
      <c r="D13" s="12" t="s">
        <v>41</v>
      </c>
      <c r="E13" s="17">
        <v>1000000</v>
      </c>
      <c r="F13" s="18">
        <v>1068</v>
      </c>
      <c r="G13" s="19">
        <v>7.4000000000000003E-3</v>
      </c>
      <c r="H13" s="13"/>
      <c r="I13" s="20"/>
      <c r="J13" s="1"/>
    </row>
    <row r="14" spans="1:10" ht="12.95" customHeight="1" x14ac:dyDescent="0.25">
      <c r="A14" s="15"/>
      <c r="B14" s="21" t="s">
        <v>42</v>
      </c>
      <c r="C14" s="22"/>
      <c r="D14" s="22"/>
      <c r="E14" s="23"/>
      <c r="F14" s="24">
        <f>SUM(F7:F13)</f>
        <v>16644.979999999996</v>
      </c>
      <c r="G14" s="25">
        <f>SUM(G7:G13)</f>
        <v>0.11570000000000001</v>
      </c>
      <c r="H14" s="26"/>
      <c r="I14" s="27"/>
      <c r="J14" s="1"/>
    </row>
    <row r="15" spans="1:10" ht="12.95" customHeight="1" x14ac:dyDescent="0.25">
      <c r="A15" s="15"/>
      <c r="B15" s="16"/>
      <c r="C15" s="12"/>
      <c r="D15" s="12"/>
      <c r="E15" s="17"/>
      <c r="F15" s="18"/>
      <c r="G15" s="19"/>
      <c r="H15" s="13"/>
      <c r="I15" s="20"/>
      <c r="J15" s="1"/>
    </row>
    <row r="16" spans="1:10" ht="12.95" customHeight="1" x14ac:dyDescent="0.25">
      <c r="A16" s="15"/>
      <c r="B16" s="11" t="s">
        <v>43</v>
      </c>
      <c r="C16" s="12"/>
      <c r="D16" s="12"/>
      <c r="E16" s="17"/>
      <c r="F16" s="18"/>
      <c r="G16" s="19"/>
      <c r="H16" s="13"/>
      <c r="I16" s="20"/>
      <c r="J16" s="1"/>
    </row>
    <row r="17" spans="1:10" s="32" customFormat="1" ht="12.95" customHeight="1" x14ac:dyDescent="0.25">
      <c r="A17" s="28" t="s">
        <v>44</v>
      </c>
      <c r="B17" s="16" t="s">
        <v>45</v>
      </c>
      <c r="C17" s="12" t="s">
        <v>46</v>
      </c>
      <c r="D17" s="12" t="s">
        <v>47</v>
      </c>
      <c r="E17" s="17">
        <v>94500</v>
      </c>
      <c r="F17" s="18">
        <v>896.95</v>
      </c>
      <c r="G17" s="19">
        <v>6.1999999999999998E-3</v>
      </c>
      <c r="H17" s="29"/>
      <c r="I17" s="30"/>
      <c r="J17" s="31"/>
    </row>
    <row r="18" spans="1:10" s="32" customFormat="1" ht="12.95" customHeight="1" x14ac:dyDescent="0.25">
      <c r="A18" s="28" t="s">
        <v>48</v>
      </c>
      <c r="B18" s="16" t="s">
        <v>49</v>
      </c>
      <c r="C18" s="12" t="s">
        <v>50</v>
      </c>
      <c r="D18" s="12" t="s">
        <v>21</v>
      </c>
      <c r="E18" s="17">
        <v>149625</v>
      </c>
      <c r="F18" s="18">
        <v>787.48</v>
      </c>
      <c r="G18" s="19">
        <v>5.4999999999999997E-3</v>
      </c>
      <c r="H18" s="29"/>
      <c r="I18" s="30"/>
      <c r="J18" s="31"/>
    </row>
    <row r="19" spans="1:10" s="32" customFormat="1" ht="12.95" customHeight="1" x14ac:dyDescent="0.25">
      <c r="A19" s="28" t="s">
        <v>51</v>
      </c>
      <c r="B19" s="16" t="s">
        <v>52</v>
      </c>
      <c r="C19" s="12" t="s">
        <v>53</v>
      </c>
      <c r="D19" s="12" t="s">
        <v>54</v>
      </c>
      <c r="E19" s="17">
        <v>9000</v>
      </c>
      <c r="F19" s="18">
        <v>222.29</v>
      </c>
      <c r="G19" s="19">
        <v>1.5E-3</v>
      </c>
      <c r="H19" s="29"/>
      <c r="I19" s="30"/>
      <c r="J19" s="31"/>
    </row>
    <row r="20" spans="1:10" ht="12.95" customHeight="1" x14ac:dyDescent="0.25">
      <c r="A20" s="1"/>
      <c r="B20" s="11" t="s">
        <v>42</v>
      </c>
      <c r="C20" s="12"/>
      <c r="D20" s="12"/>
      <c r="E20" s="12"/>
      <c r="F20" s="33">
        <f>SUM(F17:F19)</f>
        <v>1906.72</v>
      </c>
      <c r="G20" s="34">
        <f>SUM(G17:G19)</f>
        <v>1.3199999999999998E-2</v>
      </c>
      <c r="H20" s="35"/>
      <c r="I20" s="36"/>
      <c r="J20" s="1"/>
    </row>
    <row r="21" spans="1:10" ht="12.95" customHeight="1" x14ac:dyDescent="0.25">
      <c r="A21" s="1"/>
      <c r="B21" s="37" t="s">
        <v>55</v>
      </c>
      <c r="C21" s="38"/>
      <c r="D21" s="38"/>
      <c r="E21" s="38"/>
      <c r="F21" s="35" t="s">
        <v>56</v>
      </c>
      <c r="G21" s="35" t="s">
        <v>56</v>
      </c>
      <c r="H21" s="35"/>
      <c r="I21" s="36"/>
      <c r="J21" s="1"/>
    </row>
    <row r="22" spans="1:10" ht="12.95" customHeight="1" x14ac:dyDescent="0.25">
      <c r="A22" s="1"/>
      <c r="B22" s="37" t="s">
        <v>42</v>
      </c>
      <c r="C22" s="38"/>
      <c r="D22" s="38"/>
      <c r="E22" s="38"/>
      <c r="F22" s="35" t="s">
        <v>56</v>
      </c>
      <c r="G22" s="35" t="s">
        <v>56</v>
      </c>
      <c r="H22" s="35"/>
      <c r="I22" s="36"/>
      <c r="J22" s="1"/>
    </row>
    <row r="23" spans="1:10" ht="12.95" customHeight="1" x14ac:dyDescent="0.25">
      <c r="A23" s="1"/>
      <c r="B23" s="39" t="s">
        <v>57</v>
      </c>
      <c r="C23" s="40"/>
      <c r="D23" s="41"/>
      <c r="E23" s="42"/>
      <c r="F23" s="43"/>
      <c r="G23" s="35"/>
      <c r="H23" s="35"/>
      <c r="I23" s="36"/>
      <c r="J23" s="1"/>
    </row>
    <row r="24" spans="1:10" ht="12.95" customHeight="1" x14ac:dyDescent="0.25">
      <c r="A24" s="1"/>
      <c r="B24" s="44" t="s">
        <v>58</v>
      </c>
      <c r="C24" s="45" t="s">
        <v>59</v>
      </c>
      <c r="D24" s="12" t="s">
        <v>60</v>
      </c>
      <c r="E24" s="17">
        <v>2078891</v>
      </c>
      <c r="F24" s="18">
        <v>5716.1186936000004</v>
      </c>
      <c r="G24" s="19">
        <v>3.9749252876902438E-2</v>
      </c>
      <c r="H24" s="35"/>
      <c r="I24" s="36"/>
      <c r="J24" s="1"/>
    </row>
    <row r="25" spans="1:10" ht="12.95" customHeight="1" x14ac:dyDescent="0.25">
      <c r="A25" s="1"/>
      <c r="B25" s="44" t="s">
        <v>61</v>
      </c>
      <c r="C25" s="46" t="s">
        <v>62</v>
      </c>
      <c r="D25" s="12" t="s">
        <v>60</v>
      </c>
      <c r="E25" s="17">
        <v>1118079</v>
      </c>
      <c r="F25" s="18">
        <v>3443.5715120999998</v>
      </c>
      <c r="G25" s="19">
        <v>2.3946212836240779E-2</v>
      </c>
      <c r="H25" s="35"/>
      <c r="I25" s="36"/>
      <c r="J25" s="1"/>
    </row>
    <row r="26" spans="1:10" ht="12.95" customHeight="1" x14ac:dyDescent="0.25">
      <c r="A26" s="1"/>
      <c r="B26" s="44" t="s">
        <v>63</v>
      </c>
      <c r="C26" s="47" t="s">
        <v>64</v>
      </c>
      <c r="D26" s="12" t="s">
        <v>60</v>
      </c>
      <c r="E26" s="17">
        <v>493139</v>
      </c>
      <c r="F26" s="18">
        <v>1506.5396450000001</v>
      </c>
      <c r="G26" s="19">
        <v>1.0476308930609192E-2</v>
      </c>
      <c r="H26" s="35"/>
      <c r="I26" s="36"/>
      <c r="J26" s="1"/>
    </row>
    <row r="27" spans="1:10" ht="12.95" customHeight="1" x14ac:dyDescent="0.25">
      <c r="A27" s="1"/>
      <c r="B27" s="48" t="s">
        <v>42</v>
      </c>
      <c r="C27" s="41"/>
      <c r="D27" s="41"/>
      <c r="E27" s="42"/>
      <c r="F27" s="33">
        <f>SUM(F24:F26)</f>
        <v>10666.229850700001</v>
      </c>
      <c r="G27" s="34">
        <f>SUM(G24:G26)</f>
        <v>7.4171774643752408E-2</v>
      </c>
      <c r="H27" s="35"/>
      <c r="I27" s="36"/>
      <c r="J27" s="1"/>
    </row>
    <row r="28" spans="1:10" ht="12.95" customHeight="1" x14ac:dyDescent="0.25">
      <c r="A28" s="1"/>
      <c r="B28" s="37" t="s">
        <v>65</v>
      </c>
      <c r="C28" s="42"/>
      <c r="D28" s="38"/>
      <c r="E28" s="42"/>
      <c r="F28" s="33">
        <f>F20+F27+F14</f>
        <v>29217.929850699998</v>
      </c>
      <c r="G28" s="34">
        <f>G20+G27+G14</f>
        <v>0.20307177464375242</v>
      </c>
      <c r="H28" s="35"/>
      <c r="I28" s="36"/>
      <c r="J28" s="1"/>
    </row>
    <row r="29" spans="1:10" ht="12.95" customHeight="1" x14ac:dyDescent="0.25">
      <c r="A29" s="1"/>
      <c r="B29" s="11" t="s">
        <v>66</v>
      </c>
      <c r="C29" s="12"/>
      <c r="D29" s="12"/>
      <c r="E29" s="12"/>
      <c r="F29" s="12"/>
      <c r="G29" s="12"/>
      <c r="H29" s="13"/>
      <c r="I29" s="14"/>
      <c r="J29" s="1"/>
    </row>
    <row r="30" spans="1:10" ht="12.95" customHeight="1" x14ac:dyDescent="0.25">
      <c r="A30" s="1"/>
      <c r="B30" s="11" t="s">
        <v>67</v>
      </c>
      <c r="C30" s="12"/>
      <c r="D30" s="12"/>
      <c r="E30" s="12"/>
      <c r="F30" s="1"/>
      <c r="G30" s="13"/>
      <c r="H30" s="13"/>
      <c r="I30" s="14"/>
      <c r="J30" s="1"/>
    </row>
    <row r="31" spans="1:10" ht="12.95" customHeight="1" x14ac:dyDescent="0.25">
      <c r="A31" s="15" t="s">
        <v>68</v>
      </c>
      <c r="B31" s="16" t="s">
        <v>69</v>
      </c>
      <c r="C31" s="12" t="s">
        <v>70</v>
      </c>
      <c r="D31" s="12" t="s">
        <v>71</v>
      </c>
      <c r="E31" s="17">
        <v>3500000</v>
      </c>
      <c r="F31" s="18">
        <v>3625.67</v>
      </c>
      <c r="G31" s="19">
        <v>2.52E-2</v>
      </c>
      <c r="H31" s="49">
        <v>7.4149000000000007E-2</v>
      </c>
      <c r="I31" s="14"/>
      <c r="J31" s="1"/>
    </row>
    <row r="32" spans="1:10" ht="12.95" customHeight="1" x14ac:dyDescent="0.25">
      <c r="A32" s="15" t="s">
        <v>72</v>
      </c>
      <c r="B32" s="16" t="s">
        <v>73</v>
      </c>
      <c r="C32" s="12" t="s">
        <v>74</v>
      </c>
      <c r="D32" s="12" t="s">
        <v>71</v>
      </c>
      <c r="E32" s="17">
        <v>3000000</v>
      </c>
      <c r="F32" s="18">
        <v>3144.55</v>
      </c>
      <c r="G32" s="19">
        <v>2.1899999999999999E-2</v>
      </c>
      <c r="H32" s="49">
        <v>7.4253E-2</v>
      </c>
      <c r="I32" s="14"/>
      <c r="J32" s="1"/>
    </row>
    <row r="33" spans="1:10" ht="12.95" customHeight="1" x14ac:dyDescent="0.25">
      <c r="A33" s="15" t="s">
        <v>75</v>
      </c>
      <c r="B33" s="16" t="s">
        <v>76</v>
      </c>
      <c r="C33" s="12" t="s">
        <v>77</v>
      </c>
      <c r="D33" s="12" t="s">
        <v>71</v>
      </c>
      <c r="E33" s="17">
        <v>3000000</v>
      </c>
      <c r="F33" s="18">
        <v>3143.54</v>
      </c>
      <c r="G33" s="19">
        <v>2.1899999999999999E-2</v>
      </c>
      <c r="H33" s="49">
        <v>7.4253E-2</v>
      </c>
      <c r="I33" s="14"/>
      <c r="J33" s="1"/>
    </row>
    <row r="34" spans="1:10" ht="12.95" customHeight="1" x14ac:dyDescent="0.25">
      <c r="A34" s="15" t="s">
        <v>78</v>
      </c>
      <c r="B34" s="16" t="s">
        <v>79</v>
      </c>
      <c r="C34" s="12" t="s">
        <v>80</v>
      </c>
      <c r="D34" s="12" t="s">
        <v>71</v>
      </c>
      <c r="E34" s="17">
        <v>3000000</v>
      </c>
      <c r="F34" s="18">
        <v>2961.71</v>
      </c>
      <c r="G34" s="19">
        <v>2.06E-2</v>
      </c>
      <c r="H34" s="49">
        <v>7.4303999999999995E-2</v>
      </c>
      <c r="I34" s="14"/>
      <c r="J34" s="1"/>
    </row>
    <row r="35" spans="1:10" ht="12.95" customHeight="1" x14ac:dyDescent="0.25">
      <c r="A35" s="15" t="s">
        <v>81</v>
      </c>
      <c r="B35" s="16" t="s">
        <v>82</v>
      </c>
      <c r="C35" s="12" t="s">
        <v>83</v>
      </c>
      <c r="D35" s="12" t="s">
        <v>71</v>
      </c>
      <c r="E35" s="17">
        <v>2500000</v>
      </c>
      <c r="F35" s="18">
        <v>2642.4</v>
      </c>
      <c r="G35" s="19">
        <v>1.84E-2</v>
      </c>
      <c r="H35" s="49">
        <v>7.4119000000000004E-2</v>
      </c>
      <c r="I35" s="14"/>
      <c r="J35" s="1"/>
    </row>
    <row r="36" spans="1:10" ht="12.95" customHeight="1" x14ac:dyDescent="0.25">
      <c r="A36" s="15" t="s">
        <v>84</v>
      </c>
      <c r="B36" s="16" t="s">
        <v>85</v>
      </c>
      <c r="C36" s="12" t="s">
        <v>86</v>
      </c>
      <c r="D36" s="12" t="s">
        <v>71</v>
      </c>
      <c r="E36" s="17">
        <v>2500000</v>
      </c>
      <c r="F36" s="18">
        <v>2599.66</v>
      </c>
      <c r="G36" s="19">
        <v>1.8100000000000002E-2</v>
      </c>
      <c r="H36" s="49">
        <v>7.4253E-2</v>
      </c>
      <c r="I36" s="14"/>
      <c r="J36" s="1"/>
    </row>
    <row r="37" spans="1:10" ht="12.95" customHeight="1" x14ac:dyDescent="0.25">
      <c r="A37" s="15" t="s">
        <v>87</v>
      </c>
      <c r="B37" s="16" t="s">
        <v>88</v>
      </c>
      <c r="C37" s="12" t="s">
        <v>89</v>
      </c>
      <c r="D37" s="12" t="s">
        <v>71</v>
      </c>
      <c r="E37" s="17">
        <v>2500000</v>
      </c>
      <c r="F37" s="18">
        <v>2587.64</v>
      </c>
      <c r="G37" s="19">
        <v>1.7999999999999999E-2</v>
      </c>
      <c r="H37" s="49">
        <v>7.4332000000000009E-2</v>
      </c>
      <c r="I37" s="14"/>
      <c r="J37" s="1"/>
    </row>
    <row r="38" spans="1:10" ht="12.95" customHeight="1" x14ac:dyDescent="0.25">
      <c r="A38" s="15" t="s">
        <v>90</v>
      </c>
      <c r="B38" s="16" t="s">
        <v>91</v>
      </c>
      <c r="C38" s="12" t="s">
        <v>92</v>
      </c>
      <c r="D38" s="12" t="s">
        <v>71</v>
      </c>
      <c r="E38" s="17">
        <v>2500000</v>
      </c>
      <c r="F38" s="18">
        <v>2572.3000000000002</v>
      </c>
      <c r="G38" s="19">
        <v>1.7899999999999999E-2</v>
      </c>
      <c r="H38" s="49">
        <v>7.4119000000000004E-2</v>
      </c>
      <c r="I38" s="14"/>
      <c r="J38" s="1"/>
    </row>
    <row r="39" spans="1:10" ht="12.95" customHeight="1" x14ac:dyDescent="0.25">
      <c r="A39" s="15" t="s">
        <v>93</v>
      </c>
      <c r="B39" s="16" t="s">
        <v>94</v>
      </c>
      <c r="C39" s="12" t="s">
        <v>95</v>
      </c>
      <c r="D39" s="12" t="s">
        <v>71</v>
      </c>
      <c r="E39" s="17">
        <v>2500000</v>
      </c>
      <c r="F39" s="18">
        <v>2561.83</v>
      </c>
      <c r="G39" s="19">
        <v>1.78E-2</v>
      </c>
      <c r="H39" s="49">
        <v>7.4740000000000001E-2</v>
      </c>
      <c r="I39" s="14"/>
      <c r="J39" s="1"/>
    </row>
    <row r="40" spans="1:10" ht="12.95" customHeight="1" x14ac:dyDescent="0.25">
      <c r="A40" s="15" t="s">
        <v>96</v>
      </c>
      <c r="B40" s="16" t="s">
        <v>97</v>
      </c>
      <c r="C40" s="12" t="s">
        <v>98</v>
      </c>
      <c r="D40" s="12" t="s">
        <v>71</v>
      </c>
      <c r="E40" s="17">
        <v>2500000</v>
      </c>
      <c r="F40" s="18">
        <v>2560.7800000000002</v>
      </c>
      <c r="G40" s="19">
        <v>1.78E-2</v>
      </c>
      <c r="H40" s="49">
        <v>7.4230000000000004E-2</v>
      </c>
      <c r="I40" s="14"/>
      <c r="J40" s="1"/>
    </row>
    <row r="41" spans="1:10" ht="12.95" customHeight="1" x14ac:dyDescent="0.25">
      <c r="A41" s="15" t="s">
        <v>99</v>
      </c>
      <c r="B41" s="16" t="s">
        <v>100</v>
      </c>
      <c r="C41" s="12" t="s">
        <v>101</v>
      </c>
      <c r="D41" s="12" t="s">
        <v>71</v>
      </c>
      <c r="E41" s="17">
        <v>2500000</v>
      </c>
      <c r="F41" s="18">
        <v>2544.71</v>
      </c>
      <c r="G41" s="19">
        <v>1.77E-2</v>
      </c>
      <c r="H41" s="49">
        <v>7.4688999999999992E-2</v>
      </c>
      <c r="I41" s="14"/>
      <c r="J41" s="1"/>
    </row>
    <row r="42" spans="1:10" ht="12.95" customHeight="1" x14ac:dyDescent="0.25">
      <c r="A42" s="15" t="s">
        <v>102</v>
      </c>
      <c r="B42" s="16" t="s">
        <v>103</v>
      </c>
      <c r="C42" s="12" t="s">
        <v>104</v>
      </c>
      <c r="D42" s="12" t="s">
        <v>105</v>
      </c>
      <c r="E42" s="17">
        <v>250</v>
      </c>
      <c r="F42" s="18">
        <v>2515.4899999999998</v>
      </c>
      <c r="G42" s="19">
        <v>1.7500000000000002E-2</v>
      </c>
      <c r="H42" s="49">
        <v>7.3599999999999999E-2</v>
      </c>
      <c r="I42" s="14"/>
      <c r="J42" s="1"/>
    </row>
    <row r="43" spans="1:10" ht="12.95" customHeight="1" x14ac:dyDescent="0.25">
      <c r="A43" s="15" t="s">
        <v>106</v>
      </c>
      <c r="B43" s="16" t="s">
        <v>107</v>
      </c>
      <c r="C43" s="12" t="s">
        <v>108</v>
      </c>
      <c r="D43" s="12" t="s">
        <v>105</v>
      </c>
      <c r="E43" s="17">
        <v>250</v>
      </c>
      <c r="F43" s="18">
        <v>2488.02</v>
      </c>
      <c r="G43" s="19">
        <v>1.7299999999999999E-2</v>
      </c>
      <c r="H43" s="49">
        <v>7.3450000000000001E-2</v>
      </c>
      <c r="I43" s="14"/>
      <c r="J43" s="1"/>
    </row>
    <row r="44" spans="1:10" ht="12.95" customHeight="1" x14ac:dyDescent="0.25">
      <c r="A44" s="15" t="s">
        <v>109</v>
      </c>
      <c r="B44" s="16" t="s">
        <v>110</v>
      </c>
      <c r="C44" s="12" t="s">
        <v>111</v>
      </c>
      <c r="D44" s="12" t="s">
        <v>105</v>
      </c>
      <c r="E44" s="17">
        <v>250</v>
      </c>
      <c r="F44" s="18">
        <v>2470.61</v>
      </c>
      <c r="G44" s="19">
        <v>1.72E-2</v>
      </c>
      <c r="H44" s="49">
        <v>7.2099999999999997E-2</v>
      </c>
      <c r="I44" s="14"/>
      <c r="J44" s="1"/>
    </row>
    <row r="45" spans="1:10" ht="12.95" customHeight="1" x14ac:dyDescent="0.25">
      <c r="A45" s="15" t="s">
        <v>112</v>
      </c>
      <c r="B45" s="16" t="s">
        <v>113</v>
      </c>
      <c r="C45" s="12" t="s">
        <v>114</v>
      </c>
      <c r="D45" s="12" t="s">
        <v>115</v>
      </c>
      <c r="E45" s="17">
        <v>250</v>
      </c>
      <c r="F45" s="18">
        <v>2463.12</v>
      </c>
      <c r="G45" s="19">
        <v>1.7100000000000001E-2</v>
      </c>
      <c r="H45" s="49">
        <v>7.3300000000000004E-2</v>
      </c>
      <c r="I45" s="14"/>
      <c r="J45" s="1"/>
    </row>
    <row r="46" spans="1:10" ht="12.95" customHeight="1" x14ac:dyDescent="0.25">
      <c r="A46" s="15" t="s">
        <v>116</v>
      </c>
      <c r="B46" s="16" t="s">
        <v>117</v>
      </c>
      <c r="C46" s="12" t="s">
        <v>118</v>
      </c>
      <c r="D46" s="12" t="s">
        <v>115</v>
      </c>
      <c r="E46" s="17">
        <v>250</v>
      </c>
      <c r="F46" s="18">
        <v>2453.23</v>
      </c>
      <c r="G46" s="19">
        <v>1.7100000000000001E-2</v>
      </c>
      <c r="H46" s="49">
        <v>7.3249999999999996E-2</v>
      </c>
      <c r="I46" s="14"/>
      <c r="J46" s="1"/>
    </row>
    <row r="47" spans="1:10" ht="12.95" customHeight="1" x14ac:dyDescent="0.25">
      <c r="A47" s="15" t="s">
        <v>119</v>
      </c>
      <c r="B47" s="16" t="s">
        <v>120</v>
      </c>
      <c r="C47" s="12" t="s">
        <v>121</v>
      </c>
      <c r="D47" s="12" t="s">
        <v>71</v>
      </c>
      <c r="E47" s="17">
        <v>2000000</v>
      </c>
      <c r="F47" s="18">
        <v>2086.6999999999998</v>
      </c>
      <c r="G47" s="19">
        <v>1.4500000000000001E-2</v>
      </c>
      <c r="H47" s="49">
        <v>7.4221999999999996E-2</v>
      </c>
      <c r="I47" s="14"/>
      <c r="J47" s="1"/>
    </row>
    <row r="48" spans="1:10" ht="12.95" customHeight="1" x14ac:dyDescent="0.25">
      <c r="A48" s="15" t="s">
        <v>122</v>
      </c>
      <c r="B48" s="16" t="s">
        <v>123</v>
      </c>
      <c r="C48" s="12" t="s">
        <v>124</v>
      </c>
      <c r="D48" s="12" t="s">
        <v>71</v>
      </c>
      <c r="E48" s="17">
        <v>2000000</v>
      </c>
      <c r="F48" s="18">
        <v>2031.94</v>
      </c>
      <c r="G48" s="19">
        <v>1.41E-2</v>
      </c>
      <c r="H48" s="49">
        <v>7.0397000000000001E-2</v>
      </c>
      <c r="I48" s="14"/>
      <c r="J48" s="1"/>
    </row>
    <row r="49" spans="1:10" ht="12.95" customHeight="1" x14ac:dyDescent="0.25">
      <c r="A49" s="15" t="s">
        <v>125</v>
      </c>
      <c r="B49" s="16" t="s">
        <v>126</v>
      </c>
      <c r="C49" s="12" t="s">
        <v>127</v>
      </c>
      <c r="D49" s="12" t="s">
        <v>71</v>
      </c>
      <c r="E49" s="17">
        <v>2000000</v>
      </c>
      <c r="F49" s="18">
        <v>2028.05</v>
      </c>
      <c r="G49" s="19">
        <v>1.41E-2</v>
      </c>
      <c r="H49" s="49">
        <v>7.4230999999999991E-2</v>
      </c>
      <c r="I49" s="14"/>
      <c r="J49" s="1"/>
    </row>
    <row r="50" spans="1:10" ht="12.95" customHeight="1" x14ac:dyDescent="0.25">
      <c r="A50" s="15" t="s">
        <v>128</v>
      </c>
      <c r="B50" s="16" t="s">
        <v>129</v>
      </c>
      <c r="C50" s="12" t="s">
        <v>130</v>
      </c>
      <c r="D50" s="12" t="s">
        <v>71</v>
      </c>
      <c r="E50" s="17">
        <v>1500000</v>
      </c>
      <c r="F50" s="18">
        <v>1576.5</v>
      </c>
      <c r="G50" s="19">
        <v>1.0999999999999999E-2</v>
      </c>
      <c r="H50" s="49">
        <v>7.4221999999999996E-2</v>
      </c>
      <c r="I50" s="14"/>
      <c r="J50" s="1"/>
    </row>
    <row r="51" spans="1:10" ht="12.95" customHeight="1" x14ac:dyDescent="0.25">
      <c r="A51" s="15" t="s">
        <v>131</v>
      </c>
      <c r="B51" s="16" t="s">
        <v>132</v>
      </c>
      <c r="C51" s="12" t="s">
        <v>133</v>
      </c>
      <c r="D51" s="12" t="s">
        <v>71</v>
      </c>
      <c r="E51" s="17">
        <v>1500000</v>
      </c>
      <c r="F51" s="18">
        <v>1570.49</v>
      </c>
      <c r="G51" s="19">
        <v>1.09E-2</v>
      </c>
      <c r="H51" s="49">
        <v>7.4444999999999997E-2</v>
      </c>
      <c r="I51" s="14"/>
      <c r="J51" s="1"/>
    </row>
    <row r="52" spans="1:10" ht="12.95" customHeight="1" x14ac:dyDescent="0.25">
      <c r="A52" s="15" t="s">
        <v>134</v>
      </c>
      <c r="B52" s="16" t="s">
        <v>135</v>
      </c>
      <c r="C52" s="12" t="s">
        <v>136</v>
      </c>
      <c r="D52" s="12" t="s">
        <v>71</v>
      </c>
      <c r="E52" s="17">
        <v>1500000</v>
      </c>
      <c r="F52" s="18">
        <v>1564.4</v>
      </c>
      <c r="G52" s="19">
        <v>1.09E-2</v>
      </c>
      <c r="H52" s="49">
        <v>7.4222999999999997E-2</v>
      </c>
      <c r="I52" s="14"/>
      <c r="J52" s="1"/>
    </row>
    <row r="53" spans="1:10" ht="12.95" customHeight="1" x14ac:dyDescent="0.25">
      <c r="A53" s="15" t="s">
        <v>137</v>
      </c>
      <c r="B53" s="16" t="s">
        <v>138</v>
      </c>
      <c r="C53" s="12" t="s">
        <v>139</v>
      </c>
      <c r="D53" s="12" t="s">
        <v>71</v>
      </c>
      <c r="E53" s="17">
        <v>1500000</v>
      </c>
      <c r="F53" s="18">
        <v>1558</v>
      </c>
      <c r="G53" s="19">
        <v>1.0800000000000001E-2</v>
      </c>
      <c r="H53" s="49">
        <v>7.4358000000000007E-2</v>
      </c>
      <c r="I53" s="14"/>
      <c r="J53" s="1"/>
    </row>
    <row r="54" spans="1:10" ht="12.95" customHeight="1" x14ac:dyDescent="0.25">
      <c r="A54" s="15" t="s">
        <v>140</v>
      </c>
      <c r="B54" s="16" t="s">
        <v>141</v>
      </c>
      <c r="C54" s="12" t="s">
        <v>142</v>
      </c>
      <c r="D54" s="12" t="s">
        <v>71</v>
      </c>
      <c r="E54" s="17">
        <v>1500000</v>
      </c>
      <c r="F54" s="18">
        <v>1555.4</v>
      </c>
      <c r="G54" s="19">
        <v>1.0800000000000001E-2</v>
      </c>
      <c r="H54" s="49">
        <v>7.3917999999999998E-2</v>
      </c>
      <c r="I54" s="14"/>
      <c r="J54" s="1"/>
    </row>
    <row r="55" spans="1:10" ht="12.95" customHeight="1" x14ac:dyDescent="0.25">
      <c r="A55" s="15" t="s">
        <v>143</v>
      </c>
      <c r="B55" s="16" t="s">
        <v>144</v>
      </c>
      <c r="C55" s="12" t="s">
        <v>145</v>
      </c>
      <c r="D55" s="12" t="s">
        <v>71</v>
      </c>
      <c r="E55" s="17">
        <v>1500000</v>
      </c>
      <c r="F55" s="18">
        <v>1552.45</v>
      </c>
      <c r="G55" s="19">
        <v>1.0800000000000001E-2</v>
      </c>
      <c r="H55" s="49">
        <v>7.4253E-2</v>
      </c>
      <c r="I55" s="14"/>
      <c r="J55" s="1"/>
    </row>
    <row r="56" spans="1:10" ht="12.95" customHeight="1" x14ac:dyDescent="0.25">
      <c r="A56" s="15" t="s">
        <v>146</v>
      </c>
      <c r="B56" s="16" t="s">
        <v>147</v>
      </c>
      <c r="C56" s="12" t="s">
        <v>148</v>
      </c>
      <c r="D56" s="12" t="s">
        <v>71</v>
      </c>
      <c r="E56" s="17">
        <v>1500000</v>
      </c>
      <c r="F56" s="18">
        <v>1480.56</v>
      </c>
      <c r="G56" s="19">
        <v>1.03E-2</v>
      </c>
      <c r="H56" s="49">
        <v>7.4303999999999995E-2</v>
      </c>
      <c r="I56" s="14"/>
      <c r="J56" s="1"/>
    </row>
    <row r="57" spans="1:10" ht="12.95" customHeight="1" x14ac:dyDescent="0.25">
      <c r="A57" s="15" t="s">
        <v>149</v>
      </c>
      <c r="B57" s="16" t="s">
        <v>150</v>
      </c>
      <c r="C57" s="12" t="s">
        <v>151</v>
      </c>
      <c r="D57" s="12" t="s">
        <v>71</v>
      </c>
      <c r="E57" s="17">
        <v>1500000</v>
      </c>
      <c r="F57" s="18">
        <v>1470.07</v>
      </c>
      <c r="G57" s="19">
        <v>1.0200000000000001E-2</v>
      </c>
      <c r="H57" s="49">
        <v>7.3966000000000004E-2</v>
      </c>
      <c r="I57" s="14"/>
      <c r="J57" s="1"/>
    </row>
    <row r="58" spans="1:10" ht="12.95" customHeight="1" x14ac:dyDescent="0.25">
      <c r="A58" s="15" t="s">
        <v>152</v>
      </c>
      <c r="B58" s="16" t="s">
        <v>153</v>
      </c>
      <c r="C58" s="12" t="s">
        <v>154</v>
      </c>
      <c r="D58" s="12" t="s">
        <v>71</v>
      </c>
      <c r="E58" s="17">
        <v>1000000</v>
      </c>
      <c r="F58" s="18">
        <v>1060.8599999999999</v>
      </c>
      <c r="G58" s="19">
        <v>7.4000000000000003E-3</v>
      </c>
      <c r="H58" s="49">
        <v>7.5064999999999993E-2</v>
      </c>
      <c r="I58" s="14"/>
      <c r="J58" s="1"/>
    </row>
    <row r="59" spans="1:10" ht="12.95" customHeight="1" x14ac:dyDescent="0.25">
      <c r="A59" s="15" t="s">
        <v>155</v>
      </c>
      <c r="B59" s="16" t="s">
        <v>156</v>
      </c>
      <c r="C59" s="12" t="s">
        <v>157</v>
      </c>
      <c r="D59" s="12" t="s">
        <v>71</v>
      </c>
      <c r="E59" s="17">
        <v>1000000</v>
      </c>
      <c r="F59" s="18">
        <v>1054.44</v>
      </c>
      <c r="G59" s="19">
        <v>7.3000000000000001E-3</v>
      </c>
      <c r="H59" s="49">
        <v>7.4119000000000004E-2</v>
      </c>
      <c r="I59" s="14"/>
      <c r="J59" s="1"/>
    </row>
    <row r="60" spans="1:10" ht="12.95" customHeight="1" x14ac:dyDescent="0.25">
      <c r="A60" s="15" t="s">
        <v>158</v>
      </c>
      <c r="B60" s="16" t="s">
        <v>159</v>
      </c>
      <c r="C60" s="12" t="s">
        <v>160</v>
      </c>
      <c r="D60" s="12" t="s">
        <v>71</v>
      </c>
      <c r="E60" s="17">
        <v>1000000</v>
      </c>
      <c r="F60" s="18">
        <v>1053.2</v>
      </c>
      <c r="G60" s="19">
        <v>7.3000000000000001E-3</v>
      </c>
      <c r="H60" s="49">
        <v>7.4278000000000011E-2</v>
      </c>
      <c r="I60" s="14"/>
      <c r="J60" s="1"/>
    </row>
    <row r="61" spans="1:10" ht="12.95" customHeight="1" x14ac:dyDescent="0.25">
      <c r="A61" s="15" t="s">
        <v>161</v>
      </c>
      <c r="B61" s="16" t="s">
        <v>162</v>
      </c>
      <c r="C61" s="12" t="s">
        <v>163</v>
      </c>
      <c r="D61" s="12" t="s">
        <v>71</v>
      </c>
      <c r="E61" s="17">
        <v>1000000</v>
      </c>
      <c r="F61" s="18">
        <v>1051.8900000000001</v>
      </c>
      <c r="G61" s="19">
        <v>7.3000000000000001E-3</v>
      </c>
      <c r="H61" s="49">
        <v>7.4432999999999999E-2</v>
      </c>
      <c r="I61" s="14"/>
      <c r="J61" s="1"/>
    </row>
    <row r="62" spans="1:10" ht="12.95" customHeight="1" x14ac:dyDescent="0.25">
      <c r="A62" s="15" t="s">
        <v>164</v>
      </c>
      <c r="B62" s="16" t="s">
        <v>165</v>
      </c>
      <c r="C62" s="12" t="s">
        <v>166</v>
      </c>
      <c r="D62" s="12" t="s">
        <v>71</v>
      </c>
      <c r="E62" s="17">
        <v>1000000</v>
      </c>
      <c r="F62" s="18">
        <v>1048.18</v>
      </c>
      <c r="G62" s="19">
        <v>7.3000000000000001E-3</v>
      </c>
      <c r="H62" s="49">
        <v>7.4273999999999993E-2</v>
      </c>
      <c r="I62" s="14"/>
      <c r="J62" s="1"/>
    </row>
    <row r="63" spans="1:10" ht="12.95" customHeight="1" x14ac:dyDescent="0.25">
      <c r="A63" s="15" t="s">
        <v>167</v>
      </c>
      <c r="B63" s="16" t="s">
        <v>168</v>
      </c>
      <c r="C63" s="12" t="s">
        <v>169</v>
      </c>
      <c r="D63" s="12" t="s">
        <v>71</v>
      </c>
      <c r="E63" s="17">
        <v>1000000</v>
      </c>
      <c r="F63" s="18">
        <v>1047.33</v>
      </c>
      <c r="G63" s="19">
        <v>7.3000000000000001E-3</v>
      </c>
      <c r="H63" s="49">
        <v>7.4444999999999997E-2</v>
      </c>
      <c r="I63" s="14"/>
      <c r="J63" s="1"/>
    </row>
    <row r="64" spans="1:10" ht="12.95" customHeight="1" x14ac:dyDescent="0.25">
      <c r="A64" s="15" t="s">
        <v>170</v>
      </c>
      <c r="B64" s="16" t="s">
        <v>171</v>
      </c>
      <c r="C64" s="12" t="s">
        <v>172</v>
      </c>
      <c r="D64" s="12" t="s">
        <v>71</v>
      </c>
      <c r="E64" s="17">
        <v>1000000</v>
      </c>
      <c r="F64" s="18">
        <v>1046.3499999999999</v>
      </c>
      <c r="G64" s="19">
        <v>7.3000000000000001E-3</v>
      </c>
      <c r="H64" s="49">
        <v>7.4222999999999997E-2</v>
      </c>
      <c r="I64" s="14"/>
      <c r="J64" s="1"/>
    </row>
    <row r="65" spans="1:10" ht="12.95" customHeight="1" x14ac:dyDescent="0.25">
      <c r="A65" s="15" t="s">
        <v>173</v>
      </c>
      <c r="B65" s="16" t="s">
        <v>174</v>
      </c>
      <c r="C65" s="12" t="s">
        <v>175</v>
      </c>
      <c r="D65" s="12" t="s">
        <v>71</v>
      </c>
      <c r="E65" s="17">
        <v>1000000</v>
      </c>
      <c r="F65" s="18">
        <v>1037.05</v>
      </c>
      <c r="G65" s="19">
        <v>7.1999999999999998E-3</v>
      </c>
      <c r="H65" s="49">
        <v>7.4244000000000004E-2</v>
      </c>
      <c r="I65" s="14"/>
      <c r="J65" s="1"/>
    </row>
    <row r="66" spans="1:10" ht="12.95" customHeight="1" x14ac:dyDescent="0.25">
      <c r="A66" s="15" t="s">
        <v>176</v>
      </c>
      <c r="B66" s="16" t="s">
        <v>177</v>
      </c>
      <c r="C66" s="12" t="s">
        <v>178</v>
      </c>
      <c r="D66" s="12" t="s">
        <v>71</v>
      </c>
      <c r="E66" s="17">
        <v>1000000</v>
      </c>
      <c r="F66" s="18">
        <v>1036.43</v>
      </c>
      <c r="G66" s="19">
        <v>7.1999999999999998E-3</v>
      </c>
      <c r="H66" s="49">
        <v>7.4032000000000001E-2</v>
      </c>
      <c r="I66" s="14"/>
      <c r="J66" s="1"/>
    </row>
    <row r="67" spans="1:10" ht="12.95" customHeight="1" x14ac:dyDescent="0.25">
      <c r="A67" s="15" t="s">
        <v>179</v>
      </c>
      <c r="B67" s="16" t="s">
        <v>180</v>
      </c>
      <c r="C67" s="12" t="s">
        <v>181</v>
      </c>
      <c r="D67" s="12" t="s">
        <v>71</v>
      </c>
      <c r="E67" s="17">
        <v>1000000</v>
      </c>
      <c r="F67" s="18">
        <v>1032.75</v>
      </c>
      <c r="G67" s="19">
        <v>7.1999999999999998E-3</v>
      </c>
      <c r="H67" s="49">
        <v>7.4615000000000001E-2</v>
      </c>
      <c r="I67" s="14"/>
      <c r="J67" s="1"/>
    </row>
    <row r="68" spans="1:10" ht="12.95" customHeight="1" x14ac:dyDescent="0.25">
      <c r="A68" s="15" t="s">
        <v>182</v>
      </c>
      <c r="B68" s="16" t="s">
        <v>183</v>
      </c>
      <c r="C68" s="12" t="s">
        <v>184</v>
      </c>
      <c r="D68" s="12" t="s">
        <v>71</v>
      </c>
      <c r="E68" s="17">
        <v>1000000</v>
      </c>
      <c r="F68" s="18">
        <v>1028.52</v>
      </c>
      <c r="G68" s="19">
        <v>7.1999999999999998E-3</v>
      </c>
      <c r="H68" s="49">
        <v>7.4118000000000003E-2</v>
      </c>
      <c r="I68" s="14"/>
      <c r="J68" s="1"/>
    </row>
    <row r="69" spans="1:10" ht="12.95" customHeight="1" x14ac:dyDescent="0.25">
      <c r="A69" s="15" t="s">
        <v>185</v>
      </c>
      <c r="B69" s="16" t="s">
        <v>186</v>
      </c>
      <c r="C69" s="12" t="s">
        <v>187</v>
      </c>
      <c r="D69" s="12" t="s">
        <v>105</v>
      </c>
      <c r="E69" s="17">
        <v>80</v>
      </c>
      <c r="F69" s="18">
        <v>1012.87</v>
      </c>
      <c r="G69" s="19">
        <v>7.0000000000000001E-3</v>
      </c>
      <c r="H69" s="49">
        <v>7.3050000000000004E-2</v>
      </c>
      <c r="I69" s="14"/>
      <c r="J69" s="1"/>
    </row>
    <row r="70" spans="1:10" ht="12.95" customHeight="1" x14ac:dyDescent="0.25">
      <c r="A70" s="15" t="s">
        <v>188</v>
      </c>
      <c r="B70" s="16" t="s">
        <v>189</v>
      </c>
      <c r="C70" s="12" t="s">
        <v>190</v>
      </c>
      <c r="D70" s="12" t="s">
        <v>71</v>
      </c>
      <c r="E70" s="17">
        <v>1000000</v>
      </c>
      <c r="F70" s="18">
        <v>1007.25</v>
      </c>
      <c r="G70" s="19">
        <v>7.0000000000000001E-3</v>
      </c>
      <c r="H70" s="49">
        <v>7.4511999999999995E-2</v>
      </c>
      <c r="I70" s="14"/>
      <c r="J70" s="1"/>
    </row>
    <row r="71" spans="1:10" ht="12.95" customHeight="1" x14ac:dyDescent="0.25">
      <c r="A71" s="15" t="s">
        <v>191</v>
      </c>
      <c r="B71" s="16" t="s">
        <v>192</v>
      </c>
      <c r="C71" s="12" t="s">
        <v>193</v>
      </c>
      <c r="D71" s="12" t="s">
        <v>71</v>
      </c>
      <c r="E71" s="17">
        <v>1000000</v>
      </c>
      <c r="F71" s="18">
        <v>995.23</v>
      </c>
      <c r="G71" s="19">
        <v>6.8999999999999999E-3</v>
      </c>
      <c r="H71" s="49">
        <v>7.3876999999999998E-2</v>
      </c>
      <c r="I71" s="14"/>
      <c r="J71" s="1"/>
    </row>
    <row r="72" spans="1:10" ht="12.95" customHeight="1" x14ac:dyDescent="0.25">
      <c r="A72" s="15" t="s">
        <v>194</v>
      </c>
      <c r="B72" s="16" t="s">
        <v>195</v>
      </c>
      <c r="C72" s="12" t="s">
        <v>196</v>
      </c>
      <c r="D72" s="12" t="s">
        <v>71</v>
      </c>
      <c r="E72" s="17">
        <v>1000000</v>
      </c>
      <c r="F72" s="18">
        <v>981.31</v>
      </c>
      <c r="G72" s="19">
        <v>6.7999999999999996E-3</v>
      </c>
      <c r="H72" s="49">
        <v>7.3928000000000008E-2</v>
      </c>
      <c r="I72" s="14"/>
      <c r="J72" s="1"/>
    </row>
    <row r="73" spans="1:10" ht="12.95" customHeight="1" x14ac:dyDescent="0.25">
      <c r="A73" s="15" t="s">
        <v>197</v>
      </c>
      <c r="B73" s="16" t="s">
        <v>198</v>
      </c>
      <c r="C73" s="12" t="s">
        <v>199</v>
      </c>
      <c r="D73" s="12" t="s">
        <v>71</v>
      </c>
      <c r="E73" s="17">
        <v>1000000</v>
      </c>
      <c r="F73" s="18">
        <v>965.72</v>
      </c>
      <c r="G73" s="19">
        <v>6.7000000000000002E-3</v>
      </c>
      <c r="H73" s="49">
        <v>7.3710999999999999E-2</v>
      </c>
      <c r="I73" s="14"/>
      <c r="J73" s="1"/>
    </row>
    <row r="74" spans="1:10" ht="12.95" customHeight="1" x14ac:dyDescent="0.25">
      <c r="A74" s="15" t="s">
        <v>200</v>
      </c>
      <c r="B74" s="16" t="s">
        <v>201</v>
      </c>
      <c r="C74" s="12" t="s">
        <v>202</v>
      </c>
      <c r="D74" s="12" t="s">
        <v>71</v>
      </c>
      <c r="E74" s="17">
        <v>500000</v>
      </c>
      <c r="F74" s="18">
        <v>533.15</v>
      </c>
      <c r="G74" s="19">
        <v>3.7000000000000002E-3</v>
      </c>
      <c r="H74" s="49">
        <v>7.4332000000000009E-2</v>
      </c>
      <c r="I74" s="14"/>
      <c r="J74" s="1"/>
    </row>
    <row r="75" spans="1:10" ht="12.95" customHeight="1" x14ac:dyDescent="0.25">
      <c r="A75" s="15" t="s">
        <v>203</v>
      </c>
      <c r="B75" s="16" t="s">
        <v>204</v>
      </c>
      <c r="C75" s="12" t="s">
        <v>205</v>
      </c>
      <c r="D75" s="12" t="s">
        <v>71</v>
      </c>
      <c r="E75" s="17">
        <v>500000</v>
      </c>
      <c r="F75" s="18">
        <v>531.29</v>
      </c>
      <c r="G75" s="19">
        <v>3.7000000000000002E-3</v>
      </c>
      <c r="H75" s="49">
        <v>7.4273999999999993E-2</v>
      </c>
      <c r="I75" s="14"/>
      <c r="J75" s="1"/>
    </row>
    <row r="76" spans="1:10" ht="12.95" customHeight="1" x14ac:dyDescent="0.25">
      <c r="A76" s="15" t="s">
        <v>206</v>
      </c>
      <c r="B76" s="16" t="s">
        <v>207</v>
      </c>
      <c r="C76" s="12" t="s">
        <v>208</v>
      </c>
      <c r="D76" s="12" t="s">
        <v>71</v>
      </c>
      <c r="E76" s="17">
        <v>500000</v>
      </c>
      <c r="F76" s="18">
        <v>530.69000000000005</v>
      </c>
      <c r="G76" s="19">
        <v>3.7000000000000002E-3</v>
      </c>
      <c r="H76" s="49">
        <v>7.4119000000000004E-2</v>
      </c>
      <c r="I76" s="14"/>
      <c r="J76" s="1"/>
    </row>
    <row r="77" spans="1:10" ht="12.95" customHeight="1" x14ac:dyDescent="0.25">
      <c r="A77" s="15" t="s">
        <v>209</v>
      </c>
      <c r="B77" s="16" t="s">
        <v>210</v>
      </c>
      <c r="C77" s="12" t="s">
        <v>211</v>
      </c>
      <c r="D77" s="12" t="s">
        <v>71</v>
      </c>
      <c r="E77" s="17">
        <v>500000</v>
      </c>
      <c r="F77" s="18">
        <v>529.32000000000005</v>
      </c>
      <c r="G77" s="19">
        <v>3.7000000000000002E-3</v>
      </c>
      <c r="H77" s="49">
        <v>7.4332000000000009E-2</v>
      </c>
      <c r="I77" s="14"/>
      <c r="J77" s="1"/>
    </row>
    <row r="78" spans="1:10" ht="12.95" customHeight="1" x14ac:dyDescent="0.25">
      <c r="A78" s="15" t="s">
        <v>212</v>
      </c>
      <c r="B78" s="16" t="s">
        <v>213</v>
      </c>
      <c r="C78" s="12" t="s">
        <v>214</v>
      </c>
      <c r="D78" s="12" t="s">
        <v>71</v>
      </c>
      <c r="E78" s="17">
        <v>500000</v>
      </c>
      <c r="F78" s="18">
        <v>529.25</v>
      </c>
      <c r="G78" s="19">
        <v>3.7000000000000002E-3</v>
      </c>
      <c r="H78" s="49">
        <v>7.4221999999999996E-2</v>
      </c>
      <c r="I78" s="14"/>
      <c r="J78" s="1"/>
    </row>
    <row r="79" spans="1:10" ht="12.95" customHeight="1" x14ac:dyDescent="0.25">
      <c r="A79" s="15" t="s">
        <v>215</v>
      </c>
      <c r="B79" s="16" t="s">
        <v>216</v>
      </c>
      <c r="C79" s="12" t="s">
        <v>217</v>
      </c>
      <c r="D79" s="12" t="s">
        <v>71</v>
      </c>
      <c r="E79" s="17">
        <v>500000</v>
      </c>
      <c r="F79" s="18">
        <v>528.95000000000005</v>
      </c>
      <c r="G79" s="19">
        <v>3.7000000000000002E-3</v>
      </c>
      <c r="H79" s="49">
        <v>7.4124999999999996E-2</v>
      </c>
      <c r="I79" s="14"/>
      <c r="J79" s="1"/>
    </row>
    <row r="80" spans="1:10" ht="12.95" customHeight="1" x14ac:dyDescent="0.25">
      <c r="A80" s="15" t="s">
        <v>218</v>
      </c>
      <c r="B80" s="16" t="s">
        <v>219</v>
      </c>
      <c r="C80" s="12" t="s">
        <v>220</v>
      </c>
      <c r="D80" s="12" t="s">
        <v>71</v>
      </c>
      <c r="E80" s="17">
        <v>500000</v>
      </c>
      <c r="F80" s="18">
        <v>527.78</v>
      </c>
      <c r="G80" s="19">
        <v>3.7000000000000002E-3</v>
      </c>
      <c r="H80" s="49">
        <v>7.4119000000000004E-2</v>
      </c>
      <c r="I80" s="14"/>
      <c r="J80" s="1"/>
    </row>
    <row r="81" spans="1:10" ht="12.95" customHeight="1" x14ac:dyDescent="0.25">
      <c r="A81" s="15" t="s">
        <v>221</v>
      </c>
      <c r="B81" s="16" t="s">
        <v>222</v>
      </c>
      <c r="C81" s="12" t="s">
        <v>223</v>
      </c>
      <c r="D81" s="12" t="s">
        <v>71</v>
      </c>
      <c r="E81" s="17">
        <v>500000</v>
      </c>
      <c r="F81" s="18">
        <v>527.05999999999995</v>
      </c>
      <c r="G81" s="19">
        <v>3.7000000000000002E-3</v>
      </c>
      <c r="H81" s="49">
        <v>7.4021999999999991E-2</v>
      </c>
      <c r="I81" s="14"/>
      <c r="J81" s="1"/>
    </row>
    <row r="82" spans="1:10" ht="12.95" customHeight="1" x14ac:dyDescent="0.25">
      <c r="A82" s="15" t="s">
        <v>224</v>
      </c>
      <c r="B82" s="16" t="s">
        <v>225</v>
      </c>
      <c r="C82" s="12" t="s">
        <v>226</v>
      </c>
      <c r="D82" s="12" t="s">
        <v>71</v>
      </c>
      <c r="E82" s="17">
        <v>500000</v>
      </c>
      <c r="F82" s="18">
        <v>526.23</v>
      </c>
      <c r="G82" s="19">
        <v>3.7000000000000002E-3</v>
      </c>
      <c r="H82" s="49">
        <v>7.4278000000000011E-2</v>
      </c>
      <c r="I82" s="14"/>
      <c r="J82" s="1"/>
    </row>
    <row r="83" spans="1:10" ht="12.95" customHeight="1" x14ac:dyDescent="0.25">
      <c r="A83" s="15" t="s">
        <v>227</v>
      </c>
      <c r="B83" s="16" t="s">
        <v>228</v>
      </c>
      <c r="C83" s="12" t="s">
        <v>229</v>
      </c>
      <c r="D83" s="12" t="s">
        <v>71</v>
      </c>
      <c r="E83" s="17">
        <v>500000</v>
      </c>
      <c r="F83" s="18">
        <v>525.54999999999995</v>
      </c>
      <c r="G83" s="19">
        <v>3.7000000000000002E-3</v>
      </c>
      <c r="H83" s="49">
        <v>7.4244000000000004E-2</v>
      </c>
      <c r="I83" s="14"/>
      <c r="J83" s="1"/>
    </row>
    <row r="84" spans="1:10" ht="12.95" customHeight="1" x14ac:dyDescent="0.25">
      <c r="A84" s="15" t="s">
        <v>230</v>
      </c>
      <c r="B84" s="16" t="s">
        <v>231</v>
      </c>
      <c r="C84" s="12" t="s">
        <v>232</v>
      </c>
      <c r="D84" s="12" t="s">
        <v>71</v>
      </c>
      <c r="E84" s="17">
        <v>500000</v>
      </c>
      <c r="F84" s="18">
        <v>525.38</v>
      </c>
      <c r="G84" s="19">
        <v>3.7000000000000002E-3</v>
      </c>
      <c r="H84" s="49">
        <v>7.4278000000000011E-2</v>
      </c>
      <c r="I84" s="14"/>
      <c r="J84" s="1"/>
    </row>
    <row r="85" spans="1:10" ht="12.95" customHeight="1" x14ac:dyDescent="0.25">
      <c r="A85" s="15" t="s">
        <v>233</v>
      </c>
      <c r="B85" s="16" t="s">
        <v>234</v>
      </c>
      <c r="C85" s="12" t="s">
        <v>235</v>
      </c>
      <c r="D85" s="12" t="s">
        <v>71</v>
      </c>
      <c r="E85" s="17">
        <v>500000</v>
      </c>
      <c r="F85" s="18">
        <v>523.87</v>
      </c>
      <c r="G85" s="19">
        <v>3.5999999999999999E-3</v>
      </c>
      <c r="H85" s="49">
        <v>7.4276999999999996E-2</v>
      </c>
      <c r="I85" s="14"/>
      <c r="J85" s="1"/>
    </row>
    <row r="86" spans="1:10" ht="12.95" customHeight="1" x14ac:dyDescent="0.25">
      <c r="A86" s="15" t="s">
        <v>236</v>
      </c>
      <c r="B86" s="16" t="s">
        <v>237</v>
      </c>
      <c r="C86" s="12" t="s">
        <v>238</v>
      </c>
      <c r="D86" s="12" t="s">
        <v>71</v>
      </c>
      <c r="E86" s="17">
        <v>500000</v>
      </c>
      <c r="F86" s="18">
        <v>523.36</v>
      </c>
      <c r="G86" s="19">
        <v>3.5999999999999999E-3</v>
      </c>
      <c r="H86" s="49">
        <v>7.6323000000000002E-2</v>
      </c>
      <c r="I86" s="14"/>
      <c r="J86" s="1"/>
    </row>
    <row r="87" spans="1:10" ht="12.95" customHeight="1" x14ac:dyDescent="0.25">
      <c r="A87" s="15" t="s">
        <v>239</v>
      </c>
      <c r="B87" s="16" t="s">
        <v>240</v>
      </c>
      <c r="C87" s="12" t="s">
        <v>241</v>
      </c>
      <c r="D87" s="12" t="s">
        <v>71</v>
      </c>
      <c r="E87" s="17">
        <v>500000</v>
      </c>
      <c r="F87" s="18">
        <v>522.87</v>
      </c>
      <c r="G87" s="19">
        <v>3.5999999999999999E-3</v>
      </c>
      <c r="H87" s="49">
        <v>7.432699999999999E-2</v>
      </c>
      <c r="I87" s="14"/>
      <c r="J87" s="1"/>
    </row>
    <row r="88" spans="1:10" ht="12.95" customHeight="1" x14ac:dyDescent="0.25">
      <c r="A88" s="15" t="s">
        <v>242</v>
      </c>
      <c r="B88" s="16" t="s">
        <v>243</v>
      </c>
      <c r="C88" s="12" t="s">
        <v>244</v>
      </c>
      <c r="D88" s="12" t="s">
        <v>71</v>
      </c>
      <c r="E88" s="17">
        <v>500000</v>
      </c>
      <c r="F88" s="18">
        <v>522.87</v>
      </c>
      <c r="G88" s="19">
        <v>3.5999999999999999E-3</v>
      </c>
      <c r="H88" s="49">
        <v>7.4167999999999998E-2</v>
      </c>
      <c r="I88" s="14"/>
      <c r="J88" s="1"/>
    </row>
    <row r="89" spans="1:10" ht="12.95" customHeight="1" x14ac:dyDescent="0.25">
      <c r="A89" s="15" t="s">
        <v>245</v>
      </c>
      <c r="B89" s="16" t="s">
        <v>246</v>
      </c>
      <c r="C89" s="12" t="s">
        <v>247</v>
      </c>
      <c r="D89" s="12" t="s">
        <v>71</v>
      </c>
      <c r="E89" s="17">
        <v>500000</v>
      </c>
      <c r="F89" s="18">
        <v>522.86</v>
      </c>
      <c r="G89" s="19">
        <v>3.5999999999999999E-3</v>
      </c>
      <c r="H89" s="49">
        <v>7.4332000000000009E-2</v>
      </c>
      <c r="I89" s="14"/>
      <c r="J89" s="1"/>
    </row>
    <row r="90" spans="1:10" ht="12.95" customHeight="1" x14ac:dyDescent="0.25">
      <c r="A90" s="15" t="s">
        <v>248</v>
      </c>
      <c r="B90" s="16" t="s">
        <v>249</v>
      </c>
      <c r="C90" s="12" t="s">
        <v>250</v>
      </c>
      <c r="D90" s="12" t="s">
        <v>71</v>
      </c>
      <c r="E90" s="17">
        <v>500000</v>
      </c>
      <c r="F90" s="18">
        <v>522.49</v>
      </c>
      <c r="G90" s="19">
        <v>3.5999999999999999E-3</v>
      </c>
      <c r="H90" s="49">
        <v>7.4607000000000007E-2</v>
      </c>
      <c r="I90" s="14"/>
      <c r="J90" s="1"/>
    </row>
    <row r="91" spans="1:10" ht="12.95" customHeight="1" x14ac:dyDescent="0.25">
      <c r="A91" s="15" t="s">
        <v>251</v>
      </c>
      <c r="B91" s="16" t="s">
        <v>252</v>
      </c>
      <c r="C91" s="12" t="s">
        <v>253</v>
      </c>
      <c r="D91" s="12" t="s">
        <v>71</v>
      </c>
      <c r="E91" s="17">
        <v>500000</v>
      </c>
      <c r="F91" s="18">
        <v>522.4</v>
      </c>
      <c r="G91" s="19">
        <v>3.5999999999999999E-3</v>
      </c>
      <c r="H91" s="49">
        <v>7.432699999999999E-2</v>
      </c>
      <c r="I91" s="14"/>
      <c r="J91" s="1"/>
    </row>
    <row r="92" spans="1:10" ht="12.95" customHeight="1" x14ac:dyDescent="0.25">
      <c r="A92" s="15" t="s">
        <v>254</v>
      </c>
      <c r="B92" s="16" t="s">
        <v>255</v>
      </c>
      <c r="C92" s="12" t="s">
        <v>256</v>
      </c>
      <c r="D92" s="12" t="s">
        <v>71</v>
      </c>
      <c r="E92" s="17">
        <v>500000</v>
      </c>
      <c r="F92" s="18">
        <v>521.79</v>
      </c>
      <c r="G92" s="19">
        <v>3.5999999999999999E-3</v>
      </c>
      <c r="H92" s="49">
        <v>7.4167999999999998E-2</v>
      </c>
      <c r="I92" s="14"/>
      <c r="J92" s="1"/>
    </row>
    <row r="93" spans="1:10" ht="12.95" customHeight="1" x14ac:dyDescent="0.25">
      <c r="A93" s="15" t="s">
        <v>257</v>
      </c>
      <c r="B93" s="16" t="s">
        <v>258</v>
      </c>
      <c r="C93" s="12" t="s">
        <v>259</v>
      </c>
      <c r="D93" s="12" t="s">
        <v>71</v>
      </c>
      <c r="E93" s="17">
        <v>500000</v>
      </c>
      <c r="F93" s="18">
        <v>520.57000000000005</v>
      </c>
      <c r="G93" s="19">
        <v>3.5999999999999999E-3</v>
      </c>
      <c r="H93" s="49">
        <v>7.4376999999999999E-2</v>
      </c>
      <c r="I93" s="14"/>
      <c r="J93" s="1"/>
    </row>
    <row r="94" spans="1:10" ht="12.95" customHeight="1" x14ac:dyDescent="0.25">
      <c r="A94" s="15" t="s">
        <v>260</v>
      </c>
      <c r="B94" s="16" t="s">
        <v>261</v>
      </c>
      <c r="C94" s="12" t="s">
        <v>262</v>
      </c>
      <c r="D94" s="12" t="s">
        <v>71</v>
      </c>
      <c r="E94" s="17">
        <v>500000</v>
      </c>
      <c r="F94" s="18">
        <v>520.33000000000004</v>
      </c>
      <c r="G94" s="19">
        <v>3.5999999999999999E-3</v>
      </c>
      <c r="H94" s="49">
        <v>7.3967000000000005E-2</v>
      </c>
      <c r="I94" s="14"/>
      <c r="J94" s="1"/>
    </row>
    <row r="95" spans="1:10" ht="12.95" customHeight="1" x14ac:dyDescent="0.25">
      <c r="A95" s="15" t="s">
        <v>263</v>
      </c>
      <c r="B95" s="16" t="s">
        <v>264</v>
      </c>
      <c r="C95" s="12" t="s">
        <v>265</v>
      </c>
      <c r="D95" s="12" t="s">
        <v>71</v>
      </c>
      <c r="E95" s="17">
        <v>500000</v>
      </c>
      <c r="F95" s="18">
        <v>520.03</v>
      </c>
      <c r="G95" s="19">
        <v>3.5999999999999999E-3</v>
      </c>
      <c r="H95" s="49">
        <v>7.4537000000000006E-2</v>
      </c>
      <c r="I95" s="14"/>
      <c r="J95" s="1"/>
    </row>
    <row r="96" spans="1:10" ht="12.95" customHeight="1" x14ac:dyDescent="0.25">
      <c r="A96" s="15" t="s">
        <v>266</v>
      </c>
      <c r="B96" s="16" t="s">
        <v>267</v>
      </c>
      <c r="C96" s="12" t="s">
        <v>268</v>
      </c>
      <c r="D96" s="12" t="s">
        <v>71</v>
      </c>
      <c r="E96" s="17">
        <v>500000</v>
      </c>
      <c r="F96" s="18">
        <v>520</v>
      </c>
      <c r="G96" s="19">
        <v>3.5999999999999999E-3</v>
      </c>
      <c r="H96" s="49">
        <v>7.4119000000000004E-2</v>
      </c>
      <c r="I96" s="14"/>
      <c r="J96" s="1"/>
    </row>
    <row r="97" spans="1:10" ht="12.95" customHeight="1" x14ac:dyDescent="0.25">
      <c r="A97" s="15" t="s">
        <v>269</v>
      </c>
      <c r="B97" s="16" t="s">
        <v>270</v>
      </c>
      <c r="C97" s="12" t="s">
        <v>271</v>
      </c>
      <c r="D97" s="12" t="s">
        <v>71</v>
      </c>
      <c r="E97" s="17">
        <v>500000</v>
      </c>
      <c r="F97" s="18">
        <v>518.4</v>
      </c>
      <c r="G97" s="19">
        <v>3.5999999999999999E-3</v>
      </c>
      <c r="H97" s="49">
        <v>7.4201000000000003E-2</v>
      </c>
      <c r="I97" s="14"/>
      <c r="J97" s="1"/>
    </row>
    <row r="98" spans="1:10" ht="12.95" customHeight="1" x14ac:dyDescent="0.25">
      <c r="A98" s="15" t="s">
        <v>272</v>
      </c>
      <c r="B98" s="16" t="s">
        <v>273</v>
      </c>
      <c r="C98" s="12" t="s">
        <v>274</v>
      </c>
      <c r="D98" s="12" t="s">
        <v>71</v>
      </c>
      <c r="E98" s="17">
        <v>500000</v>
      </c>
      <c r="F98" s="18">
        <v>518.25</v>
      </c>
      <c r="G98" s="19">
        <v>3.5999999999999999E-3</v>
      </c>
      <c r="H98" s="49">
        <v>7.4014999999999997E-2</v>
      </c>
      <c r="I98" s="14"/>
      <c r="J98" s="1"/>
    </row>
    <row r="99" spans="1:10" ht="12.95" customHeight="1" x14ac:dyDescent="0.25">
      <c r="A99" s="15" t="s">
        <v>275</v>
      </c>
      <c r="B99" s="16" t="s">
        <v>276</v>
      </c>
      <c r="C99" s="12" t="s">
        <v>277</v>
      </c>
      <c r="D99" s="12" t="s">
        <v>71</v>
      </c>
      <c r="E99" s="17">
        <v>500000</v>
      </c>
      <c r="F99" s="18">
        <v>516.66</v>
      </c>
      <c r="G99" s="19">
        <v>3.5999999999999999E-3</v>
      </c>
      <c r="H99" s="49">
        <v>7.4268000000000001E-2</v>
      </c>
      <c r="I99" s="14"/>
      <c r="J99" s="1"/>
    </row>
    <row r="100" spans="1:10" ht="12.95" customHeight="1" x14ac:dyDescent="0.25">
      <c r="A100" s="15" t="s">
        <v>278</v>
      </c>
      <c r="B100" s="16" t="s">
        <v>279</v>
      </c>
      <c r="C100" s="12" t="s">
        <v>280</v>
      </c>
      <c r="D100" s="12" t="s">
        <v>71</v>
      </c>
      <c r="E100" s="17">
        <v>500000</v>
      </c>
      <c r="F100" s="18">
        <v>515.89</v>
      </c>
      <c r="G100" s="19">
        <v>3.5999999999999999E-3</v>
      </c>
      <c r="H100" s="49">
        <v>7.4255000000000002E-2</v>
      </c>
      <c r="I100" s="14"/>
      <c r="J100" s="1"/>
    </row>
    <row r="101" spans="1:10" ht="12.95" customHeight="1" x14ac:dyDescent="0.25">
      <c r="A101" s="15" t="s">
        <v>281</v>
      </c>
      <c r="B101" s="16" t="s">
        <v>282</v>
      </c>
      <c r="C101" s="12" t="s">
        <v>283</v>
      </c>
      <c r="D101" s="12" t="s">
        <v>71</v>
      </c>
      <c r="E101" s="17">
        <v>500000</v>
      </c>
      <c r="F101" s="18">
        <v>515.47</v>
      </c>
      <c r="G101" s="19">
        <v>3.5999999999999999E-3</v>
      </c>
      <c r="H101" s="49">
        <v>7.4149000000000007E-2</v>
      </c>
      <c r="I101" s="14"/>
      <c r="J101" s="1"/>
    </row>
    <row r="102" spans="1:10" ht="12.95" customHeight="1" x14ac:dyDescent="0.25">
      <c r="A102" s="15" t="s">
        <v>284</v>
      </c>
      <c r="B102" s="16" t="s">
        <v>285</v>
      </c>
      <c r="C102" s="12" t="s">
        <v>286</v>
      </c>
      <c r="D102" s="12" t="s">
        <v>71</v>
      </c>
      <c r="E102" s="17">
        <v>500000</v>
      </c>
      <c r="F102" s="18">
        <v>515.15</v>
      </c>
      <c r="G102" s="19">
        <v>3.5999999999999999E-3</v>
      </c>
      <c r="H102" s="49">
        <v>7.4615000000000001E-2</v>
      </c>
      <c r="I102" s="14"/>
      <c r="J102" s="1"/>
    </row>
    <row r="103" spans="1:10" ht="12.95" customHeight="1" x14ac:dyDescent="0.25">
      <c r="A103" s="15" t="s">
        <v>287</v>
      </c>
      <c r="B103" s="16" t="s">
        <v>288</v>
      </c>
      <c r="C103" s="12" t="s">
        <v>289</v>
      </c>
      <c r="D103" s="12" t="s">
        <v>71</v>
      </c>
      <c r="E103" s="17">
        <v>500000</v>
      </c>
      <c r="F103" s="18">
        <v>513.96</v>
      </c>
      <c r="G103" s="19">
        <v>3.5999999999999999E-3</v>
      </c>
      <c r="H103" s="49">
        <v>7.417E-2</v>
      </c>
      <c r="I103" s="14"/>
      <c r="J103" s="1"/>
    </row>
    <row r="104" spans="1:10" ht="12.95" customHeight="1" x14ac:dyDescent="0.25">
      <c r="A104" s="15" t="s">
        <v>290</v>
      </c>
      <c r="B104" s="16" t="s">
        <v>291</v>
      </c>
      <c r="C104" s="12" t="s">
        <v>292</v>
      </c>
      <c r="D104" s="12" t="s">
        <v>71</v>
      </c>
      <c r="E104" s="17">
        <v>500000</v>
      </c>
      <c r="F104" s="18">
        <v>513.87</v>
      </c>
      <c r="G104" s="19">
        <v>3.5999999999999999E-3</v>
      </c>
      <c r="H104" s="49">
        <v>7.4137999999999996E-2</v>
      </c>
      <c r="I104" s="14"/>
      <c r="J104" s="1"/>
    </row>
    <row r="105" spans="1:10" ht="12.95" customHeight="1" x14ac:dyDescent="0.25">
      <c r="A105" s="15" t="s">
        <v>293</v>
      </c>
      <c r="B105" s="16" t="s">
        <v>294</v>
      </c>
      <c r="C105" s="12" t="s">
        <v>295</v>
      </c>
      <c r="D105" s="12" t="s">
        <v>71</v>
      </c>
      <c r="E105" s="17">
        <v>500000</v>
      </c>
      <c r="F105" s="18">
        <v>512.09</v>
      </c>
      <c r="G105" s="19">
        <v>3.5999999999999999E-3</v>
      </c>
      <c r="H105" s="49">
        <v>7.3577000000000004E-2</v>
      </c>
      <c r="I105" s="14"/>
      <c r="J105" s="1"/>
    </row>
    <row r="106" spans="1:10" ht="12.95" customHeight="1" x14ac:dyDescent="0.25">
      <c r="A106" s="15" t="s">
        <v>296</v>
      </c>
      <c r="B106" s="16" t="s">
        <v>297</v>
      </c>
      <c r="C106" s="12" t="s">
        <v>298</v>
      </c>
      <c r="D106" s="12" t="s">
        <v>71</v>
      </c>
      <c r="E106" s="17">
        <v>500000</v>
      </c>
      <c r="F106" s="18">
        <v>511.7</v>
      </c>
      <c r="G106" s="19">
        <v>3.5999999999999999E-3</v>
      </c>
      <c r="H106" s="49">
        <v>7.4740000000000001E-2</v>
      </c>
      <c r="I106" s="14"/>
      <c r="J106" s="1"/>
    </row>
    <row r="107" spans="1:10" ht="12.95" customHeight="1" x14ac:dyDescent="0.25">
      <c r="A107" s="15" t="s">
        <v>299</v>
      </c>
      <c r="B107" s="16" t="s">
        <v>300</v>
      </c>
      <c r="C107" s="12" t="s">
        <v>301</v>
      </c>
      <c r="D107" s="12" t="s">
        <v>71</v>
      </c>
      <c r="E107" s="17">
        <v>500000</v>
      </c>
      <c r="F107" s="18">
        <v>509.68</v>
      </c>
      <c r="G107" s="19">
        <v>3.5000000000000001E-3</v>
      </c>
      <c r="H107" s="49">
        <v>7.3970000000000008E-2</v>
      </c>
      <c r="I107" s="14"/>
      <c r="J107" s="1"/>
    </row>
    <row r="108" spans="1:10" ht="12.95" customHeight="1" x14ac:dyDescent="0.25">
      <c r="A108" s="15" t="s">
        <v>302</v>
      </c>
      <c r="B108" s="16" t="s">
        <v>303</v>
      </c>
      <c r="C108" s="12" t="s">
        <v>304</v>
      </c>
      <c r="D108" s="12" t="s">
        <v>71</v>
      </c>
      <c r="E108" s="17">
        <v>500000</v>
      </c>
      <c r="F108" s="18">
        <v>509.36</v>
      </c>
      <c r="G108" s="19">
        <v>3.5000000000000001E-3</v>
      </c>
      <c r="H108" s="49">
        <v>7.4775999999999995E-2</v>
      </c>
      <c r="I108" s="14"/>
      <c r="J108" s="1"/>
    </row>
    <row r="109" spans="1:10" ht="12.95" customHeight="1" x14ac:dyDescent="0.25">
      <c r="A109" s="15" t="s">
        <v>305</v>
      </c>
      <c r="B109" s="16" t="s">
        <v>306</v>
      </c>
      <c r="C109" s="12" t="s">
        <v>307</v>
      </c>
      <c r="D109" s="12" t="s">
        <v>71</v>
      </c>
      <c r="E109" s="17">
        <v>500000</v>
      </c>
      <c r="F109" s="18">
        <v>508.06</v>
      </c>
      <c r="G109" s="19">
        <v>3.5000000000000001E-3</v>
      </c>
      <c r="H109" s="49">
        <v>7.4020000000000002E-2</v>
      </c>
      <c r="I109" s="14"/>
      <c r="J109" s="1"/>
    </row>
    <row r="110" spans="1:10" ht="12.95" customHeight="1" x14ac:dyDescent="0.25">
      <c r="A110" s="15" t="s">
        <v>308</v>
      </c>
      <c r="B110" s="16" t="s">
        <v>309</v>
      </c>
      <c r="C110" s="12" t="s">
        <v>310</v>
      </c>
      <c r="D110" s="12" t="s">
        <v>71</v>
      </c>
      <c r="E110" s="17">
        <v>500000</v>
      </c>
      <c r="F110" s="18">
        <v>505.73</v>
      </c>
      <c r="G110" s="19">
        <v>3.5000000000000001E-3</v>
      </c>
      <c r="H110" s="49">
        <v>7.4175000000000005E-2</v>
      </c>
      <c r="I110" s="14"/>
      <c r="J110" s="1"/>
    </row>
    <row r="111" spans="1:10" ht="12.95" customHeight="1" x14ac:dyDescent="0.25">
      <c r="A111" s="15" t="s">
        <v>311</v>
      </c>
      <c r="B111" s="16" t="s">
        <v>312</v>
      </c>
      <c r="C111" s="12" t="s">
        <v>313</v>
      </c>
      <c r="D111" s="12" t="s">
        <v>71</v>
      </c>
      <c r="E111" s="17">
        <v>500000</v>
      </c>
      <c r="F111" s="18">
        <v>500.95</v>
      </c>
      <c r="G111" s="19">
        <v>3.5000000000000001E-3</v>
      </c>
      <c r="H111" s="49">
        <v>7.4118000000000003E-2</v>
      </c>
      <c r="I111" s="14"/>
      <c r="J111" s="1"/>
    </row>
    <row r="112" spans="1:10" ht="12.95" customHeight="1" x14ac:dyDescent="0.25">
      <c r="A112" s="15" t="s">
        <v>314</v>
      </c>
      <c r="B112" s="16" t="s">
        <v>315</v>
      </c>
      <c r="C112" s="12" t="s">
        <v>316</v>
      </c>
      <c r="D112" s="12" t="s">
        <v>71</v>
      </c>
      <c r="E112" s="17">
        <v>500000</v>
      </c>
      <c r="F112" s="18">
        <v>499.16</v>
      </c>
      <c r="G112" s="19">
        <v>3.5000000000000001E-3</v>
      </c>
      <c r="H112" s="49">
        <v>7.4050000000000005E-2</v>
      </c>
      <c r="I112" s="14"/>
      <c r="J112" s="1"/>
    </row>
    <row r="113" spans="1:10" ht="12.95" customHeight="1" x14ac:dyDescent="0.25">
      <c r="A113" s="15" t="s">
        <v>317</v>
      </c>
      <c r="B113" s="16" t="s">
        <v>318</v>
      </c>
      <c r="C113" s="12" t="s">
        <v>319</v>
      </c>
      <c r="D113" s="12" t="s">
        <v>71</v>
      </c>
      <c r="E113" s="17">
        <v>500000</v>
      </c>
      <c r="F113" s="18">
        <v>496.28</v>
      </c>
      <c r="G113" s="19">
        <v>3.5000000000000001E-3</v>
      </c>
      <c r="H113" s="49">
        <v>7.3909000000000002E-2</v>
      </c>
      <c r="I113" s="14"/>
      <c r="J113" s="1"/>
    </row>
    <row r="114" spans="1:10" ht="12.95" customHeight="1" x14ac:dyDescent="0.25">
      <c r="A114" s="15" t="s">
        <v>320</v>
      </c>
      <c r="B114" s="16" t="s">
        <v>321</v>
      </c>
      <c r="C114" s="12" t="s">
        <v>322</v>
      </c>
      <c r="D114" s="12" t="s">
        <v>71</v>
      </c>
      <c r="E114" s="17">
        <v>500000</v>
      </c>
      <c r="F114" s="18">
        <v>496.28</v>
      </c>
      <c r="G114" s="19">
        <v>3.5000000000000001E-3</v>
      </c>
      <c r="H114" s="49">
        <v>7.4135000000000006E-2</v>
      </c>
      <c r="I114" s="14"/>
      <c r="J114" s="1"/>
    </row>
    <row r="115" spans="1:10" ht="12.95" customHeight="1" x14ac:dyDescent="0.25">
      <c r="A115" s="15" t="s">
        <v>323</v>
      </c>
      <c r="B115" s="16" t="s">
        <v>324</v>
      </c>
      <c r="C115" s="12" t="s">
        <v>325</v>
      </c>
      <c r="D115" s="12" t="s">
        <v>105</v>
      </c>
      <c r="E115" s="17">
        <v>50000</v>
      </c>
      <c r="F115" s="18">
        <v>496.06</v>
      </c>
      <c r="G115" s="19">
        <v>3.3999999999999998E-3</v>
      </c>
      <c r="H115" s="49">
        <v>7.8942999999999999E-2</v>
      </c>
      <c r="I115" s="14"/>
      <c r="J115" s="1"/>
    </row>
    <row r="116" spans="1:10" ht="12.95" customHeight="1" x14ac:dyDescent="0.25">
      <c r="A116" s="15" t="s">
        <v>326</v>
      </c>
      <c r="B116" s="16" t="s">
        <v>327</v>
      </c>
      <c r="C116" s="12" t="s">
        <v>328</v>
      </c>
      <c r="D116" s="12" t="s">
        <v>71</v>
      </c>
      <c r="E116" s="17">
        <v>500000</v>
      </c>
      <c r="F116" s="18">
        <v>495.11</v>
      </c>
      <c r="G116" s="19">
        <v>3.3999999999999998E-3</v>
      </c>
      <c r="H116" s="49">
        <v>7.4174000000000004E-2</v>
      </c>
      <c r="I116" s="14"/>
      <c r="J116" s="1"/>
    </row>
    <row r="117" spans="1:10" ht="12.95" customHeight="1" x14ac:dyDescent="0.25">
      <c r="A117" s="15" t="s">
        <v>329</v>
      </c>
      <c r="B117" s="16" t="s">
        <v>330</v>
      </c>
      <c r="C117" s="12" t="s">
        <v>331</v>
      </c>
      <c r="D117" s="12" t="s">
        <v>71</v>
      </c>
      <c r="E117" s="17">
        <v>500000</v>
      </c>
      <c r="F117" s="18">
        <v>490.82</v>
      </c>
      <c r="G117" s="19">
        <v>3.3999999999999998E-3</v>
      </c>
      <c r="H117" s="49">
        <v>7.3966000000000004E-2</v>
      </c>
      <c r="I117" s="14"/>
      <c r="J117" s="1"/>
    </row>
    <row r="118" spans="1:10" ht="12.95" customHeight="1" x14ac:dyDescent="0.25">
      <c r="A118" s="15" t="s">
        <v>332</v>
      </c>
      <c r="B118" s="16" t="s">
        <v>333</v>
      </c>
      <c r="C118" s="12" t="s">
        <v>334</v>
      </c>
      <c r="D118" s="12" t="s">
        <v>71</v>
      </c>
      <c r="E118" s="17">
        <v>500000</v>
      </c>
      <c r="F118" s="18">
        <v>483.72</v>
      </c>
      <c r="G118" s="19">
        <v>3.3999999999999998E-3</v>
      </c>
      <c r="H118" s="49">
        <v>7.4119000000000004E-2</v>
      </c>
      <c r="I118" s="14"/>
      <c r="J118" s="1"/>
    </row>
    <row r="119" spans="1:10" ht="12.95" customHeight="1" x14ac:dyDescent="0.25">
      <c r="A119" s="15" t="s">
        <v>335</v>
      </c>
      <c r="B119" s="16" t="s">
        <v>336</v>
      </c>
      <c r="C119" s="12" t="s">
        <v>337</v>
      </c>
      <c r="D119" s="12" t="s">
        <v>71</v>
      </c>
      <c r="E119" s="17">
        <v>500000</v>
      </c>
      <c r="F119" s="18">
        <v>475.65</v>
      </c>
      <c r="G119" s="19">
        <v>3.3E-3</v>
      </c>
      <c r="H119" s="49">
        <v>7.4754000000000001E-2</v>
      </c>
      <c r="I119" s="14"/>
      <c r="J119" s="1"/>
    </row>
    <row r="120" spans="1:10" ht="12.95" customHeight="1" x14ac:dyDescent="0.25">
      <c r="A120" s="1"/>
      <c r="B120" s="11" t="s">
        <v>42</v>
      </c>
      <c r="C120" s="12"/>
      <c r="D120" s="12"/>
      <c r="E120" s="12"/>
      <c r="F120" s="33">
        <v>101965.59</v>
      </c>
      <c r="G120" s="34">
        <v>0.70909999999999995</v>
      </c>
      <c r="H120" s="35"/>
      <c r="I120" s="36"/>
      <c r="J120" s="1"/>
    </row>
    <row r="121" spans="1:10" ht="12.95" customHeight="1" x14ac:dyDescent="0.25">
      <c r="A121" s="1"/>
      <c r="B121" s="37" t="s">
        <v>338</v>
      </c>
      <c r="C121" s="38"/>
      <c r="D121" s="38"/>
      <c r="E121" s="38"/>
      <c r="F121" s="35" t="s">
        <v>56</v>
      </c>
      <c r="G121" s="35" t="s">
        <v>56</v>
      </c>
      <c r="H121" s="35"/>
      <c r="I121" s="36"/>
      <c r="J121" s="1"/>
    </row>
    <row r="122" spans="1:10" ht="12.95" customHeight="1" x14ac:dyDescent="0.25">
      <c r="A122" s="1"/>
      <c r="B122" s="37" t="s">
        <v>42</v>
      </c>
      <c r="C122" s="38"/>
      <c r="D122" s="38"/>
      <c r="E122" s="38"/>
      <c r="F122" s="35" t="s">
        <v>56</v>
      </c>
      <c r="G122" s="35" t="s">
        <v>56</v>
      </c>
      <c r="H122" s="35"/>
      <c r="I122" s="36"/>
      <c r="J122" s="1"/>
    </row>
    <row r="123" spans="1:10" ht="12.95" customHeight="1" x14ac:dyDescent="0.25">
      <c r="A123" s="1"/>
      <c r="B123" s="37" t="s">
        <v>65</v>
      </c>
      <c r="C123" s="42"/>
      <c r="D123" s="38"/>
      <c r="E123" s="42"/>
      <c r="F123" s="33">
        <v>101965.59</v>
      </c>
      <c r="G123" s="34">
        <v>0.70909999999999995</v>
      </c>
      <c r="H123" s="35"/>
      <c r="I123" s="36"/>
      <c r="J123" s="1"/>
    </row>
    <row r="124" spans="1:10" ht="12.95" customHeight="1" x14ac:dyDescent="0.25">
      <c r="A124" s="1"/>
      <c r="B124" s="11" t="s">
        <v>339</v>
      </c>
      <c r="C124" s="12"/>
      <c r="D124" s="12"/>
      <c r="E124" s="12"/>
      <c r="F124" s="12"/>
      <c r="G124" s="12"/>
      <c r="H124" s="13"/>
      <c r="I124" s="14"/>
      <c r="J124" s="1"/>
    </row>
    <row r="125" spans="1:10" ht="12.95" customHeight="1" x14ac:dyDescent="0.25">
      <c r="A125" s="1"/>
      <c r="B125" s="11" t="s">
        <v>340</v>
      </c>
      <c r="C125" s="12"/>
      <c r="D125" s="12"/>
      <c r="E125" s="12"/>
      <c r="F125" s="1"/>
      <c r="G125" s="13"/>
      <c r="H125" s="13"/>
      <c r="I125" s="14"/>
      <c r="J125" s="1"/>
    </row>
    <row r="126" spans="1:10" ht="12.95" customHeight="1" x14ac:dyDescent="0.25">
      <c r="A126" s="15" t="s">
        <v>341</v>
      </c>
      <c r="B126" s="16" t="s">
        <v>342</v>
      </c>
      <c r="C126" s="12" t="s">
        <v>343</v>
      </c>
      <c r="D126" s="12" t="s">
        <v>344</v>
      </c>
      <c r="E126" s="17">
        <v>500</v>
      </c>
      <c r="F126" s="18">
        <v>2408.38</v>
      </c>
      <c r="G126" s="19">
        <v>1.67E-2</v>
      </c>
      <c r="H126" s="49">
        <v>7.195E-2</v>
      </c>
      <c r="I126" s="14"/>
      <c r="J126" s="1"/>
    </row>
    <row r="127" spans="1:10" ht="12.95" customHeight="1" x14ac:dyDescent="0.25">
      <c r="A127" s="1"/>
      <c r="B127" s="11" t="s">
        <v>42</v>
      </c>
      <c r="C127" s="12"/>
      <c r="D127" s="12"/>
      <c r="E127" s="12"/>
      <c r="F127" s="33">
        <v>2408.38</v>
      </c>
      <c r="G127" s="34">
        <v>1.67E-2</v>
      </c>
      <c r="H127" s="35"/>
      <c r="I127" s="36"/>
      <c r="J127" s="1"/>
    </row>
    <row r="128" spans="1:10" ht="12.95" customHeight="1" x14ac:dyDescent="0.25">
      <c r="A128" s="1"/>
      <c r="B128" s="11" t="s">
        <v>345</v>
      </c>
      <c r="C128" s="12"/>
      <c r="D128" s="12"/>
      <c r="E128" s="12"/>
      <c r="F128" s="1"/>
      <c r="G128" s="13"/>
      <c r="H128" s="13"/>
      <c r="I128" s="14"/>
      <c r="J128" s="1"/>
    </row>
    <row r="129" spans="1:10" ht="15.75" customHeight="1" x14ac:dyDescent="0.25">
      <c r="A129" s="15" t="s">
        <v>346</v>
      </c>
      <c r="B129" s="16" t="s">
        <v>347</v>
      </c>
      <c r="C129" s="12" t="s">
        <v>348</v>
      </c>
      <c r="D129" s="12" t="s">
        <v>344</v>
      </c>
      <c r="E129" s="17">
        <v>500</v>
      </c>
      <c r="F129" s="18">
        <v>2413.21</v>
      </c>
      <c r="G129" s="19">
        <v>1.6799999999999999E-2</v>
      </c>
      <c r="H129" s="49">
        <v>7.5017E-2</v>
      </c>
      <c r="I129" s="14"/>
      <c r="J129" s="1"/>
    </row>
    <row r="130" spans="1:10" ht="12.95" customHeight="1" x14ac:dyDescent="0.25">
      <c r="A130" s="1"/>
      <c r="B130" s="11" t="s">
        <v>42</v>
      </c>
      <c r="C130" s="12"/>
      <c r="D130" s="12"/>
      <c r="E130" s="12"/>
      <c r="F130" s="33">
        <v>2413.21</v>
      </c>
      <c r="G130" s="34">
        <v>1.6799999999999999E-2</v>
      </c>
      <c r="H130" s="35"/>
      <c r="I130" s="36"/>
      <c r="J130" s="1"/>
    </row>
    <row r="131" spans="1:10" ht="12.95" customHeight="1" x14ac:dyDescent="0.25">
      <c r="A131" s="1"/>
      <c r="B131" s="37" t="s">
        <v>65</v>
      </c>
      <c r="C131" s="42"/>
      <c r="D131" s="38"/>
      <c r="E131" s="42"/>
      <c r="F131" s="33">
        <v>4821.59</v>
      </c>
      <c r="G131" s="34">
        <v>3.3500000000000002E-2</v>
      </c>
      <c r="H131" s="35"/>
      <c r="I131" s="36"/>
      <c r="J131" s="1"/>
    </row>
    <row r="132" spans="1:10" ht="12.95" customHeight="1" x14ac:dyDescent="0.25">
      <c r="A132" s="1"/>
      <c r="B132" s="11" t="s">
        <v>349</v>
      </c>
      <c r="C132" s="12"/>
      <c r="D132" s="12"/>
      <c r="E132" s="12"/>
      <c r="F132" s="12"/>
      <c r="G132" s="12"/>
      <c r="H132" s="13"/>
      <c r="I132" s="14"/>
      <c r="J132" s="1"/>
    </row>
    <row r="133" spans="1:10" ht="12.95" customHeight="1" x14ac:dyDescent="0.25">
      <c r="A133" s="1"/>
      <c r="B133" s="11" t="s">
        <v>350</v>
      </c>
      <c r="C133" s="12"/>
      <c r="D133" s="50" t="s">
        <v>351</v>
      </c>
      <c r="E133" s="12"/>
      <c r="F133" s="1"/>
      <c r="G133" s="13"/>
      <c r="H133" s="13"/>
      <c r="I133" s="14"/>
      <c r="J133" s="1"/>
    </row>
    <row r="134" spans="1:10" ht="12.95" customHeight="1" x14ac:dyDescent="0.25">
      <c r="A134" s="15" t="s">
        <v>352</v>
      </c>
      <c r="B134" s="16" t="s">
        <v>353</v>
      </c>
      <c r="C134" s="12"/>
      <c r="D134" s="51" t="s">
        <v>354</v>
      </c>
      <c r="E134" s="51"/>
      <c r="F134" s="18">
        <v>150</v>
      </c>
      <c r="G134" s="19">
        <v>1E-3</v>
      </c>
      <c r="H134" s="49">
        <v>0.06</v>
      </c>
      <c r="I134" s="14"/>
      <c r="J134" s="1"/>
    </row>
    <row r="135" spans="1:10" ht="12.95" customHeight="1" x14ac:dyDescent="0.25">
      <c r="A135" s="15" t="s">
        <v>355</v>
      </c>
      <c r="B135" s="16" t="s">
        <v>356</v>
      </c>
      <c r="C135" s="12"/>
      <c r="D135" s="51" t="s">
        <v>354</v>
      </c>
      <c r="E135" s="51"/>
      <c r="F135" s="18">
        <v>100</v>
      </c>
      <c r="G135" s="19">
        <v>6.9999999999999999E-4</v>
      </c>
      <c r="H135" s="49">
        <v>5.2970245270000001E-2</v>
      </c>
      <c r="I135" s="14"/>
      <c r="J135" s="1"/>
    </row>
    <row r="136" spans="1:10" ht="12.95" customHeight="1" x14ac:dyDescent="0.25">
      <c r="A136" s="15" t="s">
        <v>357</v>
      </c>
      <c r="B136" s="16" t="s">
        <v>358</v>
      </c>
      <c r="C136" s="12"/>
      <c r="D136" s="51" t="s">
        <v>354</v>
      </c>
      <c r="E136" s="51"/>
      <c r="F136" s="18">
        <v>100</v>
      </c>
      <c r="G136" s="19">
        <v>6.9999999999999999E-4</v>
      </c>
      <c r="H136" s="49">
        <v>0.06</v>
      </c>
      <c r="I136" s="14"/>
      <c r="J136" s="1"/>
    </row>
    <row r="137" spans="1:10" ht="12.95" customHeight="1" x14ac:dyDescent="0.25">
      <c r="A137" s="15" t="s">
        <v>359</v>
      </c>
      <c r="B137" s="16" t="s">
        <v>360</v>
      </c>
      <c r="C137" s="12"/>
      <c r="D137" s="51" t="s">
        <v>361</v>
      </c>
      <c r="E137" s="51"/>
      <c r="F137" s="18">
        <v>100</v>
      </c>
      <c r="G137" s="19">
        <v>6.9999999999999999E-4</v>
      </c>
      <c r="H137" s="49">
        <v>6.7500000000000004E-2</v>
      </c>
      <c r="I137" s="14"/>
      <c r="J137" s="1"/>
    </row>
    <row r="138" spans="1:10" ht="12.95" customHeight="1" x14ac:dyDescent="0.25">
      <c r="A138" s="15" t="s">
        <v>362</v>
      </c>
      <c r="B138" s="16" t="s">
        <v>363</v>
      </c>
      <c r="C138" s="12"/>
      <c r="D138" s="51" t="s">
        <v>364</v>
      </c>
      <c r="E138" s="51"/>
      <c r="F138" s="18">
        <v>100</v>
      </c>
      <c r="G138" s="19">
        <v>6.9999999999999999E-4</v>
      </c>
      <c r="H138" s="49">
        <v>7.2458767169999994E-2</v>
      </c>
      <c r="I138" s="14"/>
      <c r="J138" s="1"/>
    </row>
    <row r="139" spans="1:10" ht="12.95" customHeight="1" x14ac:dyDescent="0.25">
      <c r="A139" s="1"/>
      <c r="B139" s="11" t="s">
        <v>42</v>
      </c>
      <c r="C139" s="12"/>
      <c r="D139" s="12"/>
      <c r="E139" s="12"/>
      <c r="F139" s="33">
        <v>550</v>
      </c>
      <c r="G139" s="34">
        <v>3.8E-3</v>
      </c>
      <c r="H139" s="35"/>
      <c r="I139" s="36"/>
      <c r="J139" s="1"/>
    </row>
    <row r="140" spans="1:10" ht="12.95" customHeight="1" x14ac:dyDescent="0.25">
      <c r="A140" s="1"/>
      <c r="B140" s="37" t="s">
        <v>65</v>
      </c>
      <c r="C140" s="42"/>
      <c r="D140" s="38"/>
      <c r="E140" s="42"/>
      <c r="F140" s="33">
        <v>550</v>
      </c>
      <c r="G140" s="34">
        <v>3.8E-3</v>
      </c>
      <c r="H140" s="35"/>
      <c r="I140" s="36"/>
      <c r="J140" s="1"/>
    </row>
    <row r="141" spans="1:10" ht="12.95" customHeight="1" x14ac:dyDescent="0.25">
      <c r="A141" s="1"/>
      <c r="B141" s="11" t="s">
        <v>365</v>
      </c>
      <c r="C141" s="12"/>
      <c r="D141" s="12"/>
      <c r="E141" s="12"/>
      <c r="F141" s="12"/>
      <c r="G141" s="12"/>
      <c r="H141" s="13"/>
      <c r="I141" s="14"/>
      <c r="J141" s="1"/>
    </row>
    <row r="142" spans="1:10" ht="12.95" customHeight="1" x14ac:dyDescent="0.25">
      <c r="A142" s="15" t="s">
        <v>366</v>
      </c>
      <c r="B142" s="16" t="s">
        <v>367</v>
      </c>
      <c r="C142" s="12"/>
      <c r="D142" s="12"/>
      <c r="E142" s="17"/>
      <c r="F142" s="18">
        <v>1550</v>
      </c>
      <c r="G142" s="19">
        <v>1.0800000000000001E-2</v>
      </c>
      <c r="H142" s="49">
        <v>6.1899000604080365E-2</v>
      </c>
      <c r="I142" s="14"/>
      <c r="J142" s="1"/>
    </row>
    <row r="143" spans="1:10" ht="12.95" customHeight="1" x14ac:dyDescent="0.25">
      <c r="A143" s="1"/>
      <c r="B143" s="11" t="s">
        <v>42</v>
      </c>
      <c r="C143" s="12"/>
      <c r="D143" s="12"/>
      <c r="E143" s="12"/>
      <c r="F143" s="33">
        <v>1550</v>
      </c>
      <c r="G143" s="34">
        <v>1.0800000000000001E-2</v>
      </c>
      <c r="H143" s="35"/>
      <c r="I143" s="36"/>
      <c r="J143" s="1"/>
    </row>
    <row r="144" spans="1:10" ht="12.95" customHeight="1" x14ac:dyDescent="0.25">
      <c r="A144" s="1"/>
      <c r="B144" s="37" t="s">
        <v>338</v>
      </c>
      <c r="C144" s="38"/>
      <c r="D144" s="38"/>
      <c r="E144" s="38"/>
      <c r="F144" s="35" t="s">
        <v>56</v>
      </c>
      <c r="G144" s="35" t="s">
        <v>56</v>
      </c>
      <c r="H144" s="35"/>
      <c r="I144" s="36"/>
      <c r="J144" s="1"/>
    </row>
    <row r="145" spans="1:11" ht="12.95" customHeight="1" x14ac:dyDescent="0.25">
      <c r="A145" s="1"/>
      <c r="B145" s="37" t="s">
        <v>42</v>
      </c>
      <c r="C145" s="38"/>
      <c r="D145" s="38"/>
      <c r="E145" s="38"/>
      <c r="F145" s="35" t="s">
        <v>56</v>
      </c>
      <c r="G145" s="35" t="s">
        <v>56</v>
      </c>
      <c r="H145" s="35"/>
      <c r="I145" s="36"/>
      <c r="J145" s="1"/>
    </row>
    <row r="146" spans="1:11" ht="12.95" customHeight="1" x14ac:dyDescent="0.25">
      <c r="A146" s="1"/>
      <c r="B146" s="37" t="s">
        <v>65</v>
      </c>
      <c r="C146" s="42"/>
      <c r="D146" s="38"/>
      <c r="E146" s="42"/>
      <c r="F146" s="33">
        <v>1550</v>
      </c>
      <c r="G146" s="34">
        <v>1.0800000000000001E-2</v>
      </c>
      <c r="H146" s="35"/>
      <c r="I146" s="36"/>
      <c r="J146" s="1"/>
    </row>
    <row r="147" spans="1:11" ht="12.95" customHeight="1" x14ac:dyDescent="0.25">
      <c r="A147" s="1"/>
      <c r="B147" s="37" t="s">
        <v>368</v>
      </c>
      <c r="C147" s="12"/>
      <c r="D147" s="38"/>
      <c r="E147" s="12"/>
      <c r="F147" s="52">
        <f>18284.68-F27+F157</f>
        <v>5699.3201492999988</v>
      </c>
      <c r="G147" s="34">
        <f>12.73%-G27+G157</f>
        <v>3.9728225356247586E-2</v>
      </c>
      <c r="H147" s="35"/>
      <c r="I147" s="36"/>
      <c r="J147" s="1"/>
    </row>
    <row r="148" spans="1:11" ht="12.95" customHeight="1" thickBot="1" x14ac:dyDescent="0.3">
      <c r="A148" s="1"/>
      <c r="B148" s="53" t="s">
        <v>369</v>
      </c>
      <c r="C148" s="54"/>
      <c r="D148" s="54"/>
      <c r="E148" s="54"/>
      <c r="F148" s="55">
        <v>143804.43</v>
      </c>
      <c r="G148" s="56">
        <v>1</v>
      </c>
      <c r="H148" s="57"/>
      <c r="I148" s="58"/>
      <c r="J148" s="59"/>
      <c r="K148" s="59"/>
    </row>
    <row r="149" spans="1:11" ht="12.95" customHeight="1" x14ac:dyDescent="0.25">
      <c r="A149" s="1"/>
      <c r="B149" s="2"/>
      <c r="C149" s="5"/>
      <c r="D149" s="5"/>
      <c r="E149" s="5"/>
      <c r="F149" s="60"/>
      <c r="G149" s="61"/>
      <c r="H149" s="62"/>
      <c r="I149" s="62"/>
      <c r="J149" s="59"/>
      <c r="K149" s="59"/>
    </row>
    <row r="150" spans="1:11" ht="12.95" customHeight="1" thickBot="1" x14ac:dyDescent="0.3">
      <c r="A150" s="1"/>
      <c r="B150" s="63" t="s">
        <v>370</v>
      </c>
      <c r="C150" s="64"/>
      <c r="D150" s="64"/>
      <c r="E150" s="64"/>
      <c r="F150" s="64"/>
      <c r="G150" s="64"/>
      <c r="H150" s="65"/>
      <c r="I150" s="65"/>
      <c r="J150" s="1"/>
    </row>
    <row r="151" spans="1:11" ht="12.95" customHeight="1" x14ac:dyDescent="0.25">
      <c r="A151" s="1"/>
      <c r="B151" s="66" t="s">
        <v>3</v>
      </c>
      <c r="C151" s="67"/>
      <c r="D151" s="67" t="s">
        <v>371</v>
      </c>
      <c r="E151" s="68" t="s">
        <v>6</v>
      </c>
      <c r="F151" s="69" t="s">
        <v>372</v>
      </c>
      <c r="G151" s="68" t="s">
        <v>373</v>
      </c>
      <c r="H151" s="70" t="s">
        <v>374</v>
      </c>
      <c r="I151" s="71"/>
      <c r="J151" s="1"/>
    </row>
    <row r="152" spans="1:11" ht="12.95" customHeight="1" x14ac:dyDescent="0.25">
      <c r="A152" s="1"/>
      <c r="B152" s="72" t="s">
        <v>375</v>
      </c>
      <c r="C152" s="12"/>
      <c r="D152" s="12"/>
      <c r="E152" s="12"/>
      <c r="F152" s="1"/>
      <c r="G152" s="13"/>
      <c r="H152" s="13"/>
      <c r="I152" s="20"/>
      <c r="J152" s="1"/>
    </row>
    <row r="153" spans="1:11" ht="12.95" customHeight="1" x14ac:dyDescent="0.25">
      <c r="A153" s="15" t="s">
        <v>376</v>
      </c>
      <c r="B153" s="73" t="s">
        <v>377</v>
      </c>
      <c r="C153" s="12"/>
      <c r="D153" s="74" t="s">
        <v>378</v>
      </c>
      <c r="E153" s="17">
        <v>-94500</v>
      </c>
      <c r="F153" s="18">
        <v>-903.37</v>
      </c>
      <c r="G153" s="19">
        <v>-6.3E-3</v>
      </c>
      <c r="H153" s="13"/>
      <c r="I153" s="20"/>
      <c r="J153" s="1"/>
    </row>
    <row r="154" spans="1:11" ht="12.95" customHeight="1" x14ac:dyDescent="0.25">
      <c r="A154" s="15" t="s">
        <v>379</v>
      </c>
      <c r="B154" s="73" t="s">
        <v>380</v>
      </c>
      <c r="C154" s="12"/>
      <c r="D154" s="74" t="s">
        <v>378</v>
      </c>
      <c r="E154" s="17">
        <v>-149625</v>
      </c>
      <c r="F154" s="18">
        <v>-791.74</v>
      </c>
      <c r="G154" s="19">
        <v>-5.4999999999999997E-3</v>
      </c>
      <c r="H154" s="13"/>
      <c r="I154" s="20"/>
      <c r="J154" s="1"/>
    </row>
    <row r="155" spans="1:11" ht="12.95" customHeight="1" x14ac:dyDescent="0.25">
      <c r="A155" s="15" t="s">
        <v>381</v>
      </c>
      <c r="B155" s="73" t="s">
        <v>382</v>
      </c>
      <c r="C155" s="12"/>
      <c r="D155" s="74" t="s">
        <v>378</v>
      </c>
      <c r="E155" s="17">
        <v>-9000</v>
      </c>
      <c r="F155" s="18">
        <v>-224.02</v>
      </c>
      <c r="G155" s="19">
        <v>-1.6000000000000001E-3</v>
      </c>
      <c r="H155" s="13"/>
      <c r="I155" s="20"/>
      <c r="J155" s="1"/>
    </row>
    <row r="156" spans="1:11" ht="12.95" customHeight="1" x14ac:dyDescent="0.25">
      <c r="A156" s="1"/>
      <c r="B156" s="72" t="s">
        <v>42</v>
      </c>
      <c r="C156" s="12"/>
      <c r="D156" s="12"/>
      <c r="E156" s="12"/>
      <c r="F156" s="33">
        <v>-1919.13</v>
      </c>
      <c r="G156" s="34">
        <v>-1.34E-2</v>
      </c>
      <c r="H156" s="35"/>
      <c r="I156" s="75"/>
      <c r="J156" s="1"/>
    </row>
    <row r="157" spans="1:11" ht="12.95" customHeight="1" thickBot="1" x14ac:dyDescent="0.3">
      <c r="A157" s="1"/>
      <c r="B157" s="76" t="s">
        <v>65</v>
      </c>
      <c r="C157" s="77"/>
      <c r="D157" s="78"/>
      <c r="E157" s="77"/>
      <c r="F157" s="79">
        <v>-1919.13</v>
      </c>
      <c r="G157" s="80">
        <v>-1.34E-2</v>
      </c>
      <c r="H157" s="81"/>
      <c r="I157" s="82"/>
      <c r="J157" s="1"/>
    </row>
    <row r="158" spans="1:11" ht="12.95" customHeight="1" x14ac:dyDescent="0.25">
      <c r="A158" s="1"/>
      <c r="B158" s="2"/>
      <c r="C158" s="5"/>
      <c r="D158" s="5"/>
      <c r="E158" s="5"/>
      <c r="F158" s="60"/>
      <c r="G158" s="61"/>
      <c r="H158" s="62"/>
      <c r="I158" s="62"/>
      <c r="J158" s="59"/>
      <c r="K158" s="59"/>
    </row>
    <row r="159" spans="1:11" ht="12.95" customHeight="1" thickBot="1" x14ac:dyDescent="0.3">
      <c r="A159" s="1"/>
      <c r="B159" s="2" t="s">
        <v>383</v>
      </c>
      <c r="C159" s="1"/>
      <c r="D159" s="1"/>
      <c r="E159" s="1"/>
      <c r="F159" s="1"/>
      <c r="G159" s="1"/>
      <c r="H159" s="1"/>
      <c r="I159" s="1"/>
      <c r="J159" s="59"/>
    </row>
    <row r="160" spans="1:11" ht="12.95" customHeight="1" x14ac:dyDescent="0.25">
      <c r="A160" s="1"/>
      <c r="B160" s="83" t="s">
        <v>384</v>
      </c>
      <c r="C160" s="84"/>
      <c r="D160" s="84"/>
      <c r="E160" s="84"/>
      <c r="F160" s="84"/>
      <c r="G160" s="84"/>
      <c r="H160" s="85"/>
      <c r="I160" s="1"/>
      <c r="J160" s="1"/>
    </row>
    <row r="161" spans="1:10" ht="15" customHeight="1" thickBot="1" x14ac:dyDescent="0.3">
      <c r="A161" s="1"/>
      <c r="B161" s="209" t="s">
        <v>385</v>
      </c>
      <c r="C161" s="210"/>
      <c r="D161" s="210"/>
      <c r="E161" s="86"/>
      <c r="F161" s="86"/>
      <c r="G161" s="86"/>
      <c r="H161" s="87"/>
      <c r="I161" s="1"/>
      <c r="J161" s="1"/>
    </row>
    <row r="162" spans="1:10" ht="12.95" customHeight="1" thickBo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</row>
    <row r="163" spans="1:10" s="95" customFormat="1" ht="16.5" customHeight="1" x14ac:dyDescent="0.25">
      <c r="A163" s="88"/>
      <c r="B163" s="89" t="s">
        <v>386</v>
      </c>
      <c r="C163" s="90"/>
      <c r="D163" s="91"/>
      <c r="E163" s="92"/>
      <c r="F163" s="93"/>
      <c r="G163" s="93"/>
      <c r="H163" s="94"/>
    </row>
    <row r="164" spans="1:10" s="95" customFormat="1" ht="16.5" customHeight="1" thickBot="1" x14ac:dyDescent="0.3">
      <c r="A164" s="88"/>
      <c r="B164" s="96" t="s">
        <v>387</v>
      </c>
      <c r="D164" s="97"/>
      <c r="E164" s="97"/>
      <c r="G164" s="98"/>
      <c r="H164" s="99"/>
    </row>
    <row r="165" spans="1:10" s="95" customFormat="1" ht="28.5" customHeight="1" x14ac:dyDescent="0.25">
      <c r="A165" s="88"/>
      <c r="B165" s="211" t="s">
        <v>388</v>
      </c>
      <c r="C165" s="213" t="s">
        <v>389</v>
      </c>
      <c r="D165" s="100" t="s">
        <v>390</v>
      </c>
      <c r="E165" s="100" t="s">
        <v>390</v>
      </c>
      <c r="F165" s="101" t="s">
        <v>391</v>
      </c>
      <c r="G165" s="98"/>
      <c r="H165" s="99"/>
    </row>
    <row r="166" spans="1:10" s="95" customFormat="1" ht="21" customHeight="1" x14ac:dyDescent="0.25">
      <c r="A166" s="88"/>
      <c r="B166" s="212"/>
      <c r="C166" s="214"/>
      <c r="D166" s="102" t="s">
        <v>392</v>
      </c>
      <c r="E166" s="102" t="s">
        <v>393</v>
      </c>
      <c r="F166" s="103" t="s">
        <v>392</v>
      </c>
      <c r="G166" s="98"/>
      <c r="H166" s="99"/>
    </row>
    <row r="167" spans="1:10" s="95" customFormat="1" ht="16.5" customHeight="1" thickBot="1" x14ac:dyDescent="0.3">
      <c r="A167" s="88"/>
      <c r="B167" s="104" t="s">
        <v>56</v>
      </c>
      <c r="C167" s="105" t="s">
        <v>56</v>
      </c>
      <c r="D167" s="105" t="s">
        <v>56</v>
      </c>
      <c r="E167" s="105" t="s">
        <v>56</v>
      </c>
      <c r="F167" s="106" t="s">
        <v>56</v>
      </c>
      <c r="G167" s="98"/>
      <c r="H167" s="99"/>
    </row>
    <row r="168" spans="1:10" s="95" customFormat="1" ht="16.5" customHeight="1" x14ac:dyDescent="0.25">
      <c r="A168" s="88"/>
      <c r="B168" s="107" t="s">
        <v>394</v>
      </c>
      <c r="C168" s="108"/>
      <c r="D168" s="108"/>
      <c r="E168" s="108"/>
      <c r="F168" s="108"/>
      <c r="G168" s="98"/>
      <c r="H168" s="99"/>
    </row>
    <row r="169" spans="1:10" s="95" customFormat="1" ht="16.5" customHeight="1" x14ac:dyDescent="0.25">
      <c r="A169" s="88"/>
      <c r="B169" s="109"/>
      <c r="G169" s="98"/>
      <c r="H169" s="99"/>
    </row>
    <row r="170" spans="1:10" s="95" customFormat="1" ht="16.5" customHeight="1" thickBot="1" x14ac:dyDescent="0.3">
      <c r="A170" s="88"/>
      <c r="B170" s="109" t="s">
        <v>395</v>
      </c>
      <c r="G170" s="98"/>
      <c r="H170" s="99"/>
    </row>
    <row r="171" spans="1:10" s="95" customFormat="1" ht="16.5" customHeight="1" x14ac:dyDescent="0.25">
      <c r="A171" s="88"/>
      <c r="B171" s="110" t="s">
        <v>396</v>
      </c>
      <c r="C171" s="111" t="s">
        <v>397</v>
      </c>
      <c r="D171" s="112" t="s">
        <v>398</v>
      </c>
      <c r="G171" s="98"/>
      <c r="H171" s="99"/>
    </row>
    <row r="172" spans="1:10" s="95" customFormat="1" ht="16.5" customHeight="1" x14ac:dyDescent="0.25">
      <c r="A172" s="88"/>
      <c r="B172" s="113" t="s">
        <v>399</v>
      </c>
      <c r="C172" s="114"/>
      <c r="D172" s="115"/>
      <c r="G172" s="98"/>
      <c r="H172" s="99"/>
    </row>
    <row r="173" spans="1:10" s="95" customFormat="1" ht="16.5" customHeight="1" x14ac:dyDescent="0.25">
      <c r="A173" s="88"/>
      <c r="B173" s="113" t="s">
        <v>400</v>
      </c>
      <c r="C173" s="115">
        <v>11.6919</v>
      </c>
      <c r="D173" s="115">
        <v>11.7265</v>
      </c>
      <c r="G173" s="98"/>
      <c r="H173" s="99"/>
    </row>
    <row r="174" spans="1:10" s="95" customFormat="1" ht="16.5" customHeight="1" x14ac:dyDescent="0.25">
      <c r="A174" s="88"/>
      <c r="B174" s="113" t="s">
        <v>401</v>
      </c>
      <c r="C174" s="115">
        <v>10.269299999999999</v>
      </c>
      <c r="D174" s="115">
        <v>10.2525</v>
      </c>
      <c r="G174" s="116"/>
      <c r="H174" s="99"/>
    </row>
    <row r="175" spans="1:10" s="95" customFormat="1" ht="16.5" customHeight="1" x14ac:dyDescent="0.25">
      <c r="A175" s="88"/>
      <c r="B175" s="113" t="s">
        <v>402</v>
      </c>
      <c r="C175" s="115"/>
      <c r="D175" s="115"/>
      <c r="G175" s="98"/>
      <c r="H175" s="99"/>
    </row>
    <row r="176" spans="1:10" s="95" customFormat="1" ht="16.5" customHeight="1" x14ac:dyDescent="0.25">
      <c r="A176" s="88"/>
      <c r="B176" s="113" t="s">
        <v>403</v>
      </c>
      <c r="C176" s="115">
        <v>11.623100000000001</v>
      </c>
      <c r="D176" s="115">
        <v>11.655900000000001</v>
      </c>
      <c r="G176" s="116"/>
      <c r="H176" s="99"/>
    </row>
    <row r="177" spans="1:8" s="95" customFormat="1" ht="16.5" customHeight="1" thickBot="1" x14ac:dyDescent="0.3">
      <c r="A177" s="88"/>
      <c r="B177" s="117" t="s">
        <v>404</v>
      </c>
      <c r="C177" s="118">
        <v>10.367599999999999</v>
      </c>
      <c r="D177" s="118">
        <v>10.3424</v>
      </c>
      <c r="G177" s="116"/>
      <c r="H177" s="99"/>
    </row>
    <row r="178" spans="1:8" s="95" customFormat="1" ht="16.5" customHeight="1" x14ac:dyDescent="0.25">
      <c r="A178" s="88"/>
      <c r="B178" s="96"/>
      <c r="G178" s="98"/>
      <c r="H178" s="99"/>
    </row>
    <row r="179" spans="1:8" s="95" customFormat="1" ht="16.5" customHeight="1" x14ac:dyDescent="0.25">
      <c r="A179" s="88"/>
      <c r="B179" s="109" t="s">
        <v>469</v>
      </c>
      <c r="C179" s="119"/>
      <c r="D179" s="119"/>
      <c r="E179" s="119"/>
      <c r="G179" s="98"/>
      <c r="H179" s="99"/>
    </row>
    <row r="180" spans="1:8" s="95" customFormat="1" ht="16.5" customHeight="1" x14ac:dyDescent="0.25">
      <c r="A180" s="88"/>
      <c r="B180" s="109"/>
      <c r="C180" s="119"/>
      <c r="D180" s="119"/>
      <c r="E180" s="119"/>
      <c r="G180" s="98"/>
      <c r="H180" s="99"/>
    </row>
    <row r="181" spans="1:8" s="123" customFormat="1" ht="30" x14ac:dyDescent="0.25">
      <c r="A181" s="120"/>
      <c r="B181" s="121" t="s">
        <v>405</v>
      </c>
      <c r="C181" s="122" t="s">
        <v>406</v>
      </c>
      <c r="D181" s="122" t="s">
        <v>407</v>
      </c>
      <c r="E181" s="122" t="s">
        <v>408</v>
      </c>
      <c r="G181" s="98"/>
      <c r="H181" s="124"/>
    </row>
    <row r="182" spans="1:8" s="123" customFormat="1" ht="30" x14ac:dyDescent="0.25">
      <c r="A182" s="120"/>
      <c r="B182" s="125">
        <v>45075</v>
      </c>
      <c r="C182" s="126" t="s">
        <v>409</v>
      </c>
      <c r="D182" s="127">
        <v>4.7170999999999998E-2</v>
      </c>
      <c r="E182" s="127">
        <v>4.7170999999999998E-2</v>
      </c>
      <c r="G182" s="98"/>
      <c r="H182" s="124"/>
    </row>
    <row r="183" spans="1:8" s="123" customFormat="1" ht="30" x14ac:dyDescent="0.25">
      <c r="A183" s="120"/>
      <c r="B183" s="125">
        <v>45075</v>
      </c>
      <c r="C183" s="126" t="s">
        <v>410</v>
      </c>
      <c r="D183" s="127">
        <v>5.4533079999999998E-2</v>
      </c>
      <c r="E183" s="127">
        <v>5.4533079999999998E-2</v>
      </c>
      <c r="G183" s="98"/>
      <c r="H183" s="124"/>
    </row>
    <row r="184" spans="1:8" s="95" customFormat="1" ht="16.5" customHeight="1" x14ac:dyDescent="0.25">
      <c r="A184" s="88"/>
      <c r="B184" s="109" t="s">
        <v>411</v>
      </c>
      <c r="C184" s="119"/>
      <c r="D184" s="3"/>
      <c r="E184" s="119"/>
      <c r="G184" s="98"/>
      <c r="H184" s="99"/>
    </row>
    <row r="185" spans="1:8" s="95" customFormat="1" ht="16.5" customHeight="1" x14ac:dyDescent="0.25">
      <c r="A185" s="88"/>
      <c r="B185" s="109"/>
      <c r="C185" s="119"/>
      <c r="D185" s="3"/>
      <c r="E185" s="119"/>
      <c r="G185" s="98"/>
      <c r="H185" s="99"/>
    </row>
    <row r="186" spans="1:8" s="95" customFormat="1" ht="16.5" customHeight="1" x14ac:dyDescent="0.25">
      <c r="A186" s="88"/>
      <c r="B186" s="109" t="s">
        <v>412</v>
      </c>
      <c r="C186" s="119"/>
      <c r="D186" s="3"/>
      <c r="E186" s="119"/>
      <c r="G186" s="98"/>
      <c r="H186" s="99"/>
    </row>
    <row r="187" spans="1:8" s="95" customFormat="1" ht="16.5" customHeight="1" x14ac:dyDescent="0.25">
      <c r="A187" s="88"/>
      <c r="B187" s="128" t="s">
        <v>413</v>
      </c>
      <c r="C187" s="119"/>
      <c r="D187" s="3"/>
      <c r="E187" s="119"/>
      <c r="G187" s="98"/>
      <c r="H187" s="99"/>
    </row>
    <row r="188" spans="1:8" s="95" customFormat="1" ht="16.5" customHeight="1" x14ac:dyDescent="0.25">
      <c r="A188" s="88"/>
      <c r="B188" s="128"/>
      <c r="C188" s="119"/>
      <c r="D188" s="3"/>
      <c r="E188" s="3"/>
      <c r="G188" s="98"/>
      <c r="H188" s="99"/>
    </row>
    <row r="189" spans="1:8" s="95" customFormat="1" ht="16.5" customHeight="1" x14ac:dyDescent="0.25">
      <c r="A189" s="88"/>
      <c r="B189" s="109" t="s">
        <v>414</v>
      </c>
      <c r="C189" s="119"/>
      <c r="D189" s="3"/>
      <c r="E189" s="3"/>
      <c r="G189" s="98"/>
      <c r="H189" s="99"/>
    </row>
    <row r="190" spans="1:8" s="95" customFormat="1" ht="16.5" customHeight="1" x14ac:dyDescent="0.25">
      <c r="A190" s="88"/>
      <c r="B190" s="109"/>
      <c r="C190" s="119"/>
      <c r="D190" s="3"/>
      <c r="E190" s="3"/>
      <c r="G190" s="98"/>
      <c r="H190" s="99"/>
    </row>
    <row r="191" spans="1:8" s="95" customFormat="1" ht="16.5" customHeight="1" x14ac:dyDescent="0.25">
      <c r="A191" s="88"/>
      <c r="B191" s="109" t="s">
        <v>415</v>
      </c>
      <c r="C191" s="119"/>
      <c r="D191" s="3"/>
      <c r="E191" s="3"/>
      <c r="G191" s="98"/>
      <c r="H191" s="99"/>
    </row>
    <row r="192" spans="1:8" s="95" customFormat="1" ht="16.5" customHeight="1" x14ac:dyDescent="0.25">
      <c r="A192" s="88"/>
      <c r="B192" s="129"/>
      <c r="C192" s="119"/>
      <c r="D192" s="119"/>
      <c r="E192" s="3"/>
      <c r="G192" s="98"/>
      <c r="H192" s="99"/>
    </row>
    <row r="193" spans="1:8" s="95" customFormat="1" ht="16.5" customHeight="1" x14ac:dyDescent="0.25">
      <c r="A193" s="88"/>
      <c r="B193" s="109" t="s">
        <v>416</v>
      </c>
      <c r="C193" s="119"/>
      <c r="D193" s="119"/>
      <c r="E193" s="119"/>
      <c r="G193" s="98"/>
      <c r="H193" s="99"/>
    </row>
    <row r="194" spans="1:8" s="95" customFormat="1" ht="16.5" customHeight="1" x14ac:dyDescent="0.25">
      <c r="A194" s="88"/>
      <c r="B194" s="109"/>
      <c r="C194" s="119"/>
      <c r="D194" s="119"/>
      <c r="E194" s="119"/>
      <c r="G194" s="98"/>
      <c r="H194" s="99"/>
    </row>
    <row r="195" spans="1:8" s="95" customFormat="1" ht="16.5" customHeight="1" x14ac:dyDescent="0.25">
      <c r="A195" s="88"/>
      <c r="B195" s="109" t="s">
        <v>417</v>
      </c>
      <c r="C195" s="119"/>
      <c r="D195" s="119"/>
      <c r="E195" s="119"/>
      <c r="G195" s="98"/>
      <c r="H195" s="99"/>
    </row>
    <row r="196" spans="1:8" s="95" customFormat="1" ht="16.5" customHeight="1" x14ac:dyDescent="0.25">
      <c r="A196" s="88"/>
      <c r="B196" s="109"/>
      <c r="C196" s="119"/>
      <c r="D196" s="119"/>
      <c r="E196" s="119"/>
      <c r="G196" s="98"/>
      <c r="H196" s="99"/>
    </row>
    <row r="197" spans="1:8" s="95" customFormat="1" ht="16.5" customHeight="1" thickBot="1" x14ac:dyDescent="0.3">
      <c r="A197" s="88"/>
      <c r="B197" s="109" t="s">
        <v>418</v>
      </c>
      <c r="C197" s="119"/>
      <c r="D197" s="119"/>
      <c r="E197" s="119"/>
      <c r="G197" s="98"/>
      <c r="H197" s="99"/>
    </row>
    <row r="198" spans="1:8" s="95" customFormat="1" ht="16.5" customHeight="1" x14ac:dyDescent="0.25">
      <c r="A198" s="88"/>
      <c r="B198" s="130" t="s">
        <v>419</v>
      </c>
      <c r="C198" s="131"/>
      <c r="D198" s="131"/>
      <c r="E198" s="131"/>
      <c r="F198" s="132">
        <v>0</v>
      </c>
      <c r="G198" s="133"/>
      <c r="H198" s="99"/>
    </row>
    <row r="199" spans="1:8" s="95" customFormat="1" ht="16.5" customHeight="1" x14ac:dyDescent="0.25">
      <c r="A199" s="88"/>
      <c r="B199" s="134" t="s">
        <v>420</v>
      </c>
      <c r="C199" s="135"/>
      <c r="D199" s="135"/>
      <c r="E199" s="135"/>
      <c r="F199" s="136">
        <f>70.91-9.66</f>
        <v>61.25</v>
      </c>
      <c r="G199" s="137"/>
      <c r="H199" s="99"/>
    </row>
    <row r="200" spans="1:8" s="95" customFormat="1" ht="16.5" customHeight="1" x14ac:dyDescent="0.25">
      <c r="A200" s="88"/>
      <c r="B200" s="134" t="s">
        <v>421</v>
      </c>
      <c r="C200" s="135"/>
      <c r="D200" s="135"/>
      <c r="E200" s="135"/>
      <c r="F200" s="136">
        <f>G131*100</f>
        <v>3.35</v>
      </c>
      <c r="G200" s="137"/>
      <c r="H200" s="99"/>
    </row>
    <row r="201" spans="1:8" s="95" customFormat="1" ht="16.5" customHeight="1" x14ac:dyDescent="0.25">
      <c r="A201" s="88"/>
      <c r="B201" s="134" t="s">
        <v>422</v>
      </c>
      <c r="C201" s="135"/>
      <c r="D201" s="135"/>
      <c r="E201" s="135"/>
      <c r="F201" s="136">
        <f>(G28)*100</f>
        <v>20.307177464375243</v>
      </c>
      <c r="G201" s="137"/>
      <c r="H201" s="99"/>
    </row>
    <row r="202" spans="1:8" s="95" customFormat="1" ht="16.5" customHeight="1" x14ac:dyDescent="0.25">
      <c r="A202" s="88"/>
      <c r="B202" s="134" t="s">
        <v>423</v>
      </c>
      <c r="C202" s="135"/>
      <c r="D202" s="135"/>
      <c r="E202" s="135"/>
      <c r="F202" s="136">
        <v>9.66</v>
      </c>
      <c r="G202" s="138"/>
      <c r="H202" s="99"/>
    </row>
    <row r="203" spans="1:8" s="95" customFormat="1" ht="16.5" customHeight="1" thickBot="1" x14ac:dyDescent="0.3">
      <c r="A203" s="88"/>
      <c r="B203" s="139" t="s">
        <v>424</v>
      </c>
      <c r="C203" s="140"/>
      <c r="D203" s="140"/>
      <c r="E203" s="140"/>
      <c r="F203" s="141">
        <f>(G139+G142+G147)*100</f>
        <v>5.4328225356247586</v>
      </c>
      <c r="G203" s="138"/>
      <c r="H203" s="99"/>
    </row>
    <row r="204" spans="1:8" s="95" customFormat="1" ht="16.5" customHeight="1" x14ac:dyDescent="0.25">
      <c r="A204" s="88"/>
      <c r="B204" s="109"/>
      <c r="C204" s="119"/>
      <c r="D204" s="119"/>
      <c r="E204" s="119"/>
      <c r="F204" s="142"/>
      <c r="G204" s="98"/>
      <c r="H204" s="99"/>
    </row>
    <row r="205" spans="1:8" s="95" customFormat="1" ht="16.5" customHeight="1" x14ac:dyDescent="0.25">
      <c r="A205" s="88"/>
      <c r="B205" s="109"/>
      <c r="C205" s="119"/>
      <c r="D205" s="119"/>
      <c r="E205" s="119"/>
      <c r="G205" s="98"/>
      <c r="H205" s="99"/>
    </row>
    <row r="206" spans="1:8" s="95" customFormat="1" ht="16.5" customHeight="1" x14ac:dyDescent="0.25">
      <c r="A206" s="88"/>
      <c r="B206" s="109" t="s">
        <v>425</v>
      </c>
      <c r="C206" s="119"/>
      <c r="D206" s="119"/>
      <c r="E206" s="119"/>
      <c r="G206" s="98"/>
      <c r="H206" s="99"/>
    </row>
    <row r="207" spans="1:8" s="95" customFormat="1" ht="16.5" customHeight="1" x14ac:dyDescent="0.25">
      <c r="A207" s="88"/>
      <c r="B207" s="134" t="s">
        <v>426</v>
      </c>
      <c r="C207" s="143"/>
      <c r="D207" s="143"/>
      <c r="E207" s="143"/>
      <c r="F207" s="144">
        <f>F198+F199</f>
        <v>61.25</v>
      </c>
      <c r="G207" s="145"/>
      <c r="H207" s="99"/>
    </row>
    <row r="208" spans="1:8" s="95" customFormat="1" ht="16.5" customHeight="1" x14ac:dyDescent="0.25">
      <c r="A208" s="88"/>
      <c r="B208" s="134" t="s">
        <v>427</v>
      </c>
      <c r="C208" s="143"/>
      <c r="D208" s="143"/>
      <c r="E208" s="143"/>
      <c r="F208" s="144">
        <f>F202</f>
        <v>9.66</v>
      </c>
      <c r="G208" s="145"/>
      <c r="H208" s="99"/>
    </row>
    <row r="209" spans="1:8" s="95" customFormat="1" ht="16.5" customHeight="1" x14ac:dyDescent="0.25">
      <c r="A209" s="88"/>
      <c r="B209" s="134" t="s">
        <v>428</v>
      </c>
      <c r="C209" s="143"/>
      <c r="D209" s="143"/>
      <c r="E209" s="143"/>
      <c r="F209" s="144">
        <f>F201</f>
        <v>20.307177464375243</v>
      </c>
      <c r="G209" s="146"/>
      <c r="H209" s="99"/>
    </row>
    <row r="210" spans="1:8" s="95" customFormat="1" ht="16.5" customHeight="1" x14ac:dyDescent="0.25">
      <c r="A210" s="88"/>
      <c r="B210" s="134" t="s">
        <v>429</v>
      </c>
      <c r="C210" s="143"/>
      <c r="D210" s="143"/>
      <c r="E210" s="143"/>
      <c r="F210" s="144">
        <f>F200</f>
        <v>3.35</v>
      </c>
      <c r="G210" s="146"/>
      <c r="H210" s="99"/>
    </row>
    <row r="211" spans="1:8" s="95" customFormat="1" ht="16.5" customHeight="1" x14ac:dyDescent="0.25">
      <c r="A211" s="88"/>
      <c r="B211" s="134" t="s">
        <v>424</v>
      </c>
      <c r="C211" s="143"/>
      <c r="D211" s="143"/>
      <c r="E211" s="143"/>
      <c r="F211" s="144">
        <f>F203</f>
        <v>5.4328225356247586</v>
      </c>
      <c r="G211" s="145"/>
      <c r="H211" s="147"/>
    </row>
    <row r="212" spans="1:8" s="95" customFormat="1" ht="16.5" customHeight="1" x14ac:dyDescent="0.25">
      <c r="A212" s="88"/>
      <c r="B212" s="109"/>
      <c r="C212" s="148"/>
      <c r="D212" s="148"/>
      <c r="E212" s="148"/>
      <c r="F212" s="149"/>
      <c r="G212" s="98"/>
      <c r="H212" s="99"/>
    </row>
    <row r="213" spans="1:8" s="95" customFormat="1" ht="16.5" customHeight="1" x14ac:dyDescent="0.25">
      <c r="A213" s="88"/>
      <c r="B213" s="109" t="s">
        <v>430</v>
      </c>
      <c r="C213" s="148"/>
      <c r="D213" s="148"/>
      <c r="E213" s="148"/>
      <c r="F213" s="150"/>
      <c r="G213" s="98"/>
      <c r="H213" s="99"/>
    </row>
    <row r="214" spans="1:8" s="95" customFormat="1" ht="16.5" customHeight="1" thickBot="1" x14ac:dyDescent="0.3">
      <c r="A214" s="88"/>
      <c r="B214" s="151"/>
      <c r="C214" s="152"/>
      <c r="D214" s="152"/>
      <c r="E214" s="153"/>
      <c r="F214" s="154"/>
      <c r="G214" s="153"/>
      <c r="H214" s="155"/>
    </row>
    <row r="215" spans="1:8" s="95" customFormat="1" ht="16.5" customHeight="1" x14ac:dyDescent="0.25">
      <c r="A215" s="88"/>
      <c r="B215" s="156" t="s">
        <v>431</v>
      </c>
      <c r="C215" s="157"/>
      <c r="D215" s="157"/>
      <c r="E215" s="157"/>
      <c r="F215" s="158"/>
      <c r="G215" s="159"/>
      <c r="H215" s="94"/>
    </row>
    <row r="216" spans="1:8" s="95" customFormat="1" ht="16.5" customHeight="1" x14ac:dyDescent="0.25">
      <c r="A216" s="88"/>
      <c r="B216" s="109"/>
      <c r="C216" s="148"/>
      <c r="D216" s="148"/>
      <c r="E216" s="148"/>
      <c r="F216" s="150"/>
      <c r="G216" s="98"/>
      <c r="H216" s="99"/>
    </row>
    <row r="217" spans="1:8" s="95" customFormat="1" ht="16.5" customHeight="1" x14ac:dyDescent="0.25">
      <c r="A217" s="88"/>
      <c r="B217" s="160" t="s">
        <v>432</v>
      </c>
      <c r="C217" s="161"/>
      <c r="D217" s="161"/>
      <c r="E217" s="161"/>
      <c r="F217" s="162"/>
      <c r="G217" s="98"/>
      <c r="H217" s="99"/>
    </row>
    <row r="218" spans="1:8" s="95" customFormat="1" ht="16.5" customHeight="1" x14ac:dyDescent="0.25">
      <c r="A218" s="88"/>
      <c r="B218" s="163" t="s">
        <v>433</v>
      </c>
      <c r="C218" s="164" t="s">
        <v>434</v>
      </c>
      <c r="D218" s="164" t="s">
        <v>371</v>
      </c>
      <c r="E218" s="164" t="s">
        <v>435</v>
      </c>
      <c r="F218" s="164" t="s">
        <v>436</v>
      </c>
      <c r="G218" s="164" t="s">
        <v>437</v>
      </c>
      <c r="H218" s="99"/>
    </row>
    <row r="219" spans="1:8" s="95" customFormat="1" ht="16.5" customHeight="1" x14ac:dyDescent="0.25">
      <c r="A219" s="88"/>
      <c r="B219" s="165" t="s">
        <v>45</v>
      </c>
      <c r="C219" s="166">
        <v>45106</v>
      </c>
      <c r="D219" s="74" t="s">
        <v>378</v>
      </c>
      <c r="E219" s="144">
        <v>956.92179111111113</v>
      </c>
      <c r="F219" s="144">
        <v>955.95</v>
      </c>
      <c r="G219" s="215">
        <v>383.7</v>
      </c>
      <c r="H219" s="99"/>
    </row>
    <row r="220" spans="1:8" s="95" customFormat="1" ht="16.5" customHeight="1" x14ac:dyDescent="0.25">
      <c r="A220" s="88"/>
      <c r="B220" s="165" t="s">
        <v>52</v>
      </c>
      <c r="C220" s="166">
        <v>45106</v>
      </c>
      <c r="D220" s="74" t="s">
        <v>378</v>
      </c>
      <c r="E220" s="144">
        <v>2474.3444</v>
      </c>
      <c r="F220" s="144">
        <v>2489.15</v>
      </c>
      <c r="G220" s="216"/>
      <c r="H220" s="99"/>
    </row>
    <row r="221" spans="1:8" s="95" customFormat="1" ht="16.5" customHeight="1" x14ac:dyDescent="0.25">
      <c r="A221" s="88"/>
      <c r="B221" s="165" t="s">
        <v>49</v>
      </c>
      <c r="C221" s="166">
        <v>45106</v>
      </c>
      <c r="D221" s="74" t="s">
        <v>378</v>
      </c>
      <c r="E221" s="144">
        <v>528.5047000167084</v>
      </c>
      <c r="F221" s="144">
        <v>529.15</v>
      </c>
      <c r="G221" s="216"/>
      <c r="H221" s="99"/>
    </row>
    <row r="222" spans="1:8" s="95" customFormat="1" ht="16.5" customHeight="1" x14ac:dyDescent="0.25">
      <c r="A222" s="88"/>
      <c r="B222" s="165" t="s">
        <v>438</v>
      </c>
      <c r="C222" s="167"/>
      <c r="D222" s="167"/>
      <c r="E222" s="168"/>
      <c r="F222" s="168"/>
      <c r="G222" s="169"/>
      <c r="H222" s="99"/>
    </row>
    <row r="223" spans="1:8" s="95" customFormat="1" ht="16.5" customHeight="1" x14ac:dyDescent="0.25">
      <c r="A223" s="88"/>
      <c r="B223" s="128"/>
      <c r="E223" s="170"/>
      <c r="F223" s="170"/>
      <c r="G223" s="171"/>
      <c r="H223" s="99"/>
    </row>
    <row r="224" spans="1:8" s="172" customFormat="1" x14ac:dyDescent="0.25">
      <c r="B224" s="173" t="s">
        <v>439</v>
      </c>
      <c r="C224" s="174"/>
      <c r="D224" s="32"/>
      <c r="E224" s="123"/>
      <c r="F224" s="123"/>
      <c r="G224" s="123"/>
      <c r="H224" s="175"/>
    </row>
    <row r="225" spans="1:10" s="172" customFormat="1" x14ac:dyDescent="0.25">
      <c r="B225" s="202" t="s">
        <v>440</v>
      </c>
      <c r="C225" s="203"/>
      <c r="D225" s="204"/>
      <c r="E225" s="176">
        <v>0</v>
      </c>
      <c r="F225" s="123"/>
      <c r="G225" s="123"/>
      <c r="H225" s="175"/>
    </row>
    <row r="226" spans="1:10" s="172" customFormat="1" x14ac:dyDescent="0.25">
      <c r="B226" s="202" t="s">
        <v>441</v>
      </c>
      <c r="C226" s="203"/>
      <c r="D226" s="204"/>
      <c r="E226" s="176">
        <v>416</v>
      </c>
      <c r="F226" s="171"/>
      <c r="G226" s="171"/>
      <c r="H226" s="175"/>
    </row>
    <row r="227" spans="1:10" s="172" customFormat="1" x14ac:dyDescent="0.25">
      <c r="B227" s="205" t="s">
        <v>442</v>
      </c>
      <c r="C227" s="206"/>
      <c r="D227" s="207"/>
      <c r="E227" s="176">
        <v>416</v>
      </c>
      <c r="F227" s="171"/>
      <c r="G227" s="171"/>
      <c r="H227" s="175"/>
    </row>
    <row r="228" spans="1:10" s="172" customFormat="1" x14ac:dyDescent="0.25">
      <c r="B228" s="205" t="s">
        <v>443</v>
      </c>
      <c r="C228" s="206"/>
      <c r="D228" s="207"/>
      <c r="E228" s="176">
        <v>346</v>
      </c>
      <c r="F228" s="171"/>
      <c r="G228" s="171"/>
      <c r="H228" s="175"/>
    </row>
    <row r="229" spans="1:10" s="172" customFormat="1" x14ac:dyDescent="0.25">
      <c r="B229" s="205" t="s">
        <v>444</v>
      </c>
      <c r="C229" s="206"/>
      <c r="D229" s="207"/>
      <c r="E229" s="176">
        <v>0</v>
      </c>
      <c r="F229" s="171"/>
      <c r="G229" s="171"/>
      <c r="H229" s="175"/>
    </row>
    <row r="230" spans="1:10" s="172" customFormat="1" x14ac:dyDescent="0.25">
      <c r="B230" s="205" t="s">
        <v>445</v>
      </c>
      <c r="C230" s="206"/>
      <c r="D230" s="207"/>
      <c r="E230" s="176">
        <v>299836614.58999997</v>
      </c>
      <c r="F230" s="171"/>
      <c r="G230" s="171"/>
      <c r="H230" s="175"/>
    </row>
    <row r="231" spans="1:10" s="172" customFormat="1" x14ac:dyDescent="0.25">
      <c r="B231" s="205" t="s">
        <v>446</v>
      </c>
      <c r="C231" s="206"/>
      <c r="D231" s="207"/>
      <c r="E231" s="176">
        <v>286765805.26999998</v>
      </c>
      <c r="F231" s="171"/>
      <c r="G231" s="171"/>
      <c r="H231" s="175"/>
      <c r="J231" s="177"/>
    </row>
    <row r="232" spans="1:10" s="172" customFormat="1" x14ac:dyDescent="0.25">
      <c r="B232" s="205" t="s">
        <v>447</v>
      </c>
      <c r="C232" s="206"/>
      <c r="D232" s="207"/>
      <c r="E232" s="176">
        <v>246172263.99999997</v>
      </c>
      <c r="F232" s="171"/>
      <c r="G232" s="178"/>
      <c r="H232" s="175"/>
      <c r="J232" s="179"/>
    </row>
    <row r="233" spans="1:10" s="172" customFormat="1" x14ac:dyDescent="0.25">
      <c r="B233" s="205" t="s">
        <v>448</v>
      </c>
      <c r="C233" s="206"/>
      <c r="D233" s="207"/>
      <c r="E233" s="176">
        <v>-13070809.32</v>
      </c>
      <c r="F233" s="171"/>
      <c r="G233" s="180"/>
      <c r="H233" s="175"/>
      <c r="J233" s="179"/>
    </row>
    <row r="234" spans="1:10" s="172" customFormat="1" x14ac:dyDescent="0.25">
      <c r="B234" s="181" t="s">
        <v>449</v>
      </c>
      <c r="C234" s="182"/>
      <c r="D234" s="182"/>
      <c r="E234" s="170"/>
      <c r="F234" s="171"/>
      <c r="G234" s="171"/>
      <c r="H234" s="175"/>
    </row>
    <row r="235" spans="1:10" s="95" customFormat="1" ht="16.5" customHeight="1" x14ac:dyDescent="0.25">
      <c r="A235" s="88"/>
      <c r="B235" s="128"/>
      <c r="E235" s="170"/>
      <c r="F235" s="170"/>
      <c r="G235" s="171"/>
      <c r="H235" s="99"/>
    </row>
    <row r="236" spans="1:10" s="95" customFormat="1" ht="16.5" customHeight="1" x14ac:dyDescent="0.25">
      <c r="A236" s="88"/>
      <c r="B236" s="183" t="s">
        <v>450</v>
      </c>
      <c r="C236" s="184"/>
      <c r="D236" s="184"/>
      <c r="H236" s="99"/>
    </row>
    <row r="237" spans="1:10" s="95" customFormat="1" ht="16.5" customHeight="1" x14ac:dyDescent="0.25">
      <c r="A237" s="88"/>
      <c r="B237" s="96"/>
      <c r="F237" s="185"/>
      <c r="G237" s="185"/>
      <c r="H237" s="99"/>
    </row>
    <row r="238" spans="1:10" s="95" customFormat="1" ht="16.5" customHeight="1" x14ac:dyDescent="0.25">
      <c r="A238" s="88"/>
      <c r="B238" s="183" t="s">
        <v>451</v>
      </c>
      <c r="C238" s="184"/>
      <c r="D238" s="184"/>
      <c r="F238" s="186"/>
      <c r="H238" s="99"/>
    </row>
    <row r="239" spans="1:10" s="95" customFormat="1" ht="16.5" customHeight="1" x14ac:dyDescent="0.25">
      <c r="A239" s="88"/>
      <c r="B239" s="181"/>
      <c r="C239" s="182"/>
      <c r="D239" s="182"/>
      <c r="H239" s="99"/>
    </row>
    <row r="240" spans="1:10" s="95" customFormat="1" ht="16.5" customHeight="1" x14ac:dyDescent="0.25">
      <c r="A240" s="88"/>
      <c r="B240" s="183" t="s">
        <v>452</v>
      </c>
      <c r="C240" s="184"/>
      <c r="D240" s="184"/>
      <c r="F240" s="186"/>
      <c r="H240" s="99"/>
    </row>
    <row r="241" spans="1:8" s="95" customFormat="1" ht="27.75" hidden="1" customHeight="1" x14ac:dyDescent="0.25">
      <c r="A241" s="88"/>
      <c r="B241" s="163" t="s">
        <v>433</v>
      </c>
      <c r="C241" s="164" t="s">
        <v>453</v>
      </c>
      <c r="D241" s="164" t="s">
        <v>454</v>
      </c>
      <c r="E241" s="187" t="s">
        <v>455</v>
      </c>
      <c r="F241" s="187" t="s">
        <v>456</v>
      </c>
      <c r="H241" s="99"/>
    </row>
    <row r="242" spans="1:8" s="95" customFormat="1" ht="16.5" hidden="1" customHeight="1" x14ac:dyDescent="0.25">
      <c r="A242" s="88"/>
      <c r="B242" s="165"/>
      <c r="C242" s="166"/>
      <c r="D242" s="74"/>
      <c r="E242" s="144"/>
      <c r="F242" s="144"/>
      <c r="H242" s="99"/>
    </row>
    <row r="243" spans="1:8" s="95" customFormat="1" ht="16.5" hidden="1" customHeight="1" x14ac:dyDescent="0.25">
      <c r="A243" s="88"/>
      <c r="B243" s="165"/>
      <c r="C243" s="166"/>
      <c r="D243" s="74"/>
      <c r="E243" s="144"/>
      <c r="F243" s="144"/>
      <c r="H243" s="99"/>
    </row>
    <row r="244" spans="1:8" s="95" customFormat="1" ht="16.5" hidden="1" customHeight="1" x14ac:dyDescent="0.25">
      <c r="A244" s="88"/>
      <c r="B244" s="199" t="s">
        <v>457</v>
      </c>
      <c r="C244" s="200"/>
      <c r="D244" s="200"/>
      <c r="E244" s="200"/>
      <c r="F244" s="201"/>
      <c r="H244" s="99"/>
    </row>
    <row r="245" spans="1:8" s="95" customFormat="1" ht="16.5" customHeight="1" x14ac:dyDescent="0.25">
      <c r="A245" s="88"/>
      <c r="B245" s="183"/>
      <c r="C245" s="184"/>
      <c r="D245" s="184"/>
      <c r="F245" s="186"/>
      <c r="H245" s="99"/>
    </row>
    <row r="246" spans="1:8" s="95" customFormat="1" ht="16.5" customHeight="1" x14ac:dyDescent="0.25">
      <c r="A246" s="88"/>
      <c r="B246" s="183" t="s">
        <v>458</v>
      </c>
      <c r="C246" s="184"/>
      <c r="D246" s="184"/>
      <c r="H246" s="99"/>
    </row>
    <row r="247" spans="1:8" s="95" customFormat="1" ht="16.5" customHeight="1" x14ac:dyDescent="0.25">
      <c r="A247" s="88"/>
      <c r="B247" s="188" t="s">
        <v>459</v>
      </c>
      <c r="C247" s="189"/>
      <c r="D247" s="189"/>
      <c r="E247" s="167">
        <v>95</v>
      </c>
      <c r="H247" s="99"/>
    </row>
    <row r="248" spans="1:8" s="95" customFormat="1" ht="16.5" customHeight="1" x14ac:dyDescent="0.25">
      <c r="A248" s="88"/>
      <c r="B248" s="188" t="s">
        <v>460</v>
      </c>
      <c r="C248" s="189"/>
      <c r="D248" s="189"/>
      <c r="E248" s="190">
        <v>65407500</v>
      </c>
      <c r="H248" s="99"/>
    </row>
    <row r="249" spans="1:8" s="95" customFormat="1" ht="16.5" customHeight="1" x14ac:dyDescent="0.25">
      <c r="A249" s="88"/>
      <c r="B249" s="188" t="s">
        <v>461</v>
      </c>
      <c r="C249" s="189"/>
      <c r="D249" s="189"/>
      <c r="E249" s="190">
        <v>347890.95</v>
      </c>
      <c r="H249" s="99"/>
    </row>
    <row r="250" spans="1:8" s="95" customFormat="1" ht="16.5" customHeight="1" x14ac:dyDescent="0.25">
      <c r="A250" s="88"/>
      <c r="B250" s="96"/>
      <c r="H250" s="99"/>
    </row>
    <row r="251" spans="1:8" s="95" customFormat="1" ht="16.5" customHeight="1" x14ac:dyDescent="0.25">
      <c r="A251" s="88"/>
      <c r="B251" s="96"/>
      <c r="H251" s="99"/>
    </row>
    <row r="252" spans="1:8" s="95" customFormat="1" ht="16.5" customHeight="1" thickBot="1" x14ac:dyDescent="0.3">
      <c r="A252" s="88"/>
      <c r="B252" s="191" t="s">
        <v>462</v>
      </c>
      <c r="C252" s="192"/>
      <c r="D252" s="192"/>
      <c r="E252" s="192"/>
      <c r="F252" s="192"/>
      <c r="G252" s="192"/>
      <c r="H252" s="155"/>
    </row>
    <row r="253" spans="1:8" s="95" customFormat="1" ht="16.5" customHeight="1" x14ac:dyDescent="0.25">
      <c r="A253" s="88"/>
    </row>
    <row r="255" spans="1:8" x14ac:dyDescent="0.25">
      <c r="B255" s="193" t="s">
        <v>463</v>
      </c>
      <c r="C255" s="194"/>
    </row>
    <row r="256" spans="1:8" x14ac:dyDescent="0.25">
      <c r="B256" s="195" t="s">
        <v>464</v>
      </c>
      <c r="C256" s="196">
        <v>1566.0295039298292</v>
      </c>
    </row>
    <row r="257" spans="2:3" x14ac:dyDescent="0.25">
      <c r="B257" s="195" t="s">
        <v>465</v>
      </c>
      <c r="C257" s="197">
        <v>3.3893463767311771</v>
      </c>
    </row>
    <row r="258" spans="2:3" x14ac:dyDescent="0.25">
      <c r="B258" s="195" t="s">
        <v>466</v>
      </c>
      <c r="C258" s="197">
        <v>3.5179394340857502</v>
      </c>
    </row>
    <row r="259" spans="2:3" x14ac:dyDescent="0.25">
      <c r="B259" s="195" t="s">
        <v>467</v>
      </c>
      <c r="C259" s="198">
        <v>7.3213466182099687E-2</v>
      </c>
    </row>
    <row r="262" spans="2:3" x14ac:dyDescent="0.25">
      <c r="B262" s="3" t="s">
        <v>468</v>
      </c>
    </row>
  </sheetData>
  <mergeCells count="15">
    <mergeCell ref="B1:F1"/>
    <mergeCell ref="B161:D161"/>
    <mergeCell ref="B165:B166"/>
    <mergeCell ref="C165:C166"/>
    <mergeCell ref="G219:G221"/>
    <mergeCell ref="B244:F24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Kumar</dc:creator>
  <cp:lastModifiedBy>Rohit Kumar</cp:lastModifiedBy>
  <dcterms:created xsi:type="dcterms:W3CDTF">2023-06-05T06:23:51Z</dcterms:created>
  <dcterms:modified xsi:type="dcterms:W3CDTF">2023-06-05T06:55:58Z</dcterms:modified>
</cp:coreProperties>
</file>