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4" activeTab="0"/>
  </bookViews>
  <sheets>
    <sheet name="Portfolio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<sst xmlns="http://schemas.openxmlformats.org/spreadsheetml/2006/main" count="258" uniqueCount="203">
  <si>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</si>
  <si>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</si>
  <si>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</si>
  <si>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ppfasmf@ppfas.com | Website : www.amc.ppfas.com</t>
  </si>
  <si>
    <t>Name of the Scheme: Parag Parikh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</si>
  <si>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</si>
  <si>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</si>
  <si>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</si>
  <si>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</si>
  <si>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</si>
  <si>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</si>
  <si>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</si>
  <si>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</si>
  <si>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</si>
  <si>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</si>
  <si>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</si>
  <si>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Bajaj Holdings &amp; Investment Ltd</t>
  </si>
  <si>
    <t>INE118A01012</t>
  </si>
  <si>
    <t>Finance</t>
  </si>
  <si>
    <t>HDFC Bank Ltd</t>
  </si>
  <si>
    <t>INE040A01026</t>
  </si>
  <si>
    <t>Banks</t>
  </si>
  <si>
    <t>Balkrishna Industries Ltd</t>
  </si>
  <si>
    <t>INE787D01026</t>
  </si>
  <si>
    <t>Auto Ancillaries</t>
  </si>
  <si>
    <t>Persistent Systems Ltd</t>
  </si>
  <si>
    <t>INE262H01013</t>
  </si>
  <si>
    <t>Software</t>
  </si>
  <si>
    <t xml:space="preserve">Indraprastha Gas Ltd </t>
  </si>
  <si>
    <t>INE203G01027</t>
  </si>
  <si>
    <t>Gas</t>
  </si>
  <si>
    <t>Zydus Wellness Ltd</t>
  </si>
  <si>
    <t>INE768C01010</t>
  </si>
  <si>
    <t>Consumer Non Durables</t>
  </si>
  <si>
    <t>Mahindra Holidays &amp; Resorts India Ltd</t>
  </si>
  <si>
    <t>INE998I01010</t>
  </si>
  <si>
    <t xml:space="preserve">Hotels,Resorts &amp; Other Recreational Activities </t>
  </si>
  <si>
    <t>Maharashtra Scooters Ltd</t>
  </si>
  <si>
    <t>INE288A01013</t>
  </si>
  <si>
    <t>Axis Bank Ltd</t>
  </si>
  <si>
    <t>INE238A01034</t>
  </si>
  <si>
    <t>ICICI Bank Ltd</t>
  </si>
  <si>
    <t>INE090A01021</t>
  </si>
  <si>
    <t>Mphasis Ltd(prev)Mphasis BFL Ltd</t>
  </si>
  <si>
    <t>INE356A01018</t>
  </si>
  <si>
    <t>ICRA Ltd</t>
  </si>
  <si>
    <t>INE725G01011</t>
  </si>
  <si>
    <t>IPCA Laboratories Ltd</t>
  </si>
  <si>
    <t>INE571A01020</t>
  </si>
  <si>
    <t>Pharmaceuticals</t>
  </si>
  <si>
    <t>Dr.Reddys Laboratories Ltd</t>
  </si>
  <si>
    <t>INE089A01023</t>
  </si>
  <si>
    <t>Lupin Ltd</t>
  </si>
  <si>
    <t>INE326A01037</t>
  </si>
  <si>
    <t>Pfizer (I) Ltd</t>
  </si>
  <si>
    <t>INE182A01018</t>
  </si>
  <si>
    <t>Special Situation / Arbitrage</t>
  </si>
  <si>
    <t>Hindustan Petroleum Corpn Ltd</t>
  </si>
  <si>
    <t>INE094A01015</t>
  </si>
  <si>
    <t>Petroleum Products</t>
  </si>
  <si>
    <t>Century Textiles Industries Ltd.</t>
  </si>
  <si>
    <t>INE055A01016</t>
  </si>
  <si>
    <t>Cement</t>
  </si>
  <si>
    <t>State Bank Of India Ltd</t>
  </si>
  <si>
    <t>INE062A01020</t>
  </si>
  <si>
    <t>Maruti Suzuki India Ltd</t>
  </si>
  <si>
    <t>INE585B01010</t>
  </si>
  <si>
    <t>Auto</t>
  </si>
  <si>
    <t>Yes Bank Ltd</t>
  </si>
  <si>
    <t>INE528G01027</t>
  </si>
  <si>
    <t xml:space="preserve">Bank of Baroda </t>
  </si>
  <si>
    <t>INE028A01039</t>
  </si>
  <si>
    <t>Bharti Airtel Ltd</t>
  </si>
  <si>
    <t>INE397D01024</t>
  </si>
  <si>
    <t>BHARTI ARTL-28DEC2017 FUT  #</t>
  </si>
  <si>
    <t>Telecom - Services</t>
  </si>
  <si>
    <t>BANK BARODA-28DEC2017 FUT  #</t>
  </si>
  <si>
    <t>YES BANK-28DEC2017 FUT  #</t>
  </si>
  <si>
    <t>MARUTI SUZUKI-28DEC2017 FUT  #</t>
  </si>
  <si>
    <t>SBIN-28DEC2017 FUT  #</t>
  </si>
  <si>
    <t>CENTURY TEX-28DEC2017 FUT  #</t>
  </si>
  <si>
    <t>HIND PETRO-28DEC2017 FUT  #</t>
  </si>
  <si>
    <t>Foreign Securities / ADRs / GDRs</t>
  </si>
  <si>
    <t>Alphabet INC</t>
  </si>
  <si>
    <t>US02079K1079</t>
  </si>
  <si>
    <t xml:space="preserve">Facebook INC </t>
  </si>
  <si>
    <t>US30303M1027</t>
  </si>
  <si>
    <t>United Parcel Services INC</t>
  </si>
  <si>
    <t>US9113121068</t>
  </si>
  <si>
    <t>Logistics</t>
  </si>
  <si>
    <t>3M CO</t>
  </si>
  <si>
    <t>US88579Y1010</t>
  </si>
  <si>
    <t>Industrial Conglomerates</t>
  </si>
  <si>
    <r>
      <t xml:space="preserve">Nestle SA-ADR </t>
    </r>
    <r>
      <rPr>
        <sz val="10"/>
        <rFont val="Arial"/>
        <family val="2"/>
      </rPr>
      <t xml:space="preserve"> *</t>
    </r>
  </si>
  <si>
    <t>US6410694060</t>
  </si>
  <si>
    <t>Packaged Foods</t>
  </si>
  <si>
    <t>International Business Machines Corp</t>
  </si>
  <si>
    <t>US4592001014</t>
  </si>
  <si>
    <t>IT Consulting &amp; Other Services</t>
  </si>
  <si>
    <t>CUR_USDINR-29JAN2018 FUT  #</t>
  </si>
  <si>
    <t>Misc.</t>
  </si>
  <si>
    <t>CUR_USDINR-27DEC2017 FUT  #</t>
  </si>
  <si>
    <t>b)</t>
  </si>
  <si>
    <t>Unlisted</t>
  </si>
  <si>
    <t>NIL</t>
  </si>
  <si>
    <t xml:space="preserve"> </t>
  </si>
  <si>
    <t>Total</t>
  </si>
  <si>
    <t>Cash &amp; Cash Equivalent</t>
  </si>
  <si>
    <t xml:space="preserve">MONEY MARKET INSTRUMENTS </t>
  </si>
  <si>
    <t>Bills Rediscounting</t>
  </si>
  <si>
    <t>Commercial Papers (CP) / Certificate Of Deposit (CD)</t>
  </si>
  <si>
    <t>Treasury Bills</t>
  </si>
  <si>
    <t>Collateralised Borrowing &amp; Lending Obligation (Net Payable) @</t>
  </si>
  <si>
    <t>FIXED DEPOSIT</t>
  </si>
  <si>
    <t>HDFC Bank Ltd. (maturity not exceeding 91 days)</t>
  </si>
  <si>
    <t>TERM DEPOSITS PLACED AS MARGIN</t>
  </si>
  <si>
    <t>Cash Margin for Derivative Transactions</t>
  </si>
  <si>
    <t xml:space="preserve">  </t>
  </si>
  <si>
    <t xml:space="preserve">NET CURRENT ASSET </t>
  </si>
  <si>
    <t>Grand Total</t>
  </si>
  <si>
    <t>Notes:</t>
  </si>
  <si>
    <t>(1)</t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</si>
  <si>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</si>
  <si>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</si>
  <si>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</si>
  <si>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</si>
  <si>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</si>
  <si>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November 30, 2017 (Rs.)</t>
  </si>
  <si>
    <t>Direct Plan</t>
  </si>
  <si>
    <t>Regular Plan</t>
  </si>
  <si>
    <t>Face Value per unit = Rs.10/-</t>
  </si>
  <si>
    <t>(4)</t>
  </si>
  <si>
    <t>No Dividend declared during the period ended November 30, 2017</t>
  </si>
  <si>
    <t>(5)</t>
  </si>
  <si>
    <t>No Bonus declared during the period ended November 30, 2017</t>
  </si>
  <si>
    <t>(6)</t>
  </si>
  <si>
    <t>Total outstanding exposure in derivative instruments as on November 30, 2017: Rs.(3,415,593,360.00)</t>
  </si>
  <si>
    <t>For details on derivatives positions for the period ended November 30, please refer to derivatives disclosure table</t>
  </si>
  <si>
    <t>(7)</t>
  </si>
  <si>
    <t>Total investment in Foreign Securities / ADRs / GDRs as on November 30, 2017: Rs.2,484,460,758.83</t>
  </si>
  <si>
    <t>(8)</t>
  </si>
  <si>
    <t>Total Commission paid in the month of November 2017: 592,285.83</t>
  </si>
  <si>
    <t>(9)</t>
  </si>
  <si>
    <t>Total Brokerage paid for Buying/ Selling of Investment for November 2017 is Rs.1,056,738.49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</si>
  <si>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</si>
  <si>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</si>
  <si>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</si>
  <si>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</si>
  <si>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</si>
  <si>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</si>
  <si>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</si>
  <si>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</si>
  <si>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</si>
  <si>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</si>
  <si>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</si>
  <si>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</si>
  <si>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>@</t>
  </si>
  <si>
    <t>Includes Redemption &amp; Purchase Contracts Pay-In</t>
  </si>
  <si>
    <r>
      <t xml:space="preserve">       Corporate Office: </t>
    </r>
    <r>
      <rPr>
        <sz val="10"/>
        <rFont val="Arial"/>
        <family val="2"/>
      </rPr>
      <t>81/82</t>
    </r>
    <r>
      <rPr>
        <sz val="10"/>
        <color indexed="8"/>
        <rFont val="Arial"/>
        <family val="2"/>
      </rPr>
      <t>, 8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Floor, Sakhar Bhavan, Ramnath Goenka Marg, 230, Nariman Point, Mumbai 400 021.</t>
    </r>
  </si>
  <si>
    <t>Parag Parikh Long Term Value Fund (An Open Ended  Equity Scheme)</t>
  </si>
  <si>
    <t>DETAILS OF INVESTMENT IN DERIVATIVE INSTRUMENTS OF PARAG PARIKH  LONG TERM VALUE FUND AS ON NOVEMBER 30, 2017</t>
  </si>
  <si>
    <t>A. Hedging Positions through Futures as on October 31, 2017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</si>
  <si>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</si>
  <si>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</si>
  <si>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</si>
  <si>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</si>
  <si>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</si>
  <si>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lakhs) </t>
  </si>
  <si>
    <t>(a)</t>
  </si>
  <si>
    <t>Equity Future</t>
  </si>
  <si>
    <t>BHARTI ARTL-28DEC2017 FUT</t>
  </si>
  <si>
    <t>BANK OF BARODA-28DEC2017 FUT</t>
  </si>
  <si>
    <t>CENTURY TEX-28DEC2017 FUT</t>
  </si>
  <si>
    <t>HIND PETRO-28DEC2017 FUT</t>
  </si>
  <si>
    <t>MARUTI SUZUKI-28DEC2017-FUT</t>
  </si>
  <si>
    <t>STATE BANK OF INDIA-28DEC2017 FUT</t>
  </si>
  <si>
    <t>YES BANK-28DEC2017 FUT</t>
  </si>
  <si>
    <t>(b)</t>
  </si>
  <si>
    <t>Currency Future</t>
  </si>
  <si>
    <t>CUR_USDINR-27DEC2017 FUT</t>
  </si>
  <si>
    <t>CUR_USDINR-29JAN2017 FUT</t>
  </si>
  <si>
    <t>Total %age of existing assets hedged through futures: 13.75%</t>
  </si>
  <si>
    <t>Note:</t>
  </si>
  <si>
    <t>In addition to this, 26.30% of our Portfolio is in Foreign Securities (USD) and 1.15% is in Foreign Currency (USD). 81.38% of total Foreign Portfolio (USD) is hedged through Currency Derivatives to avoid currency risk.</t>
  </si>
  <si>
    <t>For the month of November 30, 2017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</si>
  <si>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</si>
  <si>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</si>
  <si>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lakhs)</t>
  </si>
  <si>
    <t>Gross Notional Value of Contracts where futures were sold (Rs.in lakhs)</t>
  </si>
  <si>
    <t>Net Profit/(Loss) value on all Contracts combined (Rs.in lakhs)</t>
  </si>
  <si>
    <t>Derivatives positions are taken to hedge against currency fluctuation and towards arbitrage trades.</t>
  </si>
  <si>
    <t>B. Other than Hedging Position through Future as on November 30, 2017: Nil</t>
  </si>
  <si>
    <t>C. Hedging Position through Put Options as on November 30, 2017: Nil</t>
  </si>
  <si>
    <t>D. Other than Hedging Position through Options as on November 30, 2017: Nil</t>
  </si>
  <si>
    <t>E. Hedging Positions through swaps as on November 30, 2017: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</si>
  <si>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</si>
  <si>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</si>
  <si>
    <t>126.42%</t>
  </si>
  <si>
    <t xml:space="preserve">    8.64%</t>
  </si>
  <si>
    <t>Monthly Portfolio Statement of the Scheme/s of PPFAS MUTUAL FUND as on November 30, 2017</t>
  </si>
  <si>
    <t>November 01, 2017 (Rs.)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</si>
  <si>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</si>
  <si>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Internet &amp; Technology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</si>
</sst>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\ ;\(#,##0.00%\)"/>
    <numFmt numFmtId="166" formatCode="0.000000"/>
    <numFmt numFmtId="167" formatCode="0.0000"/>
    <numFmt numFmtId="168" formatCode="#,###.0000"/>
    <numFmt numFmtId="169" formatCode="_(* #,##0\);_(* \(#,##0\);_(* \-??_);_(@_)"/>
    <numFmt numFmtId="170" formatCode="#,###.00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11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9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4" fontId="6" fillId="0" borderId="0" xfId="63" applyNumberFormat="1" applyFont="1" applyFill="1" applyBorder="1" applyAlignment="1">
      <alignment horizontal="center" vertical="center" wrapText="1"/>
      <protection/>
    </xf>
    <xf numFmtId="0" fontId="1" fillId="0" borderId="0" xfId="65" applyFont="1" applyFill="1">
      <alignment/>
      <protection/>
    </xf>
    <xf numFmtId="0" fontId="4" fillId="0" borderId="0" xfId="0" applyFont="1" applyFill="1" applyAlignment="1">
      <alignment/>
    </xf>
    <xf numFmtId="0" fontId="1" fillId="0" borderId="10" xfId="65" applyFont="1" applyBorder="1">
      <alignment/>
      <protection/>
    </xf>
    <xf numFmtId="0" fontId="1" fillId="33" borderId="11" xfId="63" applyFont="1" applyFill="1" applyBorder="1" applyAlignment="1">
      <alignment vertical="center" wrapText="1"/>
      <protection/>
    </xf>
    <xf numFmtId="0" fontId="1" fillId="33" borderId="0" xfId="63" applyFont="1" applyFill="1" applyBorder="1" applyAlignment="1">
      <alignment vertical="center" wrapText="1"/>
      <protection/>
    </xf>
    <xf numFmtId="4" fontId="1" fillId="33" borderId="0" xfId="63" applyNumberFormat="1" applyFont="1" applyFill="1" applyBorder="1" applyAlignment="1">
      <alignment vertical="center" wrapText="1"/>
      <protection/>
    </xf>
    <xf numFmtId="0" fontId="1" fillId="33" borderId="12" xfId="63" applyFont="1" applyFill="1" applyBorder="1" applyAlignment="1">
      <alignment vertical="center" wrapText="1"/>
      <protection/>
    </xf>
    <xf numFmtId="0" fontId="1" fillId="0" borderId="13" xfId="65" applyFont="1" applyBorder="1">
      <alignment/>
      <protection/>
    </xf>
    <xf numFmtId="0" fontId="1" fillId="33" borderId="13" xfId="64" applyNumberFormat="1" applyFont="1" applyFill="1" applyBorder="1" applyAlignment="1" applyProtection="1">
      <alignment/>
      <protection/>
    </xf>
    <xf numFmtId="0" fontId="1" fillId="33" borderId="14" xfId="63" applyFont="1" applyFill="1" applyBorder="1" applyAlignment="1">
      <alignment vertical="center" wrapText="1"/>
      <protection/>
    </xf>
    <xf numFmtId="4" fontId="1" fillId="33" borderId="14" xfId="63" applyNumberFormat="1" applyFont="1" applyFill="1" applyBorder="1" applyAlignment="1">
      <alignment vertical="center" wrapText="1"/>
      <protection/>
    </xf>
    <xf numFmtId="0" fontId="6" fillId="0" borderId="14" xfId="63" applyFont="1" applyFill="1" applyBorder="1" applyAlignment="1">
      <alignment horizontal="left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4" fontId="6" fillId="33" borderId="14" xfId="63" applyNumberFormat="1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wrapText="1"/>
      <protection/>
    </xf>
    <xf numFmtId="0" fontId="1" fillId="0" borderId="14" xfId="63" applyFont="1" applyFill="1" applyBorder="1">
      <alignment/>
      <protection/>
    </xf>
    <xf numFmtId="0" fontId="6" fillId="0" borderId="14" xfId="63" applyFont="1" applyFill="1" applyBorder="1">
      <alignment/>
      <protection/>
    </xf>
    <xf numFmtId="3" fontId="6" fillId="0" borderId="14" xfId="63" applyNumberFormat="1" applyFont="1" applyFill="1" applyBorder="1" applyAlignment="1">
      <alignment horizontal="center"/>
      <protection/>
    </xf>
    <xf numFmtId="4" fontId="1" fillId="0" borderId="14" xfId="63" applyNumberFormat="1" applyFont="1" applyFill="1" applyBorder="1">
      <alignment/>
      <protection/>
    </xf>
    <xf numFmtId="0" fontId="1" fillId="0" borderId="14" xfId="63" applyFont="1" applyFill="1" applyBorder="1" applyAlignment="1">
      <alignment horizontal="center"/>
      <protection/>
    </xf>
    <xf numFmtId="4" fontId="6" fillId="0" borderId="14" xfId="63" applyNumberFormat="1" applyFont="1" applyFill="1" applyBorder="1">
      <alignment/>
      <protection/>
    </xf>
    <xf numFmtId="3" fontId="6" fillId="0" borderId="14" xfId="63" applyNumberFormat="1" applyFont="1" applyFill="1" applyBorder="1">
      <alignment/>
      <protection/>
    </xf>
    <xf numFmtId="3" fontId="1" fillId="0" borderId="14" xfId="63" applyNumberFormat="1" applyFont="1" applyFill="1" applyBorder="1">
      <alignment/>
      <protection/>
    </xf>
    <xf numFmtId="0" fontId="1" fillId="0" borderId="0" xfId="65" applyFont="1">
      <alignment/>
      <protection/>
    </xf>
    <xf numFmtId="0" fontId="10" fillId="0" borderId="0" xfId="0" applyFont="1" applyAlignment="1">
      <alignment/>
    </xf>
    <xf numFmtId="0" fontId="11" fillId="0" borderId="14" xfId="63" applyFont="1" applyFill="1" applyBorder="1" applyAlignment="1">
      <alignment horizontal="center"/>
      <protection/>
    </xf>
    <xf numFmtId="49" fontId="11" fillId="0" borderId="14" xfId="63" applyNumberFormat="1" applyFont="1" applyFill="1" applyBorder="1" applyAlignment="1" applyProtection="1">
      <alignment horizontal="left"/>
      <protection/>
    </xf>
    <xf numFmtId="49" fontId="11" fillId="0" borderId="14" xfId="0" applyNumberFormat="1" applyFont="1" applyBorder="1" applyAlignment="1">
      <alignment/>
    </xf>
    <xf numFmtId="2" fontId="11" fillId="0" borderId="14" xfId="63" applyNumberFormat="1" applyFont="1" applyFill="1" applyBorder="1" applyAlignment="1" applyProtection="1">
      <alignment horizontal="right"/>
      <protection/>
    </xf>
    <xf numFmtId="10" fontId="11" fillId="0" borderId="14" xfId="63" applyNumberFormat="1" applyFont="1" applyFill="1" applyBorder="1" applyAlignment="1" applyProtection="1">
      <alignment horizontal="right"/>
      <protection/>
    </xf>
    <xf numFmtId="40" fontId="11" fillId="0" borderId="13" xfId="0" applyNumberFormat="1" applyFont="1" applyBorder="1" applyAlignment="1">
      <alignment/>
    </xf>
    <xf numFmtId="10" fontId="11" fillId="0" borderId="0" xfId="73" applyNumberFormat="1" applyFont="1" applyFill="1" applyBorder="1" applyAlignment="1" applyProtection="1">
      <alignment/>
      <protection/>
    </xf>
    <xf numFmtId="10" fontId="11" fillId="0" borderId="0" xfId="63" applyNumberFormat="1" applyFont="1" applyFill="1">
      <alignment/>
      <protection/>
    </xf>
    <xf numFmtId="0" fontId="11" fillId="0" borderId="0" xfId="65" applyFont="1">
      <alignment/>
      <protection/>
    </xf>
    <xf numFmtId="0" fontId="11" fillId="0" borderId="13" xfId="65" applyFont="1" applyBorder="1">
      <alignment/>
      <protection/>
    </xf>
    <xf numFmtId="0" fontId="10" fillId="0" borderId="0" xfId="0" applyFont="1" applyAlignment="1">
      <alignment vertical="center" wrapText="1"/>
    </xf>
    <xf numFmtId="0" fontId="11" fillId="0" borderId="13" xfId="65" applyFont="1" applyBorder="1" applyAlignment="1">
      <alignment vertical="center" wrapText="1"/>
      <protection/>
    </xf>
    <xf numFmtId="10" fontId="11" fillId="0" borderId="0" xfId="73" applyNumberFormat="1" applyFont="1" applyFill="1" applyBorder="1" applyAlignment="1" applyProtection="1">
      <alignment vertical="center" wrapText="1"/>
      <protection/>
    </xf>
    <xf numFmtId="0" fontId="11" fillId="0" borderId="0" xfId="65" applyFont="1" applyAlignment="1">
      <alignment vertical="center" wrapText="1"/>
      <protection/>
    </xf>
    <xf numFmtId="10" fontId="11" fillId="0" borderId="0" xfId="63" applyNumberFormat="1" applyFont="1" applyFill="1" applyAlignment="1">
      <alignment vertical="center" wrapText="1"/>
      <protection/>
    </xf>
    <xf numFmtId="0" fontId="6" fillId="0" borderId="14" xfId="65" applyFont="1" applyBorder="1">
      <alignment/>
      <protection/>
    </xf>
    <xf numFmtId="0" fontId="11" fillId="0" borderId="14" xfId="65" applyFont="1" applyBorder="1" applyAlignment="1">
      <alignment horizontal="left"/>
      <protection/>
    </xf>
    <xf numFmtId="4" fontId="11" fillId="0" borderId="14" xfId="63" applyNumberFormat="1" applyFont="1" applyFill="1" applyBorder="1">
      <alignment/>
      <protection/>
    </xf>
    <xf numFmtId="3" fontId="12" fillId="0" borderId="14" xfId="47" applyNumberFormat="1" applyFont="1" applyFill="1" applyBorder="1" applyAlignment="1" applyProtection="1">
      <alignment horizontal="right"/>
      <protection/>
    </xf>
    <xf numFmtId="4" fontId="12" fillId="0" borderId="14" xfId="47" applyNumberFormat="1" applyFont="1" applyFill="1" applyBorder="1" applyAlignment="1" applyProtection="1">
      <alignment horizontal="right"/>
      <protection/>
    </xf>
    <xf numFmtId="10" fontId="1" fillId="0" borderId="14" xfId="65" applyNumberFormat="1" applyFont="1" applyBorder="1">
      <alignment/>
      <protection/>
    </xf>
    <xf numFmtId="10" fontId="1" fillId="0" borderId="0" xfId="73" applyNumberFormat="1" applyFont="1" applyFill="1" applyBorder="1" applyAlignment="1" applyProtection="1">
      <alignment/>
      <protection/>
    </xf>
    <xf numFmtId="10" fontId="1" fillId="0" borderId="0" xfId="63" applyNumberFormat="1" applyFont="1" applyFill="1">
      <alignment/>
      <protection/>
    </xf>
    <xf numFmtId="49" fontId="11" fillId="0" borderId="14" xfId="0" applyNumberFormat="1" applyFont="1" applyFill="1" applyBorder="1" applyAlignment="1">
      <alignment/>
    </xf>
    <xf numFmtId="4" fontId="11" fillId="0" borderId="14" xfId="47" applyNumberFormat="1" applyFont="1" applyFill="1" applyBorder="1" applyAlignment="1" applyProtection="1">
      <alignment horizontal="right"/>
      <protection/>
    </xf>
    <xf numFmtId="165" fontId="11" fillId="0" borderId="14" xfId="65" applyNumberFormat="1" applyFont="1" applyBorder="1">
      <alignment/>
      <protection/>
    </xf>
    <xf numFmtId="49" fontId="11" fillId="0" borderId="14" xfId="63" applyNumberFormat="1" applyFont="1" applyFill="1" applyBorder="1" applyProtection="1">
      <alignment/>
      <protection/>
    </xf>
    <xf numFmtId="0" fontId="11" fillId="0" borderId="14" xfId="63" applyFont="1" applyFill="1" applyBorder="1" applyAlignment="1">
      <alignment horizontal="left"/>
      <protection/>
    </xf>
    <xf numFmtId="3" fontId="11" fillId="0" borderId="14" xfId="63" applyNumberFormat="1" applyFont="1" applyFill="1" applyBorder="1">
      <alignment/>
      <protection/>
    </xf>
    <xf numFmtId="0" fontId="1" fillId="0" borderId="14" xfId="65" applyFont="1" applyBorder="1">
      <alignment/>
      <protection/>
    </xf>
    <xf numFmtId="0" fontId="11" fillId="0" borderId="13" xfId="65" applyFont="1" applyFill="1" applyBorder="1">
      <alignment/>
      <protection/>
    </xf>
    <xf numFmtId="0" fontId="13" fillId="0" borderId="0" xfId="65" applyFont="1" applyFill="1">
      <alignment/>
      <protection/>
    </xf>
    <xf numFmtId="0" fontId="11" fillId="0" borderId="14" xfId="63" applyFont="1" applyFill="1" applyBorder="1">
      <alignment/>
      <protection/>
    </xf>
    <xf numFmtId="4" fontId="11" fillId="0" borderId="14" xfId="0" applyNumberFormat="1" applyFont="1" applyBorder="1" applyAlignment="1">
      <alignment horizontal="right"/>
    </xf>
    <xf numFmtId="165" fontId="10" fillId="0" borderId="14" xfId="0" applyNumberFormat="1" applyFont="1" applyBorder="1" applyAlignment="1">
      <alignment horizontal="right"/>
    </xf>
    <xf numFmtId="0" fontId="11" fillId="0" borderId="14" xfId="67" applyNumberFormat="1" applyFont="1" applyFill="1" applyBorder="1" applyAlignment="1" applyProtection="1">
      <alignment horizontal="left"/>
      <protection/>
    </xf>
    <xf numFmtId="3" fontId="11" fillId="0" borderId="14" xfId="0" applyNumberFormat="1" applyFont="1" applyBorder="1" applyAlignment="1">
      <alignment horizontal="right"/>
    </xf>
    <xf numFmtId="2" fontId="11" fillId="0" borderId="14" xfId="63" applyNumberFormat="1" applyFont="1" applyFill="1" applyBorder="1" applyAlignment="1" applyProtection="1">
      <alignment horizontal="right"/>
      <protection/>
    </xf>
    <xf numFmtId="4" fontId="11" fillId="0" borderId="14" xfId="63" applyNumberFormat="1" applyFont="1" applyFill="1" applyBorder="1" applyAlignment="1" applyProtection="1">
      <alignment horizontal="right"/>
      <protection/>
    </xf>
    <xf numFmtId="10" fontId="11" fillId="0" borderId="14" xfId="0" applyNumberFormat="1" applyFont="1" applyBorder="1" applyAlignment="1">
      <alignment horizontal="right"/>
    </xf>
    <xf numFmtId="49" fontId="11" fillId="0" borderId="14" xfId="63" applyNumberFormat="1" applyFont="1" applyFill="1" applyBorder="1" applyAlignment="1" applyProtection="1">
      <alignment horizontal="left"/>
      <protection/>
    </xf>
    <xf numFmtId="49" fontId="11" fillId="0" borderId="14" xfId="0" applyNumberFormat="1" applyFont="1" applyBorder="1" applyAlignment="1">
      <alignment/>
    </xf>
    <xf numFmtId="0" fontId="14" fillId="0" borderId="14" xfId="0" applyFont="1" applyBorder="1" applyAlignment="1">
      <alignment/>
    </xf>
    <xf numFmtId="4" fontId="14" fillId="0" borderId="14" xfId="0" applyNumberFormat="1" applyFont="1" applyBorder="1" applyAlignment="1">
      <alignment/>
    </xf>
    <xf numFmtId="0" fontId="15" fillId="0" borderId="0" xfId="0" applyFont="1" applyAlignment="1">
      <alignment/>
    </xf>
    <xf numFmtId="4" fontId="6" fillId="0" borderId="14" xfId="63" applyNumberFormat="1" applyFont="1" applyFill="1" applyBorder="1" applyAlignment="1">
      <alignment horizontal="right"/>
      <protection/>
    </xf>
    <xf numFmtId="10" fontId="6" fillId="0" borderId="14" xfId="63" applyNumberFormat="1" applyFont="1" applyFill="1" applyBorder="1">
      <alignment/>
      <protection/>
    </xf>
    <xf numFmtId="10" fontId="16" fillId="0" borderId="0" xfId="0" applyNumberFormat="1" applyFont="1" applyAlignment="1">
      <alignment/>
    </xf>
    <xf numFmtId="4" fontId="17" fillId="0" borderId="14" xfId="63" applyNumberFormat="1" applyFont="1" applyFill="1" applyBorder="1">
      <alignment/>
      <protection/>
    </xf>
    <xf numFmtId="10" fontId="17" fillId="0" borderId="14" xfId="72" applyNumberFormat="1" applyFont="1" applyFill="1" applyBorder="1" applyAlignment="1" applyProtection="1">
      <alignment/>
      <protection/>
    </xf>
    <xf numFmtId="0" fontId="6" fillId="0" borderId="14" xfId="53" applyNumberFormat="1" applyFont="1" applyFill="1" applyBorder="1" applyAlignment="1" applyProtection="1">
      <alignment horizontal="left" vertical="top" wrapText="1"/>
      <protection/>
    </xf>
    <xf numFmtId="164" fontId="17" fillId="0" borderId="14" xfId="47" applyFont="1" applyFill="1" applyBorder="1" applyAlignment="1" applyProtection="1">
      <alignment horizontal="right"/>
      <protection/>
    </xf>
    <xf numFmtId="4" fontId="17" fillId="0" borderId="14" xfId="47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18" fillId="0" borderId="14" xfId="63" applyFont="1" applyFill="1" applyBorder="1">
      <alignment/>
      <protection/>
    </xf>
    <xf numFmtId="4" fontId="18" fillId="0" borderId="14" xfId="47" applyNumberFormat="1" applyFont="1" applyFill="1" applyBorder="1" applyAlignment="1" applyProtection="1">
      <alignment horizontal="right"/>
      <protection/>
    </xf>
    <xf numFmtId="164" fontId="18" fillId="0" borderId="14" xfId="47" applyFont="1" applyFill="1" applyBorder="1" applyAlignment="1" applyProtection="1">
      <alignment horizontal="right"/>
      <protection/>
    </xf>
    <xf numFmtId="10" fontId="4" fillId="0" borderId="0" xfId="0" applyNumberFormat="1" applyFont="1" applyAlignment="1">
      <alignment/>
    </xf>
    <xf numFmtId="4" fontId="11" fillId="0" borderId="14" xfId="47" applyNumberFormat="1" applyFont="1" applyFill="1" applyBorder="1" applyAlignment="1" applyProtection="1">
      <alignment horizontal="right"/>
      <protection/>
    </xf>
    <xf numFmtId="10" fontId="11" fillId="0" borderId="14" xfId="47" applyNumberFormat="1" applyFont="1" applyFill="1" applyBorder="1" applyAlignment="1" applyProtection="1">
      <alignment horizontal="right"/>
      <protection/>
    </xf>
    <xf numFmtId="164" fontId="18" fillId="0" borderId="14" xfId="47" applyFont="1" applyFill="1" applyBorder="1" applyAlignment="1" applyProtection="1">
      <alignment horizontal="right"/>
      <protection/>
    </xf>
    <xf numFmtId="4" fontId="11" fillId="0" borderId="14" xfId="63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0" fontId="6" fillId="0" borderId="14" xfId="0" applyFont="1" applyBorder="1" applyAlignment="1">
      <alignment horizontal="left"/>
    </xf>
    <xf numFmtId="3" fontId="17" fillId="0" borderId="14" xfId="0" applyNumberFormat="1" applyFont="1" applyBorder="1" applyAlignment="1">
      <alignment/>
    </xf>
    <xf numFmtId="10" fontId="12" fillId="0" borderId="14" xfId="47" applyNumberFormat="1" applyFont="1" applyFill="1" applyBorder="1" applyAlignment="1" applyProtection="1">
      <alignment horizontal="right"/>
      <protection/>
    </xf>
    <xf numFmtId="0" fontId="20" fillId="0" borderId="13" xfId="0" applyFont="1" applyBorder="1" applyAlignment="1">
      <alignment/>
    </xf>
    <xf numFmtId="10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0" borderId="14" xfId="0" applyFont="1" applyBorder="1" applyAlignment="1">
      <alignment horizontal="left"/>
    </xf>
    <xf numFmtId="3" fontId="18" fillId="0" borderId="14" xfId="0" applyNumberFormat="1" applyFont="1" applyBorder="1" applyAlignment="1">
      <alignment/>
    </xf>
    <xf numFmtId="10" fontId="12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166" fontId="4" fillId="0" borderId="0" xfId="0" applyNumberFormat="1" applyFont="1" applyAlignment="1">
      <alignment/>
    </xf>
    <xf numFmtId="10" fontId="11" fillId="0" borderId="14" xfId="47" applyNumberFormat="1" applyFont="1" applyFill="1" applyBorder="1" applyAlignment="1" applyProtection="1">
      <alignment horizontal="right"/>
      <protection/>
    </xf>
    <xf numFmtId="10" fontId="4" fillId="0" borderId="14" xfId="0" applyNumberFormat="1" applyFont="1" applyBorder="1" applyAlignment="1">
      <alignment/>
    </xf>
    <xf numFmtId="4" fontId="6" fillId="0" borderId="14" xfId="47" applyNumberFormat="1" applyFont="1" applyFill="1" applyBorder="1" applyAlignment="1" applyProtection="1">
      <alignment horizontal="right"/>
      <protection/>
    </xf>
    <xf numFmtId="10" fontId="6" fillId="0" borderId="14" xfId="47" applyNumberFormat="1" applyFont="1" applyFill="1" applyBorder="1" applyAlignment="1" applyProtection="1">
      <alignment horizontal="right"/>
      <protection/>
    </xf>
    <xf numFmtId="10" fontId="4" fillId="0" borderId="13" xfId="0" applyNumberFormat="1" applyFont="1" applyBorder="1" applyAlignment="1">
      <alignment/>
    </xf>
    <xf numFmtId="4" fontId="1" fillId="0" borderId="14" xfId="47" applyNumberFormat="1" applyFont="1" applyFill="1" applyBorder="1" applyAlignment="1" applyProtection="1">
      <alignment horizontal="right"/>
      <protection/>
    </xf>
    <xf numFmtId="10" fontId="1" fillId="0" borderId="14" xfId="47" applyNumberFormat="1" applyFont="1" applyFill="1" applyBorder="1" applyAlignment="1" applyProtection="1">
      <alignment horizontal="right"/>
      <protection/>
    </xf>
    <xf numFmtId="4" fontId="6" fillId="0" borderId="14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1" fillId="33" borderId="15" xfId="63" applyFont="1" applyFill="1" applyBorder="1">
      <alignment/>
      <protection/>
    </xf>
    <xf numFmtId="0" fontId="1" fillId="33" borderId="16" xfId="63" applyFont="1" applyFill="1" applyBorder="1">
      <alignment/>
      <protection/>
    </xf>
    <xf numFmtId="4" fontId="1" fillId="33" borderId="16" xfId="63" applyNumberFormat="1" applyFont="1" applyFill="1" applyBorder="1">
      <alignment/>
      <protection/>
    </xf>
    <xf numFmtId="4" fontId="6" fillId="33" borderId="16" xfId="63" applyNumberFormat="1" applyFont="1" applyFill="1" applyBorder="1" applyAlignment="1">
      <alignment horizontal="left"/>
      <protection/>
    </xf>
    <xf numFmtId="10" fontId="1" fillId="33" borderId="17" xfId="63" applyNumberFormat="1" applyFont="1" applyFill="1" applyBorder="1">
      <alignment/>
      <protection/>
    </xf>
    <xf numFmtId="0" fontId="6" fillId="33" borderId="11" xfId="63" applyFont="1" applyFill="1" applyBorder="1">
      <alignment/>
      <protection/>
    </xf>
    <xf numFmtId="0" fontId="1" fillId="33" borderId="0" xfId="63" applyFont="1" applyFill="1" applyBorder="1">
      <alignment/>
      <protection/>
    </xf>
    <xf numFmtId="2" fontId="1" fillId="33" borderId="0" xfId="63" applyNumberFormat="1" applyFont="1" applyFill="1" applyBorder="1">
      <alignment/>
      <protection/>
    </xf>
    <xf numFmtId="4" fontId="1" fillId="33" borderId="0" xfId="63" applyNumberFormat="1" applyFont="1" applyFill="1" applyBorder="1">
      <alignment/>
      <protection/>
    </xf>
    <xf numFmtId="0" fontId="1" fillId="33" borderId="12" xfId="63" applyFont="1" applyFill="1" applyBorder="1">
      <alignment/>
      <protection/>
    </xf>
    <xf numFmtId="0" fontId="11" fillId="33" borderId="11" xfId="63" applyFont="1" applyFill="1" applyBorder="1" applyAlignment="1">
      <alignment horizontal="center"/>
      <protection/>
    </xf>
    <xf numFmtId="0" fontId="11" fillId="33" borderId="0" xfId="63" applyFont="1" applyFill="1" applyBorder="1">
      <alignment/>
      <protection/>
    </xf>
    <xf numFmtId="4" fontId="11" fillId="33" borderId="0" xfId="63" applyNumberFormat="1" applyFont="1" applyFill="1" applyBorder="1">
      <alignment/>
      <protection/>
    </xf>
    <xf numFmtId="0" fontId="11" fillId="33" borderId="12" xfId="63" applyFont="1" applyFill="1" applyBorder="1">
      <alignment/>
      <protection/>
    </xf>
    <xf numFmtId="0" fontId="10" fillId="0" borderId="13" xfId="0" applyFont="1" applyBorder="1" applyAlignment="1">
      <alignment/>
    </xf>
    <xf numFmtId="0" fontId="12" fillId="33" borderId="14" xfId="63" applyFont="1" applyFill="1" applyBorder="1">
      <alignment/>
      <protection/>
    </xf>
    <xf numFmtId="0" fontId="12" fillId="33" borderId="14" xfId="63" applyFont="1" applyFill="1" applyBorder="1" applyAlignment="1">
      <alignment horizontal="right"/>
      <protection/>
    </xf>
    <xf numFmtId="0" fontId="12" fillId="33" borderId="12" xfId="63" applyFont="1" applyFill="1" applyBorder="1" applyAlignment="1">
      <alignment wrapText="1"/>
      <protection/>
    </xf>
    <xf numFmtId="0" fontId="11" fillId="33" borderId="14" xfId="63" applyFont="1" applyFill="1" applyBorder="1">
      <alignment/>
      <protection/>
    </xf>
    <xf numFmtId="167" fontId="11" fillId="33" borderId="14" xfId="63" applyNumberFormat="1" applyFont="1" applyFill="1" applyBorder="1">
      <alignment/>
      <protection/>
    </xf>
    <xf numFmtId="0" fontId="0" fillId="0" borderId="11" xfId="0" applyBorder="1" applyAlignment="1">
      <alignment/>
    </xf>
    <xf numFmtId="0" fontId="11" fillId="0" borderId="0" xfId="53" applyNumberFormat="1" applyFont="1" applyFill="1" applyBorder="1" applyAlignment="1" applyProtection="1">
      <alignment horizontal="left" vertical="top"/>
      <protection/>
    </xf>
    <xf numFmtId="0" fontId="11" fillId="0" borderId="0" xfId="63" applyFont="1" applyFill="1" applyBorder="1">
      <alignment/>
      <protection/>
    </xf>
    <xf numFmtId="0" fontId="11" fillId="33" borderId="11" xfId="63" applyFont="1" applyFill="1" applyBorder="1" applyAlignment="1">
      <alignment horizontal="right"/>
      <protection/>
    </xf>
    <xf numFmtId="0" fontId="22" fillId="33" borderId="11" xfId="63" applyFont="1" applyFill="1" applyBorder="1" applyAlignment="1">
      <alignment horizontal="right" vertical="center"/>
      <protection/>
    </xf>
    <xf numFmtId="0" fontId="11" fillId="33" borderId="18" xfId="63" applyFont="1" applyFill="1" applyBorder="1" applyAlignment="1">
      <alignment horizontal="right" vertical="center"/>
      <protection/>
    </xf>
    <xf numFmtId="0" fontId="11" fillId="33" borderId="19" xfId="63" applyFont="1" applyFill="1" applyBorder="1">
      <alignment/>
      <protection/>
    </xf>
    <xf numFmtId="4" fontId="11" fillId="33" borderId="19" xfId="63" applyNumberFormat="1" applyFont="1" applyFill="1" applyBorder="1">
      <alignment/>
      <protection/>
    </xf>
    <xf numFmtId="0" fontId="11" fillId="33" borderId="20" xfId="63" applyFont="1" applyFill="1" applyBorder="1">
      <alignment/>
      <protection/>
    </xf>
    <xf numFmtId="0" fontId="11" fillId="0" borderId="21" xfId="65" applyFont="1" applyBorder="1">
      <alignment/>
      <protection/>
    </xf>
    <xf numFmtId="0" fontId="6" fillId="33" borderId="0" xfId="63" applyFont="1" applyFill="1" applyBorder="1" applyAlignment="1">
      <alignment/>
      <protection/>
    </xf>
    <xf numFmtId="4" fontId="1" fillId="0" borderId="0" xfId="65" applyNumberFormat="1" applyFont="1">
      <alignment/>
      <protection/>
    </xf>
    <xf numFmtId="168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33" borderId="0" xfId="63" applyFont="1" applyFill="1" applyBorder="1" applyAlignment="1">
      <alignment horizontal="center" vertical="center" wrapText="1"/>
      <protection/>
    </xf>
    <xf numFmtId="0" fontId="25" fillId="33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20" fillId="0" borderId="11" xfId="0" applyFont="1" applyBorder="1" applyAlignment="1">
      <alignment/>
    </xf>
    <xf numFmtId="0" fontId="20" fillId="0" borderId="0" xfId="0" applyFont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6" fillId="0" borderId="14" xfId="65" applyFont="1" applyBorder="1" applyAlignment="1">
      <alignment horizontal="center" vertical="top" wrapText="1"/>
      <protection/>
    </xf>
    <xf numFmtId="168" fontId="6" fillId="0" borderId="14" xfId="63" applyNumberFormat="1" applyFont="1" applyFill="1" applyBorder="1" applyAlignment="1">
      <alignment horizontal="center" vertical="top" wrapText="1"/>
      <protection/>
    </xf>
    <xf numFmtId="168" fontId="20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20" fillId="0" borderId="14" xfId="0" applyFont="1" applyBorder="1" applyAlignment="1">
      <alignment/>
    </xf>
    <xf numFmtId="169" fontId="4" fillId="0" borderId="14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/>
    </xf>
    <xf numFmtId="2" fontId="24" fillId="0" borderId="14" xfId="0" applyNumberFormat="1" applyFont="1" applyBorder="1" applyAlignment="1">
      <alignment horizontal="right" vertical="center"/>
    </xf>
    <xf numFmtId="49" fontId="18" fillId="0" borderId="14" xfId="63" applyNumberFormat="1" applyFont="1" applyFill="1" applyBorder="1" applyAlignment="1" applyProtection="1">
      <alignment horizontal="left"/>
      <protection/>
    </xf>
    <xf numFmtId="169" fontId="24" fillId="0" borderId="14" xfId="0" applyNumberFormat="1" applyFont="1" applyBorder="1" applyAlignment="1">
      <alignment horizontal="right"/>
    </xf>
    <xf numFmtId="170" fontId="24" fillId="0" borderId="14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14" xfId="0" applyFont="1" applyBorder="1" applyAlignment="1">
      <alignment horizontal="center"/>
    </xf>
    <xf numFmtId="164" fontId="18" fillId="0" borderId="14" xfId="42" applyNumberFormat="1" applyFont="1" applyFill="1" applyBorder="1" applyAlignment="1" applyProtection="1">
      <alignment horizontal="right"/>
      <protection/>
    </xf>
    <xf numFmtId="16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0" fontId="24" fillId="0" borderId="14" xfId="0" applyFont="1" applyBorder="1" applyAlignment="1">
      <alignment/>
    </xf>
    <xf numFmtId="164" fontId="24" fillId="0" borderId="14" xfId="0" applyNumberFormat="1" applyFont="1" applyBorder="1" applyAlignment="1">
      <alignment horizontal="right"/>
    </xf>
    <xf numFmtId="2" fontId="2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/>
    </xf>
    <xf numFmtId="168" fontId="4" fillId="0" borderId="23" xfId="0" applyNumberFormat="1" applyFont="1" applyFill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17" fillId="0" borderId="15" xfId="0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 wrapText="1"/>
    </xf>
    <xf numFmtId="4" fontId="24" fillId="0" borderId="14" xfId="0" applyNumberFormat="1" applyFont="1" applyBorder="1" applyAlignment="1">
      <alignment vertical="center" wrapText="1"/>
    </xf>
    <xf numFmtId="164" fontId="24" fillId="0" borderId="14" xfId="0" applyNumberFormat="1" applyFont="1" applyBorder="1" applyAlignment="1">
      <alignment vertical="center" wrapText="1"/>
    </xf>
    <xf numFmtId="4" fontId="24" fillId="0" borderId="0" xfId="0" applyNumberFormat="1" applyFont="1" applyAlignment="1">
      <alignment vertical="center"/>
    </xf>
    <xf numFmtId="2" fontId="26" fillId="0" borderId="0" xfId="0" applyNumberFormat="1" applyFont="1" applyAlignment="1">
      <alignment vertical="center"/>
    </xf>
    <xf numFmtId="0" fontId="20" fillId="0" borderId="15" xfId="0" applyFont="1" applyBorder="1" applyAlignment="1">
      <alignment/>
    </xf>
    <xf numFmtId="0" fontId="20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8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10" fontId="11" fillId="0" borderId="0" xfId="63" applyNumberFormat="1" applyFont="1" applyFill="1" applyBorder="1" applyAlignment="1" quotePrefix="1">
      <alignment horizontal="left"/>
      <protection/>
    </xf>
    <xf numFmtId="49" fontId="11" fillId="0" borderId="14" xfId="0" applyNumberFormat="1" applyFont="1" applyBorder="1" applyAlignment="1">
      <alignment wrapText="1"/>
    </xf>
    <xf numFmtId="0" fontId="5" fillId="34" borderId="10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4" fillId="33" borderId="13" xfId="64" applyNumberFormat="1" applyFont="1" applyFill="1" applyBorder="1" applyAlignment="1" applyProtection="1">
      <alignment horizontal="center" vertical="center" wrapText="1"/>
      <protection/>
    </xf>
    <xf numFmtId="0" fontId="8" fillId="35" borderId="14" xfId="63" applyFont="1" applyFill="1" applyBorder="1" applyAlignment="1">
      <alignment horizontal="center" vertical="center" wrapText="1"/>
      <protection/>
    </xf>
    <xf numFmtId="0" fontId="9" fillId="33" borderId="14" xfId="63" applyFont="1" applyFill="1" applyBorder="1" applyAlignment="1">
      <alignment horizontal="center" vertical="center"/>
      <protection/>
    </xf>
    <xf numFmtId="0" fontId="24" fillId="33" borderId="13" xfId="64" applyNumberFormat="1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4" fontId="24" fillId="0" borderId="14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18" fillId="0" borderId="17" xfId="0" applyFont="1" applyBorder="1" applyAlignment="1">
      <alignment horizontal="left" vertical="top" wrapText="1"/>
    </xf>
    <xf numFmtId="0" fontId="20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uro" xfId="52"/>
    <cellStyle name="Excel Built-in Normal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Percent 2" xfId="72"/>
    <cellStyle name="Percent 3" xfId="73"/>
    <cellStyle name="Style 1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zoomScale="97" zoomScaleNormal="97" zoomScalePageLayoutView="0" workbookViewId="0" topLeftCell="A37">
      <selection activeCell="G55" sqref="G55"/>
    </sheetView>
  </sheetViews>
  <sheetFormatPr defaultColWidth="11.57421875" defaultRowHeight="15"/>
  <cols>
    <col min="1" max="1" width="2.00390625" style="0" customWidth="1"/>
    <col min="2" max="2" width="7.421875" style="1" customWidth="1"/>
    <col min="3" max="3" width="38.00390625" style="1" customWidth="1"/>
    <col min="4" max="4" width="18.7109375" style="1" customWidth="1"/>
    <col min="5" max="5" width="25.140625" style="1" customWidth="1"/>
    <col min="6" max="6" width="11.57421875" style="1" customWidth="1"/>
    <col min="7" max="7" width="13.00390625" style="2" customWidth="1"/>
    <col min="8" max="8" width="11.7109375" style="1" customWidth="1"/>
    <col min="9" max="9" width="2.00390625" style="1" customWidth="1"/>
    <col min="10" max="10" width="8.57421875" style="1" customWidth="1"/>
    <col min="11" max="11" width="44.140625" style="1" customWidth="1"/>
    <col min="12" max="12" width="14.00390625" style="1" customWidth="1"/>
    <col min="13" max="255" width="11.57421875" style="1" customWidth="1"/>
  </cols>
  <sheetData>
    <row r="1" spans="1:9" s="8" customFormat="1" ht="9.75" customHeight="1">
      <c r="A1" s="3"/>
      <c r="B1" s="4"/>
      <c r="C1" s="5"/>
      <c r="D1" s="5"/>
      <c r="E1" s="5"/>
      <c r="F1" s="5"/>
      <c r="G1" s="6"/>
      <c r="H1" s="5"/>
      <c r="I1" s="7"/>
    </row>
    <row r="2" spans="2:9" ht="18" customHeight="1">
      <c r="B2" s="201" t="s">
        <v>0</v>
      </c>
      <c r="C2" s="201"/>
      <c r="D2" s="201"/>
      <c r="E2" s="201"/>
      <c r="F2" s="201"/>
      <c r="G2" s="201"/>
      <c r="H2" s="201"/>
      <c r="I2" s="9"/>
    </row>
    <row r="3" spans="2:9" ht="15">
      <c r="B3" s="10"/>
      <c r="C3" s="11"/>
      <c r="D3" s="11"/>
      <c r="E3" s="11"/>
      <c r="F3" s="12"/>
      <c r="G3" s="12"/>
      <c r="H3" s="13"/>
      <c r="I3" s="14"/>
    </row>
    <row r="4" spans="2:9" ht="12.75" customHeight="1">
      <c r="B4" s="202" t="s">
        <v>1</v>
      </c>
      <c r="C4" s="202"/>
      <c r="D4" s="202"/>
      <c r="E4" s="202"/>
      <c r="F4" s="202"/>
      <c r="G4" s="202"/>
      <c r="H4" s="202"/>
      <c r="I4" s="14"/>
    </row>
    <row r="5" spans="2:9" ht="12.75" customHeight="1">
      <c r="B5" s="202" t="s">
        <v>2</v>
      </c>
      <c r="C5" s="202"/>
      <c r="D5" s="202"/>
      <c r="E5" s="202"/>
      <c r="F5" s="202"/>
      <c r="G5" s="202"/>
      <c r="H5" s="202"/>
      <c r="I5" s="14"/>
    </row>
    <row r="6" spans="2:9" ht="16.5" customHeight="1">
      <c r="B6" s="203" t="s">
        <v>3</v>
      </c>
      <c r="C6" s="203"/>
      <c r="D6" s="203"/>
      <c r="E6" s="203"/>
      <c r="F6" s="203"/>
      <c r="G6" s="203"/>
      <c r="H6" s="203"/>
      <c r="I6" s="15"/>
    </row>
    <row r="7" spans="2:9" ht="15">
      <c r="B7" s="10"/>
      <c r="C7" s="11"/>
      <c r="D7" s="11"/>
      <c r="E7" s="11"/>
      <c r="F7" s="12"/>
      <c r="G7" s="12"/>
      <c r="H7" s="13"/>
      <c r="I7" s="14"/>
    </row>
    <row r="8" spans="2:9" ht="22.5" customHeight="1">
      <c r="B8" s="204" t="s">
        <v>199</v>
      </c>
      <c r="C8" s="204"/>
      <c r="D8" s="204"/>
      <c r="E8" s="204"/>
      <c r="F8" s="204"/>
      <c r="G8" s="204"/>
      <c r="H8" s="204"/>
      <c r="I8" s="14"/>
    </row>
    <row r="9" spans="2:9" ht="15">
      <c r="B9" s="16"/>
      <c r="C9" s="16"/>
      <c r="D9" s="16"/>
      <c r="E9" s="16"/>
      <c r="F9" s="17"/>
      <c r="G9" s="17"/>
      <c r="H9" s="16"/>
      <c r="I9" s="14"/>
    </row>
    <row r="10" spans="2:9" ht="16.5" customHeight="1">
      <c r="B10" s="205" t="s">
        <v>4</v>
      </c>
      <c r="C10" s="205"/>
      <c r="D10" s="205"/>
      <c r="E10" s="205"/>
      <c r="F10" s="205"/>
      <c r="G10" s="205"/>
      <c r="H10" s="205"/>
      <c r="I10" s="14"/>
    </row>
    <row r="11" spans="2:9" ht="40.5" customHeight="1">
      <c r="B11" s="18" t="s">
        <v>5</v>
      </c>
      <c r="C11" s="18" t="s">
        <v>6</v>
      </c>
      <c r="D11" s="18" t="s">
        <v>7</v>
      </c>
      <c r="E11" s="18" t="s">
        <v>8</v>
      </c>
      <c r="F11" s="19" t="s">
        <v>9</v>
      </c>
      <c r="G11" s="20" t="s">
        <v>10</v>
      </c>
      <c r="H11" s="19" t="s">
        <v>11</v>
      </c>
      <c r="I11" s="21"/>
    </row>
    <row r="12" spans="2:9" ht="16.5" customHeight="1">
      <c r="B12" s="22"/>
      <c r="C12" s="23"/>
      <c r="D12" s="22"/>
      <c r="E12" s="23"/>
      <c r="F12" s="24"/>
      <c r="G12" s="25"/>
      <c r="H12" s="22"/>
      <c r="I12" s="21"/>
    </row>
    <row r="13" spans="2:9" ht="16.5" customHeight="1">
      <c r="B13" s="22"/>
      <c r="C13" s="23" t="s">
        <v>12</v>
      </c>
      <c r="D13" s="22"/>
      <c r="E13" s="23"/>
      <c r="F13" s="24"/>
      <c r="G13" s="25"/>
      <c r="H13" s="22"/>
      <c r="I13" s="21"/>
    </row>
    <row r="14" spans="2:9" ht="16.5" customHeight="1">
      <c r="B14" s="26" t="s">
        <v>13</v>
      </c>
      <c r="C14" s="23" t="s">
        <v>14</v>
      </c>
      <c r="D14" s="22"/>
      <c r="E14" s="27"/>
      <c r="F14" s="28"/>
      <c r="G14" s="25"/>
      <c r="H14" s="22"/>
      <c r="I14" s="21"/>
    </row>
    <row r="15" spans="2:20" ht="16.5" customHeight="1">
      <c r="B15" s="22"/>
      <c r="C15" s="23" t="s">
        <v>15</v>
      </c>
      <c r="D15" s="22"/>
      <c r="E15" s="25"/>
      <c r="F15" s="29"/>
      <c r="G15" s="25"/>
      <c r="H15" s="25"/>
      <c r="I15" s="21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2:20" s="31" customFormat="1" ht="18" customHeight="1">
      <c r="B16" s="32">
        <v>1</v>
      </c>
      <c r="C16" s="33" t="s">
        <v>16</v>
      </c>
      <c r="D16" s="34" t="s">
        <v>17</v>
      </c>
      <c r="E16" s="34" t="s">
        <v>18</v>
      </c>
      <c r="F16" s="35">
        <v>240482</v>
      </c>
      <c r="G16" s="94">
        <v>6862.514593</v>
      </c>
      <c r="H16" s="36">
        <v>0.0726372233</v>
      </c>
      <c r="I16" s="37"/>
      <c r="J16" s="38"/>
      <c r="K16" s="39"/>
      <c r="L16" s="40"/>
      <c r="M16" s="40"/>
      <c r="N16" s="40"/>
      <c r="O16" s="40"/>
      <c r="P16" s="40"/>
      <c r="Q16" s="40"/>
      <c r="R16" s="40"/>
      <c r="S16" s="40"/>
      <c r="T16" s="39"/>
    </row>
    <row r="17" spans="2:20" s="31" customFormat="1" ht="18" customHeight="1">
      <c r="B17" s="32">
        <v>2</v>
      </c>
      <c r="C17" s="33" t="s">
        <v>19</v>
      </c>
      <c r="D17" s="34" t="s">
        <v>20</v>
      </c>
      <c r="E17" s="34" t="s">
        <v>21</v>
      </c>
      <c r="F17" s="35">
        <v>369070</v>
      </c>
      <c r="G17" s="94">
        <v>6841.45059</v>
      </c>
      <c r="H17" s="36">
        <v>0.0724142684</v>
      </c>
      <c r="I17" s="41"/>
      <c r="J17" s="38"/>
      <c r="K17" s="39"/>
      <c r="L17" s="40"/>
      <c r="M17" s="40"/>
      <c r="N17" s="40"/>
      <c r="O17" s="40"/>
      <c r="P17" s="40"/>
      <c r="Q17" s="40"/>
      <c r="R17" s="39"/>
      <c r="S17" s="40"/>
      <c r="T17" s="39"/>
    </row>
    <row r="18" spans="2:20" s="31" customFormat="1" ht="18" customHeight="1">
      <c r="B18" s="32">
        <v>3</v>
      </c>
      <c r="C18" s="33" t="s">
        <v>22</v>
      </c>
      <c r="D18" s="34" t="s">
        <v>23</v>
      </c>
      <c r="E18" s="34" t="s">
        <v>24</v>
      </c>
      <c r="F18" s="35">
        <v>229215</v>
      </c>
      <c r="G18" s="94">
        <v>4919.2977225</v>
      </c>
      <c r="H18" s="36">
        <v>0.0520689788</v>
      </c>
      <c r="I18" s="41"/>
      <c r="J18" s="38"/>
      <c r="K18" s="39"/>
      <c r="L18" s="40"/>
      <c r="M18" s="40"/>
      <c r="N18" s="40"/>
      <c r="O18" s="40"/>
      <c r="P18" s="40"/>
      <c r="Q18" s="40"/>
      <c r="R18" s="39"/>
      <c r="S18" s="40"/>
      <c r="T18" s="39"/>
    </row>
    <row r="19" spans="2:20" s="31" customFormat="1" ht="18" customHeight="1">
      <c r="B19" s="32">
        <v>4</v>
      </c>
      <c r="C19" s="33" t="s">
        <v>25</v>
      </c>
      <c r="D19" s="34" t="s">
        <v>26</v>
      </c>
      <c r="E19" s="34" t="s">
        <v>27</v>
      </c>
      <c r="F19" s="35">
        <v>653055</v>
      </c>
      <c r="G19" s="94">
        <v>4272.6123375</v>
      </c>
      <c r="H19" s="36">
        <v>0.045224048999999995</v>
      </c>
      <c r="I19" s="41"/>
      <c r="J19" s="38"/>
      <c r="K19" s="39"/>
      <c r="L19" s="40"/>
      <c r="M19" s="40"/>
      <c r="N19" s="40"/>
      <c r="O19" s="40"/>
      <c r="P19" s="40"/>
      <c r="Q19" s="40"/>
      <c r="R19" s="39"/>
      <c r="S19" s="40"/>
      <c r="T19" s="39"/>
    </row>
    <row r="20" spans="2:20" s="31" customFormat="1" ht="18" customHeight="1">
      <c r="B20" s="32">
        <v>5</v>
      </c>
      <c r="C20" s="33" t="s">
        <v>28</v>
      </c>
      <c r="D20" s="34" t="s">
        <v>29</v>
      </c>
      <c r="E20" s="34" t="s">
        <v>30</v>
      </c>
      <c r="F20" s="35">
        <v>1205150</v>
      </c>
      <c r="G20" s="94">
        <v>3936.0199</v>
      </c>
      <c r="H20" s="36">
        <v>0.0416613404</v>
      </c>
      <c r="I20" s="41"/>
      <c r="J20" s="38"/>
      <c r="K20" s="39"/>
      <c r="L20" s="40"/>
      <c r="M20" s="40"/>
      <c r="N20" s="40"/>
      <c r="O20" s="40"/>
      <c r="P20" s="40"/>
      <c r="Q20" s="40"/>
      <c r="R20" s="39"/>
      <c r="S20" s="40"/>
      <c r="T20" s="39"/>
    </row>
    <row r="21" spans="2:20" s="42" customFormat="1" ht="18" customHeight="1">
      <c r="B21" s="32">
        <v>6</v>
      </c>
      <c r="C21" s="33" t="s">
        <v>31</v>
      </c>
      <c r="D21" s="34" t="s">
        <v>32</v>
      </c>
      <c r="E21" s="34" t="s">
        <v>33</v>
      </c>
      <c r="F21" s="35">
        <v>386160</v>
      </c>
      <c r="G21" s="94">
        <v>3510.77364</v>
      </c>
      <c r="H21" s="36">
        <v>0.0371602632</v>
      </c>
      <c r="I21" s="43"/>
      <c r="J21" s="44"/>
      <c r="K21" s="39"/>
      <c r="L21" s="40"/>
      <c r="M21" s="45"/>
      <c r="N21" s="45"/>
      <c r="O21" s="45"/>
      <c r="P21" s="45"/>
      <c r="Q21" s="45"/>
      <c r="R21" s="46"/>
      <c r="S21" s="45"/>
      <c r="T21" s="46"/>
    </row>
    <row r="22" spans="2:20" s="42" customFormat="1" ht="22.5">
      <c r="B22" s="32">
        <v>7</v>
      </c>
      <c r="C22" s="33" t="s">
        <v>34</v>
      </c>
      <c r="D22" s="34" t="s">
        <v>35</v>
      </c>
      <c r="E22" s="200" t="s">
        <v>36</v>
      </c>
      <c r="F22" s="35">
        <v>861421</v>
      </c>
      <c r="G22" s="94">
        <v>2978.793818</v>
      </c>
      <c r="H22" s="36">
        <v>0.031529450099999995</v>
      </c>
      <c r="I22" s="43"/>
      <c r="J22" s="44"/>
      <c r="K22" s="39"/>
      <c r="L22" s="40"/>
      <c r="M22" s="45"/>
      <c r="N22" s="45"/>
      <c r="O22" s="45"/>
      <c r="P22" s="45"/>
      <c r="Q22" s="45"/>
      <c r="R22" s="46"/>
      <c r="S22" s="45"/>
      <c r="T22" s="46"/>
    </row>
    <row r="23" spans="2:20" s="42" customFormat="1" ht="18" customHeight="1">
      <c r="B23" s="32">
        <v>8</v>
      </c>
      <c r="C23" s="33" t="s">
        <v>37</v>
      </c>
      <c r="D23" s="34" t="s">
        <v>38</v>
      </c>
      <c r="E23" s="34" t="s">
        <v>24</v>
      </c>
      <c r="F23" s="35">
        <v>107222</v>
      </c>
      <c r="G23" s="94">
        <v>2950.2669410000003</v>
      </c>
      <c r="H23" s="36">
        <v>0.0312275035</v>
      </c>
      <c r="I23" s="43"/>
      <c r="J23" s="44"/>
      <c r="K23" s="39"/>
      <c r="L23" s="40"/>
      <c r="M23" s="45"/>
      <c r="N23" s="45"/>
      <c r="O23" s="45"/>
      <c r="P23" s="45"/>
      <c r="Q23" s="45"/>
      <c r="R23" s="46"/>
      <c r="S23" s="45"/>
      <c r="T23" s="46"/>
    </row>
    <row r="24" spans="2:20" s="42" customFormat="1" ht="18" customHeight="1">
      <c r="B24" s="32">
        <v>9</v>
      </c>
      <c r="C24" s="33" t="s">
        <v>39</v>
      </c>
      <c r="D24" s="34" t="s">
        <v>40</v>
      </c>
      <c r="E24" s="34" t="s">
        <v>21</v>
      </c>
      <c r="F24" s="35">
        <v>505179</v>
      </c>
      <c r="G24" s="94">
        <v>2704.7283660000003</v>
      </c>
      <c r="H24" s="36">
        <v>0.0286285669</v>
      </c>
      <c r="I24" s="43"/>
      <c r="J24" s="44"/>
      <c r="K24" s="39"/>
      <c r="L24" s="40"/>
      <c r="M24" s="45"/>
      <c r="N24" s="45"/>
      <c r="O24" s="45"/>
      <c r="P24" s="45"/>
      <c r="Q24" s="45"/>
      <c r="R24" s="46"/>
      <c r="S24" s="45"/>
      <c r="T24" s="46"/>
    </row>
    <row r="25" spans="2:20" s="42" customFormat="1" ht="18" customHeight="1">
      <c r="B25" s="32">
        <v>10</v>
      </c>
      <c r="C25" s="33" t="s">
        <v>41</v>
      </c>
      <c r="D25" s="34" t="s">
        <v>42</v>
      </c>
      <c r="E25" s="34" t="s">
        <v>21</v>
      </c>
      <c r="F25" s="35">
        <v>830467</v>
      </c>
      <c r="G25" s="94">
        <v>2554.1012585</v>
      </c>
      <c r="H25" s="36">
        <v>0.0270342337</v>
      </c>
      <c r="I25" s="43"/>
      <c r="J25" s="44"/>
      <c r="K25" s="39"/>
      <c r="L25" s="40"/>
      <c r="M25" s="45"/>
      <c r="N25" s="45"/>
      <c r="O25" s="45"/>
      <c r="P25" s="45"/>
      <c r="Q25" s="45"/>
      <c r="R25" s="46"/>
      <c r="S25" s="45"/>
      <c r="T25" s="46"/>
    </row>
    <row r="26" spans="2:20" s="42" customFormat="1" ht="18" customHeight="1">
      <c r="B26" s="32">
        <v>11</v>
      </c>
      <c r="C26" s="33" t="s">
        <v>43</v>
      </c>
      <c r="D26" s="34" t="s">
        <v>44</v>
      </c>
      <c r="E26" s="34" t="s">
        <v>27</v>
      </c>
      <c r="F26" s="35">
        <v>333711</v>
      </c>
      <c r="G26" s="94">
        <v>2432.5863345</v>
      </c>
      <c r="H26" s="36">
        <v>0.0257480424</v>
      </c>
      <c r="I26" s="43"/>
      <c r="J26" s="44"/>
      <c r="K26" s="39"/>
      <c r="L26" s="40"/>
      <c r="M26" s="45"/>
      <c r="N26" s="45"/>
      <c r="O26" s="45"/>
      <c r="P26" s="45"/>
      <c r="Q26" s="45"/>
      <c r="R26" s="46"/>
      <c r="S26" s="45"/>
      <c r="T26" s="46"/>
    </row>
    <row r="27" spans="2:20" s="42" customFormat="1" ht="18" customHeight="1">
      <c r="B27" s="32">
        <v>12</v>
      </c>
      <c r="C27" s="33" t="s">
        <v>45</v>
      </c>
      <c r="D27" s="34" t="s">
        <v>46</v>
      </c>
      <c r="E27" s="34" t="s">
        <v>18</v>
      </c>
      <c r="F27" s="35">
        <v>37835</v>
      </c>
      <c r="G27" s="94">
        <v>1510.3164475</v>
      </c>
      <c r="H27" s="36">
        <v>0.0159861508</v>
      </c>
      <c r="I27" s="43"/>
      <c r="J27" s="44"/>
      <c r="K27" s="39"/>
      <c r="L27" s="40"/>
      <c r="M27" s="45"/>
      <c r="N27" s="45"/>
      <c r="O27" s="45"/>
      <c r="P27" s="45"/>
      <c r="Q27" s="45"/>
      <c r="R27" s="46"/>
      <c r="S27" s="45"/>
      <c r="T27" s="46"/>
    </row>
    <row r="28" spans="2:20" s="42" customFormat="1" ht="18" customHeight="1">
      <c r="B28" s="32">
        <v>13</v>
      </c>
      <c r="C28" s="33" t="s">
        <v>47</v>
      </c>
      <c r="D28" s="34" t="s">
        <v>48</v>
      </c>
      <c r="E28" s="34" t="s">
        <v>49</v>
      </c>
      <c r="F28" s="35">
        <v>236663</v>
      </c>
      <c r="G28" s="94">
        <v>1280.4651615</v>
      </c>
      <c r="H28" s="36">
        <v>0.013553258399999999</v>
      </c>
      <c r="I28" s="43"/>
      <c r="J28" s="44"/>
      <c r="K28" s="39"/>
      <c r="L28" s="40"/>
      <c r="M28" s="45"/>
      <c r="N28" s="45"/>
      <c r="O28" s="45"/>
      <c r="P28" s="45"/>
      <c r="Q28" s="45"/>
      <c r="R28" s="46"/>
      <c r="S28" s="45"/>
      <c r="T28" s="46"/>
    </row>
    <row r="29" spans="2:20" s="42" customFormat="1" ht="18" customHeight="1">
      <c r="B29" s="32">
        <v>14</v>
      </c>
      <c r="C29" s="33" t="s">
        <v>50</v>
      </c>
      <c r="D29" s="34" t="s">
        <v>51</v>
      </c>
      <c r="E29" s="34" t="s">
        <v>49</v>
      </c>
      <c r="F29" s="35">
        <v>40000</v>
      </c>
      <c r="G29" s="94">
        <v>913.62</v>
      </c>
      <c r="H29" s="36">
        <v>0.0096703357</v>
      </c>
      <c r="I29" s="43"/>
      <c r="J29" s="44"/>
      <c r="K29" s="39"/>
      <c r="L29" s="40"/>
      <c r="M29" s="45"/>
      <c r="N29" s="45"/>
      <c r="O29" s="45"/>
      <c r="P29" s="45"/>
      <c r="Q29" s="45"/>
      <c r="R29" s="46"/>
      <c r="S29" s="45"/>
      <c r="T29" s="46"/>
    </row>
    <row r="30" spans="2:20" s="42" customFormat="1" ht="18" customHeight="1">
      <c r="B30" s="32">
        <v>15</v>
      </c>
      <c r="C30" s="33" t="s">
        <v>52</v>
      </c>
      <c r="D30" s="34" t="s">
        <v>53</v>
      </c>
      <c r="E30" s="34" t="s">
        <v>49</v>
      </c>
      <c r="F30" s="35">
        <v>80500</v>
      </c>
      <c r="G30" s="94">
        <v>658.2485</v>
      </c>
      <c r="H30" s="36">
        <v>0.0069673211999999995</v>
      </c>
      <c r="I30" s="43"/>
      <c r="J30" s="44"/>
      <c r="K30" s="39"/>
      <c r="L30" s="40"/>
      <c r="M30" s="45"/>
      <c r="N30" s="45"/>
      <c r="O30" s="45"/>
      <c r="P30" s="45"/>
      <c r="Q30" s="45"/>
      <c r="R30" s="46"/>
      <c r="S30" s="45"/>
      <c r="T30" s="46"/>
    </row>
    <row r="31" spans="2:20" s="42" customFormat="1" ht="18" customHeight="1">
      <c r="B31" s="32">
        <v>16</v>
      </c>
      <c r="C31" s="33" t="s">
        <v>54</v>
      </c>
      <c r="D31" s="34" t="s">
        <v>55</v>
      </c>
      <c r="E31" s="34" t="s">
        <v>49</v>
      </c>
      <c r="F31" s="35">
        <v>33600</v>
      </c>
      <c r="G31" s="94">
        <v>646.6992</v>
      </c>
      <c r="H31" s="36">
        <v>0.006845076</v>
      </c>
      <c r="I31" s="43"/>
      <c r="J31" s="44"/>
      <c r="K31" s="39"/>
      <c r="L31" s="40"/>
      <c r="M31" s="45"/>
      <c r="N31" s="45"/>
      <c r="O31" s="45"/>
      <c r="P31" s="45"/>
      <c r="Q31" s="45"/>
      <c r="R31" s="46"/>
      <c r="S31" s="45"/>
      <c r="T31" s="46"/>
    </row>
    <row r="32" spans="2:20" ht="18" customHeight="1">
      <c r="B32" s="32"/>
      <c r="C32" s="47" t="s">
        <v>56</v>
      </c>
      <c r="D32" s="48"/>
      <c r="E32" s="49"/>
      <c r="F32" s="50"/>
      <c r="G32" s="51"/>
      <c r="H32" s="52"/>
      <c r="I32" s="14"/>
      <c r="J32" s="53"/>
      <c r="K32" s="39"/>
      <c r="L32" s="30"/>
      <c r="M32" s="30"/>
      <c r="N32" s="30"/>
      <c r="O32" s="30"/>
      <c r="P32" s="30"/>
      <c r="Q32" s="30"/>
      <c r="R32" s="54"/>
      <c r="S32" s="30"/>
      <c r="T32" s="54"/>
    </row>
    <row r="33" spans="2:20" s="31" customFormat="1" ht="16.5" customHeight="1">
      <c r="B33" s="32">
        <v>17</v>
      </c>
      <c r="C33" s="33" t="s">
        <v>57</v>
      </c>
      <c r="D33" s="55" t="s">
        <v>58</v>
      </c>
      <c r="E33" s="55" t="s">
        <v>59</v>
      </c>
      <c r="F33" s="35">
        <v>850500</v>
      </c>
      <c r="G33" s="94">
        <v>3544.0335</v>
      </c>
      <c r="H33" s="36">
        <v>0.0375123068</v>
      </c>
      <c r="I33" s="41"/>
      <c r="J33" s="38"/>
      <c r="K33" s="39"/>
      <c r="L33" s="40"/>
      <c r="M33" s="40"/>
      <c r="N33" s="40"/>
      <c r="O33" s="40"/>
      <c r="P33" s="40"/>
      <c r="Q33" s="40"/>
      <c r="R33" s="39"/>
      <c r="S33" s="40"/>
      <c r="T33" s="39"/>
    </row>
    <row r="34" spans="2:20" s="31" customFormat="1" ht="16.5" customHeight="1">
      <c r="B34" s="32">
        <v>18</v>
      </c>
      <c r="C34" s="33" t="s">
        <v>60</v>
      </c>
      <c r="D34" s="55" t="s">
        <v>61</v>
      </c>
      <c r="E34" s="55" t="s">
        <v>62</v>
      </c>
      <c r="F34" s="35">
        <v>264000</v>
      </c>
      <c r="G34" s="94">
        <v>3463.416</v>
      </c>
      <c r="H34" s="36">
        <v>0.0366589998</v>
      </c>
      <c r="I34" s="41"/>
      <c r="J34" s="38"/>
      <c r="K34" s="39"/>
      <c r="L34" s="40"/>
      <c r="M34" s="40"/>
      <c r="N34" s="40"/>
      <c r="O34" s="40"/>
      <c r="P34" s="40"/>
      <c r="Q34" s="40"/>
      <c r="R34" s="39"/>
      <c r="S34" s="40"/>
      <c r="T34" s="39"/>
    </row>
    <row r="35" spans="2:20" s="42" customFormat="1" ht="16.5" customHeight="1">
      <c r="B35" s="32">
        <v>19</v>
      </c>
      <c r="C35" s="33" t="s">
        <v>63</v>
      </c>
      <c r="D35" s="55" t="s">
        <v>64</v>
      </c>
      <c r="E35" s="55" t="s">
        <v>21</v>
      </c>
      <c r="F35" s="35">
        <v>555000</v>
      </c>
      <c r="G35" s="94">
        <v>1777.9425</v>
      </c>
      <c r="H35" s="36">
        <v>0.0188188753</v>
      </c>
      <c r="I35" s="43"/>
      <c r="J35" s="44"/>
      <c r="K35" s="39"/>
      <c r="L35" s="40"/>
      <c r="M35" s="45"/>
      <c r="N35" s="45"/>
      <c r="O35" s="45"/>
      <c r="P35" s="45"/>
      <c r="Q35" s="45"/>
      <c r="R35" s="46"/>
      <c r="S35" s="45"/>
      <c r="T35" s="46"/>
    </row>
    <row r="36" spans="2:20" s="42" customFormat="1" ht="16.5" customHeight="1">
      <c r="B36" s="32">
        <v>20</v>
      </c>
      <c r="C36" s="33" t="s">
        <v>65</v>
      </c>
      <c r="D36" s="55" t="s">
        <v>66</v>
      </c>
      <c r="E36" s="55" t="s">
        <v>67</v>
      </c>
      <c r="F36" s="35">
        <v>15000</v>
      </c>
      <c r="G36" s="94">
        <v>1289.865</v>
      </c>
      <c r="H36" s="36">
        <v>0.0136527523</v>
      </c>
      <c r="I36" s="43"/>
      <c r="J36" s="44"/>
      <c r="K36" s="39"/>
      <c r="L36" s="40"/>
      <c r="M36" s="45"/>
      <c r="N36" s="45"/>
      <c r="O36" s="45"/>
      <c r="P36" s="45"/>
      <c r="Q36" s="45"/>
      <c r="R36" s="46"/>
      <c r="S36" s="45"/>
      <c r="T36" s="46"/>
    </row>
    <row r="37" spans="2:20" s="42" customFormat="1" ht="16.5" customHeight="1">
      <c r="B37" s="32">
        <v>21</v>
      </c>
      <c r="C37" s="33" t="s">
        <v>68</v>
      </c>
      <c r="D37" s="55" t="s">
        <v>69</v>
      </c>
      <c r="E37" s="55" t="s">
        <v>21</v>
      </c>
      <c r="F37" s="35">
        <v>374500</v>
      </c>
      <c r="G37" s="94">
        <v>1149.3405</v>
      </c>
      <c r="H37" s="36">
        <v>0.0121653515</v>
      </c>
      <c r="I37" s="43"/>
      <c r="J37" s="44"/>
      <c r="K37" s="39"/>
      <c r="L37" s="40"/>
      <c r="M37" s="45"/>
      <c r="N37" s="45"/>
      <c r="O37" s="45"/>
      <c r="P37" s="45"/>
      <c r="Q37" s="45"/>
      <c r="R37" s="46"/>
      <c r="S37" s="45"/>
      <c r="T37" s="46"/>
    </row>
    <row r="38" spans="2:20" s="42" customFormat="1" ht="16.5" customHeight="1">
      <c r="B38" s="32">
        <v>22</v>
      </c>
      <c r="C38" s="33" t="s">
        <v>70</v>
      </c>
      <c r="D38" s="55" t="s">
        <v>71</v>
      </c>
      <c r="E38" s="55" t="s">
        <v>21</v>
      </c>
      <c r="F38" s="35">
        <v>584500</v>
      </c>
      <c r="G38" s="94">
        <v>988.3895</v>
      </c>
      <c r="H38" s="36">
        <v>0.0104617437</v>
      </c>
      <c r="I38" s="43"/>
      <c r="J38" s="44"/>
      <c r="K38" s="39"/>
      <c r="L38" s="40"/>
      <c r="M38" s="45"/>
      <c r="N38" s="45"/>
      <c r="O38" s="45"/>
      <c r="P38" s="45"/>
      <c r="Q38" s="45"/>
      <c r="R38" s="46"/>
      <c r="S38" s="45"/>
      <c r="T38" s="46"/>
    </row>
    <row r="39" spans="2:20" s="42" customFormat="1" ht="16.5" customHeight="1">
      <c r="B39" s="32">
        <v>23</v>
      </c>
      <c r="C39" s="33" t="s">
        <v>72</v>
      </c>
      <c r="D39" s="55" t="s">
        <v>73</v>
      </c>
      <c r="E39" s="55" t="s">
        <v>75</v>
      </c>
      <c r="F39" s="35">
        <v>156400</v>
      </c>
      <c r="G39" s="94">
        <v>776.4478</v>
      </c>
      <c r="H39" s="36">
        <v>0.008218417799999999</v>
      </c>
      <c r="I39" s="43"/>
      <c r="J39" s="44"/>
      <c r="K39" s="39"/>
      <c r="L39" s="40"/>
      <c r="M39" s="45"/>
      <c r="N39" s="45"/>
      <c r="O39" s="45"/>
      <c r="P39" s="45"/>
      <c r="Q39" s="45"/>
      <c r="R39" s="46"/>
      <c r="S39" s="45"/>
      <c r="T39" s="46"/>
    </row>
    <row r="40" spans="2:20" ht="16.5" customHeight="1">
      <c r="B40" s="32">
        <v>24</v>
      </c>
      <c r="C40" s="33" t="s">
        <v>74</v>
      </c>
      <c r="D40" s="48"/>
      <c r="E40" s="34" t="s">
        <v>75</v>
      </c>
      <c r="F40" s="35">
        <v>-156400</v>
      </c>
      <c r="G40" s="56">
        <v>-779.9668</v>
      </c>
      <c r="H40" s="57">
        <v>-0.0082556652</v>
      </c>
      <c r="I40" s="14"/>
      <c r="J40" s="53"/>
      <c r="K40" s="39"/>
      <c r="L40" s="30"/>
      <c r="M40" s="30"/>
      <c r="N40" s="30"/>
      <c r="O40" s="30"/>
      <c r="P40" s="30"/>
      <c r="Q40" s="30"/>
      <c r="R40" s="54"/>
      <c r="S40" s="30"/>
      <c r="T40" s="54"/>
    </row>
    <row r="41" spans="2:20" ht="16.5" customHeight="1">
      <c r="B41" s="32">
        <v>25</v>
      </c>
      <c r="C41" s="33" t="s">
        <v>76</v>
      </c>
      <c r="D41" s="48"/>
      <c r="E41" s="34" t="s">
        <v>21</v>
      </c>
      <c r="F41" s="35">
        <v>-584500</v>
      </c>
      <c r="G41" s="56">
        <v>-994.52675</v>
      </c>
      <c r="H41" s="57">
        <v>-0.0105267043</v>
      </c>
      <c r="I41" s="14"/>
      <c r="J41" s="53"/>
      <c r="K41" s="39"/>
      <c r="L41" s="30"/>
      <c r="M41" s="30"/>
      <c r="N41" s="30"/>
      <c r="O41" s="30"/>
      <c r="P41" s="30"/>
      <c r="Q41" s="30"/>
      <c r="R41" s="54"/>
      <c r="S41" s="30"/>
      <c r="T41" s="54"/>
    </row>
    <row r="42" spans="2:20" ht="16.5" customHeight="1">
      <c r="B42" s="32">
        <v>26</v>
      </c>
      <c r="C42" s="58" t="s">
        <v>77</v>
      </c>
      <c r="D42" s="48"/>
      <c r="E42" s="34" t="s">
        <v>21</v>
      </c>
      <c r="F42" s="35">
        <v>-374500</v>
      </c>
      <c r="G42" s="56">
        <v>-1154.02175</v>
      </c>
      <c r="H42" s="57">
        <v>-0.0122149009</v>
      </c>
      <c r="I42" s="14"/>
      <c r="J42" s="53"/>
      <c r="K42" s="39"/>
      <c r="L42" s="30"/>
      <c r="M42" s="30"/>
      <c r="N42" s="30"/>
      <c r="O42" s="30"/>
      <c r="P42" s="30"/>
      <c r="Q42" s="30"/>
      <c r="R42" s="54"/>
      <c r="S42" s="30"/>
      <c r="T42" s="54"/>
    </row>
    <row r="43" spans="2:20" ht="16.5" customHeight="1">
      <c r="B43" s="32">
        <v>27</v>
      </c>
      <c r="C43" s="33" t="s">
        <v>78</v>
      </c>
      <c r="D43" s="48"/>
      <c r="E43" s="34" t="s">
        <v>67</v>
      </c>
      <c r="F43" s="35">
        <v>-15000</v>
      </c>
      <c r="G43" s="56">
        <v>-1293.96</v>
      </c>
      <c r="H43" s="57">
        <v>-0.0136960964</v>
      </c>
      <c r="I43" s="14"/>
      <c r="J43" s="53"/>
      <c r="K43" s="39"/>
      <c r="L43" s="30"/>
      <c r="M43" s="30"/>
      <c r="N43" s="30"/>
      <c r="O43" s="30"/>
      <c r="P43" s="30"/>
      <c r="Q43" s="30"/>
      <c r="R43" s="54"/>
      <c r="S43" s="30"/>
      <c r="T43" s="54"/>
    </row>
    <row r="44" spans="2:20" ht="16.5" customHeight="1">
      <c r="B44" s="32">
        <v>28</v>
      </c>
      <c r="C44" s="58" t="s">
        <v>79</v>
      </c>
      <c r="D44" s="48"/>
      <c r="E44" s="34" t="s">
        <v>21</v>
      </c>
      <c r="F44" s="35">
        <v>-555000</v>
      </c>
      <c r="G44" s="56">
        <v>-1788.21</v>
      </c>
      <c r="H44" s="57">
        <v>-0.018927553</v>
      </c>
      <c r="I44" s="14"/>
      <c r="J44" s="53"/>
      <c r="K44" s="39"/>
      <c r="L44" s="30"/>
      <c r="M44" s="30"/>
      <c r="N44" s="30"/>
      <c r="O44" s="30"/>
      <c r="P44" s="30"/>
      <c r="Q44" s="30"/>
      <c r="R44" s="54"/>
      <c r="S44" s="30"/>
      <c r="T44" s="54"/>
    </row>
    <row r="45" spans="2:20" ht="16.5" customHeight="1">
      <c r="B45" s="32">
        <v>29</v>
      </c>
      <c r="C45" s="58" t="s">
        <v>80</v>
      </c>
      <c r="D45" s="48"/>
      <c r="E45" s="34" t="s">
        <v>62</v>
      </c>
      <c r="F45" s="35">
        <v>-264000</v>
      </c>
      <c r="G45" s="56">
        <v>-3484.932</v>
      </c>
      <c r="H45" s="57">
        <v>-0.0368867389</v>
      </c>
      <c r="I45" s="14"/>
      <c r="J45" s="53"/>
      <c r="K45" s="39"/>
      <c r="L45" s="30"/>
      <c r="M45" s="30"/>
      <c r="N45" s="30"/>
      <c r="O45" s="30"/>
      <c r="P45" s="30"/>
      <c r="Q45" s="30"/>
      <c r="R45" s="54"/>
      <c r="S45" s="30"/>
      <c r="T45" s="54"/>
    </row>
    <row r="46" spans="2:20" ht="16.5" customHeight="1">
      <c r="B46" s="32">
        <v>30</v>
      </c>
      <c r="C46" s="58" t="s">
        <v>81</v>
      </c>
      <c r="D46" s="48"/>
      <c r="E46" s="34" t="s">
        <v>59</v>
      </c>
      <c r="F46" s="35">
        <v>-850500</v>
      </c>
      <c r="G46" s="56">
        <v>-3556.791</v>
      </c>
      <c r="H46" s="57">
        <v>-0.0376473403</v>
      </c>
      <c r="I46" s="14"/>
      <c r="J46" s="53"/>
      <c r="K46" s="39"/>
      <c r="L46" s="30"/>
      <c r="M46" s="30"/>
      <c r="N46" s="30"/>
      <c r="O46" s="30"/>
      <c r="P46" s="30"/>
      <c r="Q46" s="30"/>
      <c r="R46" s="54"/>
      <c r="S46" s="30"/>
      <c r="T46" s="54"/>
    </row>
    <row r="47" spans="2:20" ht="16.5" customHeight="1">
      <c r="B47" s="26"/>
      <c r="C47" s="23" t="s">
        <v>82</v>
      </c>
      <c r="D47" s="59"/>
      <c r="E47" s="49"/>
      <c r="F47" s="60"/>
      <c r="G47" s="49"/>
      <c r="H47" s="61"/>
      <c r="I47" s="14"/>
      <c r="J47" s="53"/>
      <c r="K47" s="54"/>
      <c r="L47" s="30"/>
      <c r="M47" s="30"/>
      <c r="N47" s="30"/>
      <c r="O47" s="30"/>
      <c r="P47" s="30"/>
      <c r="Q47" s="30"/>
      <c r="R47" s="54"/>
      <c r="S47" s="30"/>
      <c r="T47" s="54"/>
    </row>
    <row r="48" spans="2:20" s="31" customFormat="1" ht="16.5" customHeight="1">
      <c r="B48" s="32">
        <v>31</v>
      </c>
      <c r="C48" s="33" t="s">
        <v>83</v>
      </c>
      <c r="D48" s="34" t="s">
        <v>84</v>
      </c>
      <c r="E48" s="34" t="s">
        <v>202</v>
      </c>
      <c r="F48" s="35">
        <v>15093</v>
      </c>
      <c r="G48" s="94">
        <v>9939.3221513</v>
      </c>
      <c r="H48" s="36">
        <v>0.10520411319999999</v>
      </c>
      <c r="I48" s="62"/>
      <c r="J48" s="63"/>
      <c r="K48" s="39"/>
      <c r="L48" s="40"/>
      <c r="M48" s="40"/>
      <c r="N48" s="40"/>
      <c r="O48" s="40"/>
      <c r="P48" s="40"/>
      <c r="Q48" s="40"/>
      <c r="R48" s="39"/>
      <c r="S48" s="40"/>
      <c r="T48" s="39"/>
    </row>
    <row r="49" spans="2:20" s="31" customFormat="1" ht="16.5" customHeight="1">
      <c r="B49" s="32">
        <v>32</v>
      </c>
      <c r="C49" s="33" t="s">
        <v>85</v>
      </c>
      <c r="D49" s="34" t="s">
        <v>86</v>
      </c>
      <c r="E49" s="34" t="s">
        <v>202</v>
      </c>
      <c r="F49" s="35">
        <v>42580</v>
      </c>
      <c r="G49" s="94">
        <v>4806.633507</v>
      </c>
      <c r="H49" s="36">
        <v>0.050876469</v>
      </c>
      <c r="I49" s="62"/>
      <c r="J49" s="63"/>
      <c r="K49" s="39"/>
      <c r="L49" s="40"/>
      <c r="M49" s="40"/>
      <c r="N49" s="40"/>
      <c r="O49" s="40"/>
      <c r="P49" s="40"/>
      <c r="Q49" s="40"/>
      <c r="R49" s="39"/>
      <c r="S49" s="40"/>
      <c r="T49" s="39"/>
    </row>
    <row r="50" spans="2:20" s="31" customFormat="1" ht="16.5" customHeight="1">
      <c r="B50" s="32">
        <v>33</v>
      </c>
      <c r="C50" s="33" t="s">
        <v>87</v>
      </c>
      <c r="D50" s="34" t="s">
        <v>88</v>
      </c>
      <c r="E50" s="34" t="s">
        <v>89</v>
      </c>
      <c r="F50" s="35">
        <v>39675</v>
      </c>
      <c r="G50" s="94">
        <v>3044.2804482</v>
      </c>
      <c r="H50" s="36">
        <v>0.0322226023</v>
      </c>
      <c r="I50" s="62"/>
      <c r="J50" s="63"/>
      <c r="K50" s="39"/>
      <c r="L50" s="40"/>
      <c r="M50" s="40"/>
      <c r="N50" s="40"/>
      <c r="O50" s="40"/>
      <c r="P50" s="40"/>
      <c r="Q50" s="40"/>
      <c r="R50" s="39"/>
      <c r="S50" s="40"/>
      <c r="T50" s="39"/>
    </row>
    <row r="51" spans="2:20" s="31" customFormat="1" ht="16.5" customHeight="1">
      <c r="B51" s="32">
        <v>34</v>
      </c>
      <c r="C51" s="33" t="s">
        <v>90</v>
      </c>
      <c r="D51" s="34" t="s">
        <v>91</v>
      </c>
      <c r="E51" s="34" t="s">
        <v>92</v>
      </c>
      <c r="F51" s="35">
        <v>17755</v>
      </c>
      <c r="G51" s="94">
        <v>2723.8970277999997</v>
      </c>
      <c r="H51" s="36">
        <v>0.0288314602</v>
      </c>
      <c r="I51" s="62"/>
      <c r="J51" s="63"/>
      <c r="K51" s="39"/>
      <c r="L51" s="40"/>
      <c r="M51" s="40"/>
      <c r="N51" s="40"/>
      <c r="O51" s="40"/>
      <c r="P51" s="40"/>
      <c r="Q51" s="40"/>
      <c r="R51" s="39"/>
      <c r="S51" s="40"/>
      <c r="T51" s="39"/>
    </row>
    <row r="52" spans="2:20" s="31" customFormat="1" ht="16.5" customHeight="1">
      <c r="B52" s="32">
        <v>35</v>
      </c>
      <c r="C52" s="33" t="s">
        <v>93</v>
      </c>
      <c r="D52" s="34" t="s">
        <v>94</v>
      </c>
      <c r="E52" s="34" t="s">
        <v>95</v>
      </c>
      <c r="F52" s="35">
        <v>40690</v>
      </c>
      <c r="G52" s="94">
        <v>2259.9216725</v>
      </c>
      <c r="H52" s="36">
        <v>0.023920449700000002</v>
      </c>
      <c r="I52" s="62"/>
      <c r="J52" s="63"/>
      <c r="K52" s="39"/>
      <c r="L52" s="40"/>
      <c r="M52" s="40"/>
      <c r="N52" s="40"/>
      <c r="O52" s="40"/>
      <c r="P52" s="40"/>
      <c r="Q52" s="40"/>
      <c r="R52" s="39"/>
      <c r="S52" s="40"/>
      <c r="T52" s="39"/>
    </row>
    <row r="53" spans="2:20" s="31" customFormat="1" ht="16.5" customHeight="1">
      <c r="B53" s="32">
        <v>36</v>
      </c>
      <c r="C53" s="33" t="s">
        <v>96</v>
      </c>
      <c r="D53" s="34" t="s">
        <v>97</v>
      </c>
      <c r="E53" s="34" t="s">
        <v>98</v>
      </c>
      <c r="F53" s="35">
        <v>20920</v>
      </c>
      <c r="G53" s="94">
        <v>2070.5527815</v>
      </c>
      <c r="H53" s="36">
        <v>0.021916048799999997</v>
      </c>
      <c r="I53" s="62"/>
      <c r="J53" s="63"/>
      <c r="K53" s="39"/>
      <c r="L53" s="40"/>
      <c r="M53" s="40"/>
      <c r="N53" s="40"/>
      <c r="O53" s="40"/>
      <c r="P53" s="40"/>
      <c r="Q53" s="40"/>
      <c r="R53" s="39"/>
      <c r="S53" s="40"/>
      <c r="T53" s="39"/>
    </row>
    <row r="54" spans="2:20" s="31" customFormat="1" ht="16.5" customHeight="1">
      <c r="B54" s="32">
        <v>37</v>
      </c>
      <c r="C54" s="33" t="s">
        <v>99</v>
      </c>
      <c r="D54" s="64"/>
      <c r="E54" s="34" t="s">
        <v>100</v>
      </c>
      <c r="F54" s="35">
        <v>-13543000</v>
      </c>
      <c r="G54" s="65">
        <v>-8783.651225</v>
      </c>
      <c r="H54" s="66">
        <v>-0.09297175640000001</v>
      </c>
      <c r="I54" s="41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2:20" s="31" customFormat="1" ht="16.5" customHeight="1">
      <c r="B55" s="32">
        <v>38</v>
      </c>
      <c r="C55" s="33" t="s">
        <v>101</v>
      </c>
      <c r="D55" s="64"/>
      <c r="E55" s="34" t="s">
        <v>100</v>
      </c>
      <c r="F55" s="35">
        <v>-19057000</v>
      </c>
      <c r="G55" s="65">
        <v>-12319.874075</v>
      </c>
      <c r="H55" s="66">
        <v>-0.1304013903</v>
      </c>
      <c r="I55" s="41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2:20" s="31" customFormat="1" ht="16.5" customHeight="1">
      <c r="B56" s="32"/>
      <c r="C56" s="67"/>
      <c r="D56" s="64"/>
      <c r="E56" s="49"/>
      <c r="F56" s="68"/>
      <c r="G56" s="65"/>
      <c r="H56" s="66"/>
      <c r="I56" s="41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2:20" ht="15">
      <c r="B57" s="26" t="s">
        <v>102</v>
      </c>
      <c r="C57" s="23" t="s">
        <v>103</v>
      </c>
      <c r="D57" s="23"/>
      <c r="E57" s="25"/>
      <c r="F57" s="69" t="s">
        <v>104</v>
      </c>
      <c r="G57" s="70" t="s">
        <v>104</v>
      </c>
      <c r="H57" s="71" t="s">
        <v>104</v>
      </c>
      <c r="I57" s="14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2:20" ht="15">
      <c r="B58" s="26" t="s">
        <v>105</v>
      </c>
      <c r="C58" s="72" t="s">
        <v>105</v>
      </c>
      <c r="D58" s="73" t="s">
        <v>105</v>
      </c>
      <c r="E58" s="73" t="s">
        <v>105</v>
      </c>
      <c r="F58" s="74"/>
      <c r="G58" s="75"/>
      <c r="H58" s="74"/>
      <c r="I58" s="14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1:20" ht="15">
      <c r="A59" s="76"/>
      <c r="B59" s="22"/>
      <c r="C59" s="23"/>
      <c r="D59" s="23"/>
      <c r="E59" s="77" t="s">
        <v>106</v>
      </c>
      <c r="F59" s="27" t="s">
        <v>105</v>
      </c>
      <c r="G59" s="27">
        <f>SUM(G16:G58)-G55-G54-G46-G45-G44-G43-G42-G41-G40</f>
        <v>86806.53719830002</v>
      </c>
      <c r="H59" s="78">
        <f>SUM(H16:H58)-H55-H54-H46-H45-H44-H43-H42-H41-H40</f>
        <v>0.9188156521999996</v>
      </c>
      <c r="I59" s="14"/>
      <c r="J59" s="79">
        <f>G59/$G$77</f>
        <v>0.9188156603266233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2:20" ht="15">
      <c r="B60" s="22"/>
      <c r="C60" s="22"/>
      <c r="D60" s="22"/>
      <c r="E60" s="25"/>
      <c r="F60" s="80"/>
      <c r="G60" s="80"/>
      <c r="H60" s="81"/>
      <c r="I60" s="14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</row>
    <row r="61" spans="2:20" ht="15">
      <c r="B61" s="22"/>
      <c r="C61" s="82" t="s">
        <v>107</v>
      </c>
      <c r="D61" s="22"/>
      <c r="E61" s="25"/>
      <c r="F61" s="80"/>
      <c r="G61" s="80"/>
      <c r="H61" s="81"/>
      <c r="I61" s="14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2:9" ht="15">
      <c r="B62" s="22"/>
      <c r="C62" s="23" t="s">
        <v>108</v>
      </c>
      <c r="D62" s="23"/>
      <c r="E62" s="27"/>
      <c r="F62" s="83"/>
      <c r="G62" s="84"/>
      <c r="H62" s="83"/>
      <c r="I62" s="85"/>
    </row>
    <row r="63" spans="1:9" ht="15">
      <c r="A63" s="86"/>
      <c r="B63" s="22"/>
      <c r="C63" s="87" t="s">
        <v>109</v>
      </c>
      <c r="D63" s="22"/>
      <c r="E63" s="25"/>
      <c r="F63" s="83"/>
      <c r="G63" s="88" t="s">
        <v>104</v>
      </c>
      <c r="H63" s="89" t="s">
        <v>104</v>
      </c>
      <c r="I63" s="85"/>
    </row>
    <row r="64" spans="1:10" ht="15">
      <c r="A64" s="86"/>
      <c r="B64" s="22"/>
      <c r="C64" s="87" t="s">
        <v>110</v>
      </c>
      <c r="D64" s="22"/>
      <c r="E64" s="25"/>
      <c r="F64" s="83"/>
      <c r="G64" s="88" t="s">
        <v>104</v>
      </c>
      <c r="H64" s="89" t="s">
        <v>104</v>
      </c>
      <c r="I64" s="85"/>
      <c r="J64" s="90"/>
    </row>
    <row r="65" spans="1:10" ht="15">
      <c r="A65" s="86"/>
      <c r="B65" s="22"/>
      <c r="C65" s="87" t="s">
        <v>111</v>
      </c>
      <c r="D65" s="22"/>
      <c r="E65" s="25"/>
      <c r="F65" s="83"/>
      <c r="G65" s="91">
        <v>494.2955</v>
      </c>
      <c r="H65" s="92">
        <v>0.0052319382</v>
      </c>
      <c r="I65" s="85"/>
      <c r="J65" s="79">
        <f>G65/$G$77</f>
        <v>0.0052319382950558775</v>
      </c>
    </row>
    <row r="66" spans="1:10" ht="15">
      <c r="A66" s="86"/>
      <c r="B66" s="22"/>
      <c r="C66" s="87" t="s">
        <v>112</v>
      </c>
      <c r="D66" s="22"/>
      <c r="E66" s="25"/>
      <c r="F66" s="93"/>
      <c r="G66" s="94">
        <f>4707.7411378-749.46</f>
        <v>3958.2811377999997</v>
      </c>
      <c r="H66" s="36">
        <v>0.0419</v>
      </c>
      <c r="I66" s="85"/>
      <c r="J66" s="79">
        <f>G66/$G$77</f>
        <v>0.04189696784100436</v>
      </c>
    </row>
    <row r="67" spans="1:10" s="101" customFormat="1" ht="15">
      <c r="A67" s="95"/>
      <c r="B67" s="23"/>
      <c r="C67" s="96" t="s">
        <v>113</v>
      </c>
      <c r="D67" s="23" t="s">
        <v>105</v>
      </c>
      <c r="E67" s="27" t="s">
        <v>105</v>
      </c>
      <c r="F67" s="97"/>
      <c r="G67" s="51"/>
      <c r="H67" s="98"/>
      <c r="I67" s="99" t="s">
        <v>105</v>
      </c>
      <c r="J67" s="100"/>
    </row>
    <row r="68" spans="1:10" ht="15">
      <c r="A68" s="86"/>
      <c r="B68" s="22"/>
      <c r="C68" s="102" t="s">
        <v>114</v>
      </c>
      <c r="D68" s="22"/>
      <c r="E68" s="25"/>
      <c r="F68" s="103"/>
      <c r="G68" s="56">
        <v>900</v>
      </c>
      <c r="H68" s="104">
        <v>0.009526173</v>
      </c>
      <c r="I68" s="85"/>
      <c r="J68" s="79">
        <f>G68/$G$77</f>
        <v>0.009526173039306023</v>
      </c>
    </row>
    <row r="69" spans="1:11" ht="15">
      <c r="A69" s="86"/>
      <c r="B69" s="22"/>
      <c r="C69" s="105" t="s">
        <v>115</v>
      </c>
      <c r="D69" s="22"/>
      <c r="E69" s="25"/>
      <c r="F69" s="103"/>
      <c r="G69" s="56"/>
      <c r="H69" s="104" t="s">
        <v>105</v>
      </c>
      <c r="I69" s="85"/>
      <c r="J69" s="79"/>
      <c r="K69" s="90"/>
    </row>
    <row r="70" spans="1:11" ht="15">
      <c r="A70" s="86"/>
      <c r="B70" s="22"/>
      <c r="C70" s="102" t="s">
        <v>114</v>
      </c>
      <c r="D70" s="22"/>
      <c r="E70" s="25"/>
      <c r="F70" s="103"/>
      <c r="G70" s="56">
        <v>5</v>
      </c>
      <c r="H70" s="104">
        <v>5.2923199999999995E-05</v>
      </c>
      <c r="I70" s="85"/>
      <c r="J70" s="79">
        <f>G70/$G$77</f>
        <v>5.2923183551700126E-05</v>
      </c>
      <c r="K70" s="106"/>
    </row>
    <row r="71" spans="1:10" ht="15">
      <c r="A71" s="86"/>
      <c r="B71" s="22"/>
      <c r="C71" s="102"/>
      <c r="D71" s="22"/>
      <c r="E71" s="25"/>
      <c r="F71" s="103"/>
      <c r="G71" s="56"/>
      <c r="H71" s="107"/>
      <c r="I71" s="85"/>
      <c r="J71" s="79"/>
    </row>
    <row r="72" spans="1:13" ht="15">
      <c r="A72" s="86"/>
      <c r="B72" s="22"/>
      <c r="C72" s="87" t="s">
        <v>116</v>
      </c>
      <c r="D72" s="22"/>
      <c r="E72" s="25"/>
      <c r="F72" s="103"/>
      <c r="G72" s="56">
        <v>2312.44</v>
      </c>
      <c r="H72" s="108">
        <f>G72/G77</f>
        <v>0.02447633731445869</v>
      </c>
      <c r="I72" s="85" t="s">
        <v>105</v>
      </c>
      <c r="J72" s="79">
        <f>G72/$G$77</f>
        <v>0.02447633731445869</v>
      </c>
      <c r="L72" s="90"/>
      <c r="M72" s="1" t="s">
        <v>105</v>
      </c>
    </row>
    <row r="73" spans="1:12" ht="15">
      <c r="A73" s="86"/>
      <c r="B73" s="22"/>
      <c r="C73" s="102"/>
      <c r="D73" s="22"/>
      <c r="E73" s="77" t="s">
        <v>106</v>
      </c>
      <c r="F73" s="103"/>
      <c r="G73" s="109">
        <f>SUM(G63:G72)</f>
        <v>7670.016637799999</v>
      </c>
      <c r="H73" s="110">
        <f>SUM(H63:H72)</f>
        <v>0.0811873717144587</v>
      </c>
      <c r="I73" s="111" t="s">
        <v>105</v>
      </c>
      <c r="J73" s="90" t="s">
        <v>117</v>
      </c>
      <c r="L73" s="90"/>
    </row>
    <row r="74" spans="1:10" ht="15" hidden="1">
      <c r="A74" s="86"/>
      <c r="B74" s="22"/>
      <c r="C74" s="102"/>
      <c r="D74" s="22"/>
      <c r="E74" s="25"/>
      <c r="F74" s="103"/>
      <c r="G74" s="112"/>
      <c r="H74" s="113"/>
      <c r="I74" s="85"/>
      <c r="J74" s="90"/>
    </row>
    <row r="75" spans="1:13" ht="15" hidden="1">
      <c r="A75" s="86"/>
      <c r="B75" s="22"/>
      <c r="C75" s="96" t="s">
        <v>118</v>
      </c>
      <c r="D75" s="22"/>
      <c r="E75" s="25"/>
      <c r="F75" s="103"/>
      <c r="G75" s="114">
        <f>(35718.91-G72+G55+G54+G46+G45+G44+G43+G42+G41+G40)*0</f>
        <v>0</v>
      </c>
      <c r="H75" s="115">
        <f>G75/G77</f>
        <v>0</v>
      </c>
      <c r="I75" s="85"/>
      <c r="J75" s="79">
        <f>G75/$G$77</f>
        <v>0</v>
      </c>
      <c r="L75" s="90"/>
      <c r="M75" s="116" t="s">
        <v>105</v>
      </c>
    </row>
    <row r="76" spans="1:10" ht="15">
      <c r="A76" s="86"/>
      <c r="B76" s="22"/>
      <c r="C76" s="102"/>
      <c r="D76" s="22"/>
      <c r="E76" s="25"/>
      <c r="F76" s="103"/>
      <c r="G76" s="112"/>
      <c r="H76" s="113"/>
      <c r="I76" s="85"/>
      <c r="J76" s="90"/>
    </row>
    <row r="77" spans="1:10" ht="18" customHeight="1">
      <c r="A77" s="76"/>
      <c r="B77" s="23"/>
      <c r="C77" s="23" t="s">
        <v>119</v>
      </c>
      <c r="D77" s="23"/>
      <c r="E77" s="27"/>
      <c r="F77" s="27"/>
      <c r="G77" s="27">
        <f>G75+G73+G59</f>
        <v>94476.55383610002</v>
      </c>
      <c r="H77" s="78">
        <f>H75+H73+H59</f>
        <v>1.0000030239144584</v>
      </c>
      <c r="I77" s="85"/>
      <c r="J77" s="79" t="s">
        <v>117</v>
      </c>
    </row>
    <row r="78" spans="2:10" ht="15">
      <c r="B78" s="117"/>
      <c r="C78" s="118"/>
      <c r="D78" s="118"/>
      <c r="E78" s="119"/>
      <c r="F78" s="119"/>
      <c r="G78" s="120"/>
      <c r="H78" s="121" t="s">
        <v>105</v>
      </c>
      <c r="I78" s="111" t="s">
        <v>105</v>
      </c>
      <c r="J78" s="90" t="s">
        <v>117</v>
      </c>
    </row>
    <row r="79" spans="2:9" ht="15">
      <c r="B79" s="122" t="s">
        <v>120</v>
      </c>
      <c r="C79" s="123"/>
      <c r="D79" s="123"/>
      <c r="E79" s="123"/>
      <c r="F79" s="124"/>
      <c r="G79" s="125"/>
      <c r="H79" s="126" t="s">
        <v>105</v>
      </c>
      <c r="I79" s="85"/>
    </row>
    <row r="80" spans="2:9" ht="15">
      <c r="B80" s="127" t="s">
        <v>121</v>
      </c>
      <c r="C80" s="128" t="s">
        <v>201</v>
      </c>
      <c r="D80" s="123"/>
      <c r="E80" s="123"/>
      <c r="F80" s="124"/>
      <c r="G80" s="125"/>
      <c r="H80" s="126" t="s">
        <v>105</v>
      </c>
      <c r="I80" s="85"/>
    </row>
    <row r="81" spans="2:9" ht="15">
      <c r="B81" s="127" t="s">
        <v>122</v>
      </c>
      <c r="C81" s="128" t="s">
        <v>123</v>
      </c>
      <c r="D81" s="123"/>
      <c r="E81" s="123"/>
      <c r="F81" s="124"/>
      <c r="G81" s="125"/>
      <c r="H81" s="126" t="s">
        <v>105</v>
      </c>
      <c r="I81" s="85"/>
    </row>
    <row r="82" spans="2:9" ht="15">
      <c r="B82" s="127" t="s">
        <v>124</v>
      </c>
      <c r="C82" s="128" t="s">
        <v>125</v>
      </c>
      <c r="D82" s="128"/>
      <c r="E82" s="128"/>
      <c r="F82" s="128"/>
      <c r="G82" s="129"/>
      <c r="H82" s="130" t="s">
        <v>105</v>
      </c>
      <c r="I82" s="131"/>
    </row>
    <row r="83" spans="2:9" ht="15">
      <c r="B83" s="127"/>
      <c r="C83" s="132" t="s">
        <v>126</v>
      </c>
      <c r="D83" s="133" t="s">
        <v>200</v>
      </c>
      <c r="E83" s="133" t="s">
        <v>127</v>
      </c>
      <c r="F83" s="128"/>
      <c r="G83" s="129"/>
      <c r="H83" s="134" t="s">
        <v>105</v>
      </c>
      <c r="I83" s="131"/>
    </row>
    <row r="84" spans="2:9" ht="15">
      <c r="B84" s="127"/>
      <c r="C84" s="135" t="s">
        <v>128</v>
      </c>
      <c r="D84" s="136">
        <v>23.2267</v>
      </c>
      <c r="E84" s="136">
        <v>23.4262</v>
      </c>
      <c r="F84" s="128"/>
      <c r="G84" s="129"/>
      <c r="H84" s="130" t="s">
        <v>105</v>
      </c>
      <c r="I84" s="131"/>
    </row>
    <row r="85" spans="2:9" ht="15">
      <c r="B85" s="127"/>
      <c r="C85" s="135" t="s">
        <v>129</v>
      </c>
      <c r="D85" s="136">
        <v>22.6968</v>
      </c>
      <c r="E85" s="136">
        <v>22.8816</v>
      </c>
      <c r="F85" s="128"/>
      <c r="G85" s="129"/>
      <c r="H85" s="130"/>
      <c r="I85" s="131"/>
    </row>
    <row r="86" spans="2:9" s="31" customFormat="1" ht="15">
      <c r="B86" s="137"/>
      <c r="C86" s="128" t="s">
        <v>130</v>
      </c>
      <c r="D86" s="128"/>
      <c r="E86" s="128"/>
      <c r="F86" s="128"/>
      <c r="G86" s="129"/>
      <c r="H86" s="130"/>
      <c r="I86" s="131"/>
    </row>
    <row r="87" spans="2:9" s="31" customFormat="1" ht="12.75" customHeight="1">
      <c r="B87" s="127" t="s">
        <v>131</v>
      </c>
      <c r="C87" s="138" t="s">
        <v>132</v>
      </c>
      <c r="D87" s="128"/>
      <c r="E87" s="128"/>
      <c r="F87" s="128"/>
      <c r="G87" s="129"/>
      <c r="H87" s="130"/>
      <c r="I87" s="131"/>
    </row>
    <row r="88" spans="2:9" s="31" customFormat="1" ht="12.75" customHeight="1">
      <c r="B88" s="127" t="s">
        <v>133</v>
      </c>
      <c r="C88" s="138" t="s">
        <v>134</v>
      </c>
      <c r="D88" s="128"/>
      <c r="E88" s="128"/>
      <c r="F88" s="128"/>
      <c r="G88" s="129"/>
      <c r="H88" s="130"/>
      <c r="I88" s="131"/>
    </row>
    <row r="89" spans="2:9" s="31" customFormat="1" ht="12.75" customHeight="1">
      <c r="B89" s="127" t="s">
        <v>135</v>
      </c>
      <c r="C89" s="128" t="s">
        <v>136</v>
      </c>
      <c r="D89" s="128"/>
      <c r="E89" s="128"/>
      <c r="F89" s="128"/>
      <c r="G89" s="129"/>
      <c r="H89" s="130"/>
      <c r="I89" s="131"/>
    </row>
    <row r="90" spans="2:9" s="31" customFormat="1" ht="12.75" customHeight="1">
      <c r="B90" s="137"/>
      <c r="C90" s="128" t="s">
        <v>137</v>
      </c>
      <c r="D90" s="128"/>
      <c r="E90" s="128"/>
      <c r="F90" s="128"/>
      <c r="G90" s="129"/>
      <c r="H90" s="130"/>
      <c r="I90" s="131"/>
    </row>
    <row r="91" spans="2:9" s="31" customFormat="1" ht="12.75" customHeight="1">
      <c r="B91" s="127" t="s">
        <v>138</v>
      </c>
      <c r="C91" s="128" t="s">
        <v>139</v>
      </c>
      <c r="D91" s="128"/>
      <c r="E91" s="128"/>
      <c r="F91" s="128"/>
      <c r="G91" s="129"/>
      <c r="H91" s="130"/>
      <c r="I91" s="41"/>
    </row>
    <row r="92" spans="2:9" s="31" customFormat="1" ht="12.75" customHeight="1">
      <c r="B92" s="127" t="s">
        <v>140</v>
      </c>
      <c r="C92" s="139" t="s">
        <v>141</v>
      </c>
      <c r="D92" s="128"/>
      <c r="E92" s="128"/>
      <c r="F92" s="128"/>
      <c r="G92" s="129"/>
      <c r="H92" s="130"/>
      <c r="I92" s="41"/>
    </row>
    <row r="93" spans="2:9" s="31" customFormat="1" ht="12.75" customHeight="1">
      <c r="B93" s="127" t="s">
        <v>142</v>
      </c>
      <c r="C93" s="139" t="s">
        <v>143</v>
      </c>
      <c r="D93" s="128"/>
      <c r="E93" s="128"/>
      <c r="F93" s="128"/>
      <c r="G93" s="129"/>
      <c r="H93" s="130"/>
      <c r="I93" s="41"/>
    </row>
    <row r="94" spans="2:9" s="31" customFormat="1" ht="12.75" customHeight="1">
      <c r="B94" s="127" t="s">
        <v>144</v>
      </c>
      <c r="C94" s="139" t="s">
        <v>145</v>
      </c>
      <c r="D94" s="199" t="s">
        <v>197</v>
      </c>
      <c r="E94" s="128"/>
      <c r="F94" s="128"/>
      <c r="G94" s="129"/>
      <c r="H94" s="130"/>
      <c r="I94" s="41"/>
    </row>
    <row r="95" spans="2:9" s="31" customFormat="1" ht="12.75" customHeight="1">
      <c r="B95" s="127" t="s">
        <v>146</v>
      </c>
      <c r="C95" s="139" t="s">
        <v>147</v>
      </c>
      <c r="D95" s="199" t="s">
        <v>198</v>
      </c>
      <c r="E95" s="128"/>
      <c r="F95" s="128"/>
      <c r="G95" s="129"/>
      <c r="H95" s="130"/>
      <c r="I95" s="41"/>
    </row>
    <row r="96" spans="2:9" s="31" customFormat="1" ht="12.75" customHeight="1">
      <c r="B96" s="127" t="s">
        <v>148</v>
      </c>
      <c r="C96" s="128" t="s">
        <v>149</v>
      </c>
      <c r="D96" s="128"/>
      <c r="E96" s="128"/>
      <c r="F96" s="128"/>
      <c r="G96" s="129"/>
      <c r="H96" s="130"/>
      <c r="I96" s="41"/>
    </row>
    <row r="97" spans="2:9" s="31" customFormat="1" ht="8.25" customHeight="1">
      <c r="B97" s="140"/>
      <c r="C97" s="128"/>
      <c r="D97" s="128"/>
      <c r="E97" s="128"/>
      <c r="F97" s="128"/>
      <c r="G97" s="129"/>
      <c r="H97" s="130"/>
      <c r="I97" s="41"/>
    </row>
    <row r="98" spans="2:9" s="31" customFormat="1" ht="11.25">
      <c r="B98" s="140" t="s">
        <v>150</v>
      </c>
      <c r="C98" s="128" t="s">
        <v>151</v>
      </c>
      <c r="D98" s="128"/>
      <c r="E98" s="128"/>
      <c r="F98" s="128"/>
      <c r="G98" s="129"/>
      <c r="H98" s="130"/>
      <c r="I98" s="41"/>
    </row>
    <row r="99" spans="2:9" s="31" customFormat="1" ht="11.25">
      <c r="B99" s="140" t="s">
        <v>152</v>
      </c>
      <c r="C99" s="128" t="s">
        <v>153</v>
      </c>
      <c r="D99" s="128"/>
      <c r="E99" s="128"/>
      <c r="F99" s="128"/>
      <c r="G99" s="129"/>
      <c r="H99" s="130"/>
      <c r="I99" s="41"/>
    </row>
    <row r="100" spans="2:9" s="31" customFormat="1" ht="14.25">
      <c r="B100" s="141" t="s">
        <v>154</v>
      </c>
      <c r="C100" s="128" t="s">
        <v>155</v>
      </c>
      <c r="D100" s="128"/>
      <c r="E100" s="128"/>
      <c r="F100" s="128"/>
      <c r="G100" s="129"/>
      <c r="H100" s="130"/>
      <c r="I100" s="41"/>
    </row>
    <row r="101" spans="2:9" ht="15">
      <c r="B101" s="142" t="s">
        <v>156</v>
      </c>
      <c r="C101" s="143" t="s">
        <v>157</v>
      </c>
      <c r="D101" s="143"/>
      <c r="E101" s="143"/>
      <c r="F101" s="143"/>
      <c r="G101" s="144"/>
      <c r="H101" s="145"/>
      <c r="I101" s="146"/>
    </row>
    <row r="102" spans="2:9" ht="15">
      <c r="B102" s="123"/>
      <c r="C102" s="123"/>
      <c r="D102" s="123"/>
      <c r="E102" s="125"/>
      <c r="F102" s="147"/>
      <c r="G102" s="125"/>
      <c r="H102" s="123"/>
      <c r="I102" s="30"/>
    </row>
    <row r="103" spans="2:9" ht="15">
      <c r="B103" s="30"/>
      <c r="C103"/>
      <c r="D103"/>
      <c r="E103"/>
      <c r="F103" s="30"/>
      <c r="G103" s="148"/>
      <c r="H103" s="30"/>
      <c r="I103" s="30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7"/>
  <sheetViews>
    <sheetView zoomScale="97" zoomScaleNormal="97" zoomScalePageLayoutView="0" workbookViewId="0" topLeftCell="A1">
      <selection activeCell="B10" sqref="B10:G10"/>
    </sheetView>
  </sheetViews>
  <sheetFormatPr defaultColWidth="9.00390625" defaultRowHeight="15" customHeight="1"/>
  <cols>
    <col min="1" max="1" width="4.00390625" style="1" customWidth="1"/>
    <col min="2" max="2" width="6.57421875" style="1" customWidth="1"/>
    <col min="3" max="3" width="31.421875" style="1" customWidth="1"/>
    <col min="4" max="4" width="17.7109375" style="1" customWidth="1"/>
    <col min="5" max="6" width="20.28125" style="149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201" t="s">
        <v>0</v>
      </c>
      <c r="C2" s="201"/>
      <c r="D2" s="201"/>
      <c r="E2" s="201"/>
      <c r="F2" s="201"/>
      <c r="G2" s="201"/>
    </row>
    <row r="3" spans="2:7" ht="12.75" customHeight="1">
      <c r="B3" s="150"/>
      <c r="G3" s="151"/>
    </row>
    <row r="4" spans="2:8" ht="15.75" customHeight="1">
      <c r="B4" s="202" t="s">
        <v>1</v>
      </c>
      <c r="C4" s="202"/>
      <c r="D4" s="202"/>
      <c r="E4" s="202"/>
      <c r="F4" s="202"/>
      <c r="G4" s="202"/>
      <c r="H4" s="152"/>
    </row>
    <row r="5" spans="2:8" ht="12.75" customHeight="1">
      <c r="B5" s="202" t="s">
        <v>158</v>
      </c>
      <c r="C5" s="202"/>
      <c r="D5" s="202"/>
      <c r="E5" s="202"/>
      <c r="F5" s="202"/>
      <c r="G5" s="202"/>
      <c r="H5" s="152"/>
    </row>
    <row r="6" spans="2:8" ht="19.5" customHeight="1">
      <c r="B6" s="206" t="s">
        <v>3</v>
      </c>
      <c r="C6" s="206"/>
      <c r="D6" s="206"/>
      <c r="E6" s="206"/>
      <c r="F6" s="206"/>
      <c r="G6" s="206"/>
      <c r="H6" s="153"/>
    </row>
    <row r="7" spans="2:8" ht="12.75" customHeight="1">
      <c r="B7" s="10"/>
      <c r="C7" s="11"/>
      <c r="D7" s="11"/>
      <c r="E7" s="11"/>
      <c r="F7" s="12"/>
      <c r="G7" s="13"/>
      <c r="H7" s="11"/>
    </row>
    <row r="8" spans="2:8" ht="12.75" customHeight="1">
      <c r="B8" s="202" t="s">
        <v>159</v>
      </c>
      <c r="C8" s="202"/>
      <c r="D8" s="202"/>
      <c r="E8" s="202"/>
      <c r="F8" s="202"/>
      <c r="G8" s="202"/>
      <c r="H8" s="152"/>
    </row>
    <row r="9" spans="2:7" ht="12.75" customHeight="1">
      <c r="B9" s="150"/>
      <c r="G9" s="151"/>
    </row>
    <row r="10" spans="2:7" s="154" customFormat="1" ht="40.5" customHeight="1">
      <c r="B10" s="207" t="s">
        <v>160</v>
      </c>
      <c r="C10" s="207"/>
      <c r="D10" s="207"/>
      <c r="E10" s="207"/>
      <c r="F10" s="207"/>
      <c r="G10" s="207"/>
    </row>
    <row r="11" spans="2:7" ht="15" customHeight="1">
      <c r="B11" s="150"/>
      <c r="G11" s="151"/>
    </row>
    <row r="12" spans="2:7" ht="15" customHeight="1">
      <c r="B12" s="155" t="s">
        <v>161</v>
      </c>
      <c r="G12" s="151"/>
    </row>
    <row r="13" spans="2:7" s="156" customFormat="1" ht="42" customHeight="1">
      <c r="B13" s="157" t="s">
        <v>162</v>
      </c>
      <c r="C13" s="158" t="s">
        <v>163</v>
      </c>
      <c r="D13" s="158" t="s">
        <v>164</v>
      </c>
      <c r="E13" s="159" t="s">
        <v>165</v>
      </c>
      <c r="F13" s="160" t="s">
        <v>166</v>
      </c>
      <c r="G13" s="157" t="s">
        <v>167</v>
      </c>
    </row>
    <row r="14" spans="2:7" ht="15" customHeight="1">
      <c r="B14" s="161" t="s">
        <v>168</v>
      </c>
      <c r="C14" s="162" t="s">
        <v>169</v>
      </c>
      <c r="D14" s="163"/>
      <c r="E14" s="164"/>
      <c r="F14" s="164"/>
      <c r="G14" s="165"/>
    </row>
    <row r="15" spans="2:7" ht="15" customHeight="1">
      <c r="B15" s="161">
        <v>1</v>
      </c>
      <c r="C15" s="166" t="s">
        <v>170</v>
      </c>
      <c r="D15" s="167">
        <v>-156400</v>
      </c>
      <c r="E15" s="168">
        <v>494.11901343</v>
      </c>
      <c r="F15" s="168">
        <v>498.7</v>
      </c>
      <c r="G15" s="209">
        <v>1567.79</v>
      </c>
    </row>
    <row r="16" spans="2:7" ht="15" customHeight="1">
      <c r="B16" s="161">
        <v>1</v>
      </c>
      <c r="C16" s="166" t="s">
        <v>171</v>
      </c>
      <c r="D16" s="167">
        <v>-584500</v>
      </c>
      <c r="E16" s="168">
        <v>172.82501189</v>
      </c>
      <c r="F16" s="168">
        <v>170.15</v>
      </c>
      <c r="G16" s="209"/>
    </row>
    <row r="17" spans="2:7" s="169" customFormat="1" ht="15" customHeight="1">
      <c r="B17" s="170">
        <v>2</v>
      </c>
      <c r="C17" s="166" t="s">
        <v>172</v>
      </c>
      <c r="D17" s="171">
        <v>-264000</v>
      </c>
      <c r="E17" s="168">
        <v>1344.4482683</v>
      </c>
      <c r="F17" s="168">
        <v>1320.05</v>
      </c>
      <c r="G17" s="209"/>
    </row>
    <row r="18" spans="2:7" s="169" customFormat="1" ht="15" customHeight="1">
      <c r="B18" s="170">
        <v>4</v>
      </c>
      <c r="C18" s="166" t="s">
        <v>173</v>
      </c>
      <c r="D18" s="171">
        <v>-850500</v>
      </c>
      <c r="E18" s="168">
        <v>415.98703718</v>
      </c>
      <c r="F18" s="168">
        <v>418.2</v>
      </c>
      <c r="G18" s="209"/>
    </row>
    <row r="19" spans="2:7" s="169" customFormat="1" ht="15" customHeight="1">
      <c r="B19" s="170">
        <v>5</v>
      </c>
      <c r="C19" s="166" t="s">
        <v>174</v>
      </c>
      <c r="D19" s="171">
        <v>-15000</v>
      </c>
      <c r="E19" s="168">
        <v>8652.37261867</v>
      </c>
      <c r="F19" s="168">
        <v>8626.4</v>
      </c>
      <c r="G19" s="209"/>
    </row>
    <row r="20" spans="2:7" ht="15" customHeight="1">
      <c r="B20" s="161">
        <v>6</v>
      </c>
      <c r="C20" s="169" t="s">
        <v>175</v>
      </c>
      <c r="D20" s="167">
        <v>-555000</v>
      </c>
      <c r="E20" s="168">
        <v>325.69979485</v>
      </c>
      <c r="F20" s="168">
        <v>322.2</v>
      </c>
      <c r="G20" s="209"/>
    </row>
    <row r="21" spans="2:7" ht="15" customHeight="1">
      <c r="B21" s="161">
        <v>7</v>
      </c>
      <c r="C21" s="166" t="s">
        <v>176</v>
      </c>
      <c r="D21" s="167">
        <v>-374500</v>
      </c>
      <c r="E21" s="168">
        <v>310.96624184</v>
      </c>
      <c r="F21" s="168">
        <v>308.15</v>
      </c>
      <c r="G21" s="209"/>
    </row>
    <row r="22" spans="2:7" ht="15" customHeight="1">
      <c r="B22" s="161" t="s">
        <v>177</v>
      </c>
      <c r="C22" s="162" t="s">
        <v>178</v>
      </c>
      <c r="D22" s="172"/>
      <c r="E22" s="164"/>
      <c r="F22" s="164"/>
      <c r="G22" s="173"/>
    </row>
    <row r="23" spans="2:7" s="169" customFormat="1" ht="15" customHeight="1">
      <c r="B23" s="170">
        <v>1</v>
      </c>
      <c r="C23" s="174" t="s">
        <v>179</v>
      </c>
      <c r="D23" s="175">
        <v>-19057000</v>
      </c>
      <c r="E23" s="176">
        <v>64.79463195</v>
      </c>
      <c r="F23" s="176">
        <v>64.6475</v>
      </c>
      <c r="G23" s="210">
        <v>744.65</v>
      </c>
    </row>
    <row r="24" spans="2:7" s="169" customFormat="1" ht="15" customHeight="1">
      <c r="B24" s="170">
        <v>2</v>
      </c>
      <c r="C24" s="174" t="s">
        <v>180</v>
      </c>
      <c r="D24" s="175">
        <v>-13543000</v>
      </c>
      <c r="E24" s="176">
        <v>64.82410516</v>
      </c>
      <c r="F24" s="176">
        <v>64.8575</v>
      </c>
      <c r="G24" s="210"/>
    </row>
    <row r="25" spans="2:7" ht="15" customHeight="1">
      <c r="B25" s="177"/>
      <c r="C25" s="174"/>
      <c r="D25" s="178"/>
      <c r="E25" s="179"/>
      <c r="F25" s="179"/>
      <c r="G25" s="180"/>
    </row>
    <row r="26" spans="2:7" ht="15" customHeight="1">
      <c r="B26" s="181" t="s">
        <v>181</v>
      </c>
      <c r="C26" s="182"/>
      <c r="D26" s="182"/>
      <c r="E26" s="183"/>
      <c r="F26" s="184"/>
      <c r="G26" s="185"/>
    </row>
    <row r="27" spans="2:7" ht="27" customHeight="1">
      <c r="B27" s="186" t="s">
        <v>182</v>
      </c>
      <c r="C27" s="211" t="s">
        <v>183</v>
      </c>
      <c r="D27" s="211"/>
      <c r="E27" s="211"/>
      <c r="F27" s="211"/>
      <c r="G27" s="211"/>
    </row>
    <row r="28" spans="2:7" ht="9" customHeight="1">
      <c r="B28" s="150"/>
      <c r="G28" s="151"/>
    </row>
    <row r="29" spans="2:7" ht="33.75" customHeight="1">
      <c r="B29" s="212" t="s">
        <v>184</v>
      </c>
      <c r="C29" s="212"/>
      <c r="D29" s="212"/>
      <c r="E29" s="212"/>
      <c r="F29" s="212"/>
      <c r="G29" s="212"/>
    </row>
    <row r="30" spans="2:7" ht="70.5" customHeight="1">
      <c r="B30" s="157" t="s">
        <v>162</v>
      </c>
      <c r="C30" s="157" t="s">
        <v>185</v>
      </c>
      <c r="D30" s="157" t="s">
        <v>186</v>
      </c>
      <c r="E30" s="157" t="s">
        <v>187</v>
      </c>
      <c r="F30" s="157" t="s">
        <v>188</v>
      </c>
      <c r="G30" s="157" t="s">
        <v>189</v>
      </c>
    </row>
    <row r="31" spans="2:9" s="187" customFormat="1" ht="21.75" customHeight="1">
      <c r="B31" s="188">
        <v>1</v>
      </c>
      <c r="C31" s="189">
        <v>33323</v>
      </c>
      <c r="D31" s="189">
        <v>33323</v>
      </c>
      <c r="E31" s="190">
        <v>31030.440182699997</v>
      </c>
      <c r="F31" s="190">
        <v>31643.987611700002</v>
      </c>
      <c r="G31" s="191">
        <v>613.5474290000003</v>
      </c>
      <c r="H31" s="192"/>
      <c r="I31" s="193">
        <f>F31-E31</f>
        <v>613.5474290000056</v>
      </c>
    </row>
    <row r="32" spans="2:7" ht="15" customHeight="1">
      <c r="B32" s="194" t="s">
        <v>182</v>
      </c>
      <c r="C32" s="178" t="s">
        <v>190</v>
      </c>
      <c r="D32" s="178"/>
      <c r="E32" s="179"/>
      <c r="F32" s="179"/>
      <c r="G32" s="180"/>
    </row>
    <row r="33" spans="2:7" ht="15" customHeight="1">
      <c r="B33" s="194"/>
      <c r="C33" s="178"/>
      <c r="D33" s="178"/>
      <c r="E33" s="179"/>
      <c r="F33" s="179"/>
      <c r="G33" s="180"/>
    </row>
    <row r="34" spans="2:7" ht="15" customHeight="1">
      <c r="B34" s="150"/>
      <c r="G34" s="151"/>
    </row>
    <row r="35" spans="2:7" ht="15" customHeight="1">
      <c r="B35" s="155" t="s">
        <v>191</v>
      </c>
      <c r="G35" s="151"/>
    </row>
    <row r="36" spans="2:7" ht="12.75" customHeight="1">
      <c r="B36" s="213"/>
      <c r="C36" s="213"/>
      <c r="D36" s="213"/>
      <c r="E36" s="213"/>
      <c r="F36" s="213"/>
      <c r="G36" s="213"/>
    </row>
    <row r="37" spans="2:7" ht="15" customHeight="1">
      <c r="B37" s="155" t="s">
        <v>192</v>
      </c>
      <c r="G37" s="151"/>
    </row>
    <row r="38" spans="2:7" ht="15" customHeight="1">
      <c r="B38" s="155"/>
      <c r="G38" s="151"/>
    </row>
    <row r="39" spans="2:7" ht="15" customHeight="1">
      <c r="B39" s="155" t="s">
        <v>193</v>
      </c>
      <c r="G39" s="151"/>
    </row>
    <row r="40" spans="2:7" ht="15" customHeight="1">
      <c r="B40" s="155"/>
      <c r="G40" s="151"/>
    </row>
    <row r="41" spans="2:7" ht="15" customHeight="1">
      <c r="B41" s="195" t="s">
        <v>194</v>
      </c>
      <c r="C41" s="196"/>
      <c r="D41" s="196"/>
      <c r="E41" s="197"/>
      <c r="F41" s="197"/>
      <c r="G41" s="198"/>
    </row>
    <row r="43" spans="2:7" ht="15" customHeight="1">
      <c r="B43" s="214" t="s">
        <v>195</v>
      </c>
      <c r="C43" s="214"/>
      <c r="D43" s="214"/>
      <c r="E43" s="214"/>
      <c r="F43" s="214"/>
      <c r="G43" s="214"/>
    </row>
    <row r="44" spans="2:7" ht="15" customHeight="1">
      <c r="B44" s="214"/>
      <c r="C44" s="214"/>
      <c r="D44" s="214"/>
      <c r="E44" s="214"/>
      <c r="F44" s="214"/>
      <c r="G44" s="214"/>
    </row>
    <row r="45" spans="2:7" ht="15" customHeight="1">
      <c r="B45" s="214"/>
      <c r="C45" s="214"/>
      <c r="D45" s="214"/>
      <c r="E45" s="214"/>
      <c r="F45" s="214"/>
      <c r="G45" s="214"/>
    </row>
    <row r="47" spans="2:7" ht="15" customHeight="1">
      <c r="B47" s="208" t="s">
        <v>196</v>
      </c>
      <c r="C47" s="208"/>
      <c r="D47" s="208"/>
      <c r="E47" s="208"/>
      <c r="F47" s="208"/>
      <c r="G47" s="208"/>
    </row>
  </sheetData>
  <sheetProtection selectLockedCells="1" selectUnlockedCells="1"/>
  <mergeCells count="13">
    <mergeCell ref="B47:G47"/>
    <mergeCell ref="G15:G21"/>
    <mergeCell ref="G23:G24"/>
    <mergeCell ref="C27:G27"/>
    <mergeCell ref="B29:G29"/>
    <mergeCell ref="B36:G36"/>
    <mergeCell ref="B43:G45"/>
    <mergeCell ref="B2:G2"/>
    <mergeCell ref="B4:G4"/>
    <mergeCell ref="B5:G5"/>
    <mergeCell ref="B6:G6"/>
    <mergeCell ref="B8:G8"/>
    <mergeCell ref="B10:G10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Raju Shelat</cp:lastModifiedBy>
  <dcterms:modified xsi:type="dcterms:W3CDTF">2017-12-13T10:58:59Z</dcterms:modified>
  <cp:category/>
  <cp:version/>
  <cp:contentType/>
  <cp:contentStatus/>
</cp:coreProperties>
</file>