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54" activeTab="0"/>
  </bookViews>
  <sheets>
    <sheet name="Portfolio" sheetId="1" r:id="rId1"/>
    <sheet name="Derivative Position" sheetId="2" r:id="rId2"/>
  </sheets>
  <definedNames>
    <definedName name="Excel_BuiltIn_Print_Area">#REF!</definedName>
    <definedName name="Excel_BuiltIn_Print_Area_1">#REF!</definedName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<sst xmlns="http://schemas.openxmlformats.org/spreadsheetml/2006/main" count="235" uniqueCount="182">
  <si>
    <t>PPFAS Mutual Fund</t>
  </si>
  <si>
    <t>PPFAS Asset Management Private Limited</t>
  </si>
  <si>
    <r>
      <t xml:space="preserve">Corporate Office: </t>
    </r>
    <r>
      <rPr>
        <sz val="10"/>
        <rFont val="Arial"/>
        <family val="2"/>
      </rPr>
      <t>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Floor, Great Western Building, 130/132 S B S Marg, Opposite Lion Gate, Fort, Mumbai 400 001.</t>
    </r>
  </si>
  <si>
    <t>Tel No.: 91-22-61406555 | Fax No.: 91-22-61406590 | Email: ppfasmf@ppfas.com | Website : www.amc.ppfas.com</t>
  </si>
  <si>
    <t>Monthly Portfolio Statement of the Scheme/s of PPFAS MUTUAL FUND as on April 30, 2017</t>
  </si>
  <si>
    <t>Name of the Scheme: Parag Parikh Long Term Value Fund (An Open Ended Equity Scheme)</t>
  </si>
  <si>
    <t>Sr.No.</t>
  </si>
  <si>
    <t>Name of the Instrument</t>
  </si>
  <si>
    <t>ISIN</t>
  </si>
  <si>
    <t>Industry +</t>
  </si>
  <si>
    <t>Quantity</t>
  </si>
  <si>
    <t>Market/ Fair Value ( Rs. in Lakhs)</t>
  </si>
  <si>
    <t>% to NAV</t>
  </si>
  <si>
    <t>EQUITY &amp; EQUITY RELATED</t>
  </si>
  <si>
    <t>a)</t>
  </si>
  <si>
    <t xml:space="preserve">Listed </t>
  </si>
  <si>
    <t>Core Equity</t>
  </si>
  <si>
    <t>HDFC Bank Ltd</t>
  </si>
  <si>
    <t>INE040A01026</t>
  </si>
  <si>
    <t>Bank</t>
  </si>
  <si>
    <t>Bajaj Holdings &amp; Investment Ltd</t>
  </si>
  <si>
    <t>INE118A01012</t>
  </si>
  <si>
    <t>Finance</t>
  </si>
  <si>
    <t xml:space="preserve">Indraprastha Gas Ltd </t>
  </si>
  <si>
    <t>INE203G01019</t>
  </si>
  <si>
    <t>Gas</t>
  </si>
  <si>
    <t xml:space="preserve"> </t>
  </si>
  <si>
    <t>Balkrishna Industries Ltd</t>
  </si>
  <si>
    <t>INE787D01026</t>
  </si>
  <si>
    <t>Auto Ancillaries</t>
  </si>
  <si>
    <t>Zydus Wellness Ltd</t>
  </si>
  <si>
    <t>INE768C01010</t>
  </si>
  <si>
    <t>Consumer Non Durables</t>
  </si>
  <si>
    <t>Persistent Systems Ltd</t>
  </si>
  <si>
    <t>INE262H01013</t>
  </si>
  <si>
    <t>Software</t>
  </si>
  <si>
    <t>Mahindra Holidays &amp; Resorts India Ltd</t>
  </si>
  <si>
    <t>INE998I01010</t>
  </si>
  <si>
    <t>Hotels,Resorts&amp;OtherRecreational Actvities</t>
  </si>
  <si>
    <t>Axis Bank Ltd</t>
  </si>
  <si>
    <t>INE238A01034</t>
  </si>
  <si>
    <t>Gujarat Gas Ltd</t>
  </si>
  <si>
    <t>INE844O01022</t>
  </si>
  <si>
    <t>Maharashtra Scooters Ltd</t>
  </si>
  <si>
    <t>INE288A01013</t>
  </si>
  <si>
    <t>ICICI Bank Ltd</t>
  </si>
  <si>
    <t>INE090A01021</t>
  </si>
  <si>
    <t>Mphasis Ltd(prev)Mphasis BFL Ltd</t>
  </si>
  <si>
    <t>INE356A01018</t>
  </si>
  <si>
    <t>ICRA Ltd</t>
  </si>
  <si>
    <t>INE725G01011</t>
  </si>
  <si>
    <t>IPCA Laboratories Ltd</t>
  </si>
  <si>
    <t>INE571A01020</t>
  </si>
  <si>
    <t>Pharmaceuticals</t>
  </si>
  <si>
    <t>Dr.Reddys Laboratories Ltd</t>
  </si>
  <si>
    <t>INE089A01023</t>
  </si>
  <si>
    <t>Pfizer (I) Ltd</t>
  </si>
  <si>
    <t>INE182A01018</t>
  </si>
  <si>
    <t>IL&amp;FS Investment Managers Ltd</t>
  </si>
  <si>
    <t>INE050B01023</t>
  </si>
  <si>
    <t>Special Situation / Arbitrage</t>
  </si>
  <si>
    <t>Hindustan Petroleum Corpn Ltd</t>
  </si>
  <si>
    <t>INE094A01015</t>
  </si>
  <si>
    <t>Century Textiles Industries Ltd.</t>
  </si>
  <si>
    <t>INE055A01016</t>
  </si>
  <si>
    <t>Construction-Cement</t>
  </si>
  <si>
    <t>Titan Company ltd</t>
  </si>
  <si>
    <t>INE280A01028</t>
  </si>
  <si>
    <t>Consumer-Durables</t>
  </si>
  <si>
    <t>TITAN 25-MAY-2017-FUT #</t>
  </si>
  <si>
    <t>CENTURYTEX 25-MAY-2017-FUT #</t>
  </si>
  <si>
    <t>HINDPETRO 25-MAY-2017-FUT #</t>
  </si>
  <si>
    <t>Foreign Securities / ADRs / GDRs</t>
  </si>
  <si>
    <t>Alphabet INC</t>
  </si>
  <si>
    <t>US02079K1079</t>
  </si>
  <si>
    <t>United Parcel Services INC</t>
  </si>
  <si>
    <t>US9113121068</t>
  </si>
  <si>
    <t>Logistics</t>
  </si>
  <si>
    <t>3M CO</t>
  </si>
  <si>
    <t>US88579Y1010</t>
  </si>
  <si>
    <t>Industrial Conglomerates</t>
  </si>
  <si>
    <t>International Business Machines Corp</t>
  </si>
  <si>
    <t>US4592001014</t>
  </si>
  <si>
    <t>Nestle SA-ADR</t>
  </si>
  <si>
    <t>US6410694060</t>
  </si>
  <si>
    <t>Consumer-Food Proc</t>
  </si>
  <si>
    <t>APPLE Inc</t>
  </si>
  <si>
    <t>US0378331005</t>
  </si>
  <si>
    <t>Anheuser Busch Inbev SA-ADR</t>
  </si>
  <si>
    <t>US03524A1088</t>
  </si>
  <si>
    <t>Consumer Misc</t>
  </si>
  <si>
    <t>Standard Chartered PLC</t>
  </si>
  <si>
    <t>GB0004082847</t>
  </si>
  <si>
    <t>FUTCUR USDINR 29-MAY-2017 #</t>
  </si>
  <si>
    <t>Misc</t>
  </si>
  <si>
    <t>b)</t>
  </si>
  <si>
    <t>Unlisted</t>
  </si>
  <si>
    <t>NIL</t>
  </si>
  <si>
    <t>Total</t>
  </si>
  <si>
    <t>Cash &amp; Cash Equivalent</t>
  </si>
  <si>
    <t xml:space="preserve">MONEY MARKET INSTRUEMENTS </t>
  </si>
  <si>
    <t>Bills Rediscounting</t>
  </si>
  <si>
    <t>Commercial Papers (CP) / Certificate Of Deposit (CD)</t>
  </si>
  <si>
    <t>Treasury Bills</t>
  </si>
  <si>
    <t>Collateralised Borrowing &amp; Lending Obligation</t>
  </si>
  <si>
    <t>FIXED DEPOSIT</t>
  </si>
  <si>
    <t>HDFC Bank Ltd. (maturity not exceeding 91 days)</t>
  </si>
  <si>
    <t>Cash Margin for Derivative Transactions</t>
  </si>
  <si>
    <t xml:space="preserve">  </t>
  </si>
  <si>
    <t>Grand Total</t>
  </si>
  <si>
    <t>Notes:</t>
  </si>
  <si>
    <t>(1)</t>
  </si>
  <si>
    <r>
      <t>Total NPAs provided for and its persentage to NAV:</t>
    </r>
    <r>
      <rPr>
        <b/>
        <sz val="8"/>
        <rFont val="Arial"/>
        <family val="2"/>
      </rPr>
      <t xml:space="preserve"> Nil</t>
    </r>
  </si>
  <si>
    <t>(2)</t>
  </si>
  <si>
    <t>Total value and percentage of Illiquid Equity Shares: Nil</t>
  </si>
  <si>
    <t>(3)</t>
  </si>
  <si>
    <t>Plan wise per unit Net Asset Value are as follows:</t>
  </si>
  <si>
    <t>Plan / Option</t>
  </si>
  <si>
    <t>Direct Plan</t>
  </si>
  <si>
    <t>Regular Plan</t>
  </si>
  <si>
    <t>Face Value per unit = Rs.10/-</t>
  </si>
  <si>
    <t>(4)</t>
  </si>
  <si>
    <t>No Dividend declared during the period ended April 30, 2017</t>
  </si>
  <si>
    <t>(5)</t>
  </si>
  <si>
    <t>No Bonus declared during the period ended April 30, 2017</t>
  </si>
  <si>
    <t>(6)</t>
  </si>
  <si>
    <t>Total outstanding exposure in derivative instruments as on April 30, 2017: Rs.(2,212,156,035.00)</t>
  </si>
  <si>
    <t>For details on derivatives positions for the period ended April 30, please refer to derivatives disclosure table</t>
  </si>
  <si>
    <t>(7)</t>
  </si>
  <si>
    <t>(8)</t>
  </si>
  <si>
    <t>Total Commission paid in the month of April 2017: Rs. 412,105.02</t>
  </si>
  <si>
    <t>(9)</t>
  </si>
  <si>
    <t>Total Brokerage paid for Buying/ Selling of Investment for April 2017 is Rs. 692,674.30</t>
  </si>
  <si>
    <t>(10)</t>
  </si>
  <si>
    <r>
      <t>Portfolio Turnover Ratio (Including Equity Arbitrage):</t>
    </r>
    <r>
      <rPr>
        <b/>
        <sz val="8"/>
        <rFont val="Arial"/>
        <family val="2"/>
      </rPr>
      <t xml:space="preserve"> </t>
    </r>
  </si>
  <si>
    <t>(11)</t>
  </si>
  <si>
    <t>Portfolio Turnover Ratio (Excluding Equity Arbitrage):</t>
  </si>
  <si>
    <t>(12)</t>
  </si>
  <si>
    <t>Repo in Corporate Debt: Nil</t>
  </si>
  <si>
    <t>#</t>
  </si>
  <si>
    <t>Derivative Position</t>
  </si>
  <si>
    <t>+</t>
  </si>
  <si>
    <t>Industry Classification as recommended by AMFI</t>
  </si>
  <si>
    <t>*</t>
  </si>
  <si>
    <t>Traded on US OTC Markets</t>
  </si>
  <si>
    <r>
      <t xml:space="preserve">       Corporate Office: </t>
    </r>
    <r>
      <rPr>
        <sz val="10"/>
        <rFont val="Arial"/>
        <family val="2"/>
      </rPr>
      <t>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Floor, Great Western Building, 130/132 S B S Marg, Opposite Lion Gate, Fort, Mumbai 400 001.</t>
    </r>
  </si>
  <si>
    <t>Parag Parikh Long Term Value Fund (An Open Ended  Equity Scheme)</t>
  </si>
  <si>
    <t>DETAILS OF INVESTMENT IN DERIVATIVE INSTRUMENTS OF PARAG PARIKH  LONG TERM VALUE FUND AS ON April 30, 2017</t>
  </si>
  <si>
    <t>A. Hedging Positions through Futures as on April 30, 2017</t>
  </si>
  <si>
    <t>Sr. No.</t>
  </si>
  <si>
    <t>Underlying</t>
  </si>
  <si>
    <t>Long / Short</t>
  </si>
  <si>
    <t>Future Price when Purchased</t>
  </si>
  <si>
    <t>Current Price of the Contract</t>
  </si>
  <si>
    <t xml:space="preserve">Margin maintained (Rs. In lacs) </t>
  </si>
  <si>
    <t>(a)</t>
  </si>
  <si>
    <t>Equity Future</t>
  </si>
  <si>
    <t>CENTURYTEX_25-MAY-2017-FUT</t>
  </si>
  <si>
    <t>HINFDPETRO_25-MAY-2017-FUT</t>
  </si>
  <si>
    <t>TITAN_25-MAY-2017-FUT</t>
  </si>
  <si>
    <t>(b)</t>
  </si>
  <si>
    <t>Currency Future</t>
  </si>
  <si>
    <t>FUTCUR_USDINR_29-MAY-2017</t>
  </si>
  <si>
    <t>For the month of April 30, 2017 following were the Hedging transactions through futures which have been squared off / expired:</t>
  </si>
  <si>
    <t>Total Number of contracts where futures were bought</t>
  </si>
  <si>
    <t>Total Number of contracts where futures were sold</t>
  </si>
  <si>
    <t>Gross Notional Value of Contracts where futures were bought (Rs.in lacs)</t>
  </si>
  <si>
    <t>Gross Notional Value of Contracts where futures were sold (Rs.in lacs)</t>
  </si>
  <si>
    <t>Net Profit/(Loss) value on all Contracts combined (Rs.in lacs)</t>
  </si>
  <si>
    <t>Note:</t>
  </si>
  <si>
    <t>Derivatives positions are taken to hedge against currency fluctuation and towards arbitrage trades.</t>
  </si>
  <si>
    <t>B. Other than Hedging Position through Future as on April 30, 2017: Nil</t>
  </si>
  <si>
    <t>C. Hedging Position through Put Options as on April 30, 2017: Nil</t>
  </si>
  <si>
    <t>D. Other than Hedging Position through Options as on April 30, 2017: Nil</t>
  </si>
  <si>
    <t>E. Hedging Positions through swaps as on April 30, 2017: Nil</t>
  </si>
  <si>
    <r>
      <t>Statutory Information:</t>
    </r>
    <r>
      <rPr>
        <sz val="10"/>
        <color indexed="8"/>
        <rFont val="Arial"/>
        <family val="2"/>
      </rPr>
      <t xml:space="preserve"> PPFAS Mutual Fund has been set up as a Trust and Settlor/ Sponsor is Parag Parikh Financial Advisory Services Private Limited. </t>
    </r>
    <r>
      <rPr>
        <b/>
        <sz val="10"/>
        <color indexed="8"/>
        <rFont val="Arial"/>
        <family val="2"/>
      </rPr>
      <t>Trustees:</t>
    </r>
    <r>
      <rPr>
        <sz val="10"/>
        <color indexed="8"/>
        <rFont val="Arial"/>
        <family val="2"/>
      </rPr>
      <t xml:space="preserve"> PPFAS Trustee Company Private Limited.  </t>
    </r>
    <r>
      <rPr>
        <b/>
        <sz val="10"/>
        <color indexed="8"/>
        <rFont val="Arial"/>
        <family val="2"/>
      </rPr>
      <t>Investment Manager:</t>
    </r>
    <r>
      <rPr>
        <sz val="10"/>
        <color indexed="8"/>
        <rFont val="Arial"/>
        <family val="2"/>
      </rPr>
      <t xml:space="preserve"> PPFAS Asset Management Private Limited.</t>
    </r>
  </si>
  <si>
    <t>Mutual Fund investments are subject to market risks, read all scheme related documents carefully.</t>
  </si>
  <si>
    <t xml:space="preserve">NET CURRENT ASSET </t>
  </si>
  <si>
    <t>March 31, 2017 (Rs.)</t>
  </si>
  <si>
    <t>April 28, 2017 (Rs.)</t>
  </si>
  <si>
    <t>Total investment in Foreign Securities / ADRs / GDRs as on April 30, 2017: Rs. 1,979,396,595.10</t>
  </si>
  <si>
    <t>Total %age of existing assets hedged through futures: 33.90%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</si>
</sst>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  <numFmt numFmtId="165" formatCode="#,##0.00\ ;\(#,##0.00\)"/>
    <numFmt numFmtId="166" formatCode="#,##0.00%\ ;\(#,##0.00%\)"/>
    <numFmt numFmtId="167" formatCode="0.0000"/>
    <numFmt numFmtId="168" formatCode="#,###.0000"/>
    <numFmt numFmtId="169" formatCode="_(* #,##0\);_(* \(#,##0\);_(* \-??_);_(@_)"/>
    <numFmt numFmtId="170" formatCode="#,###.00"/>
  </numFmts>
  <fonts count="55">
    <font>
      <sz val="11"/>
      <color indexed="8"/>
      <name val="Calibri"/>
      <family val="2"/>
    </font>
    <font>
      <sz val="10"/>
      <name val="Arial"/>
      <family val="0"/>
    </font>
    <font>
      <sz val="10"/>
      <name val="Mangal"/>
      <family val="2"/>
    </font>
    <font>
      <sz val="10"/>
      <name val="Tahoma"/>
      <family val="2"/>
    </font>
    <font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color indexed="22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sz val="9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4"/>
      <name val="Calibri Light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57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64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164" fontId="2" fillId="0" borderId="0" applyFill="0" applyBorder="0" applyAlignment="0" applyProtection="0"/>
    <xf numFmtId="0" fontId="2" fillId="0" borderId="0" applyFill="0" applyBorder="0" applyAlignment="0" applyProtection="0"/>
    <xf numFmtId="164" fontId="2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63" applyFont="1" applyFill="1" applyBorder="1" applyAlignment="1">
      <alignment horizontal="center" vertical="center" wrapText="1"/>
      <protection/>
    </xf>
    <xf numFmtId="0" fontId="6" fillId="0" borderId="0" xfId="63" applyFont="1" applyFill="1" applyBorder="1" applyAlignment="1">
      <alignment horizontal="center" vertical="center" wrapText="1"/>
      <protection/>
    </xf>
    <xf numFmtId="0" fontId="1" fillId="0" borderId="0" xfId="65" applyFont="1" applyFill="1">
      <alignment/>
      <protection/>
    </xf>
    <xf numFmtId="0" fontId="4" fillId="0" borderId="0" xfId="0" applyFont="1" applyFill="1" applyAlignment="1">
      <alignment/>
    </xf>
    <xf numFmtId="0" fontId="1" fillId="0" borderId="10" xfId="65" applyFont="1" applyBorder="1">
      <alignment/>
      <protection/>
    </xf>
    <xf numFmtId="0" fontId="1" fillId="33" borderId="11" xfId="63" applyFont="1" applyFill="1" applyBorder="1" applyAlignment="1">
      <alignment vertical="center" wrapText="1"/>
      <protection/>
    </xf>
    <xf numFmtId="0" fontId="1" fillId="33" borderId="0" xfId="63" applyFont="1" applyFill="1" applyBorder="1" applyAlignment="1">
      <alignment vertical="center" wrapText="1"/>
      <protection/>
    </xf>
    <xf numFmtId="4" fontId="1" fillId="33" borderId="0" xfId="63" applyNumberFormat="1" applyFont="1" applyFill="1" applyBorder="1" applyAlignment="1">
      <alignment vertical="center" wrapText="1"/>
      <protection/>
    </xf>
    <xf numFmtId="0" fontId="1" fillId="33" borderId="12" xfId="63" applyFont="1" applyFill="1" applyBorder="1" applyAlignment="1">
      <alignment vertical="center" wrapText="1"/>
      <protection/>
    </xf>
    <xf numFmtId="0" fontId="1" fillId="0" borderId="13" xfId="65" applyFont="1" applyBorder="1">
      <alignment/>
      <protection/>
    </xf>
    <xf numFmtId="0" fontId="1" fillId="33" borderId="13" xfId="64" applyNumberFormat="1" applyFont="1" applyFill="1" applyBorder="1" applyAlignment="1" applyProtection="1">
      <alignment/>
      <protection/>
    </xf>
    <xf numFmtId="0" fontId="1" fillId="33" borderId="14" xfId="63" applyFont="1" applyFill="1" applyBorder="1" applyAlignment="1">
      <alignment vertical="center" wrapText="1"/>
      <protection/>
    </xf>
    <xf numFmtId="4" fontId="1" fillId="33" borderId="14" xfId="63" applyNumberFormat="1" applyFont="1" applyFill="1" applyBorder="1" applyAlignment="1">
      <alignment vertical="center" wrapText="1"/>
      <protection/>
    </xf>
    <xf numFmtId="0" fontId="6" fillId="0" borderId="14" xfId="63" applyFont="1" applyFill="1" applyBorder="1" applyAlignment="1">
      <alignment horizontal="left" vertical="center" wrapText="1"/>
      <protection/>
    </xf>
    <xf numFmtId="0" fontId="6" fillId="0" borderId="14" xfId="63" applyFont="1" applyFill="1" applyBorder="1" applyAlignment="1">
      <alignment horizontal="center" vertical="center" wrapText="1"/>
      <protection/>
    </xf>
    <xf numFmtId="0" fontId="6" fillId="33" borderId="14" xfId="63" applyFont="1" applyFill="1" applyBorder="1" applyAlignment="1">
      <alignment horizontal="center" vertical="center" wrapText="1"/>
      <protection/>
    </xf>
    <xf numFmtId="0" fontId="1" fillId="0" borderId="13" xfId="63" applyFont="1" applyFill="1" applyBorder="1" applyAlignment="1">
      <alignment wrapText="1"/>
      <protection/>
    </xf>
    <xf numFmtId="0" fontId="1" fillId="0" borderId="14" xfId="63" applyFont="1" applyFill="1" applyBorder="1">
      <alignment/>
      <protection/>
    </xf>
    <xf numFmtId="0" fontId="6" fillId="0" borderId="14" xfId="63" applyFont="1" applyFill="1" applyBorder="1">
      <alignment/>
      <protection/>
    </xf>
    <xf numFmtId="3" fontId="6" fillId="0" borderId="14" xfId="63" applyNumberFormat="1" applyFont="1" applyFill="1" applyBorder="1" applyAlignment="1">
      <alignment horizontal="center"/>
      <protection/>
    </xf>
    <xf numFmtId="0" fontId="1" fillId="0" borderId="14" xfId="63" applyFont="1" applyFill="1" applyBorder="1" applyAlignment="1">
      <alignment horizontal="center"/>
      <protection/>
    </xf>
    <xf numFmtId="4" fontId="6" fillId="0" borderId="14" xfId="63" applyNumberFormat="1" applyFont="1" applyFill="1" applyBorder="1">
      <alignment/>
      <protection/>
    </xf>
    <xf numFmtId="3" fontId="6" fillId="0" borderId="14" xfId="63" applyNumberFormat="1" applyFont="1" applyFill="1" applyBorder="1">
      <alignment/>
      <protection/>
    </xf>
    <xf numFmtId="4" fontId="1" fillId="0" borderId="14" xfId="63" applyNumberFormat="1" applyFont="1" applyFill="1" applyBorder="1">
      <alignment/>
      <protection/>
    </xf>
    <xf numFmtId="3" fontId="1" fillId="0" borderId="14" xfId="63" applyNumberFormat="1" applyFont="1" applyFill="1" applyBorder="1">
      <alignment/>
      <protection/>
    </xf>
    <xf numFmtId="0" fontId="1" fillId="0" borderId="0" xfId="65" applyFont="1">
      <alignment/>
      <protection/>
    </xf>
    <xf numFmtId="0" fontId="10" fillId="0" borderId="0" xfId="0" applyFont="1" applyAlignment="1">
      <alignment/>
    </xf>
    <xf numFmtId="0" fontId="11" fillId="0" borderId="14" xfId="63" applyFont="1" applyFill="1" applyBorder="1" applyAlignment="1">
      <alignment horizontal="center"/>
      <protection/>
    </xf>
    <xf numFmtId="49" fontId="11" fillId="0" borderId="14" xfId="63" applyNumberFormat="1" applyFont="1" applyFill="1" applyBorder="1" applyAlignment="1" applyProtection="1">
      <alignment horizontal="left"/>
      <protection/>
    </xf>
    <xf numFmtId="49" fontId="11" fillId="0" borderId="14" xfId="0" applyNumberFormat="1" applyFont="1" applyBorder="1" applyAlignment="1">
      <alignment/>
    </xf>
    <xf numFmtId="2" fontId="11" fillId="0" borderId="14" xfId="63" applyNumberFormat="1" applyFont="1" applyFill="1" applyBorder="1" applyAlignment="1" applyProtection="1">
      <alignment horizontal="right"/>
      <protection/>
    </xf>
    <xf numFmtId="10" fontId="11" fillId="0" borderId="14" xfId="63" applyNumberFormat="1" applyFont="1" applyFill="1" applyBorder="1" applyAlignment="1" applyProtection="1">
      <alignment horizontal="right"/>
      <protection/>
    </xf>
    <xf numFmtId="40" fontId="11" fillId="0" borderId="13" xfId="0" applyNumberFormat="1" applyFont="1" applyBorder="1" applyAlignment="1">
      <alignment/>
    </xf>
    <xf numFmtId="10" fontId="11" fillId="0" borderId="0" xfId="73" applyNumberFormat="1" applyFont="1" applyFill="1" applyBorder="1" applyAlignment="1" applyProtection="1">
      <alignment/>
      <protection/>
    </xf>
    <xf numFmtId="10" fontId="11" fillId="0" borderId="0" xfId="63" applyNumberFormat="1" applyFont="1" applyFill="1">
      <alignment/>
      <protection/>
    </xf>
    <xf numFmtId="0" fontId="11" fillId="0" borderId="0" xfId="65" applyFont="1">
      <alignment/>
      <protection/>
    </xf>
    <xf numFmtId="0" fontId="11" fillId="0" borderId="13" xfId="65" applyFont="1" applyBorder="1">
      <alignment/>
      <protection/>
    </xf>
    <xf numFmtId="165" fontId="10" fillId="0" borderId="13" xfId="0" applyNumberFormat="1" applyFont="1" applyBorder="1" applyAlignment="1">
      <alignment horizontal="right"/>
    </xf>
    <xf numFmtId="0" fontId="10" fillId="0" borderId="0" xfId="0" applyFont="1" applyAlignment="1">
      <alignment vertical="center" wrapText="1"/>
    </xf>
    <xf numFmtId="0" fontId="11" fillId="0" borderId="13" xfId="65" applyFont="1" applyBorder="1" applyAlignment="1">
      <alignment vertical="center" wrapText="1"/>
      <protection/>
    </xf>
    <xf numFmtId="10" fontId="11" fillId="0" borderId="0" xfId="73" applyNumberFormat="1" applyFont="1" applyFill="1" applyBorder="1" applyAlignment="1" applyProtection="1">
      <alignment vertical="center" wrapText="1"/>
      <protection/>
    </xf>
    <xf numFmtId="10" fontId="11" fillId="0" borderId="0" xfId="63" applyNumberFormat="1" applyFont="1" applyFill="1" applyAlignment="1">
      <alignment vertical="center" wrapText="1"/>
      <protection/>
    </xf>
    <xf numFmtId="0" fontId="11" fillId="0" borderId="0" xfId="65" applyFont="1" applyAlignment="1">
      <alignment vertical="center" wrapText="1"/>
      <protection/>
    </xf>
    <xf numFmtId="0" fontId="6" fillId="0" borderId="14" xfId="65" applyFont="1" applyBorder="1">
      <alignment/>
      <protection/>
    </xf>
    <xf numFmtId="0" fontId="11" fillId="0" borderId="14" xfId="65" applyFont="1" applyBorder="1" applyAlignment="1">
      <alignment horizontal="left"/>
      <protection/>
    </xf>
    <xf numFmtId="4" fontId="11" fillId="0" borderId="14" xfId="63" applyNumberFormat="1" applyFont="1" applyFill="1" applyBorder="1">
      <alignment/>
      <protection/>
    </xf>
    <xf numFmtId="3" fontId="12" fillId="0" borderId="14" xfId="47" applyNumberFormat="1" applyFont="1" applyFill="1" applyBorder="1" applyAlignment="1" applyProtection="1">
      <alignment horizontal="right"/>
      <protection/>
    </xf>
    <xf numFmtId="4" fontId="12" fillId="0" borderId="14" xfId="47" applyNumberFormat="1" applyFont="1" applyFill="1" applyBorder="1" applyAlignment="1" applyProtection="1">
      <alignment horizontal="right"/>
      <protection/>
    </xf>
    <xf numFmtId="10" fontId="1" fillId="0" borderId="14" xfId="65" applyNumberFormat="1" applyFont="1" applyBorder="1">
      <alignment/>
      <protection/>
    </xf>
    <xf numFmtId="10" fontId="1" fillId="0" borderId="0" xfId="73" applyNumberFormat="1" applyFont="1" applyFill="1" applyBorder="1" applyAlignment="1" applyProtection="1">
      <alignment/>
      <protection/>
    </xf>
    <xf numFmtId="10" fontId="1" fillId="0" borderId="0" xfId="63" applyNumberFormat="1" applyFont="1" applyFill="1">
      <alignment/>
      <protection/>
    </xf>
    <xf numFmtId="0" fontId="10" fillId="0" borderId="13" xfId="0" applyFont="1" applyBorder="1" applyAlignment="1">
      <alignment/>
    </xf>
    <xf numFmtId="49" fontId="11" fillId="0" borderId="14" xfId="63" applyNumberFormat="1" applyFont="1" applyFill="1" applyBorder="1" applyProtection="1">
      <alignment/>
      <protection/>
    </xf>
    <xf numFmtId="4" fontId="11" fillId="0" borderId="14" xfId="63" applyNumberFormat="1" applyFont="1" applyFill="1" applyBorder="1" applyAlignment="1" applyProtection="1">
      <alignment horizontal="right"/>
      <protection/>
    </xf>
    <xf numFmtId="166" fontId="11" fillId="0" borderId="14" xfId="65" applyNumberFormat="1" applyFont="1" applyBorder="1">
      <alignment/>
      <protection/>
    </xf>
    <xf numFmtId="4" fontId="11" fillId="0" borderId="14" xfId="47" applyNumberFormat="1" applyFont="1" applyFill="1" applyBorder="1" applyAlignment="1" applyProtection="1">
      <alignment horizontal="right"/>
      <protection/>
    </xf>
    <xf numFmtId="0" fontId="11" fillId="0" borderId="14" xfId="63" applyFont="1" applyFill="1" applyBorder="1" applyAlignment="1">
      <alignment horizontal="left"/>
      <protection/>
    </xf>
    <xf numFmtId="3" fontId="11" fillId="0" borderId="14" xfId="63" applyNumberFormat="1" applyFont="1" applyFill="1" applyBorder="1">
      <alignment/>
      <protection/>
    </xf>
    <xf numFmtId="0" fontId="1" fillId="0" borderId="14" xfId="65" applyFont="1" applyBorder="1">
      <alignment/>
      <protection/>
    </xf>
    <xf numFmtId="0" fontId="13" fillId="0" borderId="14" xfId="68" applyNumberFormat="1" applyFont="1" applyFill="1" applyBorder="1" applyAlignment="1" applyProtection="1">
      <alignment horizontal="left"/>
      <protection/>
    </xf>
    <xf numFmtId="0" fontId="11" fillId="0" borderId="13" xfId="65" applyFont="1" applyFill="1" applyBorder="1">
      <alignment/>
      <protection/>
    </xf>
    <xf numFmtId="0" fontId="14" fillId="0" borderId="0" xfId="65" applyFont="1" applyFill="1">
      <alignment/>
      <protection/>
    </xf>
    <xf numFmtId="0" fontId="11" fillId="0" borderId="14" xfId="67" applyNumberFormat="1" applyFont="1" applyFill="1" applyBorder="1" applyAlignment="1" applyProtection="1">
      <alignment horizontal="left"/>
      <protection/>
    </xf>
    <xf numFmtId="0" fontId="11" fillId="0" borderId="14" xfId="63" applyFont="1" applyFill="1" applyBorder="1">
      <alignment/>
      <protection/>
    </xf>
    <xf numFmtId="4" fontId="11" fillId="0" borderId="14" xfId="0" applyNumberFormat="1" applyFont="1" applyBorder="1" applyAlignment="1">
      <alignment horizontal="right"/>
    </xf>
    <xf numFmtId="166" fontId="10" fillId="0" borderId="14" xfId="0" applyNumberFormat="1" applyFont="1" applyBorder="1" applyAlignment="1">
      <alignment horizontal="right"/>
    </xf>
    <xf numFmtId="3" fontId="11" fillId="0" borderId="14" xfId="0" applyNumberFormat="1" applyFont="1" applyBorder="1" applyAlignment="1">
      <alignment horizontal="right"/>
    </xf>
    <xf numFmtId="2" fontId="11" fillId="0" borderId="14" xfId="63" applyNumberFormat="1" applyFont="1" applyFill="1" applyBorder="1" applyAlignment="1" applyProtection="1">
      <alignment horizontal="right"/>
      <protection/>
    </xf>
    <xf numFmtId="4" fontId="11" fillId="0" borderId="14" xfId="63" applyNumberFormat="1" applyFont="1" applyFill="1" applyBorder="1" applyAlignment="1" applyProtection="1">
      <alignment horizontal="right"/>
      <protection/>
    </xf>
    <xf numFmtId="10" fontId="11" fillId="0" borderId="14" xfId="0" applyNumberFormat="1" applyFont="1" applyBorder="1" applyAlignment="1">
      <alignment horizontal="right"/>
    </xf>
    <xf numFmtId="49" fontId="11" fillId="0" borderId="14" xfId="63" applyNumberFormat="1" applyFont="1" applyFill="1" applyBorder="1" applyAlignment="1" applyProtection="1">
      <alignment horizontal="left"/>
      <protection/>
    </xf>
    <xf numFmtId="49" fontId="11" fillId="0" borderId="14" xfId="0" applyNumberFormat="1" applyFont="1" applyBorder="1" applyAlignment="1">
      <alignment/>
    </xf>
    <xf numFmtId="0" fontId="15" fillId="0" borderId="14" xfId="0" applyFont="1" applyBorder="1" applyAlignment="1">
      <alignment/>
    </xf>
    <xf numFmtId="4" fontId="15" fillId="0" borderId="14" xfId="0" applyNumberFormat="1" applyFont="1" applyBorder="1" applyAlignment="1">
      <alignment/>
    </xf>
    <xf numFmtId="0" fontId="16" fillId="0" borderId="0" xfId="0" applyFont="1" applyAlignment="1">
      <alignment/>
    </xf>
    <xf numFmtId="4" fontId="6" fillId="0" borderId="14" xfId="63" applyNumberFormat="1" applyFont="1" applyFill="1" applyBorder="1" applyAlignment="1">
      <alignment horizontal="right"/>
      <protection/>
    </xf>
    <xf numFmtId="10" fontId="6" fillId="0" borderId="14" xfId="63" applyNumberFormat="1" applyFont="1" applyFill="1" applyBorder="1">
      <alignment/>
      <protection/>
    </xf>
    <xf numFmtId="10" fontId="4" fillId="0" borderId="0" xfId="0" applyNumberFormat="1" applyFont="1" applyAlignment="1">
      <alignment/>
    </xf>
    <xf numFmtId="4" fontId="17" fillId="0" borderId="14" xfId="63" applyNumberFormat="1" applyFont="1" applyFill="1" applyBorder="1">
      <alignment/>
      <protection/>
    </xf>
    <xf numFmtId="10" fontId="17" fillId="0" borderId="14" xfId="72" applyNumberFormat="1" applyFont="1" applyFill="1" applyBorder="1" applyAlignment="1" applyProtection="1">
      <alignment/>
      <protection/>
    </xf>
    <xf numFmtId="0" fontId="6" fillId="0" borderId="14" xfId="53" applyNumberFormat="1" applyFont="1" applyFill="1" applyBorder="1" applyAlignment="1" applyProtection="1">
      <alignment horizontal="left" vertical="top" wrapText="1"/>
      <protection/>
    </xf>
    <xf numFmtId="164" fontId="17" fillId="0" borderId="14" xfId="47" applyFont="1" applyFill="1" applyBorder="1" applyAlignment="1" applyProtection="1">
      <alignment horizontal="right"/>
      <protection/>
    </xf>
    <xf numFmtId="4" fontId="17" fillId="0" borderId="14" xfId="47" applyNumberFormat="1" applyFont="1" applyFill="1" applyBorder="1" applyAlignment="1" applyProtection="1">
      <alignment horizontal="right"/>
      <protection/>
    </xf>
    <xf numFmtId="0" fontId="4" fillId="0" borderId="13" xfId="0" applyFont="1" applyBorder="1" applyAlignment="1">
      <alignment/>
    </xf>
    <xf numFmtId="0" fontId="0" fillId="0" borderId="0" xfId="0" applyFont="1" applyAlignment="1">
      <alignment/>
    </xf>
    <xf numFmtId="0" fontId="13" fillId="0" borderId="14" xfId="63" applyFont="1" applyFill="1" applyBorder="1">
      <alignment/>
      <protection/>
    </xf>
    <xf numFmtId="4" fontId="13" fillId="0" borderId="14" xfId="47" applyNumberFormat="1" applyFont="1" applyFill="1" applyBorder="1" applyAlignment="1" applyProtection="1">
      <alignment horizontal="right"/>
      <protection/>
    </xf>
    <xf numFmtId="164" fontId="13" fillId="0" borderId="14" xfId="47" applyFont="1" applyFill="1" applyBorder="1" applyAlignment="1" applyProtection="1">
      <alignment horizontal="right"/>
      <protection/>
    </xf>
    <xf numFmtId="164" fontId="13" fillId="0" borderId="14" xfId="47" applyFont="1" applyFill="1" applyBorder="1" applyAlignment="1" applyProtection="1">
      <alignment horizontal="right"/>
      <protection/>
    </xf>
    <xf numFmtId="0" fontId="18" fillId="0" borderId="0" xfId="0" applyFont="1" applyAlignment="1">
      <alignment/>
    </xf>
    <xf numFmtId="0" fontId="6" fillId="0" borderId="14" xfId="0" applyFont="1" applyBorder="1" applyAlignment="1">
      <alignment horizontal="left"/>
    </xf>
    <xf numFmtId="3" fontId="17" fillId="0" borderId="14" xfId="0" applyNumberFormat="1" applyFont="1" applyBorder="1" applyAlignment="1">
      <alignment/>
    </xf>
    <xf numFmtId="10" fontId="12" fillId="0" borderId="14" xfId="47" applyNumberFormat="1" applyFont="1" applyFill="1" applyBorder="1" applyAlignment="1" applyProtection="1">
      <alignment horizontal="right"/>
      <protection/>
    </xf>
    <xf numFmtId="0" fontId="19" fillId="0" borderId="13" xfId="0" applyFont="1" applyBorder="1" applyAlignment="1">
      <alignment/>
    </xf>
    <xf numFmtId="10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13" fillId="0" borderId="14" xfId="0" applyFont="1" applyBorder="1" applyAlignment="1">
      <alignment horizontal="left"/>
    </xf>
    <xf numFmtId="3" fontId="13" fillId="0" borderId="14" xfId="0" applyNumberFormat="1" applyFont="1" applyBorder="1" applyAlignment="1">
      <alignment/>
    </xf>
    <xf numFmtId="10" fontId="12" fillId="0" borderId="14" xfId="0" applyNumberFormat="1" applyFont="1" applyBorder="1" applyAlignment="1">
      <alignment horizontal="right"/>
    </xf>
    <xf numFmtId="10" fontId="11" fillId="0" borderId="14" xfId="47" applyNumberFormat="1" applyFont="1" applyFill="1" applyBorder="1" applyAlignment="1" applyProtection="1">
      <alignment horizontal="right"/>
      <protection/>
    </xf>
    <xf numFmtId="10" fontId="1" fillId="0" borderId="0" xfId="71" applyNumberFormat="1" applyFont="1" applyFill="1" applyBorder="1" applyAlignment="1" applyProtection="1">
      <alignment/>
      <protection/>
    </xf>
    <xf numFmtId="4" fontId="6" fillId="0" borderId="14" xfId="47" applyNumberFormat="1" applyFont="1" applyFill="1" applyBorder="1" applyAlignment="1" applyProtection="1">
      <alignment horizontal="right"/>
      <protection/>
    </xf>
    <xf numFmtId="10" fontId="6" fillId="0" borderId="14" xfId="47" applyNumberFormat="1" applyFont="1" applyFill="1" applyBorder="1" applyAlignment="1" applyProtection="1">
      <alignment horizontal="right"/>
      <protection/>
    </xf>
    <xf numFmtId="10" fontId="4" fillId="0" borderId="13" xfId="0" applyNumberFormat="1" applyFont="1" applyBorder="1" applyAlignment="1">
      <alignment/>
    </xf>
    <xf numFmtId="4" fontId="1" fillId="0" borderId="14" xfId="47" applyNumberFormat="1" applyFont="1" applyFill="1" applyBorder="1" applyAlignment="1" applyProtection="1">
      <alignment horizontal="right"/>
      <protection/>
    </xf>
    <xf numFmtId="10" fontId="1" fillId="0" borderId="14" xfId="47" applyNumberFormat="1" applyFont="1" applyFill="1" applyBorder="1" applyAlignment="1" applyProtection="1">
      <alignment horizontal="right"/>
      <protection/>
    </xf>
    <xf numFmtId="4" fontId="6" fillId="0" borderId="14" xfId="0" applyNumberFormat="1" applyFont="1" applyBorder="1" applyAlignment="1">
      <alignment/>
    </xf>
    <xf numFmtId="10" fontId="6" fillId="0" borderId="14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10" fontId="12" fillId="0" borderId="0" xfId="0" applyNumberFormat="1" applyFont="1" applyAlignment="1">
      <alignment/>
    </xf>
    <xf numFmtId="0" fontId="1" fillId="33" borderId="15" xfId="63" applyFont="1" applyFill="1" applyBorder="1">
      <alignment/>
      <protection/>
    </xf>
    <xf numFmtId="0" fontId="1" fillId="33" borderId="16" xfId="63" applyFont="1" applyFill="1" applyBorder="1">
      <alignment/>
      <protection/>
    </xf>
    <xf numFmtId="4" fontId="1" fillId="33" borderId="16" xfId="63" applyNumberFormat="1" applyFont="1" applyFill="1" applyBorder="1">
      <alignment/>
      <protection/>
    </xf>
    <xf numFmtId="4" fontId="6" fillId="33" borderId="16" xfId="63" applyNumberFormat="1" applyFont="1" applyFill="1" applyBorder="1" applyAlignment="1">
      <alignment horizontal="left"/>
      <protection/>
    </xf>
    <xf numFmtId="10" fontId="1" fillId="33" borderId="17" xfId="63" applyNumberFormat="1" applyFont="1" applyFill="1" applyBorder="1">
      <alignment/>
      <protection/>
    </xf>
    <xf numFmtId="0" fontId="6" fillId="33" borderId="11" xfId="63" applyFont="1" applyFill="1" applyBorder="1">
      <alignment/>
      <protection/>
    </xf>
    <xf numFmtId="0" fontId="1" fillId="33" borderId="0" xfId="63" applyFont="1" applyFill="1" applyBorder="1">
      <alignment/>
      <protection/>
    </xf>
    <xf numFmtId="2" fontId="1" fillId="33" borderId="0" xfId="63" applyNumberFormat="1" applyFont="1" applyFill="1" applyBorder="1">
      <alignment/>
      <protection/>
    </xf>
    <xf numFmtId="0" fontId="1" fillId="33" borderId="12" xfId="63" applyFont="1" applyFill="1" applyBorder="1">
      <alignment/>
      <protection/>
    </xf>
    <xf numFmtId="0" fontId="11" fillId="33" borderId="11" xfId="63" applyFont="1" applyFill="1" applyBorder="1" applyAlignment="1">
      <alignment horizontal="center"/>
      <protection/>
    </xf>
    <xf numFmtId="0" fontId="11" fillId="33" borderId="0" xfId="63" applyFont="1" applyFill="1" applyBorder="1">
      <alignment/>
      <protection/>
    </xf>
    <xf numFmtId="0" fontId="11" fillId="33" borderId="12" xfId="63" applyFont="1" applyFill="1" applyBorder="1">
      <alignment/>
      <protection/>
    </xf>
    <xf numFmtId="0" fontId="12" fillId="33" borderId="14" xfId="63" applyFont="1" applyFill="1" applyBorder="1">
      <alignment/>
      <protection/>
    </xf>
    <xf numFmtId="0" fontId="12" fillId="33" borderId="14" xfId="63" applyFont="1" applyFill="1" applyBorder="1" applyAlignment="1">
      <alignment horizontal="right"/>
      <protection/>
    </xf>
    <xf numFmtId="0" fontId="12" fillId="33" borderId="12" xfId="63" applyFont="1" applyFill="1" applyBorder="1" applyAlignment="1">
      <alignment wrapText="1"/>
      <protection/>
    </xf>
    <xf numFmtId="0" fontId="11" fillId="33" borderId="14" xfId="63" applyFont="1" applyFill="1" applyBorder="1">
      <alignment/>
      <protection/>
    </xf>
    <xf numFmtId="167" fontId="11" fillId="0" borderId="14" xfId="63" applyNumberFormat="1" applyFont="1" applyFill="1" applyBorder="1">
      <alignment/>
      <protection/>
    </xf>
    <xf numFmtId="167" fontId="11" fillId="33" borderId="14" xfId="63" applyNumberFormat="1" applyFont="1" applyFill="1" applyBorder="1">
      <alignment/>
      <protection/>
    </xf>
    <xf numFmtId="0" fontId="0" fillId="0" borderId="11" xfId="0" applyBorder="1" applyAlignment="1">
      <alignment/>
    </xf>
    <xf numFmtId="0" fontId="11" fillId="0" borderId="0" xfId="53" applyNumberFormat="1" applyFont="1" applyFill="1" applyBorder="1" applyAlignment="1" applyProtection="1">
      <alignment horizontal="left" vertical="top"/>
      <protection/>
    </xf>
    <xf numFmtId="0" fontId="11" fillId="0" borderId="0" xfId="63" applyFont="1" applyFill="1" applyBorder="1">
      <alignment/>
      <protection/>
    </xf>
    <xf numFmtId="0" fontId="11" fillId="33" borderId="11" xfId="63" applyFont="1" applyFill="1" applyBorder="1" applyAlignment="1">
      <alignment horizontal="right"/>
      <protection/>
    </xf>
    <xf numFmtId="0" fontId="20" fillId="33" borderId="11" xfId="63" applyFont="1" applyFill="1" applyBorder="1" applyAlignment="1">
      <alignment horizontal="right" vertical="center"/>
      <protection/>
    </xf>
    <xf numFmtId="0" fontId="11" fillId="0" borderId="0" xfId="63" applyFont="1" applyBorder="1" applyAlignment="1">
      <alignment vertical="center"/>
      <protection/>
    </xf>
    <xf numFmtId="0" fontId="11" fillId="33" borderId="18" xfId="63" applyFont="1" applyFill="1" applyBorder="1" applyAlignment="1">
      <alignment horizontal="right" vertical="center"/>
      <protection/>
    </xf>
    <xf numFmtId="0" fontId="11" fillId="0" borderId="19" xfId="63" applyFont="1" applyBorder="1" applyAlignment="1">
      <alignment vertical="center"/>
      <protection/>
    </xf>
    <xf numFmtId="0" fontId="11" fillId="33" borderId="19" xfId="63" applyFont="1" applyFill="1" applyBorder="1">
      <alignment/>
      <protection/>
    </xf>
    <xf numFmtId="0" fontId="11" fillId="33" borderId="20" xfId="63" applyFont="1" applyFill="1" applyBorder="1">
      <alignment/>
      <protection/>
    </xf>
    <xf numFmtId="0" fontId="11" fillId="0" borderId="21" xfId="65" applyFont="1" applyBorder="1">
      <alignment/>
      <protection/>
    </xf>
    <xf numFmtId="4" fontId="1" fillId="33" borderId="0" xfId="63" applyNumberFormat="1" applyFont="1" applyFill="1" applyBorder="1">
      <alignment/>
      <protection/>
    </xf>
    <xf numFmtId="0" fontId="6" fillId="33" borderId="0" xfId="63" applyFont="1" applyFill="1" applyBorder="1" applyAlignment="1">
      <alignment/>
      <protection/>
    </xf>
    <xf numFmtId="168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6" fillId="33" borderId="0" xfId="63" applyFont="1" applyFill="1" applyBorder="1" applyAlignment="1">
      <alignment horizontal="center" vertical="center" wrapText="1"/>
      <protection/>
    </xf>
    <xf numFmtId="0" fontId="22" fillId="33" borderId="0" xfId="64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 wrapText="1"/>
    </xf>
    <xf numFmtId="0" fontId="19" fillId="0" borderId="11" xfId="0" applyFont="1" applyBorder="1" applyAlignment="1">
      <alignment/>
    </xf>
    <xf numFmtId="0" fontId="19" fillId="0" borderId="0" xfId="0" applyFont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6" fillId="0" borderId="14" xfId="65" applyFont="1" applyBorder="1" applyAlignment="1">
      <alignment horizontal="center" vertical="top" wrapText="1"/>
      <protection/>
    </xf>
    <xf numFmtId="168" fontId="6" fillId="0" borderId="14" xfId="63" applyNumberFormat="1" applyFont="1" applyFill="1" applyBorder="1" applyAlignment="1">
      <alignment horizontal="center" vertical="top" wrapText="1"/>
      <protection/>
    </xf>
    <xf numFmtId="168" fontId="19" fillId="0" borderId="14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/>
    </xf>
    <xf numFmtId="0" fontId="19" fillId="0" borderId="14" xfId="0" applyFont="1" applyBorder="1" applyAlignment="1">
      <alignment/>
    </xf>
    <xf numFmtId="169" fontId="4" fillId="0" borderId="14" xfId="0" applyNumberFormat="1" applyFont="1" applyBorder="1" applyAlignment="1">
      <alignment horizontal="right"/>
    </xf>
    <xf numFmtId="170" fontId="4" fillId="0" borderId="14" xfId="0" applyNumberFormat="1" applyFont="1" applyBorder="1" applyAlignment="1">
      <alignment/>
    </xf>
    <xf numFmtId="2" fontId="21" fillId="0" borderId="14" xfId="0" applyNumberFormat="1" applyFont="1" applyBorder="1" applyAlignment="1">
      <alignment horizontal="right" vertical="center"/>
    </xf>
    <xf numFmtId="49" fontId="13" fillId="0" borderId="14" xfId="63" applyNumberFormat="1" applyFont="1" applyFill="1" applyBorder="1" applyAlignment="1" applyProtection="1">
      <alignment horizontal="left"/>
      <protection/>
    </xf>
    <xf numFmtId="169" fontId="21" fillId="0" borderId="14" xfId="0" applyNumberFormat="1" applyFont="1" applyBorder="1" applyAlignment="1">
      <alignment horizontal="right"/>
    </xf>
    <xf numFmtId="0" fontId="21" fillId="0" borderId="0" xfId="0" applyFont="1" applyAlignment="1">
      <alignment/>
    </xf>
    <xf numFmtId="0" fontId="21" fillId="0" borderId="14" xfId="0" applyFont="1" applyBorder="1" applyAlignment="1">
      <alignment horizontal="center"/>
    </xf>
    <xf numFmtId="164" fontId="13" fillId="0" borderId="14" xfId="42" applyNumberFormat="1" applyFont="1" applyFill="1" applyBorder="1" applyAlignment="1" applyProtection="1">
      <alignment horizontal="right"/>
      <protection/>
    </xf>
    <xf numFmtId="170" fontId="21" fillId="0" borderId="14" xfId="0" applyNumberFormat="1" applyFont="1" applyBorder="1" applyAlignment="1">
      <alignment/>
    </xf>
    <xf numFmtId="164" fontId="4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/>
    </xf>
    <xf numFmtId="0" fontId="21" fillId="0" borderId="15" xfId="0" applyFont="1" applyBorder="1" applyAlignment="1">
      <alignment horizontal="center"/>
    </xf>
    <xf numFmtId="0" fontId="21" fillId="0" borderId="14" xfId="0" applyFont="1" applyBorder="1" applyAlignment="1">
      <alignment/>
    </xf>
    <xf numFmtId="164" fontId="21" fillId="0" borderId="16" xfId="0" applyNumberFormat="1" applyFont="1" applyBorder="1" applyAlignment="1">
      <alignment horizontal="right"/>
    </xf>
    <xf numFmtId="2" fontId="21" fillId="0" borderId="0" xfId="0" applyNumberFormat="1" applyFont="1" applyAlignment="1">
      <alignment/>
    </xf>
    <xf numFmtId="2" fontId="21" fillId="0" borderId="21" xfId="0" applyNumberFormat="1" applyFont="1" applyBorder="1" applyAlignment="1">
      <alignment vertic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168" fontId="4" fillId="0" borderId="16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6" fillId="0" borderId="22" xfId="0" applyFont="1" applyBorder="1" applyAlignment="1">
      <alignment/>
    </xf>
    <xf numFmtId="0" fontId="4" fillId="0" borderId="23" xfId="0" applyFont="1" applyBorder="1" applyAlignment="1">
      <alignment/>
    </xf>
    <xf numFmtId="168" fontId="4" fillId="0" borderId="23" xfId="0" applyNumberFormat="1" applyFont="1" applyFill="1" applyBorder="1" applyAlignment="1">
      <alignment/>
    </xf>
    <xf numFmtId="168" fontId="4" fillId="0" borderId="23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21" fillId="0" borderId="0" xfId="0" applyFont="1" applyAlignment="1">
      <alignment vertical="center"/>
    </xf>
    <xf numFmtId="0" fontId="21" fillId="0" borderId="14" xfId="0" applyFont="1" applyBorder="1" applyAlignment="1">
      <alignment horizontal="center" vertical="center" wrapText="1"/>
    </xf>
    <xf numFmtId="3" fontId="21" fillId="0" borderId="14" xfId="0" applyNumberFormat="1" applyFont="1" applyBorder="1" applyAlignment="1">
      <alignment horizontal="center" vertical="center" wrapText="1"/>
    </xf>
    <xf numFmtId="4" fontId="21" fillId="0" borderId="14" xfId="0" applyNumberFormat="1" applyFont="1" applyBorder="1" applyAlignment="1">
      <alignment vertical="center" wrapText="1"/>
    </xf>
    <xf numFmtId="164" fontId="21" fillId="0" borderId="14" xfId="0" applyNumberFormat="1" applyFont="1" applyBorder="1" applyAlignment="1">
      <alignment vertical="center" wrapText="1"/>
    </xf>
    <xf numFmtId="4" fontId="21" fillId="0" borderId="0" xfId="0" applyNumberFormat="1" applyFont="1" applyAlignment="1">
      <alignment vertical="center"/>
    </xf>
    <xf numFmtId="2" fontId="21" fillId="0" borderId="0" xfId="0" applyNumberFormat="1" applyFont="1" applyAlignment="1">
      <alignment vertical="center"/>
    </xf>
    <xf numFmtId="0" fontId="19" fillId="0" borderId="15" xfId="0" applyFont="1" applyBorder="1" applyAlignment="1">
      <alignment/>
    </xf>
    <xf numFmtId="0" fontId="19" fillId="0" borderId="18" xfId="0" applyFont="1" applyBorder="1" applyAlignment="1">
      <alignment/>
    </xf>
    <xf numFmtId="0" fontId="4" fillId="0" borderId="19" xfId="0" applyFont="1" applyBorder="1" applyAlignment="1">
      <alignment/>
    </xf>
    <xf numFmtId="168" fontId="4" fillId="0" borderId="19" xfId="0" applyNumberFormat="1" applyFont="1" applyBorder="1" applyAlignment="1">
      <alignment/>
    </xf>
    <xf numFmtId="0" fontId="4" fillId="0" borderId="20" xfId="0" applyFont="1" applyBorder="1" applyAlignment="1">
      <alignment/>
    </xf>
    <xf numFmtId="10" fontId="11" fillId="0" borderId="0" xfId="63" applyNumberFormat="1" applyFont="1" applyFill="1" applyBorder="1" applyAlignment="1">
      <alignment horizontal="left"/>
      <protection/>
    </xf>
    <xf numFmtId="0" fontId="5" fillId="34" borderId="10" xfId="63" applyFont="1" applyFill="1" applyBorder="1" applyAlignment="1">
      <alignment horizontal="center" vertical="center" wrapText="1"/>
      <protection/>
    </xf>
    <xf numFmtId="0" fontId="6" fillId="33" borderId="13" xfId="63" applyFont="1" applyFill="1" applyBorder="1" applyAlignment="1">
      <alignment horizontal="center" vertical="center" wrapText="1"/>
      <protection/>
    </xf>
    <xf numFmtId="0" fontId="4" fillId="33" borderId="13" xfId="64" applyNumberFormat="1" applyFont="1" applyFill="1" applyBorder="1" applyAlignment="1" applyProtection="1">
      <alignment horizontal="center" vertical="center" wrapText="1"/>
      <protection/>
    </xf>
    <xf numFmtId="0" fontId="8" fillId="35" borderId="14" xfId="63" applyFont="1" applyFill="1" applyBorder="1" applyAlignment="1">
      <alignment horizontal="center" vertical="center" wrapText="1"/>
      <protection/>
    </xf>
    <xf numFmtId="0" fontId="9" fillId="33" borderId="14" xfId="63" applyFont="1" applyFill="1" applyBorder="1" applyAlignment="1">
      <alignment horizontal="center" vertical="center"/>
      <protection/>
    </xf>
    <xf numFmtId="0" fontId="21" fillId="33" borderId="13" xfId="64" applyNumberFormat="1" applyFont="1" applyFill="1" applyBorder="1" applyAlignment="1" applyProtection="1">
      <alignment horizontal="center" vertical="center" wrapText="1"/>
      <protection/>
    </xf>
    <xf numFmtId="0" fontId="23" fillId="35" borderId="13" xfId="0" applyFont="1" applyFill="1" applyBorder="1" applyAlignment="1">
      <alignment horizontal="center" vertical="center" wrapText="1"/>
    </xf>
    <xf numFmtId="2" fontId="21" fillId="0" borderId="14" xfId="0" applyNumberFormat="1" applyFont="1" applyBorder="1" applyAlignment="1">
      <alignment vertical="center"/>
    </xf>
    <xf numFmtId="0" fontId="19" fillId="0" borderId="14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6" xfId="48"/>
    <cellStyle name="Comma 7" xfId="49"/>
    <cellStyle name="Currency" xfId="50"/>
    <cellStyle name="Currency [0]" xfId="51"/>
    <cellStyle name="Euro" xfId="52"/>
    <cellStyle name="Excel Built-in Normal" xfId="53"/>
    <cellStyle name="Explanatory Text" xfId="54"/>
    <cellStyle name="Good" xfId="55"/>
    <cellStyle name="Heading 1" xfId="56"/>
    <cellStyle name="Heading 2" xfId="57"/>
    <cellStyle name="Heading 3" xfId="58"/>
    <cellStyle name="Heading 4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rmal 5" xfId="66"/>
    <cellStyle name="Normal 6" xfId="67"/>
    <cellStyle name="Normal 7" xfId="68"/>
    <cellStyle name="Note" xfId="69"/>
    <cellStyle name="Output" xfId="70"/>
    <cellStyle name="Percent" xfId="71"/>
    <cellStyle name="Percent 2" xfId="72"/>
    <cellStyle name="Percent 3" xfId="73"/>
    <cellStyle name="Style 1" xfId="74"/>
    <cellStyle name="Title" xfId="75"/>
    <cellStyle name="Total" xfId="76"/>
    <cellStyle name="Warning Text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97"/>
  <sheetViews>
    <sheetView tabSelected="1" zoomScale="104" zoomScaleNormal="104" zoomScalePageLayoutView="0" workbookViewId="0" topLeftCell="A79">
      <selection activeCell="D90" sqref="D90"/>
    </sheetView>
  </sheetViews>
  <sheetFormatPr defaultColWidth="11.57421875" defaultRowHeight="15"/>
  <cols>
    <col min="1" max="1" width="2.00390625" style="0" customWidth="1"/>
    <col min="2" max="2" width="7.421875" style="1" customWidth="1"/>
    <col min="3" max="3" width="35.8515625" style="1" customWidth="1"/>
    <col min="4" max="4" width="17.7109375" style="1" customWidth="1"/>
    <col min="5" max="5" width="29.8515625" style="1" customWidth="1"/>
    <col min="6" max="6" width="11.57421875" style="1" customWidth="1"/>
    <col min="7" max="7" width="13.00390625" style="1" customWidth="1"/>
    <col min="8" max="8" width="8.57421875" style="1" customWidth="1"/>
    <col min="9" max="9" width="2.00390625" style="1" customWidth="1"/>
    <col min="10" max="10" width="2.57421875" style="1" customWidth="1"/>
    <col min="11" max="11" width="14.421875" style="1" customWidth="1"/>
    <col min="12" max="12" width="14.00390625" style="1" customWidth="1"/>
    <col min="13" max="255" width="11.57421875" style="1" customWidth="1"/>
  </cols>
  <sheetData>
    <row r="1" spans="1:9" s="6" customFormat="1" ht="9.75" customHeight="1">
      <c r="A1" s="2"/>
      <c r="B1" s="3"/>
      <c r="C1" s="4"/>
      <c r="D1" s="4"/>
      <c r="E1" s="4"/>
      <c r="F1" s="4"/>
      <c r="G1" s="4"/>
      <c r="H1" s="4"/>
      <c r="I1" s="5"/>
    </row>
    <row r="2" spans="2:9" ht="18" customHeight="1">
      <c r="B2" s="196" t="s">
        <v>0</v>
      </c>
      <c r="C2" s="196"/>
      <c r="D2" s="196"/>
      <c r="E2" s="196"/>
      <c r="F2" s="196"/>
      <c r="G2" s="196"/>
      <c r="H2" s="196"/>
      <c r="I2" s="7"/>
    </row>
    <row r="3" spans="2:9" ht="15">
      <c r="B3" s="8"/>
      <c r="C3" s="9"/>
      <c r="D3" s="9"/>
      <c r="E3" s="9"/>
      <c r="F3" s="10"/>
      <c r="G3" s="9"/>
      <c r="H3" s="11"/>
      <c r="I3" s="12"/>
    </row>
    <row r="4" spans="2:9" ht="12.75" customHeight="1">
      <c r="B4" s="197" t="s">
        <v>1</v>
      </c>
      <c r="C4" s="197"/>
      <c r="D4" s="197"/>
      <c r="E4" s="197"/>
      <c r="F4" s="197"/>
      <c r="G4" s="197"/>
      <c r="H4" s="197"/>
      <c r="I4" s="12"/>
    </row>
    <row r="5" spans="2:9" ht="12.75" customHeight="1">
      <c r="B5" s="197" t="s">
        <v>2</v>
      </c>
      <c r="C5" s="197"/>
      <c r="D5" s="197"/>
      <c r="E5" s="197"/>
      <c r="F5" s="197"/>
      <c r="G5" s="197"/>
      <c r="H5" s="197"/>
      <c r="I5" s="12"/>
    </row>
    <row r="6" spans="2:9" ht="16.5" customHeight="1">
      <c r="B6" s="198" t="s">
        <v>3</v>
      </c>
      <c r="C6" s="198"/>
      <c r="D6" s="198"/>
      <c r="E6" s="198"/>
      <c r="F6" s="198"/>
      <c r="G6" s="198"/>
      <c r="H6" s="198"/>
      <c r="I6" s="13"/>
    </row>
    <row r="7" spans="2:9" ht="15">
      <c r="B7" s="8"/>
      <c r="C7" s="9"/>
      <c r="D7" s="9"/>
      <c r="E7" s="9"/>
      <c r="F7" s="10"/>
      <c r="G7" s="9"/>
      <c r="H7" s="11"/>
      <c r="I7" s="12"/>
    </row>
    <row r="8" spans="2:9" ht="22.5" customHeight="1">
      <c r="B8" s="199" t="s">
        <v>4</v>
      </c>
      <c r="C8" s="199"/>
      <c r="D8" s="199"/>
      <c r="E8" s="199"/>
      <c r="F8" s="199"/>
      <c r="G8" s="199"/>
      <c r="H8" s="199"/>
      <c r="I8" s="12"/>
    </row>
    <row r="9" spans="2:9" ht="15">
      <c r="B9" s="14"/>
      <c r="C9" s="14"/>
      <c r="D9" s="14"/>
      <c r="E9" s="14"/>
      <c r="F9" s="15"/>
      <c r="G9" s="14"/>
      <c r="H9" s="14"/>
      <c r="I9" s="12"/>
    </row>
    <row r="10" spans="2:9" ht="16.5" customHeight="1">
      <c r="B10" s="200" t="s">
        <v>5</v>
      </c>
      <c r="C10" s="200"/>
      <c r="D10" s="200"/>
      <c r="E10" s="200"/>
      <c r="F10" s="200"/>
      <c r="G10" s="200"/>
      <c r="H10" s="200"/>
      <c r="I10" s="12"/>
    </row>
    <row r="11" spans="2:9" ht="40.5" customHeight="1">
      <c r="B11" s="16" t="s">
        <v>6</v>
      </c>
      <c r="C11" s="16" t="s">
        <v>7</v>
      </c>
      <c r="D11" s="16" t="s">
        <v>8</v>
      </c>
      <c r="E11" s="16" t="s">
        <v>9</v>
      </c>
      <c r="F11" s="17" t="s">
        <v>10</v>
      </c>
      <c r="G11" s="18" t="s">
        <v>11</v>
      </c>
      <c r="H11" s="17" t="s">
        <v>12</v>
      </c>
      <c r="I11" s="19"/>
    </row>
    <row r="12" spans="2:9" ht="16.5" customHeight="1">
      <c r="B12" s="20"/>
      <c r="C12" s="21"/>
      <c r="D12" s="20"/>
      <c r="E12" s="21"/>
      <c r="F12" s="22"/>
      <c r="G12" s="20"/>
      <c r="H12" s="20"/>
      <c r="I12" s="19"/>
    </row>
    <row r="13" spans="2:9" ht="16.5" customHeight="1">
      <c r="B13" s="20"/>
      <c r="C13" s="21" t="s">
        <v>13</v>
      </c>
      <c r="D13" s="20"/>
      <c r="E13" s="21"/>
      <c r="F13" s="22"/>
      <c r="G13" s="20"/>
      <c r="H13" s="20"/>
      <c r="I13" s="19"/>
    </row>
    <row r="14" spans="2:9" ht="16.5" customHeight="1">
      <c r="B14" s="23" t="s">
        <v>14</v>
      </c>
      <c r="C14" s="21" t="s">
        <v>15</v>
      </c>
      <c r="D14" s="20"/>
      <c r="E14" s="24"/>
      <c r="F14" s="25"/>
      <c r="G14" s="26"/>
      <c r="H14" s="20"/>
      <c r="I14" s="19"/>
    </row>
    <row r="15" spans="2:20" ht="16.5" customHeight="1">
      <c r="B15" s="20"/>
      <c r="C15" s="21" t="s">
        <v>16</v>
      </c>
      <c r="D15" s="20"/>
      <c r="E15" s="26"/>
      <c r="F15" s="27"/>
      <c r="G15" s="26"/>
      <c r="H15" s="26"/>
      <c r="I15" s="19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</row>
    <row r="16" spans="2:20" s="29" customFormat="1" ht="16.5" customHeight="1">
      <c r="B16" s="30">
        <v>1</v>
      </c>
      <c r="C16" s="31" t="s">
        <v>17</v>
      </c>
      <c r="D16" s="32" t="s">
        <v>18</v>
      </c>
      <c r="E16" s="32" t="s">
        <v>19</v>
      </c>
      <c r="F16" s="33">
        <v>369070</v>
      </c>
      <c r="G16" s="33">
        <v>5707.66755</v>
      </c>
      <c r="H16" s="34">
        <v>0.0760927871</v>
      </c>
      <c r="I16" s="35"/>
      <c r="J16" s="36"/>
      <c r="K16" s="37"/>
      <c r="L16" s="38"/>
      <c r="M16" s="38"/>
      <c r="N16" s="38"/>
      <c r="O16" s="38"/>
      <c r="P16" s="38"/>
      <c r="Q16" s="38"/>
      <c r="R16" s="38"/>
      <c r="S16" s="38"/>
      <c r="T16" s="37"/>
    </row>
    <row r="17" spans="2:20" s="29" customFormat="1" ht="16.5" customHeight="1">
      <c r="B17" s="30">
        <v>2</v>
      </c>
      <c r="C17" s="31" t="s">
        <v>20</v>
      </c>
      <c r="D17" s="32" t="s">
        <v>21</v>
      </c>
      <c r="E17" s="32" t="s">
        <v>22</v>
      </c>
      <c r="F17" s="33">
        <v>240482</v>
      </c>
      <c r="G17" s="33">
        <v>5084.871649</v>
      </c>
      <c r="H17" s="34">
        <v>0.0677898725</v>
      </c>
      <c r="I17" s="39"/>
      <c r="J17" s="36"/>
      <c r="K17" s="37"/>
      <c r="L17" s="38"/>
      <c r="M17" s="38"/>
      <c r="N17" s="38"/>
      <c r="O17" s="38"/>
      <c r="P17" s="38"/>
      <c r="Q17" s="38"/>
      <c r="R17" s="37"/>
      <c r="S17" s="38"/>
      <c r="T17" s="37"/>
    </row>
    <row r="18" spans="2:20" s="29" customFormat="1" ht="16.5" customHeight="1">
      <c r="B18" s="30">
        <v>3</v>
      </c>
      <c r="C18" s="31" t="s">
        <v>23</v>
      </c>
      <c r="D18" s="32" t="s">
        <v>24</v>
      </c>
      <c r="E18" s="32" t="s">
        <v>25</v>
      </c>
      <c r="F18" s="33">
        <v>353400</v>
      </c>
      <c r="G18" s="33">
        <v>3737.9118</v>
      </c>
      <c r="H18" s="34">
        <v>0.0498326373</v>
      </c>
      <c r="I18" s="40" t="s">
        <v>26</v>
      </c>
      <c r="J18" s="36"/>
      <c r="K18" s="37"/>
      <c r="L18" s="38"/>
      <c r="M18" s="38"/>
      <c r="N18" s="38"/>
      <c r="O18" s="38"/>
      <c r="P18" s="38"/>
      <c r="Q18" s="38"/>
      <c r="R18" s="37"/>
      <c r="S18" s="38"/>
      <c r="T18" s="37"/>
    </row>
    <row r="19" spans="2:20" s="29" customFormat="1" ht="16.5" customHeight="1">
      <c r="B19" s="30">
        <v>4</v>
      </c>
      <c r="C19" s="31" t="s">
        <v>27</v>
      </c>
      <c r="D19" s="32" t="s">
        <v>28</v>
      </c>
      <c r="E19" s="32" t="s">
        <v>29</v>
      </c>
      <c r="F19" s="33">
        <v>229215</v>
      </c>
      <c r="G19" s="33">
        <v>3491.173665</v>
      </c>
      <c r="H19" s="34">
        <v>0.046543203899999996</v>
      </c>
      <c r="I19" s="39"/>
      <c r="J19" s="36"/>
      <c r="K19" s="37"/>
      <c r="L19" s="38"/>
      <c r="M19" s="38"/>
      <c r="N19" s="38"/>
      <c r="O19" s="38"/>
      <c r="P19" s="38"/>
      <c r="Q19" s="38"/>
      <c r="R19" s="37"/>
      <c r="S19" s="38"/>
      <c r="T19" s="37"/>
    </row>
    <row r="20" spans="2:20" s="29" customFormat="1" ht="16.5" customHeight="1">
      <c r="B20" s="30">
        <v>5</v>
      </c>
      <c r="C20" s="31" t="s">
        <v>30</v>
      </c>
      <c r="D20" s="32" t="s">
        <v>31</v>
      </c>
      <c r="E20" s="32" t="s">
        <v>32</v>
      </c>
      <c r="F20" s="33">
        <v>371729</v>
      </c>
      <c r="G20" s="33">
        <v>3224.1914814999996</v>
      </c>
      <c r="H20" s="34">
        <v>0.0429838833</v>
      </c>
      <c r="I20" s="39"/>
      <c r="J20" s="36"/>
      <c r="K20" s="37"/>
      <c r="L20" s="38"/>
      <c r="M20" s="38"/>
      <c r="N20" s="38"/>
      <c r="O20" s="38"/>
      <c r="P20" s="38"/>
      <c r="Q20" s="38"/>
      <c r="R20" s="37"/>
      <c r="S20" s="38"/>
      <c r="T20" s="37"/>
    </row>
    <row r="21" spans="2:20" s="29" customFormat="1" ht="16.5" customHeight="1">
      <c r="B21" s="30">
        <v>6</v>
      </c>
      <c r="C21" s="31" t="s">
        <v>33</v>
      </c>
      <c r="D21" s="32" t="s">
        <v>34</v>
      </c>
      <c r="E21" s="32" t="s">
        <v>35</v>
      </c>
      <c r="F21" s="33">
        <v>542373</v>
      </c>
      <c r="G21" s="33">
        <v>3176.6786610000004</v>
      </c>
      <c r="H21" s="34">
        <v>0.042350457700000003</v>
      </c>
      <c r="I21" s="39"/>
      <c r="J21" s="36"/>
      <c r="K21" s="37"/>
      <c r="L21" s="38"/>
      <c r="M21" s="38"/>
      <c r="N21" s="38"/>
      <c r="O21" s="38"/>
      <c r="P21" s="38"/>
      <c r="Q21" s="38"/>
      <c r="R21" s="37"/>
      <c r="S21" s="38"/>
      <c r="T21" s="37"/>
    </row>
    <row r="22" spans="2:20" s="29" customFormat="1" ht="16.5" customHeight="1">
      <c r="B22" s="30">
        <v>7</v>
      </c>
      <c r="C22" s="31" t="s">
        <v>36</v>
      </c>
      <c r="D22" s="32" t="s">
        <v>37</v>
      </c>
      <c r="E22" s="32" t="s">
        <v>38</v>
      </c>
      <c r="F22" s="33">
        <v>574281</v>
      </c>
      <c r="G22" s="33">
        <v>2585.413062</v>
      </c>
      <c r="H22" s="34">
        <v>0.034467895</v>
      </c>
      <c r="I22" s="39"/>
      <c r="J22" s="36"/>
      <c r="K22" s="37"/>
      <c r="L22" s="38"/>
      <c r="M22" s="38"/>
      <c r="N22" s="38"/>
      <c r="O22" s="38"/>
      <c r="P22" s="38"/>
      <c r="Q22" s="38"/>
      <c r="R22" s="37"/>
      <c r="S22" s="38"/>
      <c r="T22" s="37"/>
    </row>
    <row r="23" spans="2:20" s="29" customFormat="1" ht="16.5" customHeight="1">
      <c r="B23" s="30">
        <v>8</v>
      </c>
      <c r="C23" s="31" t="s">
        <v>39</v>
      </c>
      <c r="D23" s="32" t="s">
        <v>40</v>
      </c>
      <c r="E23" s="32" t="s">
        <v>19</v>
      </c>
      <c r="F23" s="33">
        <v>505179</v>
      </c>
      <c r="G23" s="33">
        <v>2574.6447735</v>
      </c>
      <c r="H23" s="34">
        <v>0.034324335600000005</v>
      </c>
      <c r="I23" s="39"/>
      <c r="J23" s="36"/>
      <c r="K23" s="37"/>
      <c r="L23" s="38"/>
      <c r="M23" s="38"/>
      <c r="N23" s="38"/>
      <c r="O23" s="38"/>
      <c r="P23" s="38"/>
      <c r="Q23" s="38"/>
      <c r="R23" s="37"/>
      <c r="S23" s="38"/>
      <c r="T23" s="37"/>
    </row>
    <row r="24" spans="2:20" s="29" customFormat="1" ht="16.5" customHeight="1">
      <c r="B24" s="30">
        <v>9</v>
      </c>
      <c r="C24" s="31" t="s">
        <v>41</v>
      </c>
      <c r="D24" s="32" t="s">
        <v>42</v>
      </c>
      <c r="E24" s="32" t="s">
        <v>25</v>
      </c>
      <c r="F24" s="33">
        <v>298660</v>
      </c>
      <c r="G24" s="33">
        <v>2522.63169</v>
      </c>
      <c r="H24" s="34">
        <v>0.0336309139</v>
      </c>
      <c r="I24" s="39"/>
      <c r="J24" s="36"/>
      <c r="K24" s="37"/>
      <c r="L24" s="38"/>
      <c r="M24" s="38"/>
      <c r="N24" s="38"/>
      <c r="O24" s="38"/>
      <c r="P24" s="38"/>
      <c r="Q24" s="38"/>
      <c r="R24" s="37"/>
      <c r="S24" s="38"/>
      <c r="T24" s="37"/>
    </row>
    <row r="25" spans="2:20" s="29" customFormat="1" ht="16.5" customHeight="1">
      <c r="B25" s="30">
        <v>10</v>
      </c>
      <c r="C25" s="31" t="s">
        <v>43</v>
      </c>
      <c r="D25" s="32" t="s">
        <v>44</v>
      </c>
      <c r="E25" s="32" t="s">
        <v>29</v>
      </c>
      <c r="F25" s="33">
        <v>107222</v>
      </c>
      <c r="G25" s="33">
        <v>2220.996508</v>
      </c>
      <c r="H25" s="34">
        <v>0.0296096107</v>
      </c>
      <c r="I25" s="39"/>
      <c r="J25" s="36"/>
      <c r="K25" s="37"/>
      <c r="L25" s="38"/>
      <c r="M25" s="38"/>
      <c r="N25" s="38"/>
      <c r="O25" s="38"/>
      <c r="P25" s="38"/>
      <c r="Q25" s="38"/>
      <c r="R25" s="37"/>
      <c r="S25" s="38"/>
      <c r="T25" s="37"/>
    </row>
    <row r="26" spans="2:20" s="29" customFormat="1" ht="16.5" customHeight="1">
      <c r="B26" s="30">
        <v>11</v>
      </c>
      <c r="C26" s="31" t="s">
        <v>45</v>
      </c>
      <c r="D26" s="32" t="s">
        <v>46</v>
      </c>
      <c r="E26" s="32" t="s">
        <v>19</v>
      </c>
      <c r="F26" s="33">
        <v>754970</v>
      </c>
      <c r="G26" s="33">
        <v>2102.59145</v>
      </c>
      <c r="H26" s="34">
        <v>0.028031072599999998</v>
      </c>
      <c r="I26" s="39"/>
      <c r="J26" s="36"/>
      <c r="K26" s="37"/>
      <c r="L26" s="38"/>
      <c r="M26" s="38"/>
      <c r="N26" s="38"/>
      <c r="O26" s="38"/>
      <c r="P26" s="38"/>
      <c r="Q26" s="38"/>
      <c r="R26" s="37"/>
      <c r="S26" s="38"/>
      <c r="T26" s="37"/>
    </row>
    <row r="27" spans="2:20" s="29" customFormat="1" ht="16.5" customHeight="1">
      <c r="B27" s="30">
        <v>12</v>
      </c>
      <c r="C27" s="31" t="s">
        <v>47</v>
      </c>
      <c r="D27" s="32" t="s">
        <v>48</v>
      </c>
      <c r="E27" s="32" t="s">
        <v>35</v>
      </c>
      <c r="F27" s="33">
        <v>363500</v>
      </c>
      <c r="G27" s="33">
        <v>1949.26875</v>
      </c>
      <c r="H27" s="34">
        <v>0.025987023699999997</v>
      </c>
      <c r="I27" s="39"/>
      <c r="J27" s="36"/>
      <c r="K27" s="37"/>
      <c r="L27" s="38"/>
      <c r="M27" s="38"/>
      <c r="N27" s="38"/>
      <c r="O27" s="38"/>
      <c r="P27" s="38"/>
      <c r="Q27" s="38"/>
      <c r="R27" s="37"/>
      <c r="S27" s="38"/>
      <c r="T27" s="37"/>
    </row>
    <row r="28" spans="2:20" s="29" customFormat="1" ht="16.5" customHeight="1">
      <c r="B28" s="30">
        <v>13</v>
      </c>
      <c r="C28" s="31" t="s">
        <v>49</v>
      </c>
      <c r="D28" s="32" t="s">
        <v>50</v>
      </c>
      <c r="E28" s="32" t="s">
        <v>22</v>
      </c>
      <c r="F28" s="33">
        <v>38676</v>
      </c>
      <c r="G28" s="33">
        <v>1623.173706</v>
      </c>
      <c r="H28" s="34">
        <v>0.0216396295</v>
      </c>
      <c r="I28" s="39"/>
      <c r="J28" s="36"/>
      <c r="K28" s="37"/>
      <c r="L28" s="38"/>
      <c r="M28" s="38"/>
      <c r="N28" s="38"/>
      <c r="O28" s="38"/>
      <c r="P28" s="38"/>
      <c r="Q28" s="38"/>
      <c r="R28" s="37"/>
      <c r="S28" s="38"/>
      <c r="T28" s="37"/>
    </row>
    <row r="29" spans="2:20" s="41" customFormat="1" ht="16.5" customHeight="1">
      <c r="B29" s="30">
        <v>14</v>
      </c>
      <c r="C29" s="31" t="s">
        <v>51</v>
      </c>
      <c r="D29" s="32" t="s">
        <v>52</v>
      </c>
      <c r="E29" s="32" t="s">
        <v>53</v>
      </c>
      <c r="F29" s="33">
        <v>236663</v>
      </c>
      <c r="G29" s="33">
        <v>1415.3630715000002</v>
      </c>
      <c r="H29" s="34">
        <v>0.018869165</v>
      </c>
      <c r="I29" s="42"/>
      <c r="J29" s="43"/>
      <c r="K29" s="44"/>
      <c r="L29" s="38"/>
      <c r="M29" s="45"/>
      <c r="N29" s="45"/>
      <c r="O29" s="45"/>
      <c r="P29" s="45"/>
      <c r="Q29" s="45"/>
      <c r="R29" s="44"/>
      <c r="S29" s="45"/>
      <c r="T29" s="44"/>
    </row>
    <row r="30" spans="2:20" s="41" customFormat="1" ht="16.5" customHeight="1">
      <c r="B30" s="30">
        <v>15</v>
      </c>
      <c r="C30" s="31" t="s">
        <v>54</v>
      </c>
      <c r="D30" s="32" t="s">
        <v>55</v>
      </c>
      <c r="E30" s="32" t="s">
        <v>53</v>
      </c>
      <c r="F30" s="33">
        <v>40000</v>
      </c>
      <c r="G30" s="33">
        <v>1039.66</v>
      </c>
      <c r="H30" s="34">
        <v>0.0138604126</v>
      </c>
      <c r="I30" s="42"/>
      <c r="J30" s="43"/>
      <c r="K30" s="44"/>
      <c r="L30" s="38"/>
      <c r="M30" s="45"/>
      <c r="N30" s="45"/>
      <c r="O30" s="45"/>
      <c r="P30" s="45"/>
      <c r="Q30" s="45"/>
      <c r="R30" s="44"/>
      <c r="S30" s="45"/>
      <c r="T30" s="44"/>
    </row>
    <row r="31" spans="2:20" s="41" customFormat="1" ht="16.5" customHeight="1">
      <c r="B31" s="30">
        <v>16</v>
      </c>
      <c r="C31" s="31" t="s">
        <v>56</v>
      </c>
      <c r="D31" s="32" t="s">
        <v>57</v>
      </c>
      <c r="E31" s="32" t="s">
        <v>53</v>
      </c>
      <c r="F31" s="33">
        <v>33600</v>
      </c>
      <c r="G31" s="33">
        <v>583.8336</v>
      </c>
      <c r="H31" s="34">
        <v>0.0077834817</v>
      </c>
      <c r="I31" s="42"/>
      <c r="J31" s="43"/>
      <c r="K31" s="44"/>
      <c r="L31" s="38"/>
      <c r="M31" s="45"/>
      <c r="N31" s="45"/>
      <c r="O31" s="45"/>
      <c r="P31" s="45"/>
      <c r="Q31" s="45"/>
      <c r="R31" s="44"/>
      <c r="S31" s="45"/>
      <c r="T31" s="44"/>
    </row>
    <row r="32" spans="2:20" s="41" customFormat="1" ht="16.5" customHeight="1">
      <c r="B32" s="30">
        <v>17</v>
      </c>
      <c r="C32" s="31" t="s">
        <v>58</v>
      </c>
      <c r="D32" s="32" t="s">
        <v>59</v>
      </c>
      <c r="E32" s="32" t="s">
        <v>22</v>
      </c>
      <c r="F32" s="33">
        <v>948482</v>
      </c>
      <c r="G32" s="33">
        <v>149.385915</v>
      </c>
      <c r="H32" s="34">
        <v>0.0019915649</v>
      </c>
      <c r="I32" s="42"/>
      <c r="J32" s="43"/>
      <c r="K32" s="44"/>
      <c r="L32" s="38"/>
      <c r="M32" s="45"/>
      <c r="N32" s="45"/>
      <c r="O32" s="45"/>
      <c r="P32" s="45"/>
      <c r="Q32" s="45"/>
      <c r="R32" s="44"/>
      <c r="S32" s="45"/>
      <c r="T32" s="44"/>
    </row>
    <row r="33" spans="2:20" s="41" customFormat="1" ht="16.5" customHeight="1">
      <c r="B33" s="30"/>
      <c r="C33" s="31"/>
      <c r="D33" s="32"/>
      <c r="E33" s="32"/>
      <c r="F33" s="33"/>
      <c r="G33" s="33"/>
      <c r="H33" s="34"/>
      <c r="I33" s="42"/>
      <c r="J33" s="43"/>
      <c r="K33" s="44"/>
      <c r="L33" s="38"/>
      <c r="M33" s="45"/>
      <c r="N33" s="45"/>
      <c r="O33" s="45"/>
      <c r="P33" s="45"/>
      <c r="Q33" s="45"/>
      <c r="R33" s="44"/>
      <c r="S33" s="45"/>
      <c r="T33" s="44"/>
    </row>
    <row r="34" spans="2:20" ht="16.5" customHeight="1">
      <c r="B34" s="30"/>
      <c r="C34" s="46" t="s">
        <v>60</v>
      </c>
      <c r="D34" s="47"/>
      <c r="E34" s="48"/>
      <c r="F34" s="49"/>
      <c r="G34" s="50"/>
      <c r="H34" s="51"/>
      <c r="I34" s="12"/>
      <c r="J34" s="52"/>
      <c r="K34" s="53"/>
      <c r="L34" s="28"/>
      <c r="M34" s="28"/>
      <c r="N34" s="28"/>
      <c r="O34" s="28"/>
      <c r="P34" s="28"/>
      <c r="Q34" s="28"/>
      <c r="R34" s="53"/>
      <c r="S34" s="28"/>
      <c r="T34" s="53"/>
    </row>
    <row r="35" spans="2:20" s="41" customFormat="1" ht="16.5" customHeight="1">
      <c r="B35" s="30">
        <v>18</v>
      </c>
      <c r="C35" s="31" t="s">
        <v>61</v>
      </c>
      <c r="D35" s="32" t="s">
        <v>62</v>
      </c>
      <c r="E35" s="32" t="s">
        <v>25</v>
      </c>
      <c r="F35" s="33">
        <v>686700</v>
      </c>
      <c r="G35" s="33">
        <v>3681.74205</v>
      </c>
      <c r="H35" s="34">
        <v>0.0490838002</v>
      </c>
      <c r="I35" s="42"/>
      <c r="J35" s="43"/>
      <c r="K35" s="44"/>
      <c r="L35" s="38"/>
      <c r="M35" s="45"/>
      <c r="N35" s="45"/>
      <c r="O35" s="45"/>
      <c r="P35" s="45"/>
      <c r="Q35" s="45"/>
      <c r="R35" s="44"/>
      <c r="S35" s="45"/>
      <c r="T35" s="44"/>
    </row>
    <row r="36" spans="2:12" s="29" customFormat="1" ht="16.5" customHeight="1">
      <c r="B36" s="30">
        <v>19</v>
      </c>
      <c r="C36" s="31" t="s">
        <v>63</v>
      </c>
      <c r="D36" s="32" t="s">
        <v>64</v>
      </c>
      <c r="E36" s="32" t="s">
        <v>65</v>
      </c>
      <c r="F36" s="33">
        <v>174900</v>
      </c>
      <c r="G36" s="33">
        <v>1973.83395</v>
      </c>
      <c r="H36" s="34">
        <v>0.0263145191</v>
      </c>
      <c r="I36" s="54"/>
      <c r="L36" s="38"/>
    </row>
    <row r="37" spans="2:20" s="29" customFormat="1" ht="16.5" customHeight="1">
      <c r="B37" s="30">
        <v>20</v>
      </c>
      <c r="C37" s="31" t="s">
        <v>66</v>
      </c>
      <c r="D37" s="32" t="s">
        <v>67</v>
      </c>
      <c r="E37" s="32" t="s">
        <v>68</v>
      </c>
      <c r="F37" s="33">
        <v>49500</v>
      </c>
      <c r="G37" s="33">
        <v>232.77375</v>
      </c>
      <c r="H37" s="34">
        <v>0.0031032647000000003</v>
      </c>
      <c r="I37" s="39"/>
      <c r="J37" s="36"/>
      <c r="K37" s="37"/>
      <c r="L37" s="38"/>
      <c r="M37" s="38"/>
      <c r="N37" s="38"/>
      <c r="O37" s="38"/>
      <c r="P37" s="38"/>
      <c r="Q37" s="38"/>
      <c r="R37" s="37"/>
      <c r="S37" s="38"/>
      <c r="T37" s="37"/>
    </row>
    <row r="38" spans="2:20" ht="16.5" customHeight="1">
      <c r="B38" s="30">
        <v>21</v>
      </c>
      <c r="C38" s="55" t="s">
        <v>69</v>
      </c>
      <c r="D38" s="31"/>
      <c r="E38" s="32" t="s">
        <v>68</v>
      </c>
      <c r="F38" s="33">
        <v>-49500</v>
      </c>
      <c r="G38" s="56">
        <v>-234.35775</v>
      </c>
      <c r="H38" s="57">
        <v>-0.0031243821</v>
      </c>
      <c r="I38" s="12"/>
      <c r="J38" s="52"/>
      <c r="K38" s="53"/>
      <c r="L38" s="28"/>
      <c r="M38" s="28"/>
      <c r="N38" s="28"/>
      <c r="O38" s="28"/>
      <c r="P38" s="28"/>
      <c r="Q38" s="28"/>
      <c r="R38" s="53"/>
      <c r="S38" s="28"/>
      <c r="T38" s="53"/>
    </row>
    <row r="39" spans="2:20" ht="16.5" customHeight="1">
      <c r="B39" s="30">
        <v>22</v>
      </c>
      <c r="C39" s="31" t="s">
        <v>70</v>
      </c>
      <c r="D39" s="47"/>
      <c r="E39" s="32" t="s">
        <v>65</v>
      </c>
      <c r="F39" s="33">
        <v>-174900</v>
      </c>
      <c r="G39" s="58">
        <v>-1983.366</v>
      </c>
      <c r="H39" s="57">
        <f>-0.0264415973</f>
        <v>-0.0264415973</v>
      </c>
      <c r="I39" s="12"/>
      <c r="J39" s="52"/>
      <c r="K39" s="53"/>
      <c r="L39" s="28"/>
      <c r="M39" s="28"/>
      <c r="N39" s="28"/>
      <c r="O39" s="28"/>
      <c r="P39" s="28"/>
      <c r="Q39" s="28"/>
      <c r="R39" s="53"/>
      <c r="S39" s="28"/>
      <c r="T39" s="53"/>
    </row>
    <row r="40" spans="2:20" ht="16.5" customHeight="1">
      <c r="B40" s="30">
        <v>23</v>
      </c>
      <c r="C40" s="55" t="s">
        <v>71</v>
      </c>
      <c r="D40" s="47"/>
      <c r="E40" s="32" t="s">
        <v>25</v>
      </c>
      <c r="F40" s="33">
        <v>-686700</v>
      </c>
      <c r="G40" s="58">
        <v>-3706.8066</v>
      </c>
      <c r="H40" s="57">
        <v>-0.0494179528</v>
      </c>
      <c r="I40" s="12"/>
      <c r="J40" s="52"/>
      <c r="K40" s="53"/>
      <c r="L40" s="28"/>
      <c r="M40" s="28"/>
      <c r="N40" s="28"/>
      <c r="O40" s="28"/>
      <c r="P40" s="28"/>
      <c r="Q40" s="28"/>
      <c r="R40" s="53"/>
      <c r="S40" s="28"/>
      <c r="T40" s="53"/>
    </row>
    <row r="41" spans="2:20" ht="16.5" customHeight="1">
      <c r="B41" s="30"/>
      <c r="C41" s="55"/>
      <c r="D41" s="47"/>
      <c r="E41" s="48"/>
      <c r="F41" s="49"/>
      <c r="G41" s="50"/>
      <c r="H41" s="51"/>
      <c r="I41" s="12"/>
      <c r="J41" s="52"/>
      <c r="K41" s="53"/>
      <c r="L41" s="28"/>
      <c r="M41" s="28"/>
      <c r="N41" s="28"/>
      <c r="O41" s="28"/>
      <c r="P41" s="28"/>
      <c r="Q41" s="28"/>
      <c r="R41" s="53"/>
      <c r="S41" s="28"/>
      <c r="T41" s="53"/>
    </row>
    <row r="42" spans="2:20" ht="16.5" customHeight="1">
      <c r="B42" s="23"/>
      <c r="C42" s="21" t="s">
        <v>72</v>
      </c>
      <c r="D42" s="59"/>
      <c r="E42" s="48"/>
      <c r="F42" s="60"/>
      <c r="G42" s="48"/>
      <c r="H42" s="61"/>
      <c r="I42" s="12"/>
      <c r="J42" s="52"/>
      <c r="K42" s="53"/>
      <c r="L42" s="28"/>
      <c r="M42" s="28"/>
      <c r="N42" s="28"/>
      <c r="O42" s="28"/>
      <c r="P42" s="28"/>
      <c r="Q42" s="28"/>
      <c r="R42" s="53"/>
      <c r="S42" s="28"/>
      <c r="T42" s="53"/>
    </row>
    <row r="43" spans="2:20" s="29" customFormat="1" ht="16.5" customHeight="1">
      <c r="B43" s="30">
        <v>24</v>
      </c>
      <c r="C43" s="62" t="s">
        <v>73</v>
      </c>
      <c r="D43" s="32" t="s">
        <v>74</v>
      </c>
      <c r="E43" s="32" t="s">
        <v>35</v>
      </c>
      <c r="F43" s="33">
        <v>15093</v>
      </c>
      <c r="G43" s="33">
        <v>8480.145327799999</v>
      </c>
      <c r="H43" s="34">
        <v>0.1130545686</v>
      </c>
      <c r="I43" s="63"/>
      <c r="J43" s="64"/>
      <c r="K43" s="37"/>
      <c r="L43" s="38"/>
      <c r="M43" s="38"/>
      <c r="N43" s="38"/>
      <c r="O43" s="38"/>
      <c r="P43" s="38"/>
      <c r="Q43" s="38"/>
      <c r="R43" s="37"/>
      <c r="S43" s="38"/>
      <c r="T43" s="37"/>
    </row>
    <row r="44" spans="2:20" s="29" customFormat="1" ht="16.5" customHeight="1">
      <c r="B44" s="30">
        <v>25</v>
      </c>
      <c r="C44" s="31" t="s">
        <v>75</v>
      </c>
      <c r="D44" s="32" t="s">
        <v>76</v>
      </c>
      <c r="E44" s="32" t="s">
        <v>77</v>
      </c>
      <c r="F44" s="33">
        <v>39675</v>
      </c>
      <c r="G44" s="33">
        <v>2774.9658737</v>
      </c>
      <c r="H44" s="34">
        <v>0.0369949521</v>
      </c>
      <c r="I44" s="63"/>
      <c r="J44" s="64"/>
      <c r="K44" s="37"/>
      <c r="L44" s="38"/>
      <c r="M44" s="38"/>
      <c r="N44" s="38"/>
      <c r="O44" s="38"/>
      <c r="P44" s="38"/>
      <c r="Q44" s="38"/>
      <c r="R44" s="37"/>
      <c r="S44" s="38"/>
      <c r="T44" s="37"/>
    </row>
    <row r="45" spans="2:20" s="29" customFormat="1" ht="16.5" customHeight="1">
      <c r="B45" s="30">
        <v>26</v>
      </c>
      <c r="C45" s="31" t="s">
        <v>78</v>
      </c>
      <c r="D45" s="32" t="s">
        <v>79</v>
      </c>
      <c r="E45" s="32" t="s">
        <v>80</v>
      </c>
      <c r="F45" s="33">
        <v>17755</v>
      </c>
      <c r="G45" s="33">
        <v>2237.7548048</v>
      </c>
      <c r="H45" s="34">
        <v>0.029833026999999998</v>
      </c>
      <c r="I45" s="63"/>
      <c r="J45" s="64"/>
      <c r="K45" s="37"/>
      <c r="L45" s="38"/>
      <c r="M45" s="38"/>
      <c r="N45" s="38"/>
      <c r="O45" s="38"/>
      <c r="P45" s="38"/>
      <c r="Q45" s="38"/>
      <c r="R45" s="37"/>
      <c r="S45" s="38"/>
      <c r="T45" s="37"/>
    </row>
    <row r="46" spans="2:20" s="29" customFormat="1" ht="16.5" customHeight="1">
      <c r="B46" s="30">
        <v>27</v>
      </c>
      <c r="C46" s="31" t="s">
        <v>81</v>
      </c>
      <c r="D46" s="32" t="s">
        <v>82</v>
      </c>
      <c r="E46" s="32" t="s">
        <v>35</v>
      </c>
      <c r="F46" s="33">
        <v>20920</v>
      </c>
      <c r="G46" s="33">
        <v>2155.4674374</v>
      </c>
      <c r="H46" s="34">
        <v>0.0287359983</v>
      </c>
      <c r="I46" s="63"/>
      <c r="J46" s="64"/>
      <c r="K46" s="37"/>
      <c r="L46" s="38"/>
      <c r="M46" s="38"/>
      <c r="N46" s="38"/>
      <c r="O46" s="38"/>
      <c r="P46" s="38"/>
      <c r="Q46" s="38"/>
      <c r="R46" s="37"/>
      <c r="S46" s="38"/>
      <c r="T46" s="37"/>
    </row>
    <row r="47" spans="2:20" s="29" customFormat="1" ht="16.5" customHeight="1">
      <c r="B47" s="30">
        <v>28</v>
      </c>
      <c r="C47" s="31" t="s">
        <v>83</v>
      </c>
      <c r="D47" s="32" t="s">
        <v>84</v>
      </c>
      <c r="E47" s="32" t="s">
        <v>85</v>
      </c>
      <c r="F47" s="33">
        <v>40690</v>
      </c>
      <c r="G47" s="33">
        <v>2036.3383790999999</v>
      </c>
      <c r="H47" s="34">
        <v>0.027147808000000002</v>
      </c>
      <c r="I47" s="63"/>
      <c r="J47" s="64"/>
      <c r="K47" s="37"/>
      <c r="L47" s="38"/>
      <c r="M47" s="38"/>
      <c r="N47" s="38"/>
      <c r="O47" s="38"/>
      <c r="P47" s="38"/>
      <c r="Q47" s="38"/>
      <c r="R47" s="37"/>
      <c r="S47" s="38"/>
      <c r="T47" s="37"/>
    </row>
    <row r="48" spans="2:20" s="29" customFormat="1" ht="16.5" customHeight="1">
      <c r="B48" s="30">
        <v>29</v>
      </c>
      <c r="C48" s="31" t="s">
        <v>86</v>
      </c>
      <c r="D48" s="32" t="s">
        <v>87</v>
      </c>
      <c r="E48" s="32" t="s">
        <v>35</v>
      </c>
      <c r="F48" s="33">
        <v>12550</v>
      </c>
      <c r="G48" s="33">
        <v>1159.7502946</v>
      </c>
      <c r="H48" s="34">
        <v>0.0154614177</v>
      </c>
      <c r="I48" s="63"/>
      <c r="J48" s="64"/>
      <c r="K48" s="37"/>
      <c r="L48" s="38"/>
      <c r="M48" s="38"/>
      <c r="N48" s="38"/>
      <c r="O48" s="38"/>
      <c r="P48" s="38"/>
      <c r="Q48" s="38"/>
      <c r="R48" s="37"/>
      <c r="S48" s="38"/>
      <c r="T48" s="37"/>
    </row>
    <row r="49" spans="2:20" s="29" customFormat="1" ht="16.5" customHeight="1">
      <c r="B49" s="30">
        <v>30</v>
      </c>
      <c r="C49" s="31" t="s">
        <v>88</v>
      </c>
      <c r="D49" s="32" t="s">
        <v>89</v>
      </c>
      <c r="E49" s="32" t="s">
        <v>90</v>
      </c>
      <c r="F49" s="33">
        <v>8316</v>
      </c>
      <c r="G49" s="33">
        <v>599.8125185</v>
      </c>
      <c r="H49" s="34">
        <v>0.0079965075</v>
      </c>
      <c r="I49" s="39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</row>
    <row r="50" spans="2:20" s="29" customFormat="1" ht="16.5" customHeight="1">
      <c r="B50" s="30">
        <v>31</v>
      </c>
      <c r="C50" s="31" t="s">
        <v>91</v>
      </c>
      <c r="D50" s="32" t="s">
        <v>92</v>
      </c>
      <c r="E50" s="32" t="s">
        <v>19</v>
      </c>
      <c r="F50" s="33">
        <v>56717</v>
      </c>
      <c r="G50" s="33">
        <v>349.73131509999996</v>
      </c>
      <c r="H50" s="34">
        <v>0.0046625054</v>
      </c>
      <c r="I50" s="39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</row>
    <row r="51" spans="2:20" s="29" customFormat="1" ht="16.5" customHeight="1">
      <c r="B51" s="30">
        <v>32</v>
      </c>
      <c r="C51" s="65" t="s">
        <v>93</v>
      </c>
      <c r="D51" s="66"/>
      <c r="E51" s="32" t="s">
        <v>94</v>
      </c>
      <c r="F51" s="33">
        <v>-25100000</v>
      </c>
      <c r="G51" s="67">
        <v>-16197.03</v>
      </c>
      <c r="H51" s="68">
        <v>-0.2159335918</v>
      </c>
      <c r="I51" s="39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</row>
    <row r="52" spans="2:20" s="29" customFormat="1" ht="16.5" customHeight="1">
      <c r="B52" s="30"/>
      <c r="C52" s="65"/>
      <c r="D52" s="66"/>
      <c r="E52" s="48"/>
      <c r="F52" s="69"/>
      <c r="G52" s="67"/>
      <c r="H52" s="68"/>
      <c r="I52" s="39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</row>
    <row r="53" spans="2:20" ht="15">
      <c r="B53" s="23" t="s">
        <v>95</v>
      </c>
      <c r="C53" s="21" t="s">
        <v>96</v>
      </c>
      <c r="D53" s="21"/>
      <c r="E53" s="26"/>
      <c r="F53" s="70" t="s">
        <v>97</v>
      </c>
      <c r="G53" s="71" t="s">
        <v>97</v>
      </c>
      <c r="H53" s="72" t="s">
        <v>97</v>
      </c>
      <c r="I53" s="12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</row>
    <row r="54" spans="2:20" ht="15">
      <c r="B54" s="23" t="s">
        <v>26</v>
      </c>
      <c r="C54" s="73" t="s">
        <v>26</v>
      </c>
      <c r="D54" s="74" t="s">
        <v>26</v>
      </c>
      <c r="E54" s="74" t="s">
        <v>26</v>
      </c>
      <c r="F54" s="75"/>
      <c r="G54" s="76"/>
      <c r="H54" s="75"/>
      <c r="I54" s="12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</row>
    <row r="55" spans="1:20" ht="15">
      <c r="A55" s="77"/>
      <c r="B55" s="20"/>
      <c r="C55" s="21"/>
      <c r="D55" s="21"/>
      <c r="E55" s="78" t="s">
        <v>98</v>
      </c>
      <c r="F55" s="24" t="s">
        <v>26</v>
      </c>
      <c r="G55" s="24">
        <f>SUM(G16:G54)-G51-G40-G39-G38</f>
        <v>68871.7730335</v>
      </c>
      <c r="H55" s="79">
        <f>SUM(H16:H54)-H51-H40-H39-H38</f>
        <v>0.9181763156000003</v>
      </c>
      <c r="I55" s="12"/>
      <c r="J55" s="80"/>
      <c r="K55" s="28"/>
      <c r="L55" s="28"/>
      <c r="M55" s="28"/>
      <c r="N55" s="28"/>
      <c r="O55" s="28"/>
      <c r="P55" s="28"/>
      <c r="Q55" s="28"/>
      <c r="R55" s="28"/>
      <c r="S55" s="28"/>
      <c r="T55" s="28"/>
    </row>
    <row r="56" spans="2:20" ht="15">
      <c r="B56" s="20"/>
      <c r="C56" s="20"/>
      <c r="D56" s="20"/>
      <c r="E56" s="26"/>
      <c r="F56" s="81"/>
      <c r="G56" s="81"/>
      <c r="H56" s="82"/>
      <c r="I56" s="12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</row>
    <row r="57" spans="2:20" ht="15">
      <c r="B57" s="20"/>
      <c r="C57" s="83" t="s">
        <v>99</v>
      </c>
      <c r="D57" s="20"/>
      <c r="E57" s="26"/>
      <c r="F57" s="81"/>
      <c r="G57" s="81"/>
      <c r="H57" s="82"/>
      <c r="I57" s="12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</row>
    <row r="58" spans="2:9" ht="15">
      <c r="B58" s="20"/>
      <c r="C58" s="21" t="s">
        <v>100</v>
      </c>
      <c r="D58" s="21"/>
      <c r="E58" s="24"/>
      <c r="F58" s="84"/>
      <c r="G58" s="85"/>
      <c r="H58" s="84"/>
      <c r="I58" s="86"/>
    </row>
    <row r="59" spans="1:9" ht="15">
      <c r="A59" s="87"/>
      <c r="B59" s="20"/>
      <c r="C59" s="88" t="s">
        <v>101</v>
      </c>
      <c r="D59" s="20"/>
      <c r="E59" s="26"/>
      <c r="F59" s="84"/>
      <c r="G59" s="89" t="s">
        <v>97</v>
      </c>
      <c r="H59" s="90" t="s">
        <v>97</v>
      </c>
      <c r="I59" s="86"/>
    </row>
    <row r="60" spans="1:10" ht="15">
      <c r="A60" s="87"/>
      <c r="B60" s="20"/>
      <c r="C60" s="88" t="s">
        <v>102</v>
      </c>
      <c r="D60" s="20"/>
      <c r="E60" s="26"/>
      <c r="F60" s="84"/>
      <c r="G60" s="89" t="s">
        <v>97</v>
      </c>
      <c r="H60" s="90" t="s">
        <v>97</v>
      </c>
      <c r="I60" s="86"/>
      <c r="J60" s="80"/>
    </row>
    <row r="61" spans="1:10" ht="15">
      <c r="A61" s="87"/>
      <c r="B61" s="20"/>
      <c r="C61" s="88" t="s">
        <v>103</v>
      </c>
      <c r="D61" s="20"/>
      <c r="E61" s="26"/>
      <c r="F61" s="84"/>
      <c r="G61" s="89" t="s">
        <v>97</v>
      </c>
      <c r="H61" s="90" t="s">
        <v>97</v>
      </c>
      <c r="I61" s="86"/>
      <c r="J61" s="80"/>
    </row>
    <row r="62" spans="1:10" ht="15">
      <c r="A62" s="87"/>
      <c r="B62" s="20"/>
      <c r="C62" s="88" t="s">
        <v>104</v>
      </c>
      <c r="D62" s="20"/>
      <c r="E62" s="26"/>
      <c r="F62" s="91"/>
      <c r="G62" s="33">
        <v>3989.406311</v>
      </c>
      <c r="H62" s="34">
        <v>0.0531854812</v>
      </c>
      <c r="I62" s="86"/>
      <c r="J62" s="80"/>
    </row>
    <row r="63" spans="1:10" s="98" customFormat="1" ht="15">
      <c r="A63" s="92"/>
      <c r="B63" s="21"/>
      <c r="C63" s="93" t="s">
        <v>105</v>
      </c>
      <c r="D63" s="21" t="s">
        <v>26</v>
      </c>
      <c r="E63" s="24" t="s">
        <v>26</v>
      </c>
      <c r="F63" s="94"/>
      <c r="G63" s="50"/>
      <c r="H63" s="95"/>
      <c r="I63" s="96" t="s">
        <v>26</v>
      </c>
      <c r="J63" s="97"/>
    </row>
    <row r="64" spans="1:11" ht="15">
      <c r="A64" s="87"/>
      <c r="B64" s="20"/>
      <c r="C64" s="99" t="s">
        <v>106</v>
      </c>
      <c r="D64" s="20"/>
      <c r="E64" s="26"/>
      <c r="F64" s="100"/>
      <c r="G64" s="58">
        <v>905</v>
      </c>
      <c r="H64" s="101">
        <v>0.0120651688</v>
      </c>
      <c r="I64" s="86"/>
      <c r="J64" s="80"/>
      <c r="K64" s="80" t="s">
        <v>26</v>
      </c>
    </row>
    <row r="65" spans="1:10" ht="15">
      <c r="A65" s="87"/>
      <c r="B65" s="20"/>
      <c r="C65" s="99"/>
      <c r="D65" s="20"/>
      <c r="E65" s="26"/>
      <c r="F65" s="100"/>
      <c r="G65" s="58"/>
      <c r="H65" s="102"/>
      <c r="I65" s="86"/>
      <c r="J65" s="80"/>
    </row>
    <row r="66" spans="1:13" ht="15">
      <c r="A66" s="87"/>
      <c r="B66" s="20"/>
      <c r="C66" s="88" t="s">
        <v>107</v>
      </c>
      <c r="D66" s="20"/>
      <c r="E66" s="26"/>
      <c r="F66" s="100"/>
      <c r="G66" s="58">
        <v>1164.1607205999992</v>
      </c>
      <c r="H66" s="102">
        <v>0.0155</v>
      </c>
      <c r="I66" s="86" t="s">
        <v>26</v>
      </c>
      <c r="J66" s="80"/>
      <c r="K66" s="103"/>
      <c r="L66" s="80"/>
      <c r="M66" s="1" t="s">
        <v>26</v>
      </c>
    </row>
    <row r="67" spans="1:12" ht="15">
      <c r="A67" s="87"/>
      <c r="B67" s="20"/>
      <c r="C67" s="99"/>
      <c r="D67" s="20"/>
      <c r="E67" s="78" t="s">
        <v>98</v>
      </c>
      <c r="F67" s="100"/>
      <c r="G67" s="104">
        <f>SUM(G59:G66)</f>
        <v>6058.5670316</v>
      </c>
      <c r="H67" s="105">
        <f>SUM(H59:H66)</f>
        <v>0.08075065000000001</v>
      </c>
      <c r="I67" s="106" t="s">
        <v>26</v>
      </c>
      <c r="J67" s="80" t="s">
        <v>108</v>
      </c>
      <c r="L67" s="80"/>
    </row>
    <row r="68" spans="1:10" ht="15">
      <c r="A68" s="87"/>
      <c r="B68" s="20"/>
      <c r="C68" s="99"/>
      <c r="D68" s="20"/>
      <c r="E68" s="26"/>
      <c r="F68" s="100"/>
      <c r="G68" s="107"/>
      <c r="H68" s="108"/>
      <c r="I68" s="86"/>
      <c r="J68" s="80"/>
    </row>
    <row r="69" spans="1:13" ht="15">
      <c r="A69" s="87"/>
      <c r="B69" s="20"/>
      <c r="C69" s="93" t="s">
        <v>177</v>
      </c>
      <c r="D69" s="20"/>
      <c r="E69" s="26"/>
      <c r="F69" s="100"/>
      <c r="G69" s="109">
        <f>23364.69-G66+G51+G40+G39+G38</f>
        <v>78.96892939999736</v>
      </c>
      <c r="H69" s="110">
        <f>G69/G71</f>
        <v>0.001052788386649285</v>
      </c>
      <c r="I69" s="86"/>
      <c r="J69" s="80"/>
      <c r="K69" s="103"/>
      <c r="L69" s="80"/>
      <c r="M69" s="111" t="s">
        <v>26</v>
      </c>
    </row>
    <row r="70" spans="1:10" ht="15">
      <c r="A70" s="87"/>
      <c r="B70" s="20"/>
      <c r="C70" s="99"/>
      <c r="D70" s="20"/>
      <c r="E70" s="26"/>
      <c r="F70" s="100"/>
      <c r="G70" s="107"/>
      <c r="H70" s="108"/>
      <c r="I70" s="86"/>
      <c r="J70" s="80"/>
    </row>
    <row r="71" spans="1:10" ht="18" customHeight="1">
      <c r="A71" s="77"/>
      <c r="B71" s="21"/>
      <c r="C71" s="21" t="s">
        <v>109</v>
      </c>
      <c r="D71" s="21"/>
      <c r="E71" s="24"/>
      <c r="F71" s="24"/>
      <c r="G71" s="24">
        <f>G69+G67+G55</f>
        <v>75009.3089945</v>
      </c>
      <c r="H71" s="79">
        <f>H69+H67+H55</f>
        <v>0.9999797539866496</v>
      </c>
      <c r="I71" s="86"/>
      <c r="J71" s="112" t="s">
        <v>108</v>
      </c>
    </row>
    <row r="72" spans="2:10" ht="15">
      <c r="B72" s="113"/>
      <c r="C72" s="114"/>
      <c r="D72" s="114"/>
      <c r="E72" s="115"/>
      <c r="F72" s="115"/>
      <c r="G72" s="116"/>
      <c r="H72" s="117" t="s">
        <v>26</v>
      </c>
      <c r="I72" s="106" t="s">
        <v>26</v>
      </c>
      <c r="J72" s="80" t="s">
        <v>108</v>
      </c>
    </row>
    <row r="73" spans="2:9" ht="15">
      <c r="B73" s="118" t="s">
        <v>110</v>
      </c>
      <c r="C73" s="119"/>
      <c r="D73" s="119"/>
      <c r="E73" s="119"/>
      <c r="F73" s="120"/>
      <c r="G73" s="119"/>
      <c r="H73" s="121" t="s">
        <v>26</v>
      </c>
      <c r="I73" s="86"/>
    </row>
    <row r="74" spans="2:9" ht="15">
      <c r="B74" s="122" t="s">
        <v>111</v>
      </c>
      <c r="C74" s="123" t="s">
        <v>112</v>
      </c>
      <c r="D74" s="119"/>
      <c r="E74" s="119"/>
      <c r="F74" s="120"/>
      <c r="G74" s="119"/>
      <c r="H74" s="121" t="s">
        <v>26</v>
      </c>
      <c r="I74" s="86"/>
    </row>
    <row r="75" spans="2:9" ht="15">
      <c r="B75" s="122" t="s">
        <v>113</v>
      </c>
      <c r="C75" s="123" t="s">
        <v>114</v>
      </c>
      <c r="D75" s="119"/>
      <c r="E75" s="119"/>
      <c r="F75" s="120"/>
      <c r="G75" s="119"/>
      <c r="H75" s="121" t="s">
        <v>26</v>
      </c>
      <c r="I75" s="86"/>
    </row>
    <row r="76" spans="2:9" ht="15">
      <c r="B76" s="122" t="s">
        <v>115</v>
      </c>
      <c r="C76" s="123" t="s">
        <v>116</v>
      </c>
      <c r="D76" s="123"/>
      <c r="E76" s="123"/>
      <c r="F76" s="123"/>
      <c r="G76" s="123"/>
      <c r="H76" s="124" t="s">
        <v>26</v>
      </c>
      <c r="I76" s="54"/>
    </row>
    <row r="77" spans="2:9" ht="15">
      <c r="B77" s="122"/>
      <c r="C77" s="125" t="s">
        <v>117</v>
      </c>
      <c r="D77" s="126" t="s">
        <v>178</v>
      </c>
      <c r="E77" s="126" t="s">
        <v>179</v>
      </c>
      <c r="F77" s="123"/>
      <c r="G77" s="123"/>
      <c r="H77" s="127" t="s">
        <v>26</v>
      </c>
      <c r="I77" s="54"/>
    </row>
    <row r="78" spans="2:9" ht="15">
      <c r="B78" s="122"/>
      <c r="C78" s="128" t="s">
        <v>118</v>
      </c>
      <c r="D78" s="129">
        <v>19.9376</v>
      </c>
      <c r="E78" s="130">
        <v>20.3305</v>
      </c>
      <c r="F78" s="123"/>
      <c r="G78" s="123"/>
      <c r="H78" s="124" t="s">
        <v>26</v>
      </c>
      <c r="I78" s="54"/>
    </row>
    <row r="79" spans="2:9" ht="15">
      <c r="B79" s="122"/>
      <c r="C79" s="128" t="s">
        <v>119</v>
      </c>
      <c r="D79" s="129">
        <v>19.5487</v>
      </c>
      <c r="E79" s="130">
        <v>19.9249</v>
      </c>
      <c r="F79" s="123"/>
      <c r="G79" s="123"/>
      <c r="H79" s="124"/>
      <c r="I79" s="54"/>
    </row>
    <row r="80" spans="2:9" s="29" customFormat="1" ht="15">
      <c r="B80" s="131"/>
      <c r="C80" s="123" t="s">
        <v>120</v>
      </c>
      <c r="D80" s="123"/>
      <c r="E80" s="123"/>
      <c r="F80" s="123"/>
      <c r="G80" s="123"/>
      <c r="H80" s="124"/>
      <c r="I80" s="54"/>
    </row>
    <row r="81" spans="2:9" s="29" customFormat="1" ht="12.75" customHeight="1">
      <c r="B81" s="122" t="s">
        <v>121</v>
      </c>
      <c r="C81" s="132" t="s">
        <v>122</v>
      </c>
      <c r="D81" s="123"/>
      <c r="E81" s="123"/>
      <c r="F81" s="123"/>
      <c r="G81" s="123"/>
      <c r="H81" s="124"/>
      <c r="I81" s="54"/>
    </row>
    <row r="82" spans="2:9" s="29" customFormat="1" ht="12.75" customHeight="1">
      <c r="B82" s="122" t="s">
        <v>123</v>
      </c>
      <c r="C82" s="132" t="s">
        <v>124</v>
      </c>
      <c r="D82" s="123"/>
      <c r="E82" s="123"/>
      <c r="F82" s="123"/>
      <c r="G82" s="123"/>
      <c r="H82" s="124"/>
      <c r="I82" s="54"/>
    </row>
    <row r="83" spans="2:9" s="29" customFormat="1" ht="12.75" customHeight="1">
      <c r="B83" s="122" t="s">
        <v>125</v>
      </c>
      <c r="C83" s="123" t="s">
        <v>126</v>
      </c>
      <c r="D83" s="123"/>
      <c r="E83" s="123"/>
      <c r="F83" s="123"/>
      <c r="G83" s="123"/>
      <c r="H83" s="124"/>
      <c r="I83" s="54"/>
    </row>
    <row r="84" spans="2:9" s="29" customFormat="1" ht="12.75" customHeight="1">
      <c r="B84" s="131"/>
      <c r="C84" s="123" t="s">
        <v>127</v>
      </c>
      <c r="D84" s="123"/>
      <c r="E84" s="123"/>
      <c r="F84" s="123"/>
      <c r="G84" s="123"/>
      <c r="H84" s="124"/>
      <c r="I84" s="54"/>
    </row>
    <row r="85" spans="2:9" s="29" customFormat="1" ht="12.75" customHeight="1">
      <c r="B85" s="122" t="s">
        <v>128</v>
      </c>
      <c r="C85" s="123" t="s">
        <v>180</v>
      </c>
      <c r="D85" s="123"/>
      <c r="E85" s="123"/>
      <c r="F85" s="123"/>
      <c r="G85" s="123"/>
      <c r="H85" s="124"/>
      <c r="I85" s="39"/>
    </row>
    <row r="86" spans="2:9" s="29" customFormat="1" ht="12.75" customHeight="1">
      <c r="B86" s="122" t="s">
        <v>129</v>
      </c>
      <c r="C86" s="133" t="s">
        <v>130</v>
      </c>
      <c r="D86" s="123"/>
      <c r="E86" s="123"/>
      <c r="F86" s="123"/>
      <c r="G86" s="123"/>
      <c r="H86" s="124"/>
      <c r="I86" s="39"/>
    </row>
    <row r="87" spans="2:9" s="29" customFormat="1" ht="12.75" customHeight="1">
      <c r="B87" s="122" t="s">
        <v>131</v>
      </c>
      <c r="C87" s="133" t="s">
        <v>132</v>
      </c>
      <c r="D87" s="123"/>
      <c r="E87" s="123"/>
      <c r="F87" s="123"/>
      <c r="G87" s="123"/>
      <c r="H87" s="124"/>
      <c r="I87" s="39"/>
    </row>
    <row r="88" spans="2:9" s="29" customFormat="1" ht="12.75" customHeight="1">
      <c r="B88" s="122" t="s">
        <v>133</v>
      </c>
      <c r="C88" s="133" t="s">
        <v>134</v>
      </c>
      <c r="D88" s="195">
        <v>0.8532</v>
      </c>
      <c r="E88" s="123"/>
      <c r="F88" s="123"/>
      <c r="G88" s="123"/>
      <c r="H88" s="124"/>
      <c r="I88" s="39"/>
    </row>
    <row r="89" spans="2:9" s="29" customFormat="1" ht="12.75" customHeight="1">
      <c r="B89" s="122" t="s">
        <v>135</v>
      </c>
      <c r="C89" s="133" t="s">
        <v>136</v>
      </c>
      <c r="D89" s="195">
        <v>0.1226</v>
      </c>
      <c r="E89" s="123"/>
      <c r="F89" s="123"/>
      <c r="G89" s="123"/>
      <c r="H89" s="124"/>
      <c r="I89" s="39"/>
    </row>
    <row r="90" spans="2:9" s="29" customFormat="1" ht="12.75" customHeight="1">
      <c r="B90" s="122" t="s">
        <v>137</v>
      </c>
      <c r="C90" s="123" t="s">
        <v>138</v>
      </c>
      <c r="D90" s="123"/>
      <c r="E90" s="123"/>
      <c r="F90" s="123"/>
      <c r="G90" s="123"/>
      <c r="H90" s="124"/>
      <c r="I90" s="39"/>
    </row>
    <row r="91" spans="2:9" s="29" customFormat="1" ht="8.25" customHeight="1">
      <c r="B91" s="134"/>
      <c r="C91" s="123"/>
      <c r="D91" s="123"/>
      <c r="E91" s="123"/>
      <c r="F91" s="123"/>
      <c r="G91" s="123"/>
      <c r="H91" s="124"/>
      <c r="I91" s="39"/>
    </row>
    <row r="92" spans="2:9" s="29" customFormat="1" ht="11.25">
      <c r="B92" s="134" t="s">
        <v>139</v>
      </c>
      <c r="C92" s="123" t="s">
        <v>140</v>
      </c>
      <c r="D92" s="123"/>
      <c r="E92" s="123"/>
      <c r="F92" s="123"/>
      <c r="G92" s="123"/>
      <c r="H92" s="124"/>
      <c r="I92" s="39"/>
    </row>
    <row r="93" spans="2:9" s="29" customFormat="1" ht="11.25">
      <c r="B93" s="134" t="s">
        <v>141</v>
      </c>
      <c r="C93" s="123" t="s">
        <v>142</v>
      </c>
      <c r="D93" s="123"/>
      <c r="E93" s="123"/>
      <c r="F93" s="123"/>
      <c r="G93" s="123"/>
      <c r="H93" s="124"/>
      <c r="I93" s="39"/>
    </row>
    <row r="94" spans="2:9" s="29" customFormat="1" ht="14.25">
      <c r="B94" s="135" t="s">
        <v>143</v>
      </c>
      <c r="C94" s="136" t="s">
        <v>144</v>
      </c>
      <c r="D94" s="123"/>
      <c r="E94" s="123"/>
      <c r="F94" s="123"/>
      <c r="G94" s="123"/>
      <c r="H94" s="124"/>
      <c r="I94" s="39"/>
    </row>
    <row r="95" spans="2:9" ht="11.25" customHeight="1">
      <c r="B95" s="137"/>
      <c r="C95" s="138"/>
      <c r="D95" s="139"/>
      <c r="E95" s="139"/>
      <c r="F95" s="139"/>
      <c r="G95" s="139"/>
      <c r="H95" s="140"/>
      <c r="I95" s="141"/>
    </row>
    <row r="96" spans="2:9" ht="15">
      <c r="B96" s="119"/>
      <c r="C96" s="119"/>
      <c r="D96" s="119"/>
      <c r="E96" s="142"/>
      <c r="F96" s="143"/>
      <c r="G96" s="119"/>
      <c r="H96" s="119"/>
      <c r="I96" s="28"/>
    </row>
    <row r="97" spans="2:9" ht="15">
      <c r="B97" s="28"/>
      <c r="C97"/>
      <c r="D97"/>
      <c r="E97"/>
      <c r="F97" s="28"/>
      <c r="G97" s="28"/>
      <c r="H97" s="28"/>
      <c r="I97" s="28"/>
    </row>
  </sheetData>
  <sheetProtection selectLockedCells="1" selectUnlockedCells="1"/>
  <mergeCells count="6">
    <mergeCell ref="B2:H2"/>
    <mergeCell ref="B4:H4"/>
    <mergeCell ref="B5:H5"/>
    <mergeCell ref="B6:H6"/>
    <mergeCell ref="B8:H8"/>
    <mergeCell ref="B10:H10"/>
  </mergeCells>
  <printOptions horizontalCentered="1"/>
  <pageMargins left="0.5" right="0.2" top="1.25" bottom="0.7666666666666666" header="0.5118055555555555" footer="0.6"/>
  <pageSetup horizontalDpi="300" verticalDpi="300" orientation="portrait" scale="68"/>
  <headerFooter alignWithMargins="0">
    <oddFooter>&amp;R&amp;"Times New Roman,Regular"&amp;12Page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I41"/>
  <sheetViews>
    <sheetView zoomScale="104" zoomScaleNormal="104" zoomScalePageLayoutView="0" workbookViewId="0" topLeftCell="A1">
      <selection activeCell="A1" sqref="A1"/>
    </sheetView>
  </sheetViews>
  <sheetFormatPr defaultColWidth="9.00390625" defaultRowHeight="15" customHeight="1"/>
  <cols>
    <col min="1" max="1" width="4.00390625" style="1" customWidth="1"/>
    <col min="2" max="2" width="6.57421875" style="1" customWidth="1"/>
    <col min="3" max="3" width="27.28125" style="1" customWidth="1"/>
    <col min="4" max="4" width="20.28125" style="1" customWidth="1"/>
    <col min="5" max="6" width="20.28125" style="144" customWidth="1"/>
    <col min="7" max="7" width="18.421875" style="1" customWidth="1"/>
    <col min="8" max="16384" width="9.00390625" style="1" customWidth="1"/>
  </cols>
  <sheetData>
    <row r="1" ht="12.75" customHeight="1"/>
    <row r="2" spans="2:7" ht="18.75" customHeight="1">
      <c r="B2" s="196" t="s">
        <v>0</v>
      </c>
      <c r="C2" s="196"/>
      <c r="D2" s="196"/>
      <c r="E2" s="196"/>
      <c r="F2" s="196"/>
      <c r="G2" s="196"/>
    </row>
    <row r="3" spans="2:7" ht="12.75" customHeight="1">
      <c r="B3" s="145"/>
      <c r="G3" s="146"/>
    </row>
    <row r="4" spans="2:8" ht="15.75" customHeight="1">
      <c r="B4" s="197" t="s">
        <v>1</v>
      </c>
      <c r="C4" s="197"/>
      <c r="D4" s="197"/>
      <c r="E4" s="197"/>
      <c r="F4" s="197"/>
      <c r="G4" s="197"/>
      <c r="H4" s="147"/>
    </row>
    <row r="5" spans="2:8" ht="12.75" customHeight="1">
      <c r="B5" s="197" t="s">
        <v>145</v>
      </c>
      <c r="C5" s="197"/>
      <c r="D5" s="197"/>
      <c r="E5" s="197"/>
      <c r="F5" s="197"/>
      <c r="G5" s="197"/>
      <c r="H5" s="147"/>
    </row>
    <row r="6" spans="2:8" ht="19.5" customHeight="1">
      <c r="B6" s="201" t="s">
        <v>3</v>
      </c>
      <c r="C6" s="201"/>
      <c r="D6" s="201"/>
      <c r="E6" s="201"/>
      <c r="F6" s="201"/>
      <c r="G6" s="201"/>
      <c r="H6" s="148"/>
    </row>
    <row r="7" spans="2:8" ht="12.75" customHeight="1">
      <c r="B7" s="8"/>
      <c r="C7" s="9"/>
      <c r="D7" s="9"/>
      <c r="E7" s="9"/>
      <c r="F7" s="10"/>
      <c r="G7" s="11"/>
      <c r="H7" s="9"/>
    </row>
    <row r="8" spans="2:8" ht="12.75" customHeight="1">
      <c r="B8" s="197" t="s">
        <v>146</v>
      </c>
      <c r="C8" s="197"/>
      <c r="D8" s="197"/>
      <c r="E8" s="197"/>
      <c r="F8" s="197"/>
      <c r="G8" s="197"/>
      <c r="H8" s="147"/>
    </row>
    <row r="9" spans="2:7" ht="12.75" customHeight="1">
      <c r="B9" s="145"/>
      <c r="G9" s="146"/>
    </row>
    <row r="10" spans="2:7" s="149" customFormat="1" ht="40.5" customHeight="1">
      <c r="B10" s="202" t="s">
        <v>147</v>
      </c>
      <c r="C10" s="202"/>
      <c r="D10" s="202"/>
      <c r="E10" s="202"/>
      <c r="F10" s="202"/>
      <c r="G10" s="202"/>
    </row>
    <row r="11" spans="2:7" ht="15" customHeight="1">
      <c r="B11" s="145"/>
      <c r="G11" s="146"/>
    </row>
    <row r="12" spans="2:7" ht="15" customHeight="1">
      <c r="B12" s="150" t="s">
        <v>148</v>
      </c>
      <c r="G12" s="146"/>
    </row>
    <row r="13" spans="2:7" s="151" customFormat="1" ht="42" customHeight="1">
      <c r="B13" s="152" t="s">
        <v>149</v>
      </c>
      <c r="C13" s="153" t="s">
        <v>150</v>
      </c>
      <c r="D13" s="153" t="s">
        <v>151</v>
      </c>
      <c r="E13" s="154" t="s">
        <v>152</v>
      </c>
      <c r="F13" s="155" t="s">
        <v>153</v>
      </c>
      <c r="G13" s="152" t="s">
        <v>154</v>
      </c>
    </row>
    <row r="14" spans="2:7" ht="15" customHeight="1">
      <c r="B14" s="156" t="s">
        <v>155</v>
      </c>
      <c r="C14" s="157" t="s">
        <v>156</v>
      </c>
      <c r="D14" s="158"/>
      <c r="E14" s="159"/>
      <c r="F14" s="159"/>
      <c r="G14" s="160"/>
    </row>
    <row r="15" spans="2:7" ht="15" customHeight="1">
      <c r="B15" s="156">
        <v>1</v>
      </c>
      <c r="C15" s="161" t="s">
        <v>157</v>
      </c>
      <c r="D15" s="162">
        <v>-174900</v>
      </c>
      <c r="E15" s="159">
        <v>1151.15</v>
      </c>
      <c r="F15" s="159">
        <v>1134</v>
      </c>
      <c r="G15" s="203">
        <v>532.16</v>
      </c>
    </row>
    <row r="16" spans="2:7" s="163" customFormat="1" ht="15" customHeight="1">
      <c r="B16" s="164">
        <v>2</v>
      </c>
      <c r="C16" s="161" t="s">
        <v>158</v>
      </c>
      <c r="D16" s="165">
        <v>-686700</v>
      </c>
      <c r="E16" s="166">
        <v>550.28</v>
      </c>
      <c r="F16" s="166">
        <v>539.8</v>
      </c>
      <c r="G16" s="203"/>
    </row>
    <row r="17" spans="2:7" s="163" customFormat="1" ht="15" customHeight="1">
      <c r="B17" s="164">
        <v>3</v>
      </c>
      <c r="C17" s="161" t="s">
        <v>159</v>
      </c>
      <c r="D17" s="165">
        <v>-49500</v>
      </c>
      <c r="E17" s="166">
        <v>489.63</v>
      </c>
      <c r="F17" s="166">
        <v>473.45</v>
      </c>
      <c r="G17" s="203"/>
    </row>
    <row r="18" spans="2:7" ht="15" customHeight="1">
      <c r="B18" s="156" t="s">
        <v>160</v>
      </c>
      <c r="C18" s="157" t="s">
        <v>161</v>
      </c>
      <c r="D18" s="167"/>
      <c r="E18" s="159"/>
      <c r="F18" s="159"/>
      <c r="G18" s="168"/>
    </row>
    <row r="19" spans="2:7" s="163" customFormat="1" ht="15" customHeight="1">
      <c r="B19" s="169">
        <v>2</v>
      </c>
      <c r="C19" s="170" t="s">
        <v>162</v>
      </c>
      <c r="D19" s="171">
        <v>-25100000</v>
      </c>
      <c r="E19" s="172">
        <v>65.97</v>
      </c>
      <c r="F19" s="172">
        <v>64.53</v>
      </c>
      <c r="G19" s="173">
        <v>632</v>
      </c>
    </row>
    <row r="20" spans="2:7" ht="15" customHeight="1">
      <c r="B20" s="174"/>
      <c r="C20" s="170"/>
      <c r="D20" s="175"/>
      <c r="E20" s="176"/>
      <c r="F20" s="176"/>
      <c r="G20" s="177"/>
    </row>
    <row r="21" spans="2:7" ht="15" customHeight="1">
      <c r="B21" s="178" t="s">
        <v>181</v>
      </c>
      <c r="C21" s="179"/>
      <c r="D21" s="179"/>
      <c r="E21" s="180"/>
      <c r="F21" s="181"/>
      <c r="G21" s="182"/>
    </row>
    <row r="22" spans="2:7" ht="15" customHeight="1">
      <c r="B22" s="145"/>
      <c r="G22" s="146"/>
    </row>
    <row r="23" spans="2:7" ht="33.75" customHeight="1">
      <c r="B23" s="204" t="s">
        <v>163</v>
      </c>
      <c r="C23" s="204"/>
      <c r="D23" s="204"/>
      <c r="E23" s="204"/>
      <c r="F23" s="204"/>
      <c r="G23" s="204"/>
    </row>
    <row r="24" spans="2:7" ht="81.75" customHeight="1">
      <c r="B24" s="152" t="s">
        <v>149</v>
      </c>
      <c r="C24" s="152" t="s">
        <v>164</v>
      </c>
      <c r="D24" s="152" t="s">
        <v>165</v>
      </c>
      <c r="E24" s="152" t="s">
        <v>166</v>
      </c>
      <c r="F24" s="152" t="s">
        <v>167</v>
      </c>
      <c r="G24" s="152" t="s">
        <v>168</v>
      </c>
    </row>
    <row r="25" spans="2:9" s="183" customFormat="1" ht="21.75" customHeight="1">
      <c r="B25" s="184">
        <v>1</v>
      </c>
      <c r="C25" s="185">
        <v>14727</v>
      </c>
      <c r="D25" s="185">
        <v>14727</v>
      </c>
      <c r="E25" s="186">
        <v>13783.72</v>
      </c>
      <c r="F25" s="186">
        <v>13913.140697482906</v>
      </c>
      <c r="G25" s="187">
        <f>F25-E25</f>
        <v>129.4206974829067</v>
      </c>
      <c r="H25" s="188"/>
      <c r="I25" s="189"/>
    </row>
    <row r="26" spans="2:7" ht="15" customHeight="1">
      <c r="B26" s="190" t="s">
        <v>169</v>
      </c>
      <c r="C26" s="175" t="s">
        <v>170</v>
      </c>
      <c r="D26" s="175"/>
      <c r="E26" s="176"/>
      <c r="F26" s="176"/>
      <c r="G26" s="177"/>
    </row>
    <row r="27" spans="2:7" ht="15" customHeight="1">
      <c r="B27" s="190"/>
      <c r="C27" s="175"/>
      <c r="D27" s="175"/>
      <c r="E27" s="176"/>
      <c r="F27" s="176"/>
      <c r="G27" s="177"/>
    </row>
    <row r="28" spans="2:7" ht="15" customHeight="1">
      <c r="B28" s="145"/>
      <c r="G28" s="146"/>
    </row>
    <row r="29" spans="2:7" ht="15" customHeight="1">
      <c r="B29" s="150" t="s">
        <v>171</v>
      </c>
      <c r="G29" s="146"/>
    </row>
    <row r="30" spans="2:7" ht="12.75" customHeight="1">
      <c r="B30" s="205"/>
      <c r="C30" s="205"/>
      <c r="D30" s="205"/>
      <c r="E30" s="205"/>
      <c r="F30" s="205"/>
      <c r="G30" s="205"/>
    </row>
    <row r="31" spans="2:7" ht="15" customHeight="1">
      <c r="B31" s="150" t="s">
        <v>172</v>
      </c>
      <c r="G31" s="146"/>
    </row>
    <row r="32" spans="2:7" ht="15" customHeight="1">
      <c r="B32" s="150"/>
      <c r="G32" s="146"/>
    </row>
    <row r="33" spans="2:7" ht="15" customHeight="1">
      <c r="B33" s="150" t="s">
        <v>173</v>
      </c>
      <c r="G33" s="146"/>
    </row>
    <row r="34" spans="2:7" ht="15" customHeight="1">
      <c r="B34" s="150"/>
      <c r="G34" s="146"/>
    </row>
    <row r="35" spans="2:7" ht="15" customHeight="1">
      <c r="B35" s="191" t="s">
        <v>174</v>
      </c>
      <c r="C35" s="192"/>
      <c r="D35" s="192"/>
      <c r="E35" s="193"/>
      <c r="F35" s="193"/>
      <c r="G35" s="194"/>
    </row>
    <row r="37" spans="2:7" ht="15" customHeight="1">
      <c r="B37" s="206" t="s">
        <v>175</v>
      </c>
      <c r="C37" s="206"/>
      <c r="D37" s="206"/>
      <c r="E37" s="206"/>
      <c r="F37" s="206"/>
      <c r="G37" s="206"/>
    </row>
    <row r="38" spans="2:7" ht="15" customHeight="1">
      <c r="B38" s="206"/>
      <c r="C38" s="206"/>
      <c r="D38" s="206"/>
      <c r="E38" s="206"/>
      <c r="F38" s="206"/>
      <c r="G38" s="206"/>
    </row>
    <row r="39" spans="2:7" ht="15" customHeight="1">
      <c r="B39" s="206"/>
      <c r="C39" s="206"/>
      <c r="D39" s="206"/>
      <c r="E39" s="206"/>
      <c r="F39" s="206"/>
      <c r="G39" s="206"/>
    </row>
    <row r="41" spans="2:7" ht="15" customHeight="1">
      <c r="B41" s="207" t="s">
        <v>176</v>
      </c>
      <c r="C41" s="207"/>
      <c r="D41" s="207"/>
      <c r="E41" s="207"/>
      <c r="F41" s="207"/>
      <c r="G41" s="207"/>
    </row>
  </sheetData>
  <sheetProtection selectLockedCells="1" selectUnlockedCells="1"/>
  <mergeCells count="11">
    <mergeCell ref="G15:G17"/>
    <mergeCell ref="B23:G23"/>
    <mergeCell ref="B30:G30"/>
    <mergeCell ref="B37:G39"/>
    <mergeCell ref="B41:G41"/>
    <mergeCell ref="B2:G2"/>
    <mergeCell ref="B4:G4"/>
    <mergeCell ref="B5:G5"/>
    <mergeCell ref="B6:G6"/>
    <mergeCell ref="B8:G8"/>
    <mergeCell ref="B10:G10"/>
  </mergeCells>
  <printOptions horizontalCentered="1"/>
  <pageMargins left="0.5" right="0.2" top="1.25" bottom="0.3701388888888889" header="0.5118055555555555" footer="0.2"/>
  <pageSetup horizontalDpi="300" verticalDpi="300" orientation="portrait" scale="80"/>
  <headerFooter alignWithMargins="0">
    <oddFooter>&amp;R&amp;"Times New Roman,Regular"&amp;12Page &amp;P 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Raju Shelat</cp:lastModifiedBy>
  <dcterms:modified xsi:type="dcterms:W3CDTF">2017-05-04T11:42:36Z</dcterms:modified>
  <cp:category/>
  <cp:version/>
  <cp:contentType/>
  <cp:contentStatus/>
</cp:coreProperties>
</file>