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filterPrivacy="1" codeName="ThisWorkbook" defaultThemeVersion="166925"/>
  <xr:revisionPtr revIDLastSave="0" documentId="13_ncr:1_{BB546AAF-2A19-44AE-89AF-EF53B5A28F5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dex" sheetId="1" r:id="rId1"/>
    <sheet name="PPFCF" sheetId="2" r:id="rId2"/>
    <sheet name="PPLF" sheetId="9" r:id="rId3"/>
    <sheet name="PPETSF" sheetId="4" r:id="rId4"/>
    <sheet name="PPCHF" sheetId="10" r:id="rId5"/>
    <sheet name="PPAF" sheetId="7" r:id="rId6"/>
    <sheet name="PPDAAF" sheetId="8" r:id="rId7"/>
  </sheets>
  <definedNames>
    <definedName name="JR_PAGE_ANCHOR_0_1">Index!$A$1</definedName>
    <definedName name="JR_PAGE_ANCHOR_0_2" localSheetId="4">#REF!</definedName>
    <definedName name="JR_PAGE_ANCHOR_0_2" localSheetId="6">#REF!</definedName>
    <definedName name="JR_PAGE_ANCHOR_0_2" localSheetId="2">#REF!</definedName>
    <definedName name="JR_PAGE_ANCHOR_0_2">PPFCF!$A$1</definedName>
    <definedName name="JR_PAGE_ANCHOR_0_3" localSheetId="2">PPLF!$A$1</definedName>
    <definedName name="JR_PAGE_ANCHOR_0_3">#REF!</definedName>
    <definedName name="JR_PAGE_ANCHOR_0_4" localSheetId="4">#REF!</definedName>
    <definedName name="JR_PAGE_ANCHOR_0_4" localSheetId="6">#REF!</definedName>
    <definedName name="JR_PAGE_ANCHOR_0_4" localSheetId="2">#REF!</definedName>
    <definedName name="JR_PAGE_ANCHOR_0_4">PPETSF!$A$1</definedName>
    <definedName name="JR_PAGE_ANCHOR_0_5" localSheetId="4">#REF!</definedName>
    <definedName name="JR_PAGE_ANCHOR_0_5" localSheetId="6">#REF!</definedName>
    <definedName name="JR_PAGE_ANCHOR_0_5" localSheetId="2">#REF!</definedName>
    <definedName name="JR_PAGE_ANCHOR_0_5">#REF!</definedName>
    <definedName name="JR_PAGE_ANCHOR_0_6" localSheetId="4">PPCHF!$A$1</definedName>
    <definedName name="JR_PAGE_ANCHOR_0_6">#REF!</definedName>
    <definedName name="JR_PAGE_ANCHOR_0_7" localSheetId="4">#REF!</definedName>
    <definedName name="JR_PAGE_ANCHOR_0_7" localSheetId="6">#REF!</definedName>
    <definedName name="JR_PAGE_ANCHOR_0_7" localSheetId="2">#REF!</definedName>
    <definedName name="JR_PAGE_ANCHOR_0_7">PPAF!$A$1</definedName>
    <definedName name="JR_PAGE_ANCHOR_0_8" localSheetId="4">#REF!</definedName>
    <definedName name="JR_PAGE_ANCHOR_0_8" localSheetId="6">PPDAAF!$A$1</definedName>
    <definedName name="JR_PAGE_ANCHOR_0_8" localSheetId="2">#REF!</definedName>
    <definedName name="JR_PAGE_ANCHOR_0_8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7" i="7" l="1"/>
  <c r="G107" i="7"/>
  <c r="F163" i="10"/>
  <c r="G163" i="10"/>
  <c r="G209" i="7"/>
  <c r="G210" i="7"/>
  <c r="F209" i="7"/>
  <c r="F210" i="7"/>
  <c r="F228" i="10"/>
  <c r="F226" i="10"/>
  <c r="F217" i="10"/>
  <c r="F225" i="10"/>
  <c r="G25" i="10"/>
  <c r="F221" i="10"/>
  <c r="F229" i="10"/>
  <c r="F25" i="10"/>
  <c r="F138" i="9"/>
  <c r="F143" i="9"/>
  <c r="F137" i="9"/>
  <c r="F142" i="9"/>
  <c r="F136" i="9"/>
  <c r="F135" i="9"/>
  <c r="F141" i="9"/>
  <c r="F26" i="10"/>
  <c r="G26" i="10"/>
  <c r="F219" i="10"/>
  <c r="F227" i="10"/>
  <c r="G120" i="2"/>
  <c r="F120" i="2"/>
  <c r="F121" i="2"/>
  <c r="F98" i="2"/>
  <c r="G121" i="2"/>
  <c r="G98" i="2"/>
</calcChain>
</file>

<file path=xl/sharedStrings.xml><?xml version="1.0" encoding="utf-8"?>
<sst xmlns="http://schemas.openxmlformats.org/spreadsheetml/2006/main" count="2369" uniqueCount="1016">
  <si>
    <t>Sr No.</t>
  </si>
  <si>
    <t>Short Name</t>
  </si>
  <si>
    <t>Scheme Name</t>
  </si>
  <si>
    <t>Parag Parikh Flexi Cap Fund</t>
  </si>
  <si>
    <t>Parag Parikh Liquid Fund</t>
  </si>
  <si>
    <t>Parag Parikh ELSS Tax Saver Fund</t>
  </si>
  <si>
    <t>Parag Parikh Conservative Hybrid Fund</t>
  </si>
  <si>
    <t>Parag Parikh Arbitrage Fund</t>
  </si>
  <si>
    <t>Parag Parikh Dynamic Asset Allocation Fund</t>
  </si>
  <si>
    <t>Monthly Portfolio Statement as on February 29, 2024</t>
  </si>
  <si>
    <t>Name of the Instrument</t>
  </si>
  <si>
    <t>ISIN</t>
  </si>
  <si>
    <t>Industry</t>
  </si>
  <si>
    <t>Quantity</t>
  </si>
  <si>
    <t>Market/Fair Value
 (Rs. in Lakhs)</t>
  </si>
  <si>
    <t>% to Net
 Assets</t>
  </si>
  <si>
    <t>YTM~</t>
  </si>
  <si>
    <t>YTC^</t>
  </si>
  <si>
    <t>null</t>
  </si>
  <si>
    <t>Equity &amp; Equity related</t>
  </si>
  <si>
    <t>(a) Listed / awaiting listing on Stock Exchanges</t>
  </si>
  <si>
    <t>HDFC Bank Limited</t>
  </si>
  <si>
    <t>INE040A01034</t>
  </si>
  <si>
    <t>Banks</t>
  </si>
  <si>
    <t>Bajaj Holdings &amp; Investment Limited</t>
  </si>
  <si>
    <t>INE118A01012</t>
  </si>
  <si>
    <t>Finance</t>
  </si>
  <si>
    <t>Power Grid Corporation of India Limited</t>
  </si>
  <si>
    <t>INE752E01010</t>
  </si>
  <si>
    <t>Power</t>
  </si>
  <si>
    <t>Maruti Suzuki India Limited</t>
  </si>
  <si>
    <t>INE585B01010</t>
  </si>
  <si>
    <t>Automobiles</t>
  </si>
  <si>
    <t>HCL Technologies Limited</t>
  </si>
  <si>
    <t>INE860A01027</t>
  </si>
  <si>
    <t>IT - Software</t>
  </si>
  <si>
    <t>Coal India Limited</t>
  </si>
  <si>
    <t>INE522F01014</t>
  </si>
  <si>
    <t>Consumable Fuels</t>
  </si>
  <si>
    <t>ICICI Bank Limited</t>
  </si>
  <si>
    <t>INE090A01021</t>
  </si>
  <si>
    <t>ITC Limited</t>
  </si>
  <si>
    <t>INE154A01025</t>
  </si>
  <si>
    <t>Diversified FMCG</t>
  </si>
  <si>
    <t>Axis Bank Limited</t>
  </si>
  <si>
    <t>INE238A01034</t>
  </si>
  <si>
    <t>Kotak Mahindra Bank Limited</t>
  </si>
  <si>
    <t>INE237A01028</t>
  </si>
  <si>
    <t>Motilal Oswal Financial Services Limited</t>
  </si>
  <si>
    <t>INE338I01027</t>
  </si>
  <si>
    <t>Capital Markets</t>
  </si>
  <si>
    <t>NMDC Limited</t>
  </si>
  <si>
    <t>INE584A01023</t>
  </si>
  <si>
    <t>Minerals &amp; Mining</t>
  </si>
  <si>
    <t>Multi Commodity Exchange of India Limited</t>
  </si>
  <si>
    <t>INE745G01035</t>
  </si>
  <si>
    <t>Balkrishna Industries Limited</t>
  </si>
  <si>
    <t>INE787D01026</t>
  </si>
  <si>
    <t>Auto Components</t>
  </si>
  <si>
    <t>Central Depository Services (India) Limited</t>
  </si>
  <si>
    <t>INE736A01011</t>
  </si>
  <si>
    <t>Infosys Limited</t>
  </si>
  <si>
    <t>INE009A01021</t>
  </si>
  <si>
    <t>Zydus Lifesciences Limited</t>
  </si>
  <si>
    <t>INE010B01027</t>
  </si>
  <si>
    <t>Pharmaceuticals &amp; Biotechnology</t>
  </si>
  <si>
    <t>Indian Energy Exchange Limited</t>
  </si>
  <si>
    <t>INE022Q01020</t>
  </si>
  <si>
    <t>Cipla Limited</t>
  </si>
  <si>
    <t>INE059A01026</t>
  </si>
  <si>
    <t>Dr. Reddy's Laboratories Limited</t>
  </si>
  <si>
    <t>INE089A01023</t>
  </si>
  <si>
    <t>Indraprastha Gas Limited</t>
  </si>
  <si>
    <t>INE203G01027</t>
  </si>
  <si>
    <t>Gas</t>
  </si>
  <si>
    <t>IPCA Laboratories Limited</t>
  </si>
  <si>
    <t>INE571A01038</t>
  </si>
  <si>
    <t>Oracle Financial Services Software Limited</t>
  </si>
  <si>
    <t>INE881D01027</t>
  </si>
  <si>
    <t>UTI Asset Management Company Limited</t>
  </si>
  <si>
    <t>INE094J01016</t>
  </si>
  <si>
    <t>ICRA Limited</t>
  </si>
  <si>
    <t>INE725G01011</t>
  </si>
  <si>
    <t>Bajaj Finance Limited</t>
  </si>
  <si>
    <t>INE296A01024</t>
  </si>
  <si>
    <t>EID Parry India Limited</t>
  </si>
  <si>
    <t>INE126A01031</t>
  </si>
  <si>
    <t>Fertilizers &amp; Agrochemicals</t>
  </si>
  <si>
    <t>NMDC Steel Limited</t>
  </si>
  <si>
    <t>INE0NNS01018</t>
  </si>
  <si>
    <t>Ferrous Metals</t>
  </si>
  <si>
    <t>Maharashtra Scooters Limited</t>
  </si>
  <si>
    <t>INE288A01013</t>
  </si>
  <si>
    <t>IndusInd Bank Limited</t>
  </si>
  <si>
    <t>INE095A01012</t>
  </si>
  <si>
    <t>Tata Motors Limited</t>
  </si>
  <si>
    <t>INE155A01022</t>
  </si>
  <si>
    <t>Tata Consultancy Services Limited</t>
  </si>
  <si>
    <t>INE467B01029</t>
  </si>
  <si>
    <t>Tech Mahindra Limited</t>
  </si>
  <si>
    <t>INE669C01036</t>
  </si>
  <si>
    <t>Bandhan Bank Limited</t>
  </si>
  <si>
    <t>INE545U01014</t>
  </si>
  <si>
    <t>Biocon Limited</t>
  </si>
  <si>
    <t>INE376G01013</t>
  </si>
  <si>
    <t>Hindustan Unilever Limited</t>
  </si>
  <si>
    <t>INE030A01027</t>
  </si>
  <si>
    <t>Accelya Solutions India Limited</t>
  </si>
  <si>
    <t>INE793A01012</t>
  </si>
  <si>
    <t>Reliance Industries Limited</t>
  </si>
  <si>
    <t>INE002A01018</t>
  </si>
  <si>
    <t>Petroleum Products</t>
  </si>
  <si>
    <t>Swaraj Engines Limited</t>
  </si>
  <si>
    <t>INE277A01016</t>
  </si>
  <si>
    <t>Industrial Products</t>
  </si>
  <si>
    <t>HDFC Life Insurance Company Limited</t>
  </si>
  <si>
    <t>INE795G01014</t>
  </si>
  <si>
    <t>Insurance</t>
  </si>
  <si>
    <t>$0.00%</t>
  </si>
  <si>
    <t>United Spirits Limited</t>
  </si>
  <si>
    <t>INE854D01024</t>
  </si>
  <si>
    <t>Beverages</t>
  </si>
  <si>
    <t>Larsen &amp; Toubro Limited</t>
  </si>
  <si>
    <t>INE018A01030</t>
  </si>
  <si>
    <t>Construction</t>
  </si>
  <si>
    <t>Sub Total</t>
  </si>
  <si>
    <t>(b) Unlisted</t>
  </si>
  <si>
    <t>NIL</t>
  </si>
  <si>
    <t>Total</t>
  </si>
  <si>
    <t>Equity &amp; Equity related Foreign Investments</t>
  </si>
  <si>
    <t>Microsoft Corp</t>
  </si>
  <si>
    <t>US5949181045</t>
  </si>
  <si>
    <t>Meta Platforms Registered Shares A</t>
  </si>
  <si>
    <t>US30303M1027</t>
  </si>
  <si>
    <t>Alphabet Inc A</t>
  </si>
  <si>
    <t>US02079K3059</t>
  </si>
  <si>
    <t>Amazon Com Inc</t>
  </si>
  <si>
    <t>US0231351067</t>
  </si>
  <si>
    <t>Derivatives</t>
  </si>
  <si>
    <t>Index / Stock Futures</t>
  </si>
  <si>
    <t>Larsen &amp; Toubro Limited March 2024 Future</t>
  </si>
  <si>
    <t>United Spirits Limited March 2024 Future</t>
  </si>
  <si>
    <t>HDFC Life Insurance Company Limited March 2024 Future</t>
  </si>
  <si>
    <t>Reliance Industries Limited March 2024 Future</t>
  </si>
  <si>
    <t>Hindustan Unilever Limited March 2024 Future</t>
  </si>
  <si>
    <t>Biocon Limited March 2024 Future</t>
  </si>
  <si>
    <t>Bandhan Bank Limited March 2024 Future</t>
  </si>
  <si>
    <t>Tech Mahindra Limited March 2024 Future</t>
  </si>
  <si>
    <t>Tata Consultancy Services Limited March 2024 Future</t>
  </si>
  <si>
    <t>Tata Motors Limited March 2024 Future</t>
  </si>
  <si>
    <t>IndusInd Bank Limited March 2024 Future</t>
  </si>
  <si>
    <t>Bajaj Finance Limited March 2024 Future</t>
  </si>
  <si>
    <t>Money Market Instruments</t>
  </si>
  <si>
    <t>Certificate of Deposit</t>
  </si>
  <si>
    <t>INE476A16XK3</t>
  </si>
  <si>
    <t>INE160A16OH8</t>
  </si>
  <si>
    <t>INE692A16GS3</t>
  </si>
  <si>
    <t>INE090AD6071</t>
  </si>
  <si>
    <t>INE261F16769</t>
  </si>
  <si>
    <t>INE028A16EN6</t>
  </si>
  <si>
    <t>INE237A168V8</t>
  </si>
  <si>
    <t>INE040A16EL5</t>
  </si>
  <si>
    <t>INE238AD6645</t>
  </si>
  <si>
    <t>INE062A16499</t>
  </si>
  <si>
    <t>INE237A163V9</t>
  </si>
  <si>
    <t>INE028A16EJ4</t>
  </si>
  <si>
    <t>INE238AD6587</t>
  </si>
  <si>
    <t>INE040A16EK7</t>
  </si>
  <si>
    <t>INE090A169Z3</t>
  </si>
  <si>
    <t>INE261F16751</t>
  </si>
  <si>
    <t>INE238AD6629</t>
  </si>
  <si>
    <t>Commercial Paper</t>
  </si>
  <si>
    <t>INE040A14284</t>
  </si>
  <si>
    <t>Treasury Bill</t>
  </si>
  <si>
    <t>364 Days Tbill (MD 16/01/2025)</t>
  </si>
  <si>
    <t>IN002023Z448</t>
  </si>
  <si>
    <t>Sovereign</t>
  </si>
  <si>
    <t>364 Days Tbill (MD 09/01/2025)</t>
  </si>
  <si>
    <t>IN002023Z430</t>
  </si>
  <si>
    <t>364 Days Tbill (MD 06/06/2024)</t>
  </si>
  <si>
    <t>IN002023Z117</t>
  </si>
  <si>
    <t>Reverse Repo / TREPS</t>
  </si>
  <si>
    <t>Clearing Corporation of India Ltd</t>
  </si>
  <si>
    <t>Net Receivables / (Payables)</t>
  </si>
  <si>
    <t>GRAND TOTAL</t>
  </si>
  <si>
    <t xml:space="preserve"> </t>
  </si>
  <si>
    <t>#  Unlisted Security</t>
  </si>
  <si>
    <t xml:space="preserve">$  Less Than 0.01% of Net Asset Value </t>
  </si>
  <si>
    <t>~ YTM as on February 29, 2024</t>
  </si>
  <si>
    <t>^ Pursuant to AMFI circular no. 135/BP/91/2020-21, Yield to Call (YTC) for AT-1 bonds and Tier-2 bonds as on February 29, 2024.</t>
  </si>
  <si>
    <t>INE040A14276</t>
  </si>
  <si>
    <t>Others</t>
  </si>
  <si>
    <t>Wipro Limited</t>
  </si>
  <si>
    <t>INE075A01022</t>
  </si>
  <si>
    <t>VST Industries Limited</t>
  </si>
  <si>
    <t>INE710A01016</t>
  </si>
  <si>
    <t>Cigarettes &amp; Tobacco Products</t>
  </si>
  <si>
    <t>CMS Info System Limited</t>
  </si>
  <si>
    <t>INE925R01014</t>
  </si>
  <si>
    <t>Commercial Services &amp; Supplies</t>
  </si>
  <si>
    <t>CCL Products (India) Limited</t>
  </si>
  <si>
    <t>INE421D01022</t>
  </si>
  <si>
    <t>Agricultural Food &amp; other Products</t>
  </si>
  <si>
    <t>INE237A160V5</t>
  </si>
  <si>
    <t>Petronet LNG Limited</t>
  </si>
  <si>
    <t>INE347G01014</t>
  </si>
  <si>
    <t>INE238AD6561</t>
  </si>
  <si>
    <t>Hindustan Petroleum Corporation Limited</t>
  </si>
  <si>
    <t>INE094A01015</t>
  </si>
  <si>
    <t>State Bank of India</t>
  </si>
  <si>
    <t>INE062A01020</t>
  </si>
  <si>
    <t>Hindustan Copper Limited</t>
  </si>
  <si>
    <t>INE531E01026</t>
  </si>
  <si>
    <t>Non - Ferrous Metals</t>
  </si>
  <si>
    <t>Tata Power Company Limited</t>
  </si>
  <si>
    <t>INE245A01021</t>
  </si>
  <si>
    <t>Bank of Baroda</t>
  </si>
  <si>
    <t>INE028A01039</t>
  </si>
  <si>
    <t>NTPC Limited</t>
  </si>
  <si>
    <t>INE733E01010</t>
  </si>
  <si>
    <t>Zee Entertainment Enterprises Limited</t>
  </si>
  <si>
    <t>INE256A01028</t>
  </si>
  <si>
    <t>Entertainment</t>
  </si>
  <si>
    <t>Vodafone Idea Limited</t>
  </si>
  <si>
    <t>INE669E01016</t>
  </si>
  <si>
    <t>Telecom - Services</t>
  </si>
  <si>
    <t>Indian Oil Corporation Limited</t>
  </si>
  <si>
    <t>INE242A01010</t>
  </si>
  <si>
    <t>Bharat Electronics Limited</t>
  </si>
  <si>
    <t>INE263A01024</t>
  </si>
  <si>
    <t>Aerospace &amp; Defense</t>
  </si>
  <si>
    <t>JSW Steel Limited</t>
  </si>
  <si>
    <t>INE019A01038</t>
  </si>
  <si>
    <t>Divi's Laboratories Limited</t>
  </si>
  <si>
    <t>INE361B01024</t>
  </si>
  <si>
    <t>The India Cements Limited</t>
  </si>
  <si>
    <t>INE383A01012</t>
  </si>
  <si>
    <t>Cement &amp; Cement Products</t>
  </si>
  <si>
    <t>Asian Paints Limited</t>
  </si>
  <si>
    <t>INE021A01026</t>
  </si>
  <si>
    <t>Consumer Durables</t>
  </si>
  <si>
    <t>L&amp;T Finance Holdings Limited</t>
  </si>
  <si>
    <t>INE498L01015</t>
  </si>
  <si>
    <t>Gujarat Narmada Valley Fertilizers and Chemicals Limited</t>
  </si>
  <si>
    <t>INE113A01013</t>
  </si>
  <si>
    <t>Chemicals &amp; Petrochemicals</t>
  </si>
  <si>
    <t>Crompton Greaves Consumer Electricals Limited</t>
  </si>
  <si>
    <t>INE299U01018</t>
  </si>
  <si>
    <t>Aarti Industries Limited</t>
  </si>
  <si>
    <t>INE769A01020</t>
  </si>
  <si>
    <t>Sun TV Network Limited</t>
  </si>
  <si>
    <t>INE424H01027</t>
  </si>
  <si>
    <t>Bajaj Finserv Limited</t>
  </si>
  <si>
    <t>INE918I01026</t>
  </si>
  <si>
    <t>GAIL (India) Limited</t>
  </si>
  <si>
    <t>INE129A01019</t>
  </si>
  <si>
    <t>Canara Bank</t>
  </si>
  <si>
    <t>INE476A01014</t>
  </si>
  <si>
    <t>Aurobindo Pharma Limited</t>
  </si>
  <si>
    <t>INE406A01037</t>
  </si>
  <si>
    <t>Abbott India Limited</t>
  </si>
  <si>
    <t>INE358A01014</t>
  </si>
  <si>
    <t>Indus Towers Limited</t>
  </si>
  <si>
    <t>INE121J01017</t>
  </si>
  <si>
    <t>The Federal Bank Limited</t>
  </si>
  <si>
    <t>INE171A01029</t>
  </si>
  <si>
    <t>Granules India Limited</t>
  </si>
  <si>
    <t>INE101D01020</t>
  </si>
  <si>
    <t>Havells India Limited</t>
  </si>
  <si>
    <t>INE176B01034</t>
  </si>
  <si>
    <t>Glenmark Pharmaceuticals Limited</t>
  </si>
  <si>
    <t>INE935A01035</t>
  </si>
  <si>
    <t>PVR INOX Limited</t>
  </si>
  <si>
    <t>INE191H01014</t>
  </si>
  <si>
    <t>Tata Steel Limited</t>
  </si>
  <si>
    <t>INE081A01020</t>
  </si>
  <si>
    <t>Piramal Enterprises Limited</t>
  </si>
  <si>
    <t>INE140A01024</t>
  </si>
  <si>
    <t>Oil &amp; Natural Gas Corporation Limited</t>
  </si>
  <si>
    <t>INE213A01029</t>
  </si>
  <si>
    <t>Oil</t>
  </si>
  <si>
    <t>ICICI Lombard General Insurance Company Limited</t>
  </si>
  <si>
    <t>INE765G01017</t>
  </si>
  <si>
    <t>Dabur India Limited</t>
  </si>
  <si>
    <t>INE016A01026</t>
  </si>
  <si>
    <t>Personal Products</t>
  </si>
  <si>
    <t>Apollo Hospitals Enterprise Limited</t>
  </si>
  <si>
    <t>INE437A01024</t>
  </si>
  <si>
    <t>Healthcare Services</t>
  </si>
  <si>
    <t>National Aluminium Company Limited</t>
  </si>
  <si>
    <t>INE139A01034</t>
  </si>
  <si>
    <t>LTIMindtree Limited</t>
  </si>
  <si>
    <t>INE214T01019</t>
  </si>
  <si>
    <t>Escorts Kubota Limited</t>
  </si>
  <si>
    <t>INE042A01014</t>
  </si>
  <si>
    <t>Agricultural, Commercial &amp; Construction Vehicles</t>
  </si>
  <si>
    <t>LIC Housing Finance Limited</t>
  </si>
  <si>
    <t>INE115A01026</t>
  </si>
  <si>
    <t>Godrej Consumer Products Limited</t>
  </si>
  <si>
    <t>INE102D01028</t>
  </si>
  <si>
    <t>Jindal Steel &amp; Power Limited</t>
  </si>
  <si>
    <t>INE749A01030</t>
  </si>
  <si>
    <t>Manappuram Finance Limited</t>
  </si>
  <si>
    <t>INE522D01027</t>
  </si>
  <si>
    <t>RBL Bank Limited</t>
  </si>
  <si>
    <t>INE976G01028</t>
  </si>
  <si>
    <t>City Union Bank Limited</t>
  </si>
  <si>
    <t>INE491A01021</t>
  </si>
  <si>
    <t>Aditya Birla Capital Limited</t>
  </si>
  <si>
    <t>INE674K01013</t>
  </si>
  <si>
    <t>Max Financial Services Limited</t>
  </si>
  <si>
    <t>INE180A01020</t>
  </si>
  <si>
    <t>IDFC Limited</t>
  </si>
  <si>
    <t>INE043D01016</t>
  </si>
  <si>
    <t>Power Finance Corporation Limited</t>
  </si>
  <si>
    <t>INE134E01011</t>
  </si>
  <si>
    <t>Birlasoft Limited</t>
  </si>
  <si>
    <t>INE836A01035</t>
  </si>
  <si>
    <t>Dr. Lal Path Labs Limited</t>
  </si>
  <si>
    <t>INE600L01024</t>
  </si>
  <si>
    <t>Hindalco Industries Limited</t>
  </si>
  <si>
    <t>INE038A01020</t>
  </si>
  <si>
    <t>Grasim Industries Limited</t>
  </si>
  <si>
    <t>INE047A01021</t>
  </si>
  <si>
    <t>Samvardhana Motherson International Limited</t>
  </si>
  <si>
    <t>INE775A01035</t>
  </si>
  <si>
    <t>Balrampur Chini Mills Limited</t>
  </si>
  <si>
    <t>INE119A01028</t>
  </si>
  <si>
    <t>Balrampur Chini Mills Limited March 2024 Future</t>
  </si>
  <si>
    <t>GAIL (India) Limited April 2024 Future</t>
  </si>
  <si>
    <t>Samvardhana Motherson International Limited March 2024 Future</t>
  </si>
  <si>
    <t>Grasim Industries Limited March 2024 Future</t>
  </si>
  <si>
    <t>Dr. Lal Path Labs Limited March 2024 Future</t>
  </si>
  <si>
    <t>Hindalco Industries Limited March 2024 Future</t>
  </si>
  <si>
    <t>Power Finance Corporation Limited March 2024 Future</t>
  </si>
  <si>
    <t>Birlasoft Limited March 2024 Future</t>
  </si>
  <si>
    <t>IDFC Limited March 2024 Future</t>
  </si>
  <si>
    <t>Manappuram Finance Limited March 2024 Future</t>
  </si>
  <si>
    <t>Max Financial Services Limited March 2024 Future</t>
  </si>
  <si>
    <t>Crompton Greaves Consumer Electricals Limited April 2024 Future</t>
  </si>
  <si>
    <t>Aditya Birla Capital Limited March 2024 Future</t>
  </si>
  <si>
    <t>Manappuram Finance Limited April 2024 Future</t>
  </si>
  <si>
    <t>Dabur India Limited March 2024 Future</t>
  </si>
  <si>
    <t>City Union Bank Limited March 2024 Future</t>
  </si>
  <si>
    <t>Bank of Baroda April 2024 Future</t>
  </si>
  <si>
    <t>Dr. Reddy's Laboratories Limited March 2024 Future</t>
  </si>
  <si>
    <t>L&amp;T Finance Holdings Limited April 2024 Future</t>
  </si>
  <si>
    <t>RBL Bank Limited March 2024 Future</t>
  </si>
  <si>
    <t>Dabur India Limited April 2024 Future</t>
  </si>
  <si>
    <t>Jindal Steel &amp; Power Limited March 2024 Future</t>
  </si>
  <si>
    <t>Godrej Consumer Products Limited March 2024 Future</t>
  </si>
  <si>
    <t>Petronet LNG Limited April 2024 Future</t>
  </si>
  <si>
    <t>LIC Housing Finance Limited March 2024 Future</t>
  </si>
  <si>
    <t>Escorts Kubota Limited March 2024 Future</t>
  </si>
  <si>
    <t>LTIMindtree Limited March 2024 Future</t>
  </si>
  <si>
    <t>The Federal Bank Limited March 2024 Future</t>
  </si>
  <si>
    <t>National Aluminium Company Limited March 2024 Future</t>
  </si>
  <si>
    <t>Apollo Hospitals Enterprise Limited March 2024 Future</t>
  </si>
  <si>
    <t>Asian Paints Limited April 2024 Future</t>
  </si>
  <si>
    <t>The Federal Bank Limited April 2024 Future</t>
  </si>
  <si>
    <t>ICICI Lombard General Insurance Company Limited March 2024 Future</t>
  </si>
  <si>
    <t>Oil &amp; Natural Gas Corporation Limited April 2024 Future</t>
  </si>
  <si>
    <t>Piramal Enterprises Limited March 2024 Future</t>
  </si>
  <si>
    <t>Tata Steel Limited March 2024 Future</t>
  </si>
  <si>
    <t>IndusInd Bank Limited April 2024 Future</t>
  </si>
  <si>
    <t>Infosys Limited March 2024 Future</t>
  </si>
  <si>
    <t>Axis Bank Limited March 2024 Future</t>
  </si>
  <si>
    <t>PVR INOX Limited March 2024 Future</t>
  </si>
  <si>
    <t>Glenmark Pharmaceuticals Limited March 2024 Future</t>
  </si>
  <si>
    <t>Gujarat Narmada Valley Fertilizers and Chemicals Limited April 2024 Future</t>
  </si>
  <si>
    <t>Wipro Limited March 2024 Future</t>
  </si>
  <si>
    <t>Havells India Limited March 2024 Future</t>
  </si>
  <si>
    <t>Granules India Limited March 2024 Future</t>
  </si>
  <si>
    <t>HDFC Bank Limited April 2024 Future</t>
  </si>
  <si>
    <t>Kotak Mahindra Bank Limited April 2024 Future</t>
  </si>
  <si>
    <t>Hindustan Petroleum Corporation Limited April 2024 Future</t>
  </si>
  <si>
    <t>Indus Towers Limited March 2024 Future</t>
  </si>
  <si>
    <t>Abbott India Limited March 2024 Future</t>
  </si>
  <si>
    <t>Aurobindo Pharma Limited March 2024 Future</t>
  </si>
  <si>
    <t>GAIL (India) Limited March 2024 Future</t>
  </si>
  <si>
    <t>Canara Bank March 2024 Future</t>
  </si>
  <si>
    <t>Gujarat Narmada Valley Fertilizers and Chemicals Limited March 2024 Future</t>
  </si>
  <si>
    <t>Divi's Laboratories Limited March 2024 Future</t>
  </si>
  <si>
    <t>Infosys Limited April 2024 Future</t>
  </si>
  <si>
    <t>Bandhan Bank Limited April 2024 Future</t>
  </si>
  <si>
    <t>Bajaj Finserv Limited March 2024 Future</t>
  </si>
  <si>
    <t>Sun TV Network Limited March 2024 Future</t>
  </si>
  <si>
    <t>Crompton Greaves Consumer Electricals Limited March 2024 Future</t>
  </si>
  <si>
    <t>NTPC Limited April 2024 Future</t>
  </si>
  <si>
    <t>L&amp;T Finance Holdings Limited March 2024 Future</t>
  </si>
  <si>
    <t>Divi's Laboratories Limited April 2024 Future</t>
  </si>
  <si>
    <t>Aarti Industries Limited March 2024 Future</t>
  </si>
  <si>
    <t>Asian Paints Limited March 2024 Future</t>
  </si>
  <si>
    <t>NTPC Limited March 2024 Future</t>
  </si>
  <si>
    <t>Hindustan Copper Limited April 2024 Future</t>
  </si>
  <si>
    <t>Hindustan Copper Limited March 2024 Future</t>
  </si>
  <si>
    <t>Reliance Industries Limited April 2024 Future</t>
  </si>
  <si>
    <t>Kotak Mahindra Bank Limited March 2024 Future</t>
  </si>
  <si>
    <t>The India Cements Limited March 2024 Future</t>
  </si>
  <si>
    <t>ICICI Bank Limited March 2024 Future</t>
  </si>
  <si>
    <t>Axis Bank Limited April 2024 Future</t>
  </si>
  <si>
    <t>Bajaj Finance Limited April 2024 Future</t>
  </si>
  <si>
    <t>Bharat Electronics Limited March 2024 Future</t>
  </si>
  <si>
    <t>JSW Steel Limited April 2024 Future</t>
  </si>
  <si>
    <t>Vodafone Idea Limited March 2024 Future</t>
  </si>
  <si>
    <t>Indian Oil Corporation Limited April 2024 Future</t>
  </si>
  <si>
    <t>Bank of Baroda March 2024 Future</t>
  </si>
  <si>
    <t>Zee Entertainment Enterprises Limited March 2024 Future</t>
  </si>
  <si>
    <t>Tata Power Company Limited March 2024 Future</t>
  </si>
  <si>
    <t>Hindustan Petroleum Corporation Limited March 2024 Future</t>
  </si>
  <si>
    <t>State Bank of India March 2024 Future</t>
  </si>
  <si>
    <t>HDFC Bank Limited March 2024 Future</t>
  </si>
  <si>
    <t>364 Days Tbill (MD 24/10/2024)</t>
  </si>
  <si>
    <t>IN002023Z323</t>
  </si>
  <si>
    <t>Mutual Fund Units</t>
  </si>
  <si>
    <t>Parag Parikh Liquid Fund- Direct Plan- Growth</t>
  </si>
  <si>
    <t>INF879O01068</t>
  </si>
  <si>
    <t>Currency Futures</t>
  </si>
  <si>
    <t>BSE_FUTCUR_USDINR_26/03/2024</t>
  </si>
  <si>
    <t>NSE_FUTCUR_USDINR_26/03/2024</t>
  </si>
  <si>
    <t>Notes &amp; Symbols :-</t>
  </si>
  <si>
    <t>*Traded on US OTC Markets. Underlying shares are listed on Tokyo Stock Exchange</t>
  </si>
  <si>
    <t>^ The Name of the Industry is in accordance with Industry Classification as recommended by AMFI.</t>
  </si>
  <si>
    <t># The Name of the Industry is in accordance with Industry Classification for Foreign Securities is as per NASDAQ.</t>
  </si>
  <si>
    <t>Notes:</t>
  </si>
  <si>
    <t>1.  Total value provided for securities classified as below investment grade or default and its percentage to NAV - NIL</t>
  </si>
  <si>
    <t>Name of security</t>
  </si>
  <si>
    <t>ISIN Code</t>
  </si>
  <si>
    <t>Net receivable/ market value</t>
  </si>
  <si>
    <t>Total amount due (including principal and interest)</t>
  </si>
  <si>
    <t>(Rs. in Lakhs)</t>
  </si>
  <si>
    <t>(as % to NAV)</t>
  </si>
  <si>
    <t>Total  value  provided for securities classified as below investment grade or default and its percentage to NAV - NIL</t>
  </si>
  <si>
    <t>2.   Total value and percentage of Illiquid Equity Shares: Nil</t>
  </si>
  <si>
    <t>3.   Plan wise per unit Net Asset Value are as follows:</t>
  </si>
  <si>
    <t>Plan / Option</t>
  </si>
  <si>
    <t>Jan 31, 2024(Rs.)</t>
  </si>
  <si>
    <t>Direct Plan</t>
  </si>
  <si>
    <t>Regular Plan</t>
  </si>
  <si>
    <t xml:space="preserve">       (Gross exposure means sum of all long and short positions in derivatives)</t>
  </si>
  <si>
    <t>13.  Deviation from the valuation prices given by valuation agencies: NIL</t>
  </si>
  <si>
    <t>14.  Disclosure for investments in derivative instruments</t>
  </si>
  <si>
    <t>Underlying</t>
  </si>
  <si>
    <t>Series</t>
  </si>
  <si>
    <t>Long / Short</t>
  </si>
  <si>
    <t>Futures Price when purchased 
( Rs. Per unit)</t>
  </si>
  <si>
    <t>Current price of the contract
( Rs. Per unit)</t>
  </si>
  <si>
    <t>Margin maintained in Rs. Lakhs</t>
  </si>
  <si>
    <t>a. Equity Futures</t>
  </si>
  <si>
    <t>Short</t>
  </si>
  <si>
    <t>b. Currency Future</t>
  </si>
  <si>
    <t>Total Number of contracts where futures were bought (opening balance)</t>
  </si>
  <si>
    <t>Total Number of contracts where futures were bought</t>
  </si>
  <si>
    <t>Total Number of contracts where futures were sold (opening balance)</t>
  </si>
  <si>
    <t>Total Number of contracts where futures were sold</t>
  </si>
  <si>
    <t>Gross Notional Value of contracts where futures were bought (opening balance) Rs.</t>
  </si>
  <si>
    <t>Gross Notional Value of contracts where futures were bought Rs.</t>
  </si>
  <si>
    <t>Gross Notional Value of contracts where futures were sold (opening balance) Rs.</t>
  </si>
  <si>
    <t>Gross Notional Value of contracts where futures were sold Rs.</t>
  </si>
  <si>
    <t>Net Profit/Loss value on all contracts combined Rs.</t>
  </si>
  <si>
    <t>Exposure created due to over hedging through futures (quantity of hedging position exceeding the quantity of existing position being hedged) is Nil.</t>
  </si>
  <si>
    <t>Call/Put</t>
  </si>
  <si>
    <t>Number of Contracts</t>
  </si>
  <si>
    <t>Option Price when purchased (Rs. Per unit)</t>
  </si>
  <si>
    <t>Current Option Price ( Rs. Per unit)</t>
  </si>
  <si>
    <t>Total Number of contracts entered into</t>
  </si>
  <si>
    <t>Gross Notional Value of contracts entered into Rs.</t>
  </si>
  <si>
    <t>Net Profit/Loss value on all contracts (treat premium paid as loss) Rs.</t>
  </si>
  <si>
    <t>12.  Deviation from the valuation prices given by valuation agencies: NIL</t>
  </si>
  <si>
    <t>For the period  01-Oct-2023 to 30-Nov-2023,  the following details specified for hedging transactions through options which have already been exercised/expired :</t>
  </si>
  <si>
    <t>Feb 29, 2024(Rs.)</t>
  </si>
  <si>
    <t>4.   Total Dividend (Net) declared during the period ended   Feb  29, 2024  - Nil</t>
  </si>
  <si>
    <t>5.   Total Bonus declared during the period ended   Feb  29, 2024  - Nil</t>
  </si>
  <si>
    <t>12.  Repo transactions in corporate debt securities during the period ending Feb  29, 2024  is Nil.</t>
  </si>
  <si>
    <t>4.   Total Dividend (Net) declared during the period ended  Feb  29, 2024 - Nil</t>
  </si>
  <si>
    <t>5.   Total Bonus declared during the period ended  Feb  29, 2024 - Nil</t>
  </si>
  <si>
    <t>6.    Total outstanding exposure in derivative instruments as on  Feb  29, 2024 - Nil</t>
  </si>
  <si>
    <t>7.    Total investment in Foreign Securities / ADRs / GDRs as on  Feb  29, 2024 - Nil</t>
  </si>
  <si>
    <t>11.  Repo transactions in corporate debt securities during the period ending  Feb  29, 2024 - Nil</t>
  </si>
  <si>
    <t>6.    Total outstanding exposure in derivative instruments as on Feb  29, 2024 : Rs. -63,10,42,87,725</t>
  </si>
  <si>
    <t>8.    Total Commission paid in the month of Feb 2024 : 9,186,581.93</t>
  </si>
  <si>
    <t>6.    Total outstanding exposure in derivative instruments as on Feb  29, 2024 : Rs. -2,90,13,49,521.65</t>
  </si>
  <si>
    <t>8.    Total Commission paid in the month of Feb 2024 : Rs. 134,591.16</t>
  </si>
  <si>
    <t>9.    Total Brokerage paid for Buying/ Selling of Investment for Feb 2024 is Rs. 1,70,54,655.66</t>
  </si>
  <si>
    <t>9.    Total Brokerage paid for Buying/ Selling of Investment for Feb 2024 is Rs. 7,34,445.52</t>
  </si>
  <si>
    <t>7.    Total investment in Foreign Securities / ADRs / GDRs as on Feb 31, 2024 : Rs. 90,61,04,37,236.5</t>
  </si>
  <si>
    <t>8.    Total Commission paid in the month of Feb 2024 : Rs. 122,643,693.92</t>
  </si>
  <si>
    <t>Currency Derivatives-26-Mar-2024</t>
  </si>
  <si>
    <t>Total %age of existing assets hedged through futures: 10.71%</t>
  </si>
  <si>
    <t>Note: In addition to this, 15.39% of our Portfolio is in Foreign Securities (USD) and 0.0003% is in Foreign Currency (USD). 10.07% of total Foreign Portfolio (USD) is hedged through Currency Derivatives to avoid currency risk.</t>
  </si>
  <si>
    <t xml:space="preserve">For the period  01-Feb-2024 to 29-Feb-2024, the following details specified for hedging transactions through futures which have been squared off/expired : </t>
  </si>
  <si>
    <t>C. Hedging Position through Put Option as on  29-Feb-2024: Nil</t>
  </si>
  <si>
    <t>D. Other than Hedging Positions through Options as on  29-Feb-2024: NIL</t>
  </si>
  <si>
    <t>For the period  01-Feb-2024 to 29-Feb-2024,  the following details specified for hedging transactions through options which have already been exercised/expired : nil</t>
  </si>
  <si>
    <t>E. Hedging Positions through swaps as on 29-Feb-2024: Nil</t>
  </si>
  <si>
    <t>9.    Total Brokerage paid for Buying/ Selling of Investment for Feb 2024 is Rs. 5,69,441.45</t>
  </si>
  <si>
    <t xml:space="preserve">B. Other than Hedging Positions through Futures as on  29-Feb-2024: </t>
  </si>
  <si>
    <t>B. Other than Hedging Positions through Futures as on  29-Feb-2024: Nil</t>
  </si>
  <si>
    <t>RBL Bank Limited April 2024 Future</t>
  </si>
  <si>
    <t>Bajaj Finserv Limited April 2024 Future</t>
  </si>
  <si>
    <t>Larsen &amp; Toubro Limited April 2024 Future</t>
  </si>
  <si>
    <t>Aarti Industries Limited April 2024 Future</t>
  </si>
  <si>
    <t>Zee Entertainment Enterprises Limited April 2024 Future</t>
  </si>
  <si>
    <t>State Bank of India April 2024 Future</t>
  </si>
  <si>
    <t>Debt Instruments</t>
  </si>
  <si>
    <t>(a) Listed / awaiting listing on Stock Exchange</t>
  </si>
  <si>
    <t>IN4520230165</t>
  </si>
  <si>
    <t>IN1020230620</t>
  </si>
  <si>
    <t>INE134E08HD5</t>
  </si>
  <si>
    <t>CRISIL AAA</t>
  </si>
  <si>
    <t>INE261F08DQ4</t>
  </si>
  <si>
    <t>INE020B08CK8</t>
  </si>
  <si>
    <t>IN1920200491</t>
  </si>
  <si>
    <t>IN3120200016</t>
  </si>
  <si>
    <t>(b) Privately placed / Unlisted</t>
  </si>
  <si>
    <t>2.   Plan wise per unit Net Asset Value are as follows:</t>
  </si>
  <si>
    <t>Options</t>
  </si>
  <si>
    <t>FEB 29, 2024(Rs.)</t>
  </si>
  <si>
    <t>Parag Parikh Conservative Hybrid Fund - Direct Plan - Growth</t>
  </si>
  <si>
    <t>Parag Parikh Conservative Hybrid Fund - Regular Plan - Growth</t>
  </si>
  <si>
    <t>3.   Total Dividend (Net) declared during the period ended   FEB 29, 2024 :- Nil</t>
  </si>
  <si>
    <t>4.   Total Bonus declared during the period ended      FEB 29, 2024- Nil</t>
  </si>
  <si>
    <t>5.    Total outstanding exposure in derivative instruments as on  FEB 29, 2024: Rs (40,33,53,750)</t>
  </si>
  <si>
    <t>6.    Total investment in Foreign Securities / ADRs / GDRs as on   FEB 29, 2024- Nil</t>
  </si>
  <si>
    <t>7.    Details of transactions of "Credit Default Swap" for the month ended   FEB 29, 2024- Nil</t>
  </si>
  <si>
    <t>9.  Repo transactions in corporate debt securities during the period ending   FEB 29, 2024- Nil</t>
  </si>
  <si>
    <t>10.  Portfolio Classification by Asset Class(%) :</t>
  </si>
  <si>
    <t xml:space="preserve">        T Bills</t>
  </si>
  <si>
    <t xml:space="preserve">        Goverment Securities</t>
  </si>
  <si>
    <t xml:space="preserve">        Commercial Papers (CP) / Certificate Of Deposit (CD)</t>
  </si>
  <si>
    <t xml:space="preserve">        Equity &amp; Equity related</t>
  </si>
  <si>
    <t xml:space="preserve">        Debt Securities</t>
  </si>
  <si>
    <t xml:space="preserve">        Cash,Cash Equivalents and Net Current Assets including TREPS</t>
  </si>
  <si>
    <t>11.  Portfolio Classification by Rating Class(%) :</t>
  </si>
  <si>
    <t xml:space="preserve">        Sovereign</t>
  </si>
  <si>
    <t xml:space="preserve">        CRISIL AAA</t>
  </si>
  <si>
    <t xml:space="preserve">        Others</t>
  </si>
  <si>
    <t xml:space="preserve">        CRISIL A1+</t>
  </si>
  <si>
    <t>13.  Disclosure for investments in derivative instruments</t>
  </si>
  <si>
    <t>A. Hedging Positions through Futures as on      29-Feb-2024:</t>
  </si>
  <si>
    <t>Total exposure through futures as  % of net assets : 23.76%</t>
  </si>
  <si>
    <t>B. Other than Hedging Positions through Futures as on  29-Feb-2024 : Nil</t>
  </si>
  <si>
    <t>C. Hedging Position through Put Option as on 29-Feb-2024: Nil</t>
  </si>
  <si>
    <t>D. Other than Hedging Positions through Options as on 29-Feb-2024 :- Nil</t>
  </si>
  <si>
    <t>Call</t>
  </si>
  <si>
    <t>Total exposure through options as a % of net assets : $0.00%</t>
  </si>
  <si>
    <t xml:space="preserve">For the period  01-Feb-2024 to 29-Feb- 2024, the following details specified for hedging transactions through futures which have been squared off/expired : </t>
  </si>
  <si>
    <t>Industry / Rating</t>
  </si>
  <si>
    <t>7.68% Chattisgarh SDL (MD 20/03/2024)</t>
  </si>
  <si>
    <t>IN3520180123</t>
  </si>
  <si>
    <t>INE692A16GH6</t>
  </si>
  <si>
    <t>IND A1+</t>
  </si>
  <si>
    <t>INE562A16MK3</t>
  </si>
  <si>
    <t>CRISIL A1+</t>
  </si>
  <si>
    <t>INE090A168Z5</t>
  </si>
  <si>
    <t>ICRA A1+</t>
  </si>
  <si>
    <t>INE476A16XM9</t>
  </si>
  <si>
    <t>INE238AD6421</t>
  </si>
  <si>
    <t>INE160A16OD7</t>
  </si>
  <si>
    <t>INE028A16EM8</t>
  </si>
  <si>
    <t>INE237A163T3</t>
  </si>
  <si>
    <t>INE237A166T6</t>
  </si>
  <si>
    <t>INE028A16EP1</t>
  </si>
  <si>
    <t>INE160A16OK2</t>
  </si>
  <si>
    <t>INE261F14KR5</t>
  </si>
  <si>
    <t>INE040A14292</t>
  </si>
  <si>
    <t>CARE A1+</t>
  </si>
  <si>
    <t>INE261F14KS3</t>
  </si>
  <si>
    <t>INE261F14KT1</t>
  </si>
  <si>
    <t>91 Days Tbill (MD 07/03/2024)</t>
  </si>
  <si>
    <t>IN002023X377</t>
  </si>
  <si>
    <t>91 Days Tbill (MD 14/03/2024)</t>
  </si>
  <si>
    <t>IN002023X385</t>
  </si>
  <si>
    <t>182 Days Tbill (MD 29/03/2024)</t>
  </si>
  <si>
    <t>IN002023Y276</t>
  </si>
  <si>
    <t>182 Days Tbill (MD 04/04/2024)</t>
  </si>
  <si>
    <t>IN002023Y284</t>
  </si>
  <si>
    <t>91 Days Tbill (MD 11/04/2024)</t>
  </si>
  <si>
    <t>IN002023X427</t>
  </si>
  <si>
    <t>91 Days Tbill (MD 18/04/2024)</t>
  </si>
  <si>
    <t>IN002023X435</t>
  </si>
  <si>
    <t>91 Days Tbill (MD 02/05/2024)</t>
  </si>
  <si>
    <t>IN002023X450</t>
  </si>
  <si>
    <t>364 Days Tbill (MD 09/05/2024)</t>
  </si>
  <si>
    <t>IN002023Z075</t>
  </si>
  <si>
    <t>91 Days Tbill (MD 16/05/2024)</t>
  </si>
  <si>
    <t>IN002023X476</t>
  </si>
  <si>
    <t>91 Days Tbill (MD 30/05/2024)</t>
  </si>
  <si>
    <t>IN002023X518</t>
  </si>
  <si>
    <t>182 Days Tbill (MD 11/04/2024)</t>
  </si>
  <si>
    <t>IN002023Y292</t>
  </si>
  <si>
    <t>364 Days Tbill (MD 25/04/2024)</t>
  </si>
  <si>
    <t>IN002023Z059</t>
  </si>
  <si>
    <t>91 Days Tbill (MD 21/03/2024)</t>
  </si>
  <si>
    <t>IN002023X393</t>
  </si>
  <si>
    <t>Corporate Debt Market Development Fund</t>
  </si>
  <si>
    <t>Corporate Debt Market Development Fund #</t>
  </si>
  <si>
    <t>INF0RQ622028</t>
  </si>
  <si>
    <t>Parag Parikh Liquid Fund- Direct Plan Growth</t>
  </si>
  <si>
    <t>Parag Parikh Liquid Fund- Direct Plan- Daily Reinvestment of IDCW*</t>
  </si>
  <si>
    <t>Parag Parikh Liquid Fund- Direct Plan- Weekly Reinvestment of IDCW*</t>
  </si>
  <si>
    <t>Parag Parikh Liquid Fund- Direct Plan- Monthly IDCW*</t>
  </si>
  <si>
    <t>Parag Parikh Liquid Fund- Regular Plan Growth</t>
  </si>
  <si>
    <t>Parag Parikh Liquid Fund- Regular Plan- Daily Reinvestment of IDCW*</t>
  </si>
  <si>
    <t>Parag Parikh Liquid Fund- Regular Plan- Weekly Reinvestment of IDCW*</t>
  </si>
  <si>
    <t>Parag Parikh Liquid Fund- Regular Plan- Monthly IDCW*</t>
  </si>
  <si>
    <t>3.   Total Dividend (Net) declared during the period ended  FEB 29, 2024:</t>
  </si>
  <si>
    <t>Record Date</t>
  </si>
  <si>
    <t>Daily IDCW* (Direct)</t>
  </si>
  <si>
    <t>Dividend Per Unit
(Huf &amp; Individuals)</t>
  </si>
  <si>
    <t>Dividend Per Unit
(Others)</t>
  </si>
  <si>
    <t>Feb-24</t>
  </si>
  <si>
    <t>Direct Plan- Daily Reinvestment of IDCW*</t>
  </si>
  <si>
    <t>Daily IDCW* (Regular)</t>
  </si>
  <si>
    <t>Dividend Per Unit 
(Others)</t>
  </si>
  <si>
    <t>Regular Plan- Daily Reinvestment of IDCW*</t>
  </si>
  <si>
    <t>Weekly IDCW* (Direct)</t>
  </si>
  <si>
    <t>Direct Plan- Weekly Reinvestment of IDCW*</t>
  </si>
  <si>
    <t>Weekly IDCW* (Regular)</t>
  </si>
  <si>
    <t>Regular Plan- Weekly Reinvestment of IDCW*</t>
  </si>
  <si>
    <t>Monthly IDCW* (Direct)</t>
  </si>
  <si>
    <t>Direct Plan- Monthly IDCW*</t>
  </si>
  <si>
    <t>Monthly IDCW* (Regular)</t>
  </si>
  <si>
    <t>Regular Plan- Monthly IDCW*</t>
  </si>
  <si>
    <t xml:space="preserve">* Pursuant to SEBI Circular vide reference no. SEBI/HO/IMD/DF3/CIR/P/2020/194 dated October 5, 2020 regarding ‘Review of Dividend Option(s) / Plan(s) in case of Mutual Fund Schemes, effective April 1st ,2021 Dividend Option(s) / Plan(s) is renamed as Income Distribution cum capital withdrawal (“IDCW”) Option(s) / Plan(s).
</t>
  </si>
  <si>
    <t>For more details on Dividend history visit our website on following path: https://amc.ppfas.com/schemes/parag-parikh-liquid-fund/dividend/</t>
  </si>
  <si>
    <t>Face Value per unit = Rs.1000/-</t>
  </si>
  <si>
    <t>4.   Total Bonus declared during the period ended  FEB 29, 2024- Nil</t>
  </si>
  <si>
    <t>5.    Total outstanding exposure in derivative instruments as on  FEB 29, 2024- Nil</t>
  </si>
  <si>
    <t>6.    Total investment in Foreign Securities / ADRs / GDRs as on  FEB 29, 2024- Nil</t>
  </si>
  <si>
    <t>7.    Details of transactions of "Credit Default Swap" for the month ended  FEB 29, 2024- Nil</t>
  </si>
  <si>
    <t>8.   Average Portfolio Maturity is 46 days.</t>
  </si>
  <si>
    <t>9.  Repo transactions in corporate debt securities during the period ending  FEB 29, 2024- Nil</t>
  </si>
  <si>
    <t>Bajaj Auto Limited</t>
  </si>
  <si>
    <t>INE917I01010</t>
  </si>
  <si>
    <t>(c) ReITs</t>
  </si>
  <si>
    <t>Brookfield India Real Estate Trust</t>
  </si>
  <si>
    <t>INE0FDU25010</t>
  </si>
  <si>
    <t>Realty</t>
  </si>
  <si>
    <t>Embassy Office Parks REIT</t>
  </si>
  <si>
    <t>INE041025011</t>
  </si>
  <si>
    <t>Mindspace Business Parks REIT</t>
  </si>
  <si>
    <t>INE0CCU25019</t>
  </si>
  <si>
    <t>8.08% Tamilnadu SDL (MD 26/12/2028)</t>
  </si>
  <si>
    <t>IN3120180200</t>
  </si>
  <si>
    <t>7.83% Maharashtra SDL (MD 08/04/2030)</t>
  </si>
  <si>
    <t>IN2220200017</t>
  </si>
  <si>
    <t>7.76% Maharashtra SDL (MD 04/10/2030)</t>
  </si>
  <si>
    <t>IN2220220122</t>
  </si>
  <si>
    <t>7.7% Maharashtra SDL (MD 19/10/2030)</t>
  </si>
  <si>
    <t>IN2220220130</t>
  </si>
  <si>
    <t>INE261F08DM3</t>
  </si>
  <si>
    <t>ICRA AAA</t>
  </si>
  <si>
    <t>8.37% Tamil Nadu SDL (MD 05/12/2028)</t>
  </si>
  <si>
    <t>IN3120180176</t>
  </si>
  <si>
    <t>8.36% Tamil Nadu SDL (MD 12/12/2028)</t>
  </si>
  <si>
    <t>IN3120180184</t>
  </si>
  <si>
    <t>7.78% Maharashtra SDL (MD 27/10/2030)</t>
  </si>
  <si>
    <t>IN2220220148</t>
  </si>
  <si>
    <t>7.68% Gujarat SDL (MD 15/02/2030)</t>
  </si>
  <si>
    <t>IN1520220238</t>
  </si>
  <si>
    <t>8.57% Gujarat SDL (MD 06/11/2028)</t>
  </si>
  <si>
    <t>IN1520180184</t>
  </si>
  <si>
    <t>8.18% Tamilnadu SDL (MD 19/12/2028)</t>
  </si>
  <si>
    <t>IN3120180192</t>
  </si>
  <si>
    <t>8.16% Rajasthan SDL (MD 09/05/2028)</t>
  </si>
  <si>
    <t>IN2920180030</t>
  </si>
  <si>
    <t>7.86% Maharashtra SDL (MD 08/06/2030)</t>
  </si>
  <si>
    <t>IN2220220080</t>
  </si>
  <si>
    <t>8% Kerala SDL (MD 11/04/2028)</t>
  </si>
  <si>
    <t>IN2020180013</t>
  </si>
  <si>
    <t>7.92% Uttar Pradesh SDL (MD 24/01/2028)</t>
  </si>
  <si>
    <t>IN3320170175</t>
  </si>
  <si>
    <t>7.7% Andhra Pradesh SDL (MD 23/03/2030)</t>
  </si>
  <si>
    <t>IN1020220738</t>
  </si>
  <si>
    <t>7.7% Andhra Pradesh SDL (MD 22/02/2030)</t>
  </si>
  <si>
    <t>IN1020220662</t>
  </si>
  <si>
    <t>7.33% Maharashtra SDL (MD 31/05/2031)</t>
  </si>
  <si>
    <t>IN2220230055</t>
  </si>
  <si>
    <t>8.34% Punjab SDL (MD 30/05/2028)</t>
  </si>
  <si>
    <t>IN2820180049</t>
  </si>
  <si>
    <t>7.63% Haryana SDL (MD 01/06/2028)</t>
  </si>
  <si>
    <t>IN1620220070</t>
  </si>
  <si>
    <t>8.48% Kerala SDL (MD 08/08/2030)</t>
  </si>
  <si>
    <t>IN2020180070</t>
  </si>
  <si>
    <t>8.43% Punjab SDL (MD 05/12/2028)</t>
  </si>
  <si>
    <t>IN2820180114</t>
  </si>
  <si>
    <t>8.42% Madhya Pradesh SDL (MD 08/08/2028)</t>
  </si>
  <si>
    <t>IN2120180053</t>
  </si>
  <si>
    <t>8.33% Kerala SDL (MD 30/05/2028)</t>
  </si>
  <si>
    <t>IN2020180039</t>
  </si>
  <si>
    <t>8.29% West Bengal SDL (MD 21/02/2028)</t>
  </si>
  <si>
    <t>IN3420170182</t>
  </si>
  <si>
    <t>8.08% Maharashtra SDL (MD 26/12/2028)</t>
  </si>
  <si>
    <t>IN2220180052</t>
  </si>
  <si>
    <t>8.15% Tamil Nadu SDL (MD 09/05/2028)</t>
  </si>
  <si>
    <t>IN3120180036</t>
  </si>
  <si>
    <t>7.1% GOI (MD 18/04/2029)</t>
  </si>
  <si>
    <t>IN0020220011</t>
  </si>
  <si>
    <t>6.98% Telangana SDL (MD 22/04/2028)</t>
  </si>
  <si>
    <t>IN4520200044</t>
  </si>
  <si>
    <t>INE261F08DN1</t>
  </si>
  <si>
    <t>6.79% West Bangal SDL (MD 30/06/2028)</t>
  </si>
  <si>
    <t>IN3420210046</t>
  </si>
  <si>
    <t>8.68% Andhra Pradesh SDL (MD 24/10/2030)</t>
  </si>
  <si>
    <t>IN1020180304</t>
  </si>
  <si>
    <t>8.5% Gujarat SDL (MD 28/11/2028)</t>
  </si>
  <si>
    <t>IN1520180200</t>
  </si>
  <si>
    <t>8.45% Uttar Pradesh SDL (MD 27/02/2029)</t>
  </si>
  <si>
    <t>IN3320180166</t>
  </si>
  <si>
    <t>8.43% Goa SDL (MD 13/03/2029)</t>
  </si>
  <si>
    <t>IN1420180151</t>
  </si>
  <si>
    <t>8.45% Uttar Pradesh SDL (MD 27/06/2028)</t>
  </si>
  <si>
    <t>IN3320180034</t>
  </si>
  <si>
    <t>8.37% Madhya Pradesh SDL (MD 05/12/2028)</t>
  </si>
  <si>
    <t>IN2120180095</t>
  </si>
  <si>
    <t>8.41% Kerala SDL (MD 06/06/2028)</t>
  </si>
  <si>
    <t>IN2020180047</t>
  </si>
  <si>
    <t>8.08% Karnataka SDL (MD 26/12/2028)</t>
  </si>
  <si>
    <t>IN1920180115</t>
  </si>
  <si>
    <t>8.2% Uttarakhand SDL (MD 09/05/2028)</t>
  </si>
  <si>
    <t>IN3620180023</t>
  </si>
  <si>
    <t>8.15% Chhattisgarh SDL (MD 27/03/2028)</t>
  </si>
  <si>
    <t>IN3520170090</t>
  </si>
  <si>
    <t>7.99% Punjab SDL (MD 11/04/2028)</t>
  </si>
  <si>
    <t>IN2820180015</t>
  </si>
  <si>
    <t>7.63% Maharashtra SDL (MD 11/05/2030)</t>
  </si>
  <si>
    <t>IN2220220049</t>
  </si>
  <si>
    <t>7.6% Maharashtra SDL (MD 15/04/2030)</t>
  </si>
  <si>
    <t>IN2220200025</t>
  </si>
  <si>
    <t>7.5% Telangana SDL (MD 15/04/2028)</t>
  </si>
  <si>
    <t>IN4520200010</t>
  </si>
  <si>
    <t>7.41% Andhra Pradesh SDL (MD 26/04/2030)</t>
  </si>
  <si>
    <t>IN1020230042</t>
  </si>
  <si>
    <t>7.15% Karnataka SDL (MD 09/10/2028)</t>
  </si>
  <si>
    <t>IN1920190056</t>
  </si>
  <si>
    <t>6.99% Telangana SDL (MD 10/06/2028)</t>
  </si>
  <si>
    <t>IN4520200093</t>
  </si>
  <si>
    <t>6.82% Bihar SDL (MD 14/07/2028)</t>
  </si>
  <si>
    <t>IN1320210041</t>
  </si>
  <si>
    <t>8.84 % Rajasthan SDL 12/09/2028</t>
  </si>
  <si>
    <t>IN2920180196</t>
  </si>
  <si>
    <t>8.43% Andhra Pradesh SDL (MD 05/12/2030)</t>
  </si>
  <si>
    <t>IN1020180361</t>
  </si>
  <si>
    <t>8.39% Andhra Pradesh SDL (MD 06/02/2031)</t>
  </si>
  <si>
    <t>IN1020180411</t>
  </si>
  <si>
    <t>8.73% Uttar Pradesh SDL (MD 10/10/2028)</t>
  </si>
  <si>
    <t>IN3320180042</t>
  </si>
  <si>
    <t>8.7% Gujarat SDL (MD 19/09/2028)</t>
  </si>
  <si>
    <t>IN1520180119</t>
  </si>
  <si>
    <t>8.37% Andhra Pradesh SDL (MD 02/01/2031)</t>
  </si>
  <si>
    <t>IN1020180379</t>
  </si>
  <si>
    <t>8.65% Rajasthan SDL (MD 03/10/2028)</t>
  </si>
  <si>
    <t>IN2920180212</t>
  </si>
  <si>
    <t>8.63% Rajasthan SDL (MD 03/09/2028)</t>
  </si>
  <si>
    <t>IN2920180188</t>
  </si>
  <si>
    <t>8.61% Punjab SDL (MD 14/11/2028)</t>
  </si>
  <si>
    <t>IN2820180106</t>
  </si>
  <si>
    <t>8.53% Gujarat SDL (MD 20/11/2028)</t>
  </si>
  <si>
    <t>IN1520180192</t>
  </si>
  <si>
    <t>8.43% Uttar Pradesh SDL (MD 06/03/2029)</t>
  </si>
  <si>
    <t>IN3320180174</t>
  </si>
  <si>
    <t>8.39% Uttar Pradesh SDL (MD 13/03/2029)</t>
  </si>
  <si>
    <t>IN3320180182</t>
  </si>
  <si>
    <t>8.49% Uttarakhand SDL (MD 21/08/2028)</t>
  </si>
  <si>
    <t>IN3620180106</t>
  </si>
  <si>
    <t>8.5% Andhra Pradesh SDL (MD 28/03/2029)</t>
  </si>
  <si>
    <t>IN1020140134</t>
  </si>
  <si>
    <t>8.44% West Bengal SDL (MD 27/06/2028)</t>
  </si>
  <si>
    <t>IN3420180017</t>
  </si>
  <si>
    <t>8.28% Gujarat SDL (MD 20/02/2029)</t>
  </si>
  <si>
    <t>IN1520180291</t>
  </si>
  <si>
    <t>8.4% Andhra Pradesh SDL (MD 20/06/2028)</t>
  </si>
  <si>
    <t>IN1020180130</t>
  </si>
  <si>
    <t>8.31% Jharkhand SDL (MD 13/02/2029)</t>
  </si>
  <si>
    <t>IN3720180063</t>
  </si>
  <si>
    <t>8.4% Rajasthan SDL (MD 20/06/2028)</t>
  </si>
  <si>
    <t>IN2920180097</t>
  </si>
  <si>
    <t>8.39% Andhra Pradesh SDL (MD 23/05/2028)</t>
  </si>
  <si>
    <t>IN1020180080</t>
  </si>
  <si>
    <t>8.25% Tamilnadu SDL (MD 02/01/2029)</t>
  </si>
  <si>
    <t>IN3120180218</t>
  </si>
  <si>
    <t>8.21% West Bengal SDL (MD 23/01/2029)</t>
  </si>
  <si>
    <t>IN3420180124</t>
  </si>
  <si>
    <t>8.2% Jammu and Kashmir SDL (MD 30/01/2029)</t>
  </si>
  <si>
    <t>IN1820180108</t>
  </si>
  <si>
    <t>8.17% Gujarat SDL (MD 19/12/2028)</t>
  </si>
  <si>
    <t>IN1520180226</t>
  </si>
  <si>
    <t>8.29% Haryana SDL (MD 14/03/2028)</t>
  </si>
  <si>
    <t>IN1620170150</t>
  </si>
  <si>
    <t>8.08% Gujarat SDL (MD 26/12/2028)</t>
  </si>
  <si>
    <t>IN1520180234</t>
  </si>
  <si>
    <t>8.19% Odisha SDL (MD 09/05/2028)</t>
  </si>
  <si>
    <t>IN2720180032</t>
  </si>
  <si>
    <t>8.13% Rajasthan SDL (MD 27/03/2028)</t>
  </si>
  <si>
    <t>IN2920170205</t>
  </si>
  <si>
    <t>8.09% West Bengal SDL (MD 27/03/2028)</t>
  </si>
  <si>
    <t>IN3420170216</t>
  </si>
  <si>
    <t>8.05% Tamilnadu SDL (MD 18/04/2028)</t>
  </si>
  <si>
    <t>IN3120180010</t>
  </si>
  <si>
    <t>8.11% Chattisgarh SDL (MD 31/01/2028)</t>
  </si>
  <si>
    <t>IN3520170041</t>
  </si>
  <si>
    <t>7.98% Uttar Pradesh SDL (MD 11/04/2028)</t>
  </si>
  <si>
    <t>IN3320180018</t>
  </si>
  <si>
    <t>7.97% Assam SDL (MD 18/04/2028)</t>
  </si>
  <si>
    <t>IN1220180021</t>
  </si>
  <si>
    <t>7.72% Maharashtra SDL (MD 01/03/2031)</t>
  </si>
  <si>
    <t>IN2220220171</t>
  </si>
  <si>
    <t>7.86% Haryana SDL (MD 27/12/2027)</t>
  </si>
  <si>
    <t>IN1620170101</t>
  </si>
  <si>
    <t>8.01% Tamil Nadu SDL(MD 11/05/2026)</t>
  </si>
  <si>
    <t>IN3120160038</t>
  </si>
  <si>
    <t>7.77% Andhra Pradesh SDL (MD 10/01/2028)</t>
  </si>
  <si>
    <t>IN1020170131</t>
  </si>
  <si>
    <t>7.61% Maharashtra SDL (MD 11/05/2029)</t>
  </si>
  <si>
    <t>IN2220220031</t>
  </si>
  <si>
    <t>7.62% Karnataka SDL  (MD 01/11/2027)</t>
  </si>
  <si>
    <t>IN1920170058</t>
  </si>
  <si>
    <t>7.54% Andhra Pradesh SDL (MD 11/01/2029)</t>
  </si>
  <si>
    <t>IN1020220613</t>
  </si>
  <si>
    <t>7.06% GOI (MD 10/04/2028)</t>
  </si>
  <si>
    <t>IN0020230010</t>
  </si>
  <si>
    <t>7.32% West Bengal SDL (MD 26/06/2029)</t>
  </si>
  <si>
    <t>IN3420190016</t>
  </si>
  <si>
    <t>7.24% Haryana SDL (MD 18/03/2029)</t>
  </si>
  <si>
    <t>IN1620190190</t>
  </si>
  <si>
    <t>7.11% Tamilnadu SDL (MD 31/07/2029)</t>
  </si>
  <si>
    <t>IN3120190068</t>
  </si>
  <si>
    <t>7.13% Kerala SDL (MD 10/07/2029)</t>
  </si>
  <si>
    <t>IN2020190103</t>
  </si>
  <si>
    <t>INE219X07215</t>
  </si>
  <si>
    <t>7.09% Goa SDL (MD 28/08/2029)</t>
  </si>
  <si>
    <t>IN1420190085</t>
  </si>
  <si>
    <t>6.83% West Bengal SDL (MD 07/07/2028)</t>
  </si>
  <si>
    <t>IN3420210053</t>
  </si>
  <si>
    <t>6.53% Chattisgarh SDL (MD 15/09/2028)</t>
  </si>
  <si>
    <t>IN3520210037</t>
  </si>
  <si>
    <t>6.46% Rajasthan SDL (MD 12/08/2030)</t>
  </si>
  <si>
    <t>IN2920200317</t>
  </si>
  <si>
    <t>INE160A16OF2</t>
  </si>
  <si>
    <t>INE238AD6579</t>
  </si>
  <si>
    <t>INE040A16EH3</t>
  </si>
  <si>
    <t>INE237A168U0</t>
  </si>
  <si>
    <t>INE237A162V1</t>
  </si>
  <si>
    <t>3.   Total Dividend (Net) declared during the period ended   FEB 29, 2024 :-</t>
  </si>
  <si>
    <t>5.    Total outstanding exposure in derivative instruments as on  FEB 29, 2024: Rs (10,36,91,835)</t>
  </si>
  <si>
    <t>8.   Average Portfolio Maturity is 1165 days.</t>
  </si>
  <si>
    <t>Total exposure through futures as  % of net assets : 0.56%</t>
  </si>
  <si>
    <t xml:space="preserve">For the period  16-Feb-2024 to 29-Feb- 2024, the following details specified for non-hedging transactions through options which have already been exercised/expired : </t>
  </si>
  <si>
    <t>JAN 31, 2024(Rs.)</t>
  </si>
  <si>
    <t>Market value 
(Rs. in Lakhs)</t>
  </si>
  <si>
    <t>% to AUM</t>
  </si>
  <si>
    <t xml:space="preserve">Canara Bank (22/01/2025) </t>
  </si>
  <si>
    <t xml:space="preserve">Punjab National Bank (31/01/2025) </t>
  </si>
  <si>
    <t xml:space="preserve">Union Bank of India (31/01/2025) </t>
  </si>
  <si>
    <t xml:space="preserve">ICICI Bank Limited (29/10/2024) </t>
  </si>
  <si>
    <t xml:space="preserve">National Bank For Agriculture and Rural Development (17/01/2025) </t>
  </si>
  <si>
    <t xml:space="preserve">Bank of Baroda (13/06/2024) </t>
  </si>
  <si>
    <t xml:space="preserve">Kotak Mahindra Bank Limited (29/01/2025) </t>
  </si>
  <si>
    <t xml:space="preserve">HDFC Bank Limited (28/01/2025) </t>
  </si>
  <si>
    <t xml:space="preserve">Axis Bank Limited (30/01/2025) </t>
  </si>
  <si>
    <t xml:space="preserve">State Bank of India (17/05/2024) </t>
  </si>
  <si>
    <t xml:space="preserve">Kotak Mahindra Bank Limited (14/01/2025) </t>
  </si>
  <si>
    <t xml:space="preserve">Bank of Baroda (17/05/2024) </t>
  </si>
  <si>
    <t xml:space="preserve">Axis Bank Limited (28/11/2024) </t>
  </si>
  <si>
    <t xml:space="preserve">HDFC Bank Limited (09/01/2025) </t>
  </si>
  <si>
    <t xml:space="preserve">ICICI Bank Limited (13/06/2024) </t>
  </si>
  <si>
    <t xml:space="preserve">National Bank For Agriculture and Rural Development (13/11/2024) </t>
  </si>
  <si>
    <t xml:space="preserve">Axis Bank Limited (10/01/2025) </t>
  </si>
  <si>
    <t>HDFC Bank Limited (22/04/2024)</t>
  </si>
  <si>
    <t>Scheme</t>
  </si>
  <si>
    <t>Date</t>
  </si>
  <si>
    <t>Parag Parikh Flexi Cap Fund (An open-ended dynamic equity scheme investing across large cap, mid-cap, small-cap stocks)</t>
  </si>
  <si>
    <t>Internet and Technology #</t>
  </si>
  <si>
    <t>Consumer Services #</t>
  </si>
  <si>
    <t>Notes &amp; Symbols</t>
  </si>
  <si>
    <t>Arbitrage</t>
  </si>
  <si>
    <t>11.  Portfolio Turnover Ratio (Excluding Equity Arbitrage):   4.16</t>
  </si>
  <si>
    <t>10.  Portfolio Turnover Ratio (Including Equity Arbitrage):   29.70</t>
  </si>
  <si>
    <t>A. Hedging Positions through Futures as on     29-Feb-2024:</t>
  </si>
  <si>
    <t>Parag Parikh Liquid Fund (An Open Ended Liquid Scheme. A Relatively Low Interest Rate Risk and Relatively low Credit Risk)</t>
  </si>
  <si>
    <t xml:space="preserve">Union Bank of India (02/04/2024) </t>
  </si>
  <si>
    <t xml:space="preserve">Indian Bank (02/04/2024) </t>
  </si>
  <si>
    <t xml:space="preserve">ICICI Bank Limited (30/04/2024) </t>
  </si>
  <si>
    <t xml:space="preserve">Canara Bank (08/05/2024) </t>
  </si>
  <si>
    <t xml:space="preserve">Axis Bank Limited (15/05/2024) </t>
  </si>
  <si>
    <t xml:space="preserve">Punjab National Bank (02/04/2024) </t>
  </si>
  <si>
    <t xml:space="preserve">Bank of Baroda (02/04/2024) </t>
  </si>
  <si>
    <t xml:space="preserve">Kotak Mahindra Bank Limited (17/04/2024) </t>
  </si>
  <si>
    <t xml:space="preserve">Kotak Mahindra Bank Limited (09/05/2024) </t>
  </si>
  <si>
    <t xml:space="preserve">Bank of Baroda (03/05/2024) </t>
  </si>
  <si>
    <t xml:space="preserve">Punjab National Bank (10/05/2024) </t>
  </si>
  <si>
    <t xml:space="preserve">National Bank For Agriculture and Rural Development (02/04/2024) </t>
  </si>
  <si>
    <t>HDFC Bank Limited (16/04/2024)</t>
  </si>
  <si>
    <t>HDFC Bank Limited (24/04/2024)</t>
  </si>
  <si>
    <t>National Bank For Agriculture and Rural Development (25/04/2024)</t>
  </si>
  <si>
    <t xml:space="preserve">National Bank For Agriculture and Rural Development (30/04/2024) </t>
  </si>
  <si>
    <t>10.  Portfolio Turnover Ratio :  3.87</t>
  </si>
  <si>
    <t>Kotak Mahindra Bank Limited (25/10/2024)</t>
  </si>
  <si>
    <t xml:space="preserve">HDFC Bank Limited (22/04/2024) </t>
  </si>
  <si>
    <t>Parag Parikh ELSS Tax Saver Fund (An open ended equity linked saving scheme with a statutory lock in of 3 years and tax benefit)</t>
  </si>
  <si>
    <t>Parag Parikh Conservative Hybrid Fund (An open-ended hybrid scheme investing predominantly in debt instruments)</t>
  </si>
  <si>
    <t xml:space="preserve">5.96% National Bank For Agriculture and Rural Development (06/02/2025) </t>
  </si>
  <si>
    <t xml:space="preserve">8.39% Power Finance Corporation Limited (19/04/2025) </t>
  </si>
  <si>
    <t xml:space="preserve">5.63% National Bank For Agriculture and Rural Development (26/02/2025) </t>
  </si>
  <si>
    <t xml:space="preserve">6.88% REC Limited (20/03/2025) </t>
  </si>
  <si>
    <t xml:space="preserve">7.7% India Grid Trust InvIT Fund (06/05/2028) </t>
  </si>
  <si>
    <t xml:space="preserve">Punjab National Bank (05/12/2024) </t>
  </si>
  <si>
    <t>Axis Bank Limited (29/11/2024)</t>
  </si>
  <si>
    <t xml:space="preserve">HDFC Bank Limited (06/12/2024) </t>
  </si>
  <si>
    <t xml:space="preserve">Kotak Mahindra Bank Limited (27/09/2024) </t>
  </si>
  <si>
    <t xml:space="preserve">Axis Bank Limited (21/06/2024) </t>
  </si>
  <si>
    <t>ICICI Bank Limited (29/10/2024)</t>
  </si>
  <si>
    <t xml:space="preserve">Kotak Mahindra Bank Limited (03/01/2025) </t>
  </si>
  <si>
    <t xml:space="preserve">HDFC Bank Limited (16/04/2024) </t>
  </si>
  <si>
    <t>Parag Parikh Conservative Hybrid Fund - Direct Plan - Monthly IDCW*</t>
  </si>
  <si>
    <t>Parag Parikh Conservative Hybrid Fund - Regular Plan - Monthly IDCW*</t>
  </si>
  <si>
    <t>Parag Parikh Arbitrage Fund  ( An open ended scheme investing in arbitrage opportunities )</t>
  </si>
  <si>
    <t>10.  Portfolio Turnover Ratio (Including Equity Arbitrage): 897.73</t>
  </si>
  <si>
    <t>11.  Repo transactions in corporate debt securities during the period ending Feb  29, 2024  is Nil.</t>
  </si>
  <si>
    <t>Parag Parikh Dynamic Asset Allocation Fund  (An open ended dynamic asset allocation fund )</t>
  </si>
  <si>
    <t xml:space="preserve">7.25% National Bank For Agriculture and Rural Development (01/08/2025) </t>
  </si>
  <si>
    <t>Lumpsum Investment Performance (Compounded annual returns)</t>
  </si>
  <si>
    <t>Benchmark</t>
  </si>
  <si>
    <t>Index</t>
  </si>
  <si>
    <t>Value of Investment of Rs. 10,000/-</t>
  </si>
  <si>
    <t>Nifty 500 (TRI)</t>
  </si>
  <si>
    <t xml:space="preserve">Nifty 50 (TRI) </t>
  </si>
  <si>
    <t>Since Inception (24 May, 2013)</t>
  </si>
  <si>
    <t>February 28, 2023 to February 29, 2024 (Last 1 Year)</t>
  </si>
  <si>
    <t>February 26, 2021 to February 29, 2024 (Last 3 Years)</t>
  </si>
  <si>
    <t>February 28, 2019 to February 29, 2024 (Last 5 Years)</t>
  </si>
  <si>
    <t>February 28, 2014 to February 29, 2024 (Last 10 Years)</t>
  </si>
  <si>
    <t>SIP Investment Performance - Parag Parikh Flexi Cap Fund - Regular Plan</t>
  </si>
  <si>
    <t>Total Amount Invested</t>
  </si>
  <si>
    <t>Market value of Investment</t>
  </si>
  <si>
    <t>Returns (Annualised) (%)</t>
  </si>
  <si>
    <t>Nifty 500 (TRI) Returns (Annualised) (%)</t>
  </si>
  <si>
    <t>Nifty 50 (TRI) Returns (Annualised) (%)</t>
  </si>
  <si>
    <t>SIP Investment Performance - Parag Parikh Flexi Cap Fund - Direct Plan</t>
  </si>
  <si>
    <t>Quantitative indicators</t>
  </si>
  <si>
    <t>Standard Deviation</t>
  </si>
  <si>
    <t>Standard Deviation( Benchmark )</t>
  </si>
  <si>
    <t>Sharpe Ratio</t>
  </si>
  <si>
    <t>Beta</t>
  </si>
  <si>
    <t>Treynor Ratio</t>
  </si>
  <si>
    <t>VaR</t>
  </si>
  <si>
    <t>Information Ratio</t>
  </si>
  <si>
    <t>Risk free rate of return (FIMMDA MIBOR)</t>
  </si>
  <si>
    <t>Debt Quants as on  as on February 29, 2024</t>
  </si>
  <si>
    <t>Macaulay Duration (years)</t>
  </si>
  <si>
    <t>Since Inception (24 July, 2019)</t>
  </si>
  <si>
    <t>NA</t>
  </si>
  <si>
    <t>CRISIL Liquid Debt A-I Index</t>
  </si>
  <si>
    <t>CRISIL 1 Year T-Bill Index</t>
  </si>
  <si>
    <t>Since Inception (11 May, 2018)</t>
  </si>
  <si>
    <t>February 22, 2024 to February 29, 2024 (Last 7 Days)</t>
  </si>
  <si>
    <t>February 14, 2024 to February 29, 2024 (Last 15 days)</t>
  </si>
  <si>
    <t>January 31, 2024 to February 29, 2024 (Last 1 Month)</t>
  </si>
  <si>
    <t>February 28, 2021 to February 29, 2024(Last 3 Years)</t>
  </si>
  <si>
    <t>February 28, 2019 to February 29, 2024(Last 5 Years)</t>
  </si>
  <si>
    <t>Avg maturity of the fund (days)</t>
  </si>
  <si>
    <t>Modified duration (years)</t>
  </si>
  <si>
    <t>YTM</t>
  </si>
  <si>
    <t xml:space="preserve">Lumpsum Investment Performance </t>
  </si>
  <si>
    <t>CRISIL Hybrid 85+15 Conservative Index</t>
  </si>
  <si>
    <t>Crisil 10 year Gilt Index</t>
  </si>
  <si>
    <t>Since Inception (26 May, 2021)</t>
  </si>
  <si>
    <t>SIP Investment Performance - Parag Parikh Conservative Hybrid Fund - Regular Plan - Growth</t>
  </si>
  <si>
    <t>CRISIL Hybrid 85+15 - Conservative Index Returns (Annualised) (%)</t>
  </si>
  <si>
    <t>Crisil 10 year Gilt Index Returns (Annualised) (%)</t>
  </si>
  <si>
    <t>SIP Investment Performance - Parag Parikh Conservative Hybrid Fund - Direct Plan - Growth</t>
  </si>
  <si>
    <t xml:space="preserve">           Riskometer</t>
  </si>
  <si>
    <t>Product Labelling of the Scheme</t>
  </si>
  <si>
    <t>This product is suitable for investors who are seeking*</t>
  </si>
  <si>
    <t>The investment objective of the Scheme is to seek to generate long-term capital growth from an actively managed portfolio primarily of Equity and Equity Related Securities. Scheme shall invest in Indian equities, foreign equities and related instruments and debt securities.</t>
  </si>
  <si>
    <t>*Investors should consult their financial advisers if in doubt about whether this product is suitable for them.</t>
  </si>
  <si>
    <t>NIFTY 500 TRI</t>
  </si>
  <si>
    <t xml:space="preserve">      Riskometer</t>
  </si>
  <si>
    <t>1.Income over short term.</t>
  </si>
  <si>
    <t>2.Investments in Debt/Money Market instruments.</t>
  </si>
  <si>
    <t>1.Long Term Capital Appreciation.     </t>
  </si>
  <si>
    <t xml:space="preserve">2.Investment predominantly in equity and equity related securities.          </t>
  </si>
  <si>
    <t xml:space="preserve">                Riskometer</t>
  </si>
  <si>
    <t>•	To generate regular income through investments predominantly in debt and money market instruments</t>
  </si>
  <si>
    <t>•	Long term capital appreciation from the portion of equity investments under the scheme</t>
  </si>
  <si>
    <t xml:space="preserve">*Investors should consult their financial advisers if in doubt about whether this product is suitable for them.    </t>
  </si>
  <si>
    <t>CRISIL Hybrid 85+15 - Conservative Index TRI</t>
  </si>
  <si>
    <t>Riskometer</t>
  </si>
  <si>
    <t xml:space="preserve">•		To generate income by investing in arbitrage opportunities </t>
  </si>
  <si>
    <t>•	 	Predominantly investing in arbitrage opportunities in the cash and derivatives segment of the equity market.</t>
  </si>
  <si>
    <t>NIFTY 50 Arbitrage Total Return Index (TRI)</t>
  </si>
  <si>
    <t>PPFCF</t>
  </si>
  <si>
    <t>PPLF</t>
  </si>
  <si>
    <t>PPCHF</t>
  </si>
  <si>
    <t>PPAF</t>
  </si>
  <si>
    <t>PPETSF</t>
  </si>
  <si>
    <t>PPDAAF</t>
  </si>
  <si>
    <t xml:space="preserve">                       Riskometer</t>
  </si>
  <si>
    <t>Tier I Benchmark’s Risk-o-meter</t>
  </si>
  <si>
    <t>(CRISIL Hybrid 50+50 Moderate Index)</t>
  </si>
  <si>
    <t>•Capital Appreciation &amp; Income generation over medium to long term.</t>
  </si>
  <si>
    <t>•Investment in equity and equity related instruments as well as debt and money market instruments while managing risk through active asset allocation</t>
  </si>
  <si>
    <t>7.45% TELANGANA SDL (MD 02/08/2030)</t>
  </si>
  <si>
    <t>7.75% Tamil Nadu SDL (MD 08/04/2030)</t>
  </si>
  <si>
    <t>6.52% Karnataka SDL (MD 16/12/2030)</t>
  </si>
  <si>
    <t>7.7% Andhra Pradesh SDL (MD 06/12/2029)</t>
  </si>
  <si>
    <t xml:space="preserve">        Riskometer</t>
  </si>
  <si>
    <t>SIP Investment Performance - Parag Parikh ELSS Tax Saver Fund - Regular Plan - Growth</t>
  </si>
  <si>
    <t>SIP Investment Performance - Parag Parikh ELSS Tax Saver Fund - Direct Plan - Growth</t>
  </si>
  <si>
    <t>7.    Total investment in Foreign Securities / ADRs / GDRs as on Feb 29, 2024 : Nil</t>
  </si>
  <si>
    <t>Parag Parikh Dynamic Asset Allocation Fund - Direct Plan - Growth</t>
  </si>
  <si>
    <t>Parag Parikh Dynamic Asset Allocation Fund - Direct Plan - Monthly IDCW*</t>
  </si>
  <si>
    <t>Parag Parikh Dynamic Asset Allocation Fund - Regular Plan - Growth</t>
  </si>
  <si>
    <t>Parag Parikh Dynamic Asset Allocation Fund - Regular Plan - Monthly IDCW*</t>
  </si>
  <si>
    <t>8.   Average Portfolio Maturity is 610 days.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</si>
</sst>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3" formatCode="_(* #,##0.00_);_(* \(#,##0.00\);_(* &quot;-&quot;??_);_(@_)"/>
    <numFmt numFmtId="164" formatCode="_ * #,##0.00_ ;_ * \-#,##0.00_ ;_ * &quot;-&quot;??_ ;_ @_ "/>
    <numFmt numFmtId="165" formatCode="#,##0.00;\(#,##0.00\)"/>
    <numFmt numFmtId="166" formatCode="#,##0.00%;\(#,##0.00\)%"/>
    <numFmt numFmtId="167" formatCode="#,##0.00%"/>
    <numFmt numFmtId="168" formatCode="_-* #,##0.00_-;\-* #,##0.00_-;_-* &quot;-&quot;??_-;_-@_-"/>
    <numFmt numFmtId="169" formatCode="_(* #,##0_);_(* \(#,##0\);_(* &quot;-&quot;??_);_(@_)"/>
    <numFmt numFmtId="170" formatCode="dd/mm/yyyy;@"/>
    <numFmt numFmtId="171" formatCode="0.0000"/>
    <numFmt numFmtId="172" formatCode="#,##0.0000"/>
    <numFmt numFmtId="173" formatCode="[$-409]mmmm/yy;@"/>
    <numFmt numFmtId="174" formatCode="_(* #,##0.0000_);_(* \(#,##0.0000\);_(* &quot;-&quot;??_);_(@_)"/>
    <numFmt numFmtId="175" formatCode="_(* #,##0_);_(* \(#,##0\);_(* &quot;-&quot;_);_(* @_)"/>
    <numFmt numFmtId="176" formatCode="_(* #,##0.00_);_(* \(#,##0.00\);_(* &quot;-&quot;_);_(* @_)"/>
    <numFmt numFmtId="177" formatCode="[$-409]d/mmm/yy;@"/>
    <numFmt numFmtId="178" formatCode="0.00000000"/>
    <numFmt numFmtId="179" formatCode="_(* #,##0.00000_);_(* \(#,##0.00000\);_(* &quot;-&quot;??_);_(@_)"/>
    <numFmt numFmtId="180" formatCode="#,##0.0000_);\(#,##0.0000\)"/>
    <numFmt numFmtId="181" formatCode="#,##0.000"/>
    <numFmt numFmtId="182" formatCode="_(* #,##0_);_(* \(#,##0\);_(* \-??_);_(@_)"/>
  </numFmts>
  <fonts count="36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10"/>
      <name val="Franklin Gothic Book"/>
      <family val="2"/>
    </font>
    <font>
      <sz val="10"/>
      <name val="Franklin Gothic Book"/>
      <family val="2"/>
    </font>
    <font>
      <sz val="10"/>
      <name val="Arial"/>
      <family val="2"/>
    </font>
    <font>
      <sz val="11"/>
      <name val="Franklin Gothic Book"/>
      <family val="2"/>
    </font>
    <font>
      <b/>
      <sz val="11"/>
      <name val="Franklin Gothic Book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.25"/>
      <name val="Microsoft Sans Serif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SansSerif"/>
      <family val="2"/>
    </font>
    <font>
      <sz val="10"/>
      <color rgb="FF000000"/>
      <name val="SansSerif"/>
      <family val="2"/>
    </font>
    <font>
      <sz val="9"/>
      <color rgb="FFFFFFFF"/>
      <name val="Arial"/>
      <family val="2"/>
    </font>
    <font>
      <sz val="11"/>
      <name val="Calibri"/>
      <family val="2"/>
      <scheme val="minor"/>
    </font>
    <font>
      <sz val="10"/>
      <color theme="1"/>
      <name val="Franklin Gothic Book"/>
      <family val="2"/>
    </font>
    <font>
      <sz val="10"/>
      <color rgb="FFFFFFFF"/>
      <name val="SansSerif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Times New Roman"/>
      <family val="1"/>
    </font>
    <font>
      <b/>
      <sz val="10"/>
      <color rgb="FF333333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8.25"/>
      <color theme="1"/>
      <name val="Microsoft Sans Serif"/>
      <family val="2"/>
    </font>
    <font>
      <sz val="10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25">
    <xf numFmtId="0" fontId="0" fillId="0" borderId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8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701">
    <xf numFmtId="0" fontId="0" fillId="0" borderId="0" xfId="0"/>
    <xf numFmtId="0" fontId="17" fillId="2" borderId="56" xfId="0" applyFont="1" applyFill="1" applyBorder="1" applyAlignment="1">
      <alignment horizontal="left" vertical="top" wrapText="1"/>
    </xf>
    <xf numFmtId="0" fontId="17" fillId="0" borderId="56" xfId="0" applyFont="1" applyBorder="1" applyAlignment="1">
      <alignment horizontal="left" vertical="top" wrapText="1"/>
    </xf>
    <xf numFmtId="0" fontId="0" fillId="0" borderId="0" xfId="0" applyAlignment="1" applyProtection="1">
      <alignment wrapText="1"/>
      <protection locked="0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center" vertical="top" wrapText="1"/>
    </xf>
    <xf numFmtId="0" fontId="17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18" fillId="0" borderId="57" xfId="0" applyFont="1" applyBorder="1" applyAlignment="1">
      <alignment horizontal="left" vertical="center" wrapText="1"/>
    </xf>
    <xf numFmtId="0" fontId="18" fillId="0" borderId="58" xfId="0" applyFont="1" applyBorder="1" applyAlignment="1">
      <alignment horizontal="left" vertical="center" wrapText="1"/>
    </xf>
    <xf numFmtId="0" fontId="18" fillId="0" borderId="58" xfId="0" applyFont="1" applyBorder="1" applyAlignment="1">
      <alignment horizontal="center" vertical="center" wrapText="1"/>
    </xf>
    <xf numFmtId="0" fontId="18" fillId="0" borderId="59" xfId="0" applyFont="1" applyBorder="1" applyAlignment="1">
      <alignment horizontal="center" vertical="center" wrapText="1"/>
    </xf>
    <xf numFmtId="0" fontId="18" fillId="0" borderId="60" xfId="0" applyFont="1" applyBorder="1" applyAlignment="1">
      <alignment horizontal="left" vertical="top" wrapText="1"/>
    </xf>
    <xf numFmtId="0" fontId="17" fillId="0" borderId="61" xfId="0" applyFont="1" applyBorder="1" applyAlignment="1">
      <alignment horizontal="left" vertical="top" wrapText="1"/>
    </xf>
    <xf numFmtId="0" fontId="20" fillId="0" borderId="62" xfId="0" applyFont="1" applyBorder="1" applyAlignment="1">
      <alignment horizontal="right" vertical="top" wrapText="1"/>
    </xf>
    <xf numFmtId="0" fontId="20" fillId="0" borderId="63" xfId="0" applyFont="1" applyBorder="1" applyAlignment="1">
      <alignment horizontal="right" vertical="top" wrapText="1"/>
    </xf>
    <xf numFmtId="0" fontId="21" fillId="0" borderId="0" xfId="0" applyFont="1" applyAlignment="1">
      <alignment horizontal="left" vertical="top" wrapText="1"/>
    </xf>
    <xf numFmtId="0" fontId="17" fillId="0" borderId="60" xfId="0" applyFont="1" applyBorder="1" applyAlignment="1">
      <alignment horizontal="left" vertical="top" wrapText="1"/>
    </xf>
    <xf numFmtId="3" fontId="17" fillId="0" borderId="61" xfId="0" applyNumberFormat="1" applyFont="1" applyBorder="1" applyAlignment="1">
      <alignment horizontal="right" vertical="top" wrapText="1"/>
    </xf>
    <xf numFmtId="165" fontId="17" fillId="0" borderId="62" xfId="0" applyNumberFormat="1" applyFont="1" applyBorder="1" applyAlignment="1">
      <alignment horizontal="right" vertical="top" wrapText="1"/>
    </xf>
    <xf numFmtId="166" fontId="17" fillId="0" borderId="61" xfId="0" applyNumberFormat="1" applyFont="1" applyBorder="1" applyAlignment="1">
      <alignment horizontal="right" vertical="top" wrapText="1"/>
    </xf>
    <xf numFmtId="0" fontId="17" fillId="0" borderId="62" xfId="0" applyFont="1" applyBorder="1" applyAlignment="1">
      <alignment horizontal="right" vertical="top" wrapText="1"/>
    </xf>
    <xf numFmtId="0" fontId="17" fillId="0" borderId="63" xfId="0" applyFont="1" applyBorder="1" applyAlignment="1">
      <alignment horizontal="right" vertical="top" wrapText="1"/>
    </xf>
    <xf numFmtId="165" fontId="18" fillId="0" borderId="64" xfId="0" applyNumberFormat="1" applyFont="1" applyBorder="1" applyAlignment="1">
      <alignment horizontal="right" vertical="top" wrapText="1"/>
    </xf>
    <xf numFmtId="166" fontId="18" fillId="0" borderId="56" xfId="0" applyNumberFormat="1" applyFont="1" applyBorder="1" applyAlignment="1">
      <alignment horizontal="right" vertical="top" wrapText="1"/>
    </xf>
    <xf numFmtId="0" fontId="18" fillId="0" borderId="56" xfId="0" applyFont="1" applyBorder="1" applyAlignment="1">
      <alignment horizontal="right" vertical="top" wrapText="1"/>
    </xf>
    <xf numFmtId="0" fontId="18" fillId="0" borderId="65" xfId="0" applyFont="1" applyBorder="1" applyAlignment="1">
      <alignment horizontal="right" vertical="top" wrapText="1"/>
    </xf>
    <xf numFmtId="0" fontId="18" fillId="0" borderId="66" xfId="0" applyFont="1" applyBorder="1" applyAlignment="1">
      <alignment horizontal="left" vertical="top" wrapText="1"/>
    </xf>
    <xf numFmtId="0" fontId="17" fillId="0" borderId="67" xfId="0" applyFont="1" applyBorder="1" applyAlignment="1">
      <alignment horizontal="left" vertical="top" wrapText="1"/>
    </xf>
    <xf numFmtId="167" fontId="17" fillId="0" borderId="62" xfId="0" applyNumberFormat="1" applyFont="1" applyBorder="1" applyAlignment="1">
      <alignment horizontal="right" vertical="top" wrapText="1"/>
    </xf>
    <xf numFmtId="165" fontId="18" fillId="0" borderId="56" xfId="0" applyNumberFormat="1" applyFont="1" applyBorder="1" applyAlignment="1">
      <alignment horizontal="right" vertical="top" wrapText="1"/>
    </xf>
    <xf numFmtId="0" fontId="18" fillId="0" borderId="68" xfId="0" applyFont="1" applyBorder="1" applyAlignment="1">
      <alignment horizontal="left" vertical="top" wrapText="1"/>
    </xf>
    <xf numFmtId="0" fontId="17" fillId="0" borderId="69" xfId="0" applyFont="1" applyBorder="1" applyAlignment="1">
      <alignment horizontal="left" vertical="top" wrapText="1"/>
    </xf>
    <xf numFmtId="165" fontId="18" fillId="0" borderId="70" xfId="0" applyNumberFormat="1" applyFont="1" applyBorder="1" applyAlignment="1">
      <alignment horizontal="right" vertical="top" wrapText="1"/>
    </xf>
    <xf numFmtId="167" fontId="18" fillId="0" borderId="70" xfId="0" applyNumberFormat="1" applyFont="1" applyBorder="1" applyAlignment="1">
      <alignment horizontal="right" vertical="top" wrapText="1"/>
    </xf>
    <xf numFmtId="0" fontId="18" fillId="0" borderId="71" xfId="0" applyFont="1" applyBorder="1" applyAlignment="1">
      <alignment horizontal="right" vertical="top" wrapText="1"/>
    </xf>
    <xf numFmtId="0" fontId="18" fillId="0" borderId="72" xfId="0" applyFont="1" applyBorder="1" applyAlignment="1">
      <alignment horizontal="right" vertical="top" wrapText="1"/>
    </xf>
    <xf numFmtId="0" fontId="16" fillId="0" borderId="0" xfId="0" applyFont="1" applyAlignment="1" applyProtection="1">
      <alignment wrapText="1"/>
      <protection locked="0"/>
    </xf>
    <xf numFmtId="0" fontId="2" fillId="0" borderId="61" xfId="0" applyFont="1" applyBorder="1" applyAlignment="1">
      <alignment horizontal="left" vertical="top" wrapText="1"/>
    </xf>
    <xf numFmtId="165" fontId="1" fillId="0" borderId="64" xfId="0" applyNumberFormat="1" applyFont="1" applyBorder="1" applyAlignment="1">
      <alignment horizontal="right" vertical="top" wrapText="1"/>
    </xf>
    <xf numFmtId="166" fontId="1" fillId="0" borderId="56" xfId="0" applyNumberFormat="1" applyFont="1" applyBorder="1" applyAlignment="1">
      <alignment horizontal="right" vertical="top" wrapText="1"/>
    </xf>
    <xf numFmtId="0" fontId="22" fillId="0" borderId="0" xfId="0" applyFont="1"/>
    <xf numFmtId="3" fontId="2" fillId="0" borderId="61" xfId="0" applyNumberFormat="1" applyFont="1" applyBorder="1" applyAlignment="1">
      <alignment horizontal="right" vertical="top" wrapText="1"/>
    </xf>
    <xf numFmtId="165" fontId="2" fillId="0" borderId="62" xfId="0" applyNumberFormat="1" applyFont="1" applyBorder="1" applyAlignment="1">
      <alignment horizontal="right" vertical="top" wrapText="1"/>
    </xf>
    <xf numFmtId="166" fontId="2" fillId="0" borderId="61" xfId="0" applyNumberFormat="1" applyFont="1" applyBorder="1" applyAlignment="1">
      <alignment horizontal="right" vertical="top" wrapText="1"/>
    </xf>
    <xf numFmtId="0" fontId="3" fillId="0" borderId="2" xfId="0" applyFont="1" applyBorder="1"/>
    <xf numFmtId="0" fontId="4" fillId="0" borderId="3" xfId="0" applyFont="1" applyBorder="1"/>
    <xf numFmtId="169" fontId="4" fillId="0" borderId="3" xfId="4" applyNumberFormat="1" applyFont="1" applyFill="1" applyBorder="1"/>
    <xf numFmtId="168" fontId="4" fillId="0" borderId="3" xfId="4" applyFont="1" applyFill="1" applyBorder="1"/>
    <xf numFmtId="168" fontId="4" fillId="0" borderId="4" xfId="4" applyFont="1" applyFill="1" applyBorder="1"/>
    <xf numFmtId="0" fontId="22" fillId="0" borderId="0" xfId="16" applyFont="1"/>
    <xf numFmtId="170" fontId="4" fillId="0" borderId="5" xfId="0" applyNumberFormat="1" applyFont="1" applyBorder="1"/>
    <xf numFmtId="0" fontId="4" fillId="0" borderId="6" xfId="0" applyFont="1" applyBorder="1"/>
    <xf numFmtId="0" fontId="4" fillId="0" borderId="0" xfId="0" applyFont="1"/>
    <xf numFmtId="168" fontId="4" fillId="0" borderId="0" xfId="4" applyFont="1" applyFill="1" applyBorder="1"/>
    <xf numFmtId="168" fontId="4" fillId="0" borderId="5" xfId="4" applyFont="1" applyFill="1" applyBorder="1"/>
    <xf numFmtId="0" fontId="4" fillId="0" borderId="7" xfId="0" applyFont="1" applyBorder="1"/>
    <xf numFmtId="0" fontId="4" fillId="0" borderId="8" xfId="0" applyFont="1" applyBorder="1"/>
    <xf numFmtId="169" fontId="4" fillId="0" borderId="8" xfId="4" applyNumberFormat="1" applyFont="1" applyFill="1" applyBorder="1"/>
    <xf numFmtId="168" fontId="4" fillId="0" borderId="8" xfId="4" applyFont="1" applyFill="1" applyBorder="1"/>
    <xf numFmtId="168" fontId="4" fillId="0" borderId="9" xfId="4" applyFont="1" applyFill="1" applyBorder="1"/>
    <xf numFmtId="169" fontId="4" fillId="0" borderId="0" xfId="4" applyNumberFormat="1" applyFont="1" applyFill="1" applyBorder="1"/>
    <xf numFmtId="43" fontId="4" fillId="0" borderId="0" xfId="2" applyFont="1" applyFill="1" applyBorder="1" applyAlignment="1">
      <alignment horizontal="right"/>
    </xf>
    <xf numFmtId="0" fontId="4" fillId="0" borderId="10" xfId="0" applyFont="1" applyBorder="1" applyAlignment="1">
      <alignment vertical="center" wrapText="1"/>
    </xf>
    <xf numFmtId="0" fontId="2" fillId="0" borderId="10" xfId="14" applyFont="1" applyBorder="1"/>
    <xf numFmtId="0" fontId="2" fillId="0" borderId="0" xfId="14" applyFont="1"/>
    <xf numFmtId="4" fontId="22" fillId="0" borderId="0" xfId="16" applyNumberFormat="1" applyFont="1"/>
    <xf numFmtId="0" fontId="0" fillId="3" borderId="0" xfId="0" applyFill="1"/>
    <xf numFmtId="4" fontId="5" fillId="3" borderId="0" xfId="0" applyNumberFormat="1" applyFont="1" applyFill="1"/>
    <xf numFmtId="0" fontId="22" fillId="3" borderId="0" xfId="16" applyFont="1" applyFill="1"/>
    <xf numFmtId="173" fontId="6" fillId="0" borderId="10" xfId="14" applyNumberFormat="1" applyFont="1" applyBorder="1"/>
    <xf numFmtId="0" fontId="2" fillId="0" borderId="10" xfId="15" applyFont="1" applyBorder="1" applyAlignment="1">
      <alignment vertical="top"/>
    </xf>
    <xf numFmtId="43" fontId="22" fillId="0" borderId="0" xfId="16" applyNumberFormat="1" applyFont="1"/>
    <xf numFmtId="4" fontId="22" fillId="3" borderId="0" xfId="16" applyNumberFormat="1" applyFont="1" applyFill="1"/>
    <xf numFmtId="169" fontId="6" fillId="0" borderId="10" xfId="4" applyNumberFormat="1" applyFont="1" applyFill="1" applyBorder="1"/>
    <xf numFmtId="169" fontId="6" fillId="0" borderId="0" xfId="2" applyNumberFormat="1" applyFont="1" applyFill="1" applyBorder="1"/>
    <xf numFmtId="4" fontId="6" fillId="0" borderId="0" xfId="2" applyNumberFormat="1" applyFont="1" applyFill="1" applyBorder="1"/>
    <xf numFmtId="43" fontId="6" fillId="0" borderId="0" xfId="2" applyFont="1" applyFill="1" applyBorder="1"/>
    <xf numFmtId="0" fontId="5" fillId="0" borderId="0" xfId="0" applyFont="1"/>
    <xf numFmtId="4" fontId="5" fillId="0" borderId="0" xfId="0" applyNumberFormat="1" applyFont="1"/>
    <xf numFmtId="0" fontId="15" fillId="0" borderId="0" xfId="17" applyAlignment="1" applyProtection="1">
      <alignment wrapText="1"/>
      <protection locked="0"/>
    </xf>
    <xf numFmtId="0" fontId="18" fillId="0" borderId="0" xfId="17" applyFont="1" applyAlignment="1">
      <alignment horizontal="left" vertical="top" wrapText="1"/>
    </xf>
    <xf numFmtId="0" fontId="15" fillId="0" borderId="0" xfId="17"/>
    <xf numFmtId="0" fontId="18" fillId="0" borderId="0" xfId="17" applyFont="1" applyAlignment="1">
      <alignment horizontal="center" vertical="top" wrapText="1"/>
    </xf>
    <xf numFmtId="0" fontId="17" fillId="0" borderId="0" xfId="17" applyFont="1" applyAlignment="1">
      <alignment horizontal="left" vertical="top" wrapText="1"/>
    </xf>
    <xf numFmtId="0" fontId="18" fillId="0" borderId="57" xfId="17" applyFont="1" applyBorder="1" applyAlignment="1">
      <alignment horizontal="left" vertical="center" wrapText="1"/>
    </xf>
    <xf numFmtId="0" fontId="18" fillId="0" borderId="58" xfId="17" applyFont="1" applyBorder="1" applyAlignment="1">
      <alignment horizontal="left" vertical="center" wrapText="1"/>
    </xf>
    <xf numFmtId="0" fontId="18" fillId="0" borderId="58" xfId="17" applyFont="1" applyBorder="1" applyAlignment="1">
      <alignment horizontal="center" vertical="center" wrapText="1"/>
    </xf>
    <xf numFmtId="0" fontId="18" fillId="0" borderId="59" xfId="17" applyFont="1" applyBorder="1" applyAlignment="1">
      <alignment horizontal="center" vertical="center" wrapText="1"/>
    </xf>
    <xf numFmtId="0" fontId="18" fillId="0" borderId="60" xfId="17" applyFont="1" applyBorder="1" applyAlignment="1">
      <alignment horizontal="left" vertical="top" wrapText="1"/>
    </xf>
    <xf numFmtId="0" fontId="17" fillId="0" borderId="61" xfId="17" applyFont="1" applyBorder="1" applyAlignment="1">
      <alignment horizontal="left" vertical="top" wrapText="1"/>
    </xf>
    <xf numFmtId="0" fontId="20" fillId="0" borderId="62" xfId="17" applyFont="1" applyBorder="1" applyAlignment="1">
      <alignment horizontal="right" vertical="top" wrapText="1"/>
    </xf>
    <xf numFmtId="0" fontId="20" fillId="0" borderId="63" xfId="17" applyFont="1" applyBorder="1" applyAlignment="1">
      <alignment horizontal="right" vertical="top" wrapText="1"/>
    </xf>
    <xf numFmtId="0" fontId="21" fillId="0" borderId="0" xfId="17" applyFont="1" applyAlignment="1">
      <alignment horizontal="left" vertical="top" wrapText="1"/>
    </xf>
    <xf numFmtId="0" fontId="17" fillId="0" borderId="60" xfId="17" applyFont="1" applyBorder="1" applyAlignment="1">
      <alignment horizontal="left" vertical="top" wrapText="1"/>
    </xf>
    <xf numFmtId="3" fontId="17" fillId="0" borderId="61" xfId="17" applyNumberFormat="1" applyFont="1" applyBorder="1" applyAlignment="1">
      <alignment horizontal="right" vertical="top" wrapText="1"/>
    </xf>
    <xf numFmtId="165" fontId="17" fillId="0" borderId="62" xfId="17" applyNumberFormat="1" applyFont="1" applyBorder="1" applyAlignment="1">
      <alignment horizontal="right" vertical="top" wrapText="1"/>
    </xf>
    <xf numFmtId="166" fontId="17" fillId="0" borderId="61" xfId="17" applyNumberFormat="1" applyFont="1" applyBorder="1" applyAlignment="1">
      <alignment horizontal="right" vertical="top" wrapText="1"/>
    </xf>
    <xf numFmtId="0" fontId="17" fillId="0" borderId="62" xfId="17" applyFont="1" applyBorder="1" applyAlignment="1">
      <alignment horizontal="right" vertical="top" wrapText="1"/>
    </xf>
    <xf numFmtId="0" fontId="17" fillId="0" borderId="63" xfId="17" applyFont="1" applyBorder="1" applyAlignment="1">
      <alignment horizontal="right" vertical="top" wrapText="1"/>
    </xf>
    <xf numFmtId="165" fontId="18" fillId="0" borderId="64" xfId="17" applyNumberFormat="1" applyFont="1" applyBorder="1" applyAlignment="1">
      <alignment horizontal="right" vertical="top" wrapText="1"/>
    </xf>
    <xf numFmtId="166" fontId="18" fillId="0" borderId="56" xfId="17" applyNumberFormat="1" applyFont="1" applyBorder="1" applyAlignment="1">
      <alignment horizontal="right" vertical="top" wrapText="1"/>
    </xf>
    <xf numFmtId="0" fontId="18" fillId="0" borderId="56" xfId="17" applyFont="1" applyBorder="1" applyAlignment="1">
      <alignment horizontal="right" vertical="top" wrapText="1"/>
    </xf>
    <xf numFmtId="0" fontId="18" fillId="0" borderId="65" xfId="17" applyFont="1" applyBorder="1" applyAlignment="1">
      <alignment horizontal="right" vertical="top" wrapText="1"/>
    </xf>
    <xf numFmtId="0" fontId="18" fillId="0" borderId="66" xfId="17" applyFont="1" applyBorder="1" applyAlignment="1">
      <alignment horizontal="left" vertical="top" wrapText="1"/>
    </xf>
    <xf numFmtId="0" fontId="17" fillId="0" borderId="56" xfId="17" applyFont="1" applyBorder="1" applyAlignment="1">
      <alignment horizontal="left" vertical="top" wrapText="1"/>
    </xf>
    <xf numFmtId="0" fontId="17" fillId="0" borderId="67" xfId="17" applyFont="1" applyBorder="1" applyAlignment="1">
      <alignment horizontal="left" vertical="top" wrapText="1"/>
    </xf>
    <xf numFmtId="167" fontId="17" fillId="0" borderId="62" xfId="17" applyNumberFormat="1" applyFont="1" applyBorder="1" applyAlignment="1">
      <alignment horizontal="right" vertical="top" wrapText="1"/>
    </xf>
    <xf numFmtId="165" fontId="18" fillId="0" borderId="56" xfId="17" applyNumberFormat="1" applyFont="1" applyBorder="1" applyAlignment="1">
      <alignment horizontal="right" vertical="top" wrapText="1"/>
    </xf>
    <xf numFmtId="0" fontId="18" fillId="0" borderId="68" xfId="17" applyFont="1" applyBorder="1" applyAlignment="1">
      <alignment horizontal="left" vertical="top" wrapText="1"/>
    </xf>
    <xf numFmtId="0" fontId="17" fillId="0" borderId="69" xfId="17" applyFont="1" applyBorder="1" applyAlignment="1">
      <alignment horizontal="left" vertical="top" wrapText="1"/>
    </xf>
    <xf numFmtId="165" fontId="18" fillId="0" borderId="70" xfId="17" applyNumberFormat="1" applyFont="1" applyBorder="1" applyAlignment="1">
      <alignment horizontal="right" vertical="top" wrapText="1"/>
    </xf>
    <xf numFmtId="167" fontId="18" fillId="0" borderId="70" xfId="17" applyNumberFormat="1" applyFont="1" applyBorder="1" applyAlignment="1">
      <alignment horizontal="right" vertical="top" wrapText="1"/>
    </xf>
    <xf numFmtId="0" fontId="18" fillId="0" borderId="71" xfId="17" applyFont="1" applyBorder="1" applyAlignment="1">
      <alignment horizontal="right" vertical="top" wrapText="1"/>
    </xf>
    <xf numFmtId="0" fontId="18" fillId="0" borderId="72" xfId="17" applyFont="1" applyBorder="1" applyAlignment="1">
      <alignment horizontal="right" vertical="top" wrapText="1"/>
    </xf>
    <xf numFmtId="0" fontId="1" fillId="0" borderId="2" xfId="14" applyFont="1" applyBorder="1"/>
    <xf numFmtId="0" fontId="1" fillId="0" borderId="3" xfId="14" applyFont="1" applyBorder="1"/>
    <xf numFmtId="169" fontId="1" fillId="0" borderId="3" xfId="2" applyNumberFormat="1" applyFont="1" applyFill="1" applyBorder="1"/>
    <xf numFmtId="169" fontId="2" fillId="0" borderId="3" xfId="4" applyNumberFormat="1" applyFont="1" applyFill="1" applyBorder="1"/>
    <xf numFmtId="168" fontId="1" fillId="0" borderId="3" xfId="4" applyFont="1" applyFill="1" applyBorder="1" applyAlignment="1">
      <alignment horizontal="right"/>
    </xf>
    <xf numFmtId="170" fontId="2" fillId="0" borderId="4" xfId="14" applyNumberFormat="1" applyFont="1" applyBorder="1"/>
    <xf numFmtId="0" fontId="22" fillId="0" borderId="0" xfId="14" applyFont="1"/>
    <xf numFmtId="0" fontId="2" fillId="0" borderId="6" xfId="14" applyFont="1" applyBorder="1"/>
    <xf numFmtId="43" fontId="2" fillId="0" borderId="0" xfId="2" applyFont="1" applyFill="1" applyBorder="1" applyAlignment="1">
      <alignment horizontal="right"/>
    </xf>
    <xf numFmtId="168" fontId="2" fillId="0" borderId="0" xfId="4" applyFont="1" applyFill="1" applyBorder="1"/>
    <xf numFmtId="170" fontId="2" fillId="0" borderId="5" xfId="14" applyNumberFormat="1" applyFont="1" applyBorder="1"/>
    <xf numFmtId="0" fontId="2" fillId="0" borderId="11" xfId="14" applyFont="1" applyBorder="1" applyAlignment="1">
      <alignment horizontal="center" vertical="center" wrapText="1"/>
    </xf>
    <xf numFmtId="0" fontId="2" fillId="0" borderId="12" xfId="14" applyFont="1" applyBorder="1" applyAlignment="1">
      <alignment horizontal="center" vertical="center" wrapText="1"/>
    </xf>
    <xf numFmtId="0" fontId="2" fillId="0" borderId="10" xfId="14" applyFont="1" applyBorder="1" applyAlignment="1">
      <alignment horizontal="center" vertical="center" wrapText="1"/>
    </xf>
    <xf numFmtId="0" fontId="2" fillId="0" borderId="13" xfId="14" applyFont="1" applyBorder="1" applyAlignment="1">
      <alignment horizontal="center" vertical="center" wrapText="1"/>
    </xf>
    <xf numFmtId="0" fontId="2" fillId="0" borderId="14" xfId="14" applyFont="1" applyBorder="1" applyAlignment="1">
      <alignment vertical="center"/>
    </xf>
    <xf numFmtId="0" fontId="2" fillId="0" borderId="15" xfId="14" applyFont="1" applyBorder="1" applyAlignment="1">
      <alignment horizontal="center" vertical="center"/>
    </xf>
    <xf numFmtId="0" fontId="2" fillId="0" borderId="16" xfId="14" applyFont="1" applyBorder="1" applyAlignment="1">
      <alignment horizontal="center" vertical="center"/>
    </xf>
    <xf numFmtId="0" fontId="2" fillId="0" borderId="6" xfId="14" applyFont="1" applyBorder="1" applyAlignment="1">
      <alignment horizontal="left" vertical="top"/>
    </xf>
    <xf numFmtId="0" fontId="2" fillId="0" borderId="0" xfId="14" applyFont="1" applyAlignment="1">
      <alignment vertical="center"/>
    </xf>
    <xf numFmtId="0" fontId="2" fillId="0" borderId="6" xfId="14" applyFont="1" applyBorder="1" applyAlignment="1">
      <alignment vertical="top"/>
    </xf>
    <xf numFmtId="0" fontId="2" fillId="0" borderId="17" xfId="14" applyFont="1" applyBorder="1"/>
    <xf numFmtId="0" fontId="2" fillId="0" borderId="18" xfId="14" applyFont="1" applyBorder="1"/>
    <xf numFmtId="0" fontId="2" fillId="0" borderId="13" xfId="14" applyFont="1" applyBorder="1"/>
    <xf numFmtId="171" fontId="2" fillId="0" borderId="13" xfId="14" applyNumberFormat="1" applyFont="1" applyBorder="1"/>
    <xf numFmtId="174" fontId="2" fillId="0" borderId="0" xfId="4" applyNumberFormat="1" applyFont="1" applyFill="1" applyBorder="1"/>
    <xf numFmtId="0" fontId="2" fillId="0" borderId="14" xfId="14" applyFont="1" applyBorder="1"/>
    <xf numFmtId="171" fontId="2" fillId="0" borderId="16" xfId="14" applyNumberFormat="1" applyFont="1" applyBorder="1"/>
    <xf numFmtId="0" fontId="2" fillId="0" borderId="0" xfId="14" applyFont="1" applyAlignment="1">
      <alignment vertical="top"/>
    </xf>
    <xf numFmtId="177" fontId="2" fillId="0" borderId="6" xfId="17" quotePrefix="1" applyNumberFormat="1" applyFont="1" applyBorder="1" applyAlignment="1">
      <alignment horizontal="center" vertical="top"/>
    </xf>
    <xf numFmtId="0" fontId="2" fillId="0" borderId="0" xfId="17" applyFont="1" applyAlignment="1">
      <alignment vertical="top" wrapText="1"/>
    </xf>
    <xf numFmtId="178" fontId="2" fillId="0" borderId="0" xfId="17" applyNumberFormat="1" applyFont="1"/>
    <xf numFmtId="0" fontId="2" fillId="0" borderId="0" xfId="17" applyFont="1"/>
    <xf numFmtId="170" fontId="2" fillId="0" borderId="5" xfId="17" applyNumberFormat="1" applyFont="1" applyBorder="1"/>
    <xf numFmtId="0" fontId="22" fillId="0" borderId="0" xfId="17" applyFont="1"/>
    <xf numFmtId="0" fontId="2" fillId="0" borderId="6" xfId="15" applyFont="1" applyBorder="1" applyAlignment="1">
      <alignment vertical="top"/>
    </xf>
    <xf numFmtId="0" fontId="2" fillId="0" borderId="6" xfId="14" applyFont="1" applyBorder="1" applyAlignment="1">
      <alignment horizontal="left" vertical="top" indent="3"/>
    </xf>
    <xf numFmtId="0" fontId="2" fillId="0" borderId="17" xfId="14" applyFont="1" applyBorder="1" applyAlignment="1">
      <alignment vertical="top"/>
    </xf>
    <xf numFmtId="0" fontId="2" fillId="0" borderId="11" xfId="14" applyFont="1" applyBorder="1" applyAlignment="1">
      <alignment vertical="top"/>
    </xf>
    <xf numFmtId="168" fontId="2" fillId="0" borderId="12" xfId="4" applyFont="1" applyFill="1" applyBorder="1"/>
    <xf numFmtId="0" fontId="2" fillId="0" borderId="18" xfId="14" applyFont="1" applyBorder="1" applyAlignment="1">
      <alignment vertical="top"/>
    </xf>
    <xf numFmtId="0" fontId="2" fillId="0" borderId="10" xfId="14" applyFont="1" applyBorder="1" applyAlignment="1">
      <alignment vertical="top"/>
    </xf>
    <xf numFmtId="168" fontId="2" fillId="0" borderId="13" xfId="4" applyFont="1" applyFill="1" applyBorder="1"/>
    <xf numFmtId="2" fontId="2" fillId="0" borderId="0" xfId="4" applyNumberFormat="1" applyFont="1" applyFill="1" applyBorder="1"/>
    <xf numFmtId="2" fontId="2" fillId="0" borderId="0" xfId="24" applyNumberFormat="1" applyFont="1" applyFill="1" applyBorder="1"/>
    <xf numFmtId="0" fontId="2" fillId="0" borderId="14" xfId="14" applyFont="1" applyBorder="1" applyAlignment="1">
      <alignment vertical="top"/>
    </xf>
    <xf numFmtId="0" fontId="2" fillId="0" borderId="15" xfId="14" applyFont="1" applyBorder="1" applyAlignment="1">
      <alignment vertical="top"/>
    </xf>
    <xf numFmtId="168" fontId="2" fillId="0" borderId="16" xfId="4" applyFont="1" applyFill="1" applyBorder="1"/>
    <xf numFmtId="43" fontId="2" fillId="0" borderId="0" xfId="24" applyNumberFormat="1" applyFont="1" applyFill="1" applyBorder="1"/>
    <xf numFmtId="0" fontId="2" fillId="0" borderId="10" xfId="15" applyFont="1" applyBorder="1"/>
    <xf numFmtId="168" fontId="2" fillId="0" borderId="10" xfId="4" applyFont="1" applyFill="1" applyBorder="1"/>
    <xf numFmtId="10" fontId="2" fillId="0" borderId="0" xfId="4" applyNumberFormat="1" applyFont="1" applyFill="1" applyBorder="1"/>
    <xf numFmtId="166" fontId="2" fillId="0" borderId="0" xfId="4" applyNumberFormat="1" applyFont="1" applyFill="1" applyBorder="1"/>
    <xf numFmtId="0" fontId="2" fillId="0" borderId="0" xfId="15" applyFont="1"/>
    <xf numFmtId="170" fontId="2" fillId="0" borderId="0" xfId="14" applyNumberFormat="1" applyFont="1"/>
    <xf numFmtId="10" fontId="2" fillId="0" borderId="0" xfId="24" applyNumberFormat="1" applyFont="1" applyFill="1" applyBorder="1"/>
    <xf numFmtId="0" fontId="2" fillId="0" borderId="7" xfId="15" applyFont="1" applyBorder="1"/>
    <xf numFmtId="0" fontId="2" fillId="0" borderId="8" xfId="15" applyFont="1" applyBorder="1"/>
    <xf numFmtId="4" fontId="2" fillId="0" borderId="8" xfId="15" applyNumberFormat="1" applyFont="1" applyBorder="1"/>
    <xf numFmtId="0" fontId="1" fillId="0" borderId="8" xfId="15" applyFont="1" applyBorder="1"/>
    <xf numFmtId="170" fontId="2" fillId="0" borderId="9" xfId="14" applyNumberFormat="1" applyFont="1" applyBorder="1"/>
    <xf numFmtId="0" fontId="2" fillId="0" borderId="2" xfId="14" applyFont="1" applyBorder="1" applyAlignment="1">
      <alignment vertical="top"/>
    </xf>
    <xf numFmtId="0" fontId="2" fillId="0" borderId="3" xfId="15" applyFont="1" applyBorder="1"/>
    <xf numFmtId="10" fontId="2" fillId="0" borderId="3" xfId="24" applyNumberFormat="1" applyFont="1" applyFill="1" applyBorder="1"/>
    <xf numFmtId="168" fontId="2" fillId="0" borderId="3" xfId="4" applyFont="1" applyFill="1" applyBorder="1"/>
    <xf numFmtId="0" fontId="1" fillId="0" borderId="6" xfId="15" applyFont="1" applyBorder="1" applyAlignment="1">
      <alignment vertical="top"/>
    </xf>
    <xf numFmtId="0" fontId="2" fillId="0" borderId="0" xfId="15" applyFont="1" applyAlignment="1">
      <alignment vertical="top"/>
    </xf>
    <xf numFmtId="172" fontId="1" fillId="0" borderId="0" xfId="15" applyNumberFormat="1" applyFont="1"/>
    <xf numFmtId="0" fontId="7" fillId="0" borderId="18" xfId="14" applyFont="1" applyBorder="1" applyAlignment="1">
      <alignment vertical="top" wrapText="1"/>
    </xf>
    <xf numFmtId="0" fontId="7" fillId="0" borderId="10" xfId="14" applyFont="1" applyBorder="1" applyAlignment="1">
      <alignment vertical="top" wrapText="1"/>
    </xf>
    <xf numFmtId="0" fontId="2" fillId="0" borderId="18" xfId="15" applyFont="1" applyBorder="1" applyAlignment="1">
      <alignment vertical="top"/>
    </xf>
    <xf numFmtId="175" fontId="2" fillId="0" borderId="10" xfId="2" applyNumberFormat="1" applyFont="1" applyFill="1" applyBorder="1"/>
    <xf numFmtId="169" fontId="2" fillId="0" borderId="19" xfId="2" applyNumberFormat="1" applyFont="1" applyFill="1" applyBorder="1"/>
    <xf numFmtId="175" fontId="2" fillId="0" borderId="0" xfId="2" applyNumberFormat="1" applyFont="1" applyFill="1" applyBorder="1"/>
    <xf numFmtId="169" fontId="2" fillId="0" borderId="0" xfId="2" applyNumberFormat="1" applyFont="1" applyFill="1" applyBorder="1"/>
    <xf numFmtId="0" fontId="6" fillId="0" borderId="0" xfId="17" applyFont="1"/>
    <xf numFmtId="168" fontId="23" fillId="0" borderId="5" xfId="4" applyFont="1" applyFill="1" applyBorder="1"/>
    <xf numFmtId="0" fontId="15" fillId="0" borderId="0" xfId="16"/>
    <xf numFmtId="0" fontId="6" fillId="0" borderId="18" xfId="17" applyFont="1" applyBorder="1"/>
    <xf numFmtId="0" fontId="6" fillId="0" borderId="10" xfId="17" applyFont="1" applyBorder="1"/>
    <xf numFmtId="169" fontId="15" fillId="0" borderId="0" xfId="16" applyNumberFormat="1"/>
    <xf numFmtId="168" fontId="15" fillId="0" borderId="0" xfId="16" applyNumberFormat="1"/>
    <xf numFmtId="0" fontId="1" fillId="0" borderId="6" xfId="14" applyFont="1" applyBorder="1"/>
    <xf numFmtId="0" fontId="1" fillId="0" borderId="0" xfId="14" applyFont="1"/>
    <xf numFmtId="4" fontId="2" fillId="0" borderId="0" xfId="14" applyNumberFormat="1" applyFont="1"/>
    <xf numFmtId="176" fontId="2" fillId="0" borderId="0" xfId="14" applyNumberFormat="1" applyFont="1"/>
    <xf numFmtId="0" fontId="2" fillId="0" borderId="6" xfId="2" applyNumberFormat="1" applyFont="1" applyFill="1" applyBorder="1" applyAlignment="1">
      <alignment horizontal="left"/>
    </xf>
    <xf numFmtId="0" fontId="2" fillId="0" borderId="0" xfId="2" applyNumberFormat="1" applyFont="1" applyFill="1" applyBorder="1" applyAlignment="1">
      <alignment horizontal="left"/>
    </xf>
    <xf numFmtId="0" fontId="1" fillId="0" borderId="10" xfId="14" applyFont="1" applyBorder="1" applyAlignment="1">
      <alignment vertical="top" wrapText="1"/>
    </xf>
    <xf numFmtId="0" fontId="1" fillId="0" borderId="10" xfId="14" applyFont="1" applyBorder="1" applyAlignment="1">
      <alignment horizontal="center" vertical="top" wrapText="1"/>
    </xf>
    <xf numFmtId="0" fontId="2" fillId="0" borderId="6" xfId="14" applyFont="1" applyBorder="1" applyAlignment="1">
      <alignment horizontal="left"/>
    </xf>
    <xf numFmtId="0" fontId="2" fillId="0" borderId="0" xfId="14" applyFont="1" applyAlignment="1">
      <alignment horizontal="left"/>
    </xf>
    <xf numFmtId="0" fontId="1" fillId="0" borderId="7" xfId="14" applyFont="1" applyBorder="1"/>
    <xf numFmtId="0" fontId="2" fillId="0" borderId="8" xfId="14" applyFont="1" applyBorder="1"/>
    <xf numFmtId="0" fontId="15" fillId="0" borderId="0" xfId="18" applyAlignment="1" applyProtection="1">
      <alignment wrapText="1"/>
      <protection locked="0"/>
    </xf>
    <xf numFmtId="0" fontId="18" fillId="0" borderId="0" xfId="18" applyFont="1" applyAlignment="1">
      <alignment horizontal="left" vertical="top" wrapText="1"/>
    </xf>
    <xf numFmtId="0" fontId="15" fillId="0" borderId="0" xfId="18"/>
    <xf numFmtId="0" fontId="18" fillId="0" borderId="0" xfId="18" applyFont="1" applyAlignment="1">
      <alignment horizontal="center" vertical="top" wrapText="1"/>
    </xf>
    <xf numFmtId="0" fontId="17" fillId="0" borderId="0" xfId="18" applyFont="1" applyAlignment="1">
      <alignment horizontal="left" vertical="top" wrapText="1"/>
    </xf>
    <xf numFmtId="0" fontId="18" fillId="0" borderId="57" xfId="18" applyFont="1" applyBorder="1" applyAlignment="1">
      <alignment horizontal="left" vertical="center" wrapText="1"/>
    </xf>
    <xf numFmtId="0" fontId="18" fillId="0" borderId="58" xfId="18" applyFont="1" applyBorder="1" applyAlignment="1">
      <alignment horizontal="left" vertical="center" wrapText="1"/>
    </xf>
    <xf numFmtId="0" fontId="18" fillId="0" borderId="58" xfId="18" applyFont="1" applyBorder="1" applyAlignment="1">
      <alignment horizontal="center" vertical="center" wrapText="1"/>
    </xf>
    <xf numFmtId="0" fontId="18" fillId="0" borderId="59" xfId="18" applyFont="1" applyBorder="1" applyAlignment="1">
      <alignment horizontal="center" vertical="center" wrapText="1"/>
    </xf>
    <xf numFmtId="0" fontId="18" fillId="0" borderId="60" xfId="18" applyFont="1" applyBorder="1" applyAlignment="1">
      <alignment horizontal="left" vertical="top" wrapText="1"/>
    </xf>
    <xf numFmtId="0" fontId="17" fillId="0" borderId="61" xfId="18" applyFont="1" applyBorder="1" applyAlignment="1">
      <alignment horizontal="left" vertical="top" wrapText="1"/>
    </xf>
    <xf numFmtId="0" fontId="20" fillId="0" borderId="62" xfId="18" applyFont="1" applyBorder="1" applyAlignment="1">
      <alignment horizontal="right" vertical="top" wrapText="1"/>
    </xf>
    <xf numFmtId="0" fontId="20" fillId="0" borderId="63" xfId="18" applyFont="1" applyBorder="1" applyAlignment="1">
      <alignment horizontal="right" vertical="top" wrapText="1"/>
    </xf>
    <xf numFmtId="0" fontId="21" fillId="0" borderId="0" xfId="18" applyFont="1" applyAlignment="1">
      <alignment horizontal="left" vertical="top" wrapText="1"/>
    </xf>
    <xf numFmtId="0" fontId="17" fillId="0" borderId="60" xfId="18" applyFont="1" applyBorder="1" applyAlignment="1">
      <alignment horizontal="left" vertical="top" wrapText="1"/>
    </xf>
    <xf numFmtId="3" fontId="17" fillId="0" borderId="61" xfId="18" applyNumberFormat="1" applyFont="1" applyBorder="1" applyAlignment="1">
      <alignment horizontal="right" vertical="top" wrapText="1"/>
    </xf>
    <xf numFmtId="165" fontId="17" fillId="0" borderId="62" xfId="18" applyNumberFormat="1" applyFont="1" applyBorder="1" applyAlignment="1">
      <alignment horizontal="right" vertical="top" wrapText="1"/>
    </xf>
    <xf numFmtId="166" fontId="17" fillId="0" borderId="61" xfId="18" applyNumberFormat="1" applyFont="1" applyBorder="1" applyAlignment="1">
      <alignment horizontal="right" vertical="top" wrapText="1"/>
    </xf>
    <xf numFmtId="167" fontId="17" fillId="0" borderId="62" xfId="18" applyNumberFormat="1" applyFont="1" applyBorder="1" applyAlignment="1">
      <alignment horizontal="right" vertical="top" wrapText="1"/>
    </xf>
    <xf numFmtId="0" fontId="17" fillId="0" borderId="63" xfId="18" applyFont="1" applyBorder="1" applyAlignment="1">
      <alignment horizontal="right" vertical="top" wrapText="1"/>
    </xf>
    <xf numFmtId="165" fontId="18" fillId="0" borderId="64" xfId="18" applyNumberFormat="1" applyFont="1" applyBorder="1" applyAlignment="1">
      <alignment horizontal="right" vertical="top" wrapText="1"/>
    </xf>
    <xf numFmtId="166" fontId="18" fillId="0" borderId="56" xfId="18" applyNumberFormat="1" applyFont="1" applyBorder="1" applyAlignment="1">
      <alignment horizontal="right" vertical="top" wrapText="1"/>
    </xf>
    <xf numFmtId="0" fontId="18" fillId="0" borderId="56" xfId="18" applyFont="1" applyBorder="1" applyAlignment="1">
      <alignment horizontal="right" vertical="top" wrapText="1"/>
    </xf>
    <xf numFmtId="0" fontId="18" fillId="0" borderId="65" xfId="18" applyFont="1" applyBorder="1" applyAlignment="1">
      <alignment horizontal="right" vertical="top" wrapText="1"/>
    </xf>
    <xf numFmtId="0" fontId="18" fillId="0" borderId="66" xfId="18" applyFont="1" applyBorder="1" applyAlignment="1">
      <alignment horizontal="left" vertical="top" wrapText="1"/>
    </xf>
    <xf numFmtId="0" fontId="17" fillId="0" borderId="56" xfId="18" applyFont="1" applyBorder="1" applyAlignment="1">
      <alignment horizontal="left" vertical="top" wrapText="1"/>
    </xf>
    <xf numFmtId="0" fontId="17" fillId="0" borderId="67" xfId="18" applyFont="1" applyBorder="1" applyAlignment="1">
      <alignment horizontal="left" vertical="top" wrapText="1"/>
    </xf>
    <xf numFmtId="165" fontId="18" fillId="0" borderId="56" xfId="18" applyNumberFormat="1" applyFont="1" applyBorder="1" applyAlignment="1">
      <alignment horizontal="right" vertical="top" wrapText="1"/>
    </xf>
    <xf numFmtId="0" fontId="18" fillId="0" borderId="68" xfId="18" applyFont="1" applyBorder="1" applyAlignment="1">
      <alignment horizontal="left" vertical="top" wrapText="1"/>
    </xf>
    <xf numFmtId="0" fontId="17" fillId="0" borderId="69" xfId="18" applyFont="1" applyBorder="1" applyAlignment="1">
      <alignment horizontal="left" vertical="top" wrapText="1"/>
    </xf>
    <xf numFmtId="165" fontId="18" fillId="0" borderId="70" xfId="18" applyNumberFormat="1" applyFont="1" applyBorder="1" applyAlignment="1">
      <alignment horizontal="right" vertical="top" wrapText="1"/>
    </xf>
    <xf numFmtId="167" fontId="18" fillId="0" borderId="70" xfId="18" applyNumberFormat="1" applyFont="1" applyBorder="1" applyAlignment="1">
      <alignment horizontal="right" vertical="top" wrapText="1"/>
    </xf>
    <xf numFmtId="0" fontId="18" fillId="0" borderId="71" xfId="18" applyFont="1" applyBorder="1" applyAlignment="1">
      <alignment horizontal="right" vertical="top" wrapText="1"/>
    </xf>
    <xf numFmtId="0" fontId="18" fillId="0" borderId="72" xfId="18" applyFont="1" applyBorder="1" applyAlignment="1">
      <alignment horizontal="right" vertical="top" wrapText="1"/>
    </xf>
    <xf numFmtId="0" fontId="2" fillId="0" borderId="18" xfId="14" applyFont="1" applyBorder="1" applyAlignment="1">
      <alignment vertical="center"/>
    </xf>
    <xf numFmtId="0" fontId="2" fillId="0" borderId="10" xfId="14" applyFont="1" applyBorder="1" applyAlignment="1">
      <alignment vertical="center"/>
    </xf>
    <xf numFmtId="171" fontId="2" fillId="0" borderId="10" xfId="14" applyNumberFormat="1" applyFont="1" applyBorder="1"/>
    <xf numFmtId="179" fontId="2" fillId="0" borderId="0" xfId="4" applyNumberFormat="1" applyFont="1" applyFill="1" applyBorder="1"/>
    <xf numFmtId="0" fontId="2" fillId="0" borderId="18" xfId="18" applyFont="1" applyBorder="1" applyAlignment="1">
      <alignment horizontal="center" vertical="top"/>
    </xf>
    <xf numFmtId="0" fontId="2" fillId="0" borderId="10" xfId="18" applyFont="1" applyBorder="1" applyAlignment="1">
      <alignment horizontal="center" vertical="top" wrapText="1"/>
    </xf>
    <xf numFmtId="0" fontId="2" fillId="0" borderId="0" xfId="18" applyFont="1" applyAlignment="1">
      <alignment horizontal="center"/>
    </xf>
    <xf numFmtId="170" fontId="2" fillId="0" borderId="5" xfId="18" applyNumberFormat="1" applyFont="1" applyBorder="1" applyAlignment="1">
      <alignment horizontal="center"/>
    </xf>
    <xf numFmtId="0" fontId="22" fillId="0" borderId="0" xfId="18" applyFont="1"/>
    <xf numFmtId="177" fontId="2" fillId="0" borderId="18" xfId="18" quotePrefix="1" applyNumberFormat="1" applyFont="1" applyBorder="1" applyAlignment="1">
      <alignment horizontal="center" vertical="top"/>
    </xf>
    <xf numFmtId="0" fontId="2" fillId="0" borderId="10" xfId="18" applyFont="1" applyBorder="1" applyAlignment="1">
      <alignment vertical="top" wrapText="1"/>
    </xf>
    <xf numFmtId="178" fontId="2" fillId="0" borderId="10" xfId="18" applyNumberFormat="1" applyFont="1" applyBorder="1"/>
    <xf numFmtId="0" fontId="2" fillId="0" borderId="0" xfId="18" applyFont="1"/>
    <xf numFmtId="170" fontId="2" fillId="0" borderId="5" xfId="18" applyNumberFormat="1" applyFont="1" applyBorder="1"/>
    <xf numFmtId="15" fontId="2" fillId="0" borderId="6" xfId="18" applyNumberFormat="1" applyFont="1" applyBorder="1" applyAlignment="1">
      <alignment horizontal="center" vertical="top"/>
    </xf>
    <xf numFmtId="0" fontId="2" fillId="0" borderId="0" xfId="18" applyFont="1" applyAlignment="1">
      <alignment vertical="top"/>
    </xf>
    <xf numFmtId="15" fontId="2" fillId="0" borderId="18" xfId="18" applyNumberFormat="1" applyFont="1" applyBorder="1" applyAlignment="1">
      <alignment horizontal="center" vertical="top"/>
    </xf>
    <xf numFmtId="168" fontId="2" fillId="0" borderId="0" xfId="4" applyFont="1" applyFill="1" applyBorder="1" applyAlignment="1">
      <alignment horizontal="center"/>
    </xf>
    <xf numFmtId="0" fontId="2" fillId="0" borderId="10" xfId="18" applyFont="1" applyBorder="1"/>
    <xf numFmtId="177" fontId="2" fillId="0" borderId="6" xfId="18" quotePrefix="1" applyNumberFormat="1" applyFont="1" applyBorder="1" applyAlignment="1">
      <alignment horizontal="center" vertical="top"/>
    </xf>
    <xf numFmtId="177" fontId="2" fillId="0" borderId="6" xfId="14" applyNumberFormat="1" applyFont="1" applyBorder="1" applyAlignment="1">
      <alignment horizontal="center" vertical="top"/>
    </xf>
    <xf numFmtId="0" fontId="2" fillId="0" borderId="0" xfId="14" applyFont="1" applyAlignment="1">
      <alignment vertical="top" wrapText="1"/>
    </xf>
    <xf numFmtId="0" fontId="2" fillId="0" borderId="20" xfId="14" applyFont="1" applyBorder="1" applyAlignment="1">
      <alignment vertical="top"/>
    </xf>
    <xf numFmtId="0" fontId="2" fillId="0" borderId="21" xfId="14" applyFont="1" applyBorder="1" applyAlignment="1">
      <alignment vertical="top"/>
    </xf>
    <xf numFmtId="4" fontId="2" fillId="0" borderId="10" xfId="24" applyNumberFormat="1" applyFont="1" applyFill="1" applyBorder="1"/>
    <xf numFmtId="43" fontId="2" fillId="0" borderId="10" xfId="5" applyFont="1" applyFill="1" applyBorder="1"/>
    <xf numFmtId="43" fontId="2" fillId="0" borderId="10" xfId="24" applyNumberFormat="1" applyFont="1" applyFill="1" applyBorder="1"/>
    <xf numFmtId="0" fontId="2" fillId="0" borderId="22" xfId="14" applyFont="1" applyBorder="1" applyAlignment="1">
      <alignment vertical="top"/>
    </xf>
    <xf numFmtId="0" fontId="2" fillId="0" borderId="23" xfId="14" applyFont="1" applyBorder="1" applyAlignment="1">
      <alignment vertical="top"/>
    </xf>
    <xf numFmtId="0" fontId="2" fillId="0" borderId="1" xfId="15" applyFont="1" applyBorder="1"/>
    <xf numFmtId="0" fontId="2" fillId="0" borderId="24" xfId="15" applyFont="1" applyBorder="1"/>
    <xf numFmtId="0" fontId="15" fillId="0" borderId="0" xfId="14" applyAlignment="1" applyProtection="1">
      <alignment wrapText="1"/>
      <protection locked="0"/>
    </xf>
    <xf numFmtId="0" fontId="18" fillId="0" borderId="0" xfId="14" applyFont="1" applyAlignment="1">
      <alignment horizontal="left" vertical="top" wrapText="1"/>
    </xf>
    <xf numFmtId="0" fontId="15" fillId="0" borderId="0" xfId="14"/>
    <xf numFmtId="0" fontId="18" fillId="0" borderId="0" xfId="14" applyFont="1" applyAlignment="1">
      <alignment horizontal="center" vertical="top" wrapText="1"/>
    </xf>
    <xf numFmtId="0" fontId="17" fillId="0" borderId="0" xfId="14" applyFont="1" applyAlignment="1">
      <alignment horizontal="left" vertical="top" wrapText="1"/>
    </xf>
    <xf numFmtId="0" fontId="18" fillId="0" borderId="57" xfId="14" applyFont="1" applyBorder="1" applyAlignment="1">
      <alignment horizontal="left" vertical="center" wrapText="1"/>
    </xf>
    <xf numFmtId="0" fontId="18" fillId="0" borderId="58" xfId="14" applyFont="1" applyBorder="1" applyAlignment="1">
      <alignment horizontal="left" vertical="center" wrapText="1"/>
    </xf>
    <xf numFmtId="0" fontId="18" fillId="0" borderId="58" xfId="14" applyFont="1" applyBorder="1" applyAlignment="1">
      <alignment horizontal="center" vertical="center" wrapText="1"/>
    </xf>
    <xf numFmtId="0" fontId="18" fillId="0" borderId="59" xfId="14" applyFont="1" applyBorder="1" applyAlignment="1">
      <alignment horizontal="center" vertical="center" wrapText="1"/>
    </xf>
    <xf numFmtId="0" fontId="24" fillId="0" borderId="0" xfId="14" applyFont="1" applyAlignment="1">
      <alignment horizontal="justify" vertical="top" wrapText="1"/>
    </xf>
    <xf numFmtId="0" fontId="18" fillId="0" borderId="60" xfId="14" applyFont="1" applyBorder="1" applyAlignment="1">
      <alignment horizontal="left" vertical="top" wrapText="1"/>
    </xf>
    <xf numFmtId="0" fontId="17" fillId="0" borderId="61" xfId="14" applyFont="1" applyBorder="1" applyAlignment="1">
      <alignment horizontal="left" vertical="top" wrapText="1"/>
    </xf>
    <xf numFmtId="0" fontId="20" fillId="0" borderId="62" xfId="14" applyFont="1" applyBorder="1" applyAlignment="1">
      <alignment horizontal="right" vertical="top" wrapText="1"/>
    </xf>
    <xf numFmtId="0" fontId="20" fillId="0" borderId="63" xfId="14" applyFont="1" applyBorder="1" applyAlignment="1">
      <alignment horizontal="right" vertical="top" wrapText="1"/>
    </xf>
    <xf numFmtId="0" fontId="21" fillId="0" borderId="0" xfId="14" applyFont="1" applyAlignment="1">
      <alignment horizontal="left" vertical="top" wrapText="1"/>
    </xf>
    <xf numFmtId="0" fontId="17" fillId="0" borderId="60" xfId="14" applyFont="1" applyBorder="1" applyAlignment="1">
      <alignment horizontal="left" vertical="top" wrapText="1"/>
    </xf>
    <xf numFmtId="3" fontId="17" fillId="0" borderId="61" xfId="14" applyNumberFormat="1" applyFont="1" applyBorder="1" applyAlignment="1">
      <alignment horizontal="right" vertical="top" wrapText="1"/>
    </xf>
    <xf numFmtId="165" fontId="17" fillId="0" borderId="62" xfId="14" applyNumberFormat="1" applyFont="1" applyBorder="1" applyAlignment="1">
      <alignment horizontal="right" vertical="top" wrapText="1"/>
    </xf>
    <xf numFmtId="166" fontId="17" fillId="0" borderId="61" xfId="14" applyNumberFormat="1" applyFont="1" applyBorder="1" applyAlignment="1">
      <alignment horizontal="right" vertical="top" wrapText="1"/>
    </xf>
    <xf numFmtId="0" fontId="17" fillId="0" borderId="62" xfId="14" applyFont="1" applyBorder="1" applyAlignment="1">
      <alignment horizontal="right" vertical="top" wrapText="1"/>
    </xf>
    <xf numFmtId="0" fontId="17" fillId="0" borderId="63" xfId="14" applyFont="1" applyBorder="1" applyAlignment="1">
      <alignment horizontal="right" vertical="top" wrapText="1"/>
    </xf>
    <xf numFmtId="165" fontId="18" fillId="0" borderId="64" xfId="14" applyNumberFormat="1" applyFont="1" applyBorder="1" applyAlignment="1">
      <alignment horizontal="right" vertical="top" wrapText="1"/>
    </xf>
    <xf numFmtId="166" fontId="18" fillId="0" borderId="56" xfId="14" applyNumberFormat="1" applyFont="1" applyBorder="1" applyAlignment="1">
      <alignment horizontal="right" vertical="top" wrapText="1"/>
    </xf>
    <xf numFmtId="0" fontId="18" fillId="0" borderId="56" xfId="14" applyFont="1" applyBorder="1" applyAlignment="1">
      <alignment horizontal="right" vertical="top" wrapText="1"/>
    </xf>
    <xf numFmtId="0" fontId="18" fillId="0" borderId="65" xfId="14" applyFont="1" applyBorder="1" applyAlignment="1">
      <alignment horizontal="right" vertical="top" wrapText="1"/>
    </xf>
    <xf numFmtId="0" fontId="18" fillId="0" borderId="66" xfId="14" applyFont="1" applyBorder="1" applyAlignment="1">
      <alignment horizontal="left" vertical="top" wrapText="1"/>
    </xf>
    <xf numFmtId="0" fontId="17" fillId="0" borderId="56" xfId="14" applyFont="1" applyBorder="1" applyAlignment="1">
      <alignment horizontal="left" vertical="top" wrapText="1"/>
    </xf>
    <xf numFmtId="0" fontId="1" fillId="0" borderId="66" xfId="14" applyFont="1" applyBorder="1" applyAlignment="1">
      <alignment horizontal="left" vertical="top" wrapText="1"/>
    </xf>
    <xf numFmtId="0" fontId="2" fillId="0" borderId="67" xfId="14" applyFont="1" applyBorder="1" applyAlignment="1">
      <alignment horizontal="left" vertical="top" wrapText="1"/>
    </xf>
    <xf numFmtId="0" fontId="2" fillId="0" borderId="56" xfId="14" applyFont="1" applyBorder="1" applyAlignment="1">
      <alignment horizontal="left" vertical="top" wrapText="1"/>
    </xf>
    <xf numFmtId="0" fontId="17" fillId="0" borderId="67" xfId="14" applyFont="1" applyBorder="1" applyAlignment="1">
      <alignment horizontal="left" vertical="top" wrapText="1"/>
    </xf>
    <xf numFmtId="0" fontId="18" fillId="0" borderId="64" xfId="14" applyFont="1" applyBorder="1" applyAlignment="1">
      <alignment horizontal="right" vertical="top" wrapText="1"/>
    </xf>
    <xf numFmtId="0" fontId="2" fillId="0" borderId="66" xfId="14" applyFont="1" applyBorder="1" applyAlignment="1">
      <alignment horizontal="left" vertical="top" wrapText="1"/>
    </xf>
    <xf numFmtId="167" fontId="17" fillId="0" borderId="62" xfId="14" applyNumberFormat="1" applyFont="1" applyBorder="1" applyAlignment="1">
      <alignment horizontal="right" vertical="top" wrapText="1"/>
    </xf>
    <xf numFmtId="165" fontId="18" fillId="0" borderId="56" xfId="14" applyNumberFormat="1" applyFont="1" applyBorder="1" applyAlignment="1">
      <alignment horizontal="right" vertical="top" wrapText="1"/>
    </xf>
    <xf numFmtId="0" fontId="18" fillId="0" borderId="68" xfId="14" applyFont="1" applyBorder="1" applyAlignment="1">
      <alignment horizontal="left" vertical="top" wrapText="1"/>
    </xf>
    <xf numFmtId="0" fontId="17" fillId="0" borderId="69" xfId="14" applyFont="1" applyBorder="1" applyAlignment="1">
      <alignment horizontal="left" vertical="top" wrapText="1"/>
    </xf>
    <xf numFmtId="165" fontId="18" fillId="0" borderId="70" xfId="14" applyNumberFormat="1" applyFont="1" applyBorder="1" applyAlignment="1">
      <alignment horizontal="right" vertical="top" wrapText="1"/>
    </xf>
    <xf numFmtId="167" fontId="18" fillId="0" borderId="70" xfId="14" applyNumberFormat="1" applyFont="1" applyBorder="1" applyAlignment="1">
      <alignment horizontal="right" vertical="top" wrapText="1"/>
    </xf>
    <xf numFmtId="0" fontId="18" fillId="0" borderId="71" xfId="14" applyFont="1" applyBorder="1" applyAlignment="1">
      <alignment horizontal="right" vertical="top" wrapText="1"/>
    </xf>
    <xf numFmtId="0" fontId="18" fillId="0" borderId="72" xfId="14" applyFont="1" applyBorder="1" applyAlignment="1">
      <alignment horizontal="right" vertical="top" wrapText="1"/>
    </xf>
    <xf numFmtId="15" fontId="2" fillId="0" borderId="18" xfId="14" applyNumberFormat="1" applyFont="1" applyBorder="1" applyAlignment="1">
      <alignment horizontal="center" vertical="top"/>
    </xf>
    <xf numFmtId="0" fontId="2" fillId="0" borderId="10" xfId="14" applyFont="1" applyBorder="1" applyAlignment="1">
      <alignment horizontal="center" vertical="top" wrapText="1"/>
    </xf>
    <xf numFmtId="177" fontId="2" fillId="0" borderId="18" xfId="14" quotePrefix="1" applyNumberFormat="1" applyFont="1" applyBorder="1" applyAlignment="1">
      <alignment horizontal="center" vertical="top"/>
    </xf>
    <xf numFmtId="0" fontId="2" fillId="0" borderId="10" xfId="14" applyFont="1" applyBorder="1" applyAlignment="1">
      <alignment vertical="top" wrapText="1"/>
    </xf>
    <xf numFmtId="178" fontId="2" fillId="0" borderId="10" xfId="14" applyNumberFormat="1" applyFont="1" applyBorder="1"/>
    <xf numFmtId="177" fontId="2" fillId="0" borderId="6" xfId="14" quotePrefix="1" applyNumberFormat="1" applyFont="1" applyBorder="1" applyAlignment="1">
      <alignment horizontal="center" vertical="top"/>
    </xf>
    <xf numFmtId="178" fontId="2" fillId="0" borderId="0" xfId="14" applyNumberFormat="1" applyFont="1"/>
    <xf numFmtId="168" fontId="2" fillId="0" borderId="25" xfId="4" applyFont="1" applyFill="1" applyBorder="1"/>
    <xf numFmtId="180" fontId="0" fillId="0" borderId="0" xfId="0" applyNumberFormat="1" applyAlignment="1" applyProtection="1">
      <alignment wrapText="1"/>
      <protection locked="0"/>
    </xf>
    <xf numFmtId="0" fontId="2" fillId="0" borderId="10" xfId="14" applyFont="1" applyBorder="1" applyAlignment="1">
      <alignment horizontal="center" vertical="center"/>
    </xf>
    <xf numFmtId="0" fontId="19" fillId="0" borderId="0" xfId="0" applyFont="1" applyAlignment="1">
      <alignment horizontal="left"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left" vertical="top" wrapText="1"/>
    </xf>
    <xf numFmtId="0" fontId="26" fillId="0" borderId="0" xfId="0" applyFont="1" applyAlignment="1" applyProtection="1">
      <alignment wrapText="1"/>
      <protection locked="0"/>
    </xf>
    <xf numFmtId="0" fontId="25" fillId="0" borderId="73" xfId="0" applyFont="1" applyBorder="1" applyAlignment="1">
      <alignment horizontal="left" vertical="top" wrapText="1"/>
    </xf>
    <xf numFmtId="0" fontId="25" fillId="0" borderId="74" xfId="0" applyFont="1" applyBorder="1" applyAlignment="1">
      <alignment horizontal="left" vertical="top" wrapText="1"/>
    </xf>
    <xf numFmtId="0" fontId="25" fillId="0" borderId="75" xfId="0" applyFont="1" applyBorder="1" applyAlignment="1">
      <alignment horizontal="center" vertical="top" wrapText="1"/>
    </xf>
    <xf numFmtId="0" fontId="18" fillId="0" borderId="76" xfId="0" applyFont="1" applyBorder="1" applyAlignment="1">
      <alignment horizontal="left" vertical="top" wrapText="1"/>
    </xf>
    <xf numFmtId="0" fontId="20" fillId="0" borderId="77" xfId="0" applyFont="1" applyBorder="1" applyAlignment="1">
      <alignment horizontal="right" vertical="top" wrapText="1"/>
    </xf>
    <xf numFmtId="0" fontId="17" fillId="0" borderId="76" xfId="0" applyFont="1" applyBorder="1" applyAlignment="1">
      <alignment horizontal="left" vertical="top" wrapText="1"/>
    </xf>
    <xf numFmtId="0" fontId="17" fillId="0" borderId="77" xfId="0" applyFont="1" applyBorder="1" applyAlignment="1">
      <alignment horizontal="right" vertical="top" wrapText="1"/>
    </xf>
    <xf numFmtId="0" fontId="18" fillId="0" borderId="78" xfId="0" applyFont="1" applyBorder="1" applyAlignment="1">
      <alignment horizontal="right" vertical="top" wrapText="1"/>
    </xf>
    <xf numFmtId="0" fontId="1" fillId="0" borderId="76" xfId="16" applyFont="1" applyBorder="1" applyAlignment="1">
      <alignment horizontal="left" vertical="top" wrapText="1"/>
    </xf>
    <xf numFmtId="0" fontId="1" fillId="0" borderId="78" xfId="0" applyFont="1" applyBorder="1" applyAlignment="1">
      <alignment horizontal="right" vertical="top" wrapText="1"/>
    </xf>
    <xf numFmtId="0" fontId="2" fillId="0" borderId="76" xfId="16" applyFont="1" applyBorder="1" applyAlignment="1">
      <alignment horizontal="left" vertical="top" wrapText="1"/>
    </xf>
    <xf numFmtId="0" fontId="2" fillId="0" borderId="76" xfId="0" applyFont="1" applyBorder="1" applyAlignment="1">
      <alignment horizontal="left" vertical="top" wrapText="1"/>
    </xf>
    <xf numFmtId="0" fontId="1" fillId="0" borderId="76" xfId="0" applyFont="1" applyBorder="1" applyAlignment="1">
      <alignment horizontal="left" vertical="top" wrapText="1"/>
    </xf>
    <xf numFmtId="0" fontId="18" fillId="0" borderId="79" xfId="0" applyFont="1" applyBorder="1" applyAlignment="1">
      <alignment horizontal="left" vertical="top" wrapText="1"/>
    </xf>
    <xf numFmtId="0" fontId="17" fillId="0" borderId="80" xfId="0" applyFont="1" applyBorder="1" applyAlignment="1">
      <alignment horizontal="left" vertical="top" wrapText="1"/>
    </xf>
    <xf numFmtId="0" fontId="17" fillId="0" borderId="81" xfId="0" applyFont="1" applyBorder="1" applyAlignment="1">
      <alignment horizontal="left" vertical="top" wrapText="1"/>
    </xf>
    <xf numFmtId="165" fontId="18" fillId="0" borderId="82" xfId="0" applyNumberFormat="1" applyFont="1" applyBorder="1" applyAlignment="1">
      <alignment horizontal="right" vertical="top" wrapText="1"/>
    </xf>
    <xf numFmtId="166" fontId="18" fillId="0" borderId="81" xfId="0" applyNumberFormat="1" applyFont="1" applyBorder="1" applyAlignment="1">
      <alignment horizontal="right" vertical="top" wrapText="1"/>
    </xf>
    <xf numFmtId="0" fontId="18" fillId="0" borderId="83" xfId="0" applyFont="1" applyBorder="1" applyAlignment="1">
      <alignment horizontal="right" vertical="top" wrapText="1"/>
    </xf>
    <xf numFmtId="0" fontId="20" fillId="0" borderId="61" xfId="0" applyFont="1" applyBorder="1" applyAlignment="1">
      <alignment horizontal="right" vertical="top" wrapText="1"/>
    </xf>
    <xf numFmtId="0" fontId="17" fillId="0" borderId="61" xfId="0" applyFont="1" applyBorder="1" applyAlignment="1">
      <alignment horizontal="right" vertical="top" wrapText="1"/>
    </xf>
    <xf numFmtId="0" fontId="25" fillId="0" borderId="84" xfId="0" applyFont="1" applyBorder="1" applyAlignment="1">
      <alignment horizontal="left" vertical="top" wrapText="1"/>
    </xf>
    <xf numFmtId="0" fontId="0" fillId="0" borderId="62" xfId="0" applyBorder="1" applyAlignment="1" applyProtection="1">
      <alignment wrapText="1"/>
      <protection locked="0"/>
    </xf>
    <xf numFmtId="0" fontId="25" fillId="0" borderId="60" xfId="0" applyFont="1" applyBorder="1" applyAlignment="1">
      <alignment horizontal="left" vertical="top" wrapText="1"/>
    </xf>
    <xf numFmtId="0" fontId="5" fillId="0" borderId="0" xfId="0" applyFont="1" applyAlignment="1">
      <alignment vertical="center"/>
    </xf>
    <xf numFmtId="168" fontId="5" fillId="0" borderId="0" xfId="4" applyFont="1" applyFill="1" applyBorder="1"/>
    <xf numFmtId="168" fontId="5" fillId="0" borderId="5" xfId="4" applyFont="1" applyFill="1" applyBorder="1"/>
    <xf numFmtId="0" fontId="5" fillId="0" borderId="6" xfId="0" applyFont="1" applyBorder="1"/>
    <xf numFmtId="0" fontId="5" fillId="0" borderId="18" xfId="0" applyFont="1" applyBorder="1" applyAlignment="1">
      <alignment horizontal="left" indent="5"/>
    </xf>
    <xf numFmtId="171" fontId="5" fillId="0" borderId="10" xfId="0" applyNumberFormat="1" applyFont="1" applyBorder="1"/>
    <xf numFmtId="169" fontId="5" fillId="0" borderId="0" xfId="4" applyNumberFormat="1" applyFont="1" applyFill="1" applyBorder="1"/>
    <xf numFmtId="169" fontId="5" fillId="0" borderId="5" xfId="4" applyNumberFormat="1" applyFont="1" applyFill="1" applyBorder="1"/>
    <xf numFmtId="2" fontId="5" fillId="0" borderId="0" xfId="0" applyNumberFormat="1" applyFont="1" applyAlignment="1">
      <alignment horizontal="right"/>
    </xf>
    <xf numFmtId="168" fontId="5" fillId="0" borderId="0" xfId="4" applyFont="1" applyFill="1" applyAlignment="1">
      <alignment horizontal="right"/>
    </xf>
    <xf numFmtId="168" fontId="5" fillId="3" borderId="0" xfId="4" applyFont="1" applyFill="1" applyBorder="1"/>
    <xf numFmtId="168" fontId="5" fillId="3" borderId="5" xfId="4" applyFont="1" applyFill="1" applyBorder="1"/>
    <xf numFmtId="168" fontId="5" fillId="0" borderId="3" xfId="4" applyFont="1" applyFill="1" applyBorder="1"/>
    <xf numFmtId="168" fontId="5" fillId="0" borderId="4" xfId="4" applyFont="1" applyFill="1" applyBorder="1"/>
    <xf numFmtId="168" fontId="5" fillId="0" borderId="9" xfId="4" applyFont="1" applyFill="1" applyBorder="1"/>
    <xf numFmtId="0" fontId="5" fillId="0" borderId="6" xfId="0" applyFont="1" applyBorder="1" applyAlignment="1">
      <alignment horizontal="left" vertical="top"/>
    </xf>
    <xf numFmtId="0" fontId="5" fillId="0" borderId="6" xfId="0" applyFont="1" applyBorder="1" applyAlignment="1">
      <alignment vertical="top"/>
    </xf>
    <xf numFmtId="0" fontId="5" fillId="0" borderId="10" xfId="14" applyFont="1" applyBorder="1"/>
    <xf numFmtId="0" fontId="5" fillId="0" borderId="0" xfId="14" applyFont="1"/>
    <xf numFmtId="0" fontId="26" fillId="0" borderId="10" xfId="0" applyFont="1" applyBorder="1"/>
    <xf numFmtId="0" fontId="5" fillId="0" borderId="0" xfId="0" applyFont="1" applyAlignment="1">
      <alignment vertical="top"/>
    </xf>
    <xf numFmtId="4" fontId="5" fillId="0" borderId="0" xfId="4" applyNumberFormat="1" applyFont="1" applyFill="1" applyBorder="1" applyAlignment="1">
      <alignment vertical="top"/>
    </xf>
    <xf numFmtId="0" fontId="5" fillId="0" borderId="6" xfId="15" applyBorder="1" applyAlignment="1">
      <alignment vertical="top"/>
    </xf>
    <xf numFmtId="4" fontId="5" fillId="0" borderId="0" xfId="0" applyNumberFormat="1" applyFont="1" applyAlignment="1">
      <alignment vertical="top"/>
    </xf>
    <xf numFmtId="0" fontId="5" fillId="0" borderId="6" xfId="0" applyFont="1" applyBorder="1" applyAlignment="1">
      <alignment horizontal="left" vertical="top" indent="3"/>
    </xf>
    <xf numFmtId="168" fontId="5" fillId="0" borderId="6" xfId="4" applyFont="1" applyFill="1" applyBorder="1" applyAlignment="1">
      <alignment vertical="top"/>
    </xf>
    <xf numFmtId="0" fontId="5" fillId="0" borderId="0" xfId="0" applyFont="1" applyAlignment="1">
      <alignment horizontal="left" vertical="top" indent="3"/>
    </xf>
    <xf numFmtId="168" fontId="5" fillId="0" borderId="0" xfId="4" applyFont="1" applyFill="1"/>
    <xf numFmtId="2" fontId="5" fillId="0" borderId="0" xfId="0" applyNumberFormat="1" applyFont="1" applyAlignment="1">
      <alignment vertical="top"/>
    </xf>
    <xf numFmtId="2" fontId="5" fillId="0" borderId="6" xfId="0" applyNumberFormat="1" applyFont="1" applyBorder="1" applyAlignment="1">
      <alignment vertical="top"/>
    </xf>
    <xf numFmtId="0" fontId="5" fillId="0" borderId="0" xfId="15" applyAlignment="1">
      <alignment vertical="top"/>
    </xf>
    <xf numFmtId="172" fontId="8" fillId="0" borderId="0" xfId="15" applyNumberFormat="1" applyFont="1"/>
    <xf numFmtId="0" fontId="5" fillId="0" borderId="2" xfId="0" applyFont="1" applyBorder="1" applyAlignment="1">
      <alignment vertical="top"/>
    </xf>
    <xf numFmtId="0" fontId="5" fillId="0" borderId="3" xfId="15" applyBorder="1" applyAlignment="1">
      <alignment vertical="top"/>
    </xf>
    <xf numFmtId="0" fontId="8" fillId="0" borderId="18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8" fillId="0" borderId="18" xfId="0" applyFont="1" applyBorder="1"/>
    <xf numFmtId="173" fontId="5" fillId="0" borderId="10" xfId="0" applyNumberFormat="1" applyFont="1" applyBorder="1"/>
    <xf numFmtId="0" fontId="5" fillId="0" borderId="10" xfId="0" applyFont="1" applyBorder="1" applyAlignment="1">
      <alignment horizontal="center"/>
    </xf>
    <xf numFmtId="168" fontId="5" fillId="0" borderId="10" xfId="4" applyFont="1" applyFill="1" applyBorder="1"/>
    <xf numFmtId="168" fontId="5" fillId="0" borderId="13" xfId="4" applyFont="1" applyFill="1" applyBorder="1"/>
    <xf numFmtId="0" fontId="5" fillId="0" borderId="18" xfId="0" applyFont="1" applyBorder="1"/>
    <xf numFmtId="173" fontId="5" fillId="0" borderId="10" xfId="14" applyNumberFormat="1" applyFont="1" applyBorder="1"/>
    <xf numFmtId="0" fontId="5" fillId="0" borderId="10" xfId="15" applyBorder="1" applyAlignment="1">
      <alignment vertical="top"/>
    </xf>
    <xf numFmtId="168" fontId="5" fillId="3" borderId="10" xfId="4" applyFont="1" applyFill="1" applyBorder="1"/>
    <xf numFmtId="168" fontId="5" fillId="3" borderId="26" xfId="4" applyFont="1" applyFill="1" applyBorder="1" applyAlignment="1">
      <alignment horizontal="center" vertical="center"/>
    </xf>
    <xf numFmtId="168" fontId="5" fillId="0" borderId="26" xfId="4" applyFont="1" applyFill="1" applyBorder="1" applyAlignment="1">
      <alignment horizontal="center" vertical="center"/>
    </xf>
    <xf numFmtId="0" fontId="5" fillId="3" borderId="18" xfId="0" applyFont="1" applyFill="1" applyBorder="1"/>
    <xf numFmtId="173" fontId="5" fillId="3" borderId="10" xfId="14" applyNumberFormat="1" applyFont="1" applyFill="1" applyBorder="1"/>
    <xf numFmtId="0" fontId="5" fillId="3" borderId="10" xfId="15" applyFill="1" applyBorder="1" applyAlignment="1">
      <alignment vertical="top"/>
    </xf>
    <xf numFmtId="174" fontId="5" fillId="3" borderId="10" xfId="4" applyNumberFormat="1" applyFont="1" applyFill="1" applyBorder="1"/>
    <xf numFmtId="0" fontId="8" fillId="0" borderId="27" xfId="0" applyFont="1" applyBorder="1"/>
    <xf numFmtId="0" fontId="8" fillId="0" borderId="0" xfId="0" applyFont="1"/>
    <xf numFmtId="0" fontId="8" fillId="0" borderId="6" xfId="0" applyFont="1" applyBorder="1"/>
    <xf numFmtId="0" fontId="5" fillId="0" borderId="10" xfId="0" applyFont="1" applyBorder="1"/>
    <xf numFmtId="169" fontId="5" fillId="0" borderId="10" xfId="4" applyNumberFormat="1" applyFont="1" applyFill="1" applyBorder="1"/>
    <xf numFmtId="169" fontId="5" fillId="0" borderId="0" xfId="2" applyNumberFormat="1" applyFont="1" applyFill="1" applyBorder="1"/>
    <xf numFmtId="4" fontId="5" fillId="0" borderId="0" xfId="2" applyNumberFormat="1" applyFont="1" applyFill="1" applyBorder="1"/>
    <xf numFmtId="43" fontId="5" fillId="0" borderId="0" xfId="2" applyFont="1" applyFill="1" applyBorder="1"/>
    <xf numFmtId="0" fontId="5" fillId="0" borderId="6" xfId="2" applyNumberFormat="1" applyFont="1" applyFill="1" applyBorder="1" applyAlignment="1">
      <alignment horizontal="left"/>
    </xf>
    <xf numFmtId="0" fontId="5" fillId="0" borderId="0" xfId="2" applyNumberFormat="1" applyFont="1" applyFill="1" applyBorder="1" applyAlignment="1">
      <alignment horizontal="left"/>
    </xf>
    <xf numFmtId="175" fontId="5" fillId="0" borderId="0" xfId="2" applyNumberFormat="1" applyFont="1" applyFill="1" applyBorder="1"/>
    <xf numFmtId="176" fontId="5" fillId="0" borderId="0" xfId="0" applyNumberFormat="1" applyFont="1"/>
    <xf numFmtId="0" fontId="8" fillId="0" borderId="18" xfId="14" applyFont="1" applyBorder="1"/>
    <xf numFmtId="0" fontId="8" fillId="0" borderId="10" xfId="14" applyFont="1" applyBorder="1"/>
    <xf numFmtId="3" fontId="5" fillId="0" borderId="10" xfId="14" applyNumberFormat="1" applyFont="1" applyBorder="1"/>
    <xf numFmtId="43" fontId="5" fillId="0" borderId="0" xfId="0" applyNumberFormat="1" applyFont="1"/>
    <xf numFmtId="169" fontId="5" fillId="0" borderId="0" xfId="0" applyNumberFormat="1" applyFont="1"/>
    <xf numFmtId="0" fontId="8" fillId="0" borderId="7" xfId="0" applyFont="1" applyBorder="1"/>
    <xf numFmtId="0" fontId="5" fillId="0" borderId="8" xfId="0" applyFont="1" applyBorder="1"/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14" applyFont="1" applyBorder="1" applyAlignment="1">
      <alignment horizontal="center"/>
    </xf>
    <xf numFmtId="0" fontId="8" fillId="0" borderId="0" xfId="17" applyFont="1" applyAlignment="1">
      <alignment horizontal="left" vertical="top"/>
    </xf>
    <xf numFmtId="177" fontId="2" fillId="0" borderId="18" xfId="18" applyNumberFormat="1" applyFont="1" applyBorder="1" applyAlignment="1">
      <alignment horizontal="center" vertical="top"/>
    </xf>
    <xf numFmtId="177" fontId="2" fillId="0" borderId="6" xfId="18" applyNumberFormat="1" applyFont="1" applyBorder="1" applyAlignment="1">
      <alignment horizontal="center" vertical="top"/>
    </xf>
    <xf numFmtId="0" fontId="2" fillId="0" borderId="0" xfId="18" applyFont="1" applyAlignment="1">
      <alignment vertical="top" wrapText="1"/>
    </xf>
    <xf numFmtId="0" fontId="18" fillId="0" borderId="7" xfId="18" applyFont="1" applyBorder="1" applyAlignment="1">
      <alignment horizontal="left" vertical="top" wrapText="1"/>
    </xf>
    <xf numFmtId="0" fontId="15" fillId="0" borderId="8" xfId="18" applyBorder="1" applyAlignment="1" applyProtection="1">
      <alignment wrapText="1"/>
      <protection locked="0"/>
    </xf>
    <xf numFmtId="0" fontId="15" fillId="0" borderId="9" xfId="18" applyBorder="1" applyAlignment="1" applyProtection="1">
      <alignment wrapText="1"/>
      <protection locked="0"/>
    </xf>
    <xf numFmtId="0" fontId="8" fillId="0" borderId="2" xfId="0" applyFont="1" applyBorder="1"/>
    <xf numFmtId="0" fontId="5" fillId="0" borderId="3" xfId="0" applyFont="1" applyBorder="1"/>
    <xf numFmtId="170" fontId="5" fillId="0" borderId="4" xfId="0" applyNumberFormat="1" applyFont="1" applyBorder="1"/>
    <xf numFmtId="43" fontId="5" fillId="0" borderId="0" xfId="2" applyFont="1" applyFill="1" applyBorder="1" applyAlignment="1">
      <alignment horizontal="right"/>
    </xf>
    <xf numFmtId="170" fontId="5" fillId="0" borderId="5" xfId="0" applyNumberFormat="1" applyFont="1" applyBorder="1"/>
    <xf numFmtId="0" fontId="5" fillId="0" borderId="10" xfId="0" applyFont="1" applyBorder="1" applyAlignment="1">
      <alignment vertical="center" wrapText="1"/>
    </xf>
    <xf numFmtId="0" fontId="5" fillId="0" borderId="18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172" fontId="5" fillId="0" borderId="10" xfId="0" applyNumberFormat="1" applyFont="1" applyBorder="1"/>
    <xf numFmtId="0" fontId="5" fillId="0" borderId="7" xfId="15" applyBorder="1"/>
    <xf numFmtId="0" fontId="5" fillId="0" borderId="8" xfId="15" applyBorder="1"/>
    <xf numFmtId="4" fontId="5" fillId="0" borderId="8" xfId="15" applyNumberFormat="1" applyBorder="1"/>
    <xf numFmtId="0" fontId="8" fillId="0" borderId="8" xfId="15" applyFont="1" applyBorder="1"/>
    <xf numFmtId="170" fontId="5" fillId="0" borderId="9" xfId="0" applyNumberFormat="1" applyFont="1" applyBorder="1"/>
    <xf numFmtId="0" fontId="5" fillId="3" borderId="6" xfId="0" applyFont="1" applyFill="1" applyBorder="1" applyAlignment="1">
      <alignment vertical="top"/>
    </xf>
    <xf numFmtId="0" fontId="18" fillId="0" borderId="76" xfId="14" applyFont="1" applyBorder="1" applyAlignment="1">
      <alignment horizontal="left" vertical="top" wrapText="1"/>
    </xf>
    <xf numFmtId="0" fontId="20" fillId="0" borderId="77" xfId="14" applyFont="1" applyBorder="1" applyAlignment="1">
      <alignment horizontal="right" vertical="top" wrapText="1"/>
    </xf>
    <xf numFmtId="0" fontId="17" fillId="0" borderId="76" xfId="14" applyFont="1" applyBorder="1" applyAlignment="1">
      <alignment horizontal="left" vertical="top" wrapText="1"/>
    </xf>
    <xf numFmtId="0" fontId="17" fillId="0" borderId="77" xfId="14" applyFont="1" applyBorder="1" applyAlignment="1">
      <alignment horizontal="right" vertical="top" wrapText="1"/>
    </xf>
    <xf numFmtId="0" fontId="18" fillId="0" borderId="78" xfId="14" applyFont="1" applyBorder="1" applyAlignment="1">
      <alignment horizontal="right" vertical="top" wrapText="1"/>
    </xf>
    <xf numFmtId="0" fontId="18" fillId="0" borderId="79" xfId="14" applyFont="1" applyBorder="1" applyAlignment="1">
      <alignment horizontal="left" vertical="top" wrapText="1"/>
    </xf>
    <xf numFmtId="0" fontId="17" fillId="0" borderId="80" xfId="14" applyFont="1" applyBorder="1" applyAlignment="1">
      <alignment horizontal="left" vertical="top" wrapText="1"/>
    </xf>
    <xf numFmtId="0" fontId="17" fillId="0" borderId="81" xfId="14" applyFont="1" applyBorder="1" applyAlignment="1">
      <alignment horizontal="left" vertical="top" wrapText="1"/>
    </xf>
    <xf numFmtId="165" fontId="18" fillId="0" borderId="82" xfId="14" applyNumberFormat="1" applyFont="1" applyBorder="1" applyAlignment="1">
      <alignment horizontal="right" vertical="top" wrapText="1"/>
    </xf>
    <xf numFmtId="166" fontId="18" fillId="0" borderId="81" xfId="14" applyNumberFormat="1" applyFont="1" applyBorder="1" applyAlignment="1">
      <alignment horizontal="right" vertical="top" wrapText="1"/>
    </xf>
    <xf numFmtId="0" fontId="18" fillId="0" borderId="83" xfId="14" applyFont="1" applyBorder="1" applyAlignment="1">
      <alignment horizontal="right" vertical="top" wrapText="1"/>
    </xf>
    <xf numFmtId="43" fontId="15" fillId="0" borderId="5" xfId="14" applyNumberFormat="1" applyBorder="1"/>
    <xf numFmtId="168" fontId="26" fillId="0" borderId="5" xfId="4" applyFont="1" applyFill="1" applyBorder="1"/>
    <xf numFmtId="0" fontId="8" fillId="0" borderId="6" xfId="14" applyFont="1" applyBorder="1"/>
    <xf numFmtId="0" fontId="8" fillId="0" borderId="0" xfId="14" applyFont="1"/>
    <xf numFmtId="0" fontId="27" fillId="0" borderId="0" xfId="14" applyFont="1"/>
    <xf numFmtId="0" fontId="5" fillId="0" borderId="18" xfId="14" applyFont="1" applyBorder="1"/>
    <xf numFmtId="0" fontId="5" fillId="0" borderId="6" xfId="14" applyFont="1" applyBorder="1"/>
    <xf numFmtId="170" fontId="5" fillId="0" borderId="5" xfId="14" applyNumberFormat="1" applyFont="1" applyBorder="1"/>
    <xf numFmtId="4" fontId="5" fillId="0" borderId="0" xfId="14" applyNumberFormat="1" applyFont="1"/>
    <xf numFmtId="176" fontId="5" fillId="0" borderId="0" xfId="14" applyNumberFormat="1" applyFont="1"/>
    <xf numFmtId="0" fontId="8" fillId="0" borderId="10" xfId="14" applyFont="1" applyBorder="1" applyAlignment="1">
      <alignment vertical="top" wrapText="1"/>
    </xf>
    <xf numFmtId="0" fontId="8" fillId="0" borderId="10" xfId="14" applyFont="1" applyBorder="1" applyAlignment="1">
      <alignment horizontal="center" vertical="top" wrapText="1"/>
    </xf>
    <xf numFmtId="0" fontId="5" fillId="0" borderId="18" xfId="15" applyBorder="1" applyAlignment="1">
      <alignment vertical="top"/>
    </xf>
    <xf numFmtId="0" fontId="5" fillId="0" borderId="6" xfId="14" applyFont="1" applyBorder="1" applyAlignment="1">
      <alignment horizontal="left"/>
    </xf>
    <xf numFmtId="0" fontId="8" fillId="0" borderId="7" xfId="14" applyFont="1" applyBorder="1"/>
    <xf numFmtId="0" fontId="5" fillId="0" borderId="8" xfId="14" applyFont="1" applyBorder="1"/>
    <xf numFmtId="170" fontId="5" fillId="0" borderId="9" xfId="14" applyNumberFormat="1" applyFont="1" applyBorder="1"/>
    <xf numFmtId="0" fontId="8" fillId="0" borderId="18" xfId="14" applyFont="1" applyBorder="1" applyAlignment="1">
      <alignment vertical="top" wrapText="1"/>
    </xf>
    <xf numFmtId="0" fontId="5" fillId="0" borderId="0" xfId="14" applyFont="1" applyAlignment="1">
      <alignment horizontal="left"/>
    </xf>
    <xf numFmtId="0" fontId="2" fillId="0" borderId="11" xfId="14" applyFont="1" applyBorder="1"/>
    <xf numFmtId="0" fontId="2" fillId="0" borderId="12" xfId="14" applyFont="1" applyBorder="1"/>
    <xf numFmtId="0" fontId="18" fillId="0" borderId="28" xfId="11" applyFont="1" applyBorder="1" applyAlignment="1">
      <alignment horizontal="left" vertical="top" wrapText="1"/>
    </xf>
    <xf numFmtId="0" fontId="17" fillId="0" borderId="29" xfId="11" applyFont="1" applyBorder="1" applyAlignment="1">
      <alignment horizontal="left" vertical="top" wrapText="1"/>
    </xf>
    <xf numFmtId="0" fontId="15" fillId="0" borderId="29" xfId="11" applyBorder="1" applyAlignment="1" applyProtection="1">
      <alignment wrapText="1"/>
      <protection locked="0"/>
    </xf>
    <xf numFmtId="0" fontId="20" fillId="0" borderId="29" xfId="11" applyFont="1" applyBorder="1" applyAlignment="1">
      <alignment horizontal="right" vertical="top" wrapText="1"/>
    </xf>
    <xf numFmtId="0" fontId="20" fillId="0" borderId="26" xfId="11" applyFont="1" applyBorder="1" applyAlignment="1">
      <alignment horizontal="right" vertical="top" wrapText="1"/>
    </xf>
    <xf numFmtId="0" fontId="17" fillId="0" borderId="28" xfId="11" applyFont="1" applyBorder="1" applyAlignment="1">
      <alignment horizontal="left" vertical="top" wrapText="1"/>
    </xf>
    <xf numFmtId="2" fontId="17" fillId="0" borderId="29" xfId="11" applyNumberFormat="1" applyFont="1" applyBorder="1" applyAlignment="1">
      <alignment horizontal="right" vertical="top" wrapText="1"/>
    </xf>
    <xf numFmtId="3" fontId="17" fillId="0" borderId="29" xfId="0" applyNumberFormat="1" applyFont="1" applyBorder="1" applyAlignment="1">
      <alignment horizontal="right" vertical="top" wrapText="1"/>
    </xf>
    <xf numFmtId="165" fontId="17" fillId="0" borderId="29" xfId="0" applyNumberFormat="1" applyFont="1" applyBorder="1" applyAlignment="1">
      <alignment horizontal="right" vertical="top" wrapText="1"/>
    </xf>
    <xf numFmtId="166" fontId="17" fillId="0" borderId="29" xfId="0" applyNumberFormat="1" applyFont="1" applyBorder="1" applyAlignment="1">
      <alignment horizontal="right" vertical="top" wrapText="1"/>
    </xf>
    <xf numFmtId="0" fontId="18" fillId="0" borderId="28" xfId="13" applyFont="1" applyBorder="1" applyAlignment="1">
      <alignment horizontal="left" vertical="top" wrapText="1"/>
    </xf>
    <xf numFmtId="0" fontId="17" fillId="0" borderId="29" xfId="13" applyFont="1" applyBorder="1" applyAlignment="1">
      <alignment horizontal="left" vertical="top" wrapText="1"/>
    </xf>
    <xf numFmtId="165" fontId="18" fillId="0" borderId="85" xfId="13" applyNumberFormat="1" applyFont="1" applyBorder="1" applyAlignment="1">
      <alignment horizontal="right" vertical="top" wrapText="1"/>
    </xf>
    <xf numFmtId="166" fontId="18" fillId="0" borderId="85" xfId="13" applyNumberFormat="1" applyFont="1" applyBorder="1" applyAlignment="1">
      <alignment horizontal="right" vertical="top" wrapText="1"/>
    </xf>
    <xf numFmtId="0" fontId="18" fillId="0" borderId="86" xfId="13" applyFont="1" applyBorder="1" applyAlignment="1">
      <alignment horizontal="right" vertical="top" wrapText="1"/>
    </xf>
    <xf numFmtId="0" fontId="18" fillId="0" borderId="87" xfId="13" applyFont="1" applyBorder="1" applyAlignment="1">
      <alignment horizontal="left" vertical="top" wrapText="1"/>
    </xf>
    <xf numFmtId="0" fontId="17" fillId="0" borderId="88" xfId="13" applyFont="1" applyBorder="1" applyAlignment="1">
      <alignment horizontal="left" vertical="top" wrapText="1"/>
    </xf>
    <xf numFmtId="165" fontId="18" fillId="0" borderId="88" xfId="13" applyNumberFormat="1" applyFont="1" applyBorder="1" applyAlignment="1">
      <alignment horizontal="right" vertical="top" wrapText="1"/>
    </xf>
    <xf numFmtId="166" fontId="18" fillId="0" borderId="88" xfId="13" applyNumberFormat="1" applyFont="1" applyBorder="1" applyAlignment="1">
      <alignment horizontal="right" vertical="top" wrapText="1"/>
    </xf>
    <xf numFmtId="0" fontId="18" fillId="0" borderId="89" xfId="13" applyFont="1" applyBorder="1" applyAlignment="1">
      <alignment horizontal="right" vertical="top" wrapText="1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vertical="top"/>
    </xf>
    <xf numFmtId="0" fontId="17" fillId="0" borderId="76" xfId="17" applyFont="1" applyBorder="1" applyAlignment="1">
      <alignment horizontal="left" vertical="top" wrapText="1"/>
    </xf>
    <xf numFmtId="0" fontId="17" fillId="0" borderId="77" xfId="17" applyFont="1" applyBorder="1" applyAlignment="1">
      <alignment horizontal="right" vertical="top" wrapText="1"/>
    </xf>
    <xf numFmtId="0" fontId="18" fillId="0" borderId="76" xfId="17" applyFont="1" applyBorder="1" applyAlignment="1">
      <alignment horizontal="left" vertical="top" wrapText="1"/>
    </xf>
    <xf numFmtId="0" fontId="18" fillId="0" borderId="78" xfId="17" applyFont="1" applyBorder="1" applyAlignment="1">
      <alignment horizontal="right" vertical="top" wrapText="1"/>
    </xf>
    <xf numFmtId="0" fontId="18" fillId="0" borderId="79" xfId="17" applyFont="1" applyBorder="1" applyAlignment="1">
      <alignment horizontal="left" vertical="top" wrapText="1"/>
    </xf>
    <xf numFmtId="0" fontId="17" fillId="0" borderId="80" xfId="17" applyFont="1" applyBorder="1" applyAlignment="1">
      <alignment horizontal="left" vertical="top" wrapText="1"/>
    </xf>
    <xf numFmtId="0" fontId="17" fillId="0" borderId="81" xfId="17" applyFont="1" applyBorder="1" applyAlignment="1">
      <alignment horizontal="left" vertical="top" wrapText="1"/>
    </xf>
    <xf numFmtId="165" fontId="18" fillId="0" borderId="82" xfId="17" applyNumberFormat="1" applyFont="1" applyBorder="1" applyAlignment="1">
      <alignment horizontal="right" vertical="top" wrapText="1"/>
    </xf>
    <xf numFmtId="166" fontId="18" fillId="0" borderId="81" xfId="17" applyNumberFormat="1" applyFont="1" applyBorder="1" applyAlignment="1">
      <alignment horizontal="right" vertical="top" wrapText="1"/>
    </xf>
    <xf numFmtId="0" fontId="18" fillId="0" borderId="83" xfId="17" applyFont="1" applyBorder="1" applyAlignment="1">
      <alignment horizontal="right" vertical="top" wrapText="1"/>
    </xf>
    <xf numFmtId="0" fontId="9" fillId="0" borderId="0" xfId="0" applyFont="1" applyAlignment="1">
      <alignment wrapText="1"/>
    </xf>
    <xf numFmtId="0" fontId="9" fillId="0" borderId="0" xfId="0" applyFont="1"/>
    <xf numFmtId="10" fontId="9" fillId="0" borderId="0" xfId="0" applyNumberFormat="1" applyFont="1" applyAlignment="1">
      <alignment wrapText="1"/>
    </xf>
    <xf numFmtId="1" fontId="9" fillId="0" borderId="0" xfId="0" applyNumberFormat="1" applyFont="1" applyAlignment="1">
      <alignment wrapText="1"/>
    </xf>
    <xf numFmtId="10" fontId="9" fillId="0" borderId="30" xfId="0" applyNumberFormat="1" applyFont="1" applyBorder="1" applyAlignment="1">
      <alignment horizontal="right" vertical="center" wrapText="1"/>
    </xf>
    <xf numFmtId="10" fontId="9" fillId="0" borderId="0" xfId="0" applyNumberFormat="1" applyFont="1" applyAlignment="1">
      <alignment horizontal="right" vertical="center"/>
    </xf>
    <xf numFmtId="4" fontId="9" fillId="0" borderId="0" xfId="0" applyNumberFormat="1" applyFont="1" applyAlignment="1">
      <alignment horizontal="right" vertical="center"/>
    </xf>
    <xf numFmtId="181" fontId="9" fillId="0" borderId="0" xfId="0" applyNumberFormat="1" applyFont="1" applyAlignment="1">
      <alignment horizontal="right" vertical="center"/>
    </xf>
    <xf numFmtId="10" fontId="9" fillId="0" borderId="0" xfId="0" applyNumberFormat="1" applyFont="1" applyAlignment="1">
      <alignment horizontal="right" vertical="center" wrapText="1"/>
    </xf>
    <xf numFmtId="0" fontId="28" fillId="0" borderId="0" xfId="0" applyFont="1"/>
    <xf numFmtId="10" fontId="9" fillId="0" borderId="0" xfId="23" applyNumberFormat="1" applyFont="1" applyFill="1"/>
    <xf numFmtId="2" fontId="9" fillId="0" borderId="0" xfId="0" applyNumberFormat="1" applyFont="1"/>
    <xf numFmtId="0" fontId="26" fillId="0" borderId="0" xfId="0" applyFont="1"/>
    <xf numFmtId="0" fontId="26" fillId="0" borderId="2" xfId="18" applyFont="1" applyBorder="1"/>
    <xf numFmtId="0" fontId="26" fillId="0" borderId="3" xfId="18" applyFont="1" applyBorder="1"/>
    <xf numFmtId="0" fontId="27" fillId="0" borderId="6" xfId="18" applyFont="1" applyBorder="1"/>
    <xf numFmtId="0" fontId="26" fillId="0" borderId="0" xfId="18" applyFont="1"/>
    <xf numFmtId="169" fontId="26" fillId="0" borderId="0" xfId="4" applyNumberFormat="1" applyFont="1" applyFill="1" applyBorder="1"/>
    <xf numFmtId="168" fontId="26" fillId="0" borderId="0" xfId="4" applyFont="1" applyFill="1" applyBorder="1"/>
    <xf numFmtId="0" fontId="26" fillId="0" borderId="6" xfId="18" applyFont="1" applyBorder="1"/>
    <xf numFmtId="0" fontId="29" fillId="0" borderId="6" xfId="18" applyFont="1" applyBorder="1"/>
    <xf numFmtId="0" fontId="26" fillId="0" borderId="7" xfId="18" applyFont="1" applyBorder="1"/>
    <xf numFmtId="0" fontId="26" fillId="0" borderId="8" xfId="18" applyFont="1" applyBorder="1"/>
    <xf numFmtId="169" fontId="26" fillId="0" borderId="8" xfId="4" applyNumberFormat="1" applyFont="1" applyFill="1" applyBorder="1"/>
    <xf numFmtId="168" fontId="26" fillId="0" borderId="9" xfId="4" applyFont="1" applyFill="1" applyBorder="1"/>
    <xf numFmtId="0" fontId="27" fillId="0" borderId="31" xfId="19" applyFont="1" applyBorder="1" applyAlignment="1">
      <alignment horizontal="center"/>
    </xf>
    <xf numFmtId="0" fontId="27" fillId="0" borderId="32" xfId="19" applyFont="1" applyBorder="1" applyAlignment="1">
      <alignment horizontal="center"/>
    </xf>
    <xf numFmtId="0" fontId="26" fillId="0" borderId="32" xfId="19" applyFont="1" applyBorder="1"/>
    <xf numFmtId="0" fontId="26" fillId="0" borderId="33" xfId="19" applyFont="1" applyBorder="1"/>
    <xf numFmtId="0" fontId="30" fillId="0" borderId="0" xfId="0" applyFont="1"/>
    <xf numFmtId="0" fontId="26" fillId="0" borderId="0" xfId="14" applyFont="1"/>
    <xf numFmtId="0" fontId="12" fillId="0" borderId="34" xfId="20" applyFont="1" applyBorder="1"/>
    <xf numFmtId="0" fontId="12" fillId="0" borderId="35" xfId="20" applyFont="1" applyBorder="1"/>
    <xf numFmtId="0" fontId="13" fillId="0" borderId="36" xfId="20" applyFont="1" applyBorder="1"/>
    <xf numFmtId="0" fontId="12" fillId="0" borderId="0" xfId="20" applyFont="1"/>
    <xf numFmtId="182" fontId="12" fillId="0" borderId="0" xfId="2" applyNumberFormat="1" applyFont="1" applyFill="1" applyBorder="1" applyAlignment="1" applyProtection="1"/>
    <xf numFmtId="43" fontId="12" fillId="0" borderId="37" xfId="2" applyFont="1" applyFill="1" applyBorder="1" applyAlignment="1" applyProtection="1"/>
    <xf numFmtId="0" fontId="14" fillId="0" borderId="36" xfId="20" applyFont="1" applyBorder="1"/>
    <xf numFmtId="0" fontId="12" fillId="0" borderId="36" xfId="20" applyFont="1" applyBorder="1" applyAlignment="1">
      <alignment horizontal="left" vertical="top" indent="1"/>
    </xf>
    <xf numFmtId="0" fontId="26" fillId="0" borderId="0" xfId="20" applyFont="1"/>
    <xf numFmtId="0" fontId="12" fillId="0" borderId="36" xfId="20" applyFont="1" applyBorder="1"/>
    <xf numFmtId="0" fontId="12" fillId="0" borderId="38" xfId="20" applyFont="1" applyBorder="1"/>
    <xf numFmtId="0" fontId="12" fillId="0" borderId="39" xfId="20" applyFont="1" applyBorder="1"/>
    <xf numFmtId="182" fontId="12" fillId="0" borderId="39" xfId="2" applyNumberFormat="1" applyFont="1" applyFill="1" applyBorder="1" applyAlignment="1" applyProtection="1"/>
    <xf numFmtId="43" fontId="12" fillId="0" borderId="40" xfId="2" applyFont="1" applyFill="1" applyBorder="1" applyAlignment="1" applyProtection="1"/>
    <xf numFmtId="0" fontId="27" fillId="0" borderId="31" xfId="21" applyFont="1" applyBorder="1" applyAlignment="1">
      <alignment horizontal="center"/>
    </xf>
    <xf numFmtId="0" fontId="27" fillId="0" borderId="32" xfId="21" applyFont="1" applyBorder="1" applyAlignment="1">
      <alignment horizontal="center"/>
    </xf>
    <xf numFmtId="0" fontId="26" fillId="0" borderId="32" xfId="21" applyFont="1" applyBorder="1"/>
    <xf numFmtId="0" fontId="26" fillId="0" borderId="33" xfId="21" applyFont="1" applyBorder="1"/>
    <xf numFmtId="0" fontId="26" fillId="0" borderId="2" xfId="22" applyFont="1" applyBorder="1"/>
    <xf numFmtId="0" fontId="26" fillId="0" borderId="3" xfId="22" applyFont="1" applyBorder="1"/>
    <xf numFmtId="169" fontId="27" fillId="0" borderId="3" xfId="4" applyNumberFormat="1" applyFont="1" applyFill="1" applyBorder="1" applyAlignment="1">
      <alignment horizontal="center" vertical="top"/>
    </xf>
    <xf numFmtId="168" fontId="26" fillId="0" borderId="4" xfId="4" applyFont="1" applyFill="1" applyBorder="1"/>
    <xf numFmtId="0" fontId="27" fillId="0" borderId="6" xfId="22" applyFont="1" applyBorder="1"/>
    <xf numFmtId="0" fontId="26" fillId="0" borderId="0" xfId="22" applyFont="1"/>
    <xf numFmtId="0" fontId="29" fillId="0" borderId="6" xfId="22" applyFont="1" applyBorder="1"/>
    <xf numFmtId="0" fontId="31" fillId="0" borderId="6" xfId="22" applyFont="1" applyBorder="1" applyAlignment="1">
      <alignment horizontal="left" vertical="center" indent="1"/>
    </xf>
    <xf numFmtId="0" fontId="26" fillId="0" borderId="6" xfId="22" applyFont="1" applyBorder="1"/>
    <xf numFmtId="0" fontId="29" fillId="0" borderId="7" xfId="22" applyFont="1" applyBorder="1"/>
    <xf numFmtId="0" fontId="26" fillId="0" borderId="8" xfId="22" applyFont="1" applyBorder="1"/>
    <xf numFmtId="0" fontId="27" fillId="0" borderId="31" xfId="8" applyFont="1" applyBorder="1" applyAlignment="1">
      <alignment horizontal="center"/>
    </xf>
    <xf numFmtId="0" fontId="27" fillId="0" borderId="32" xfId="8" applyFont="1" applyBorder="1" applyAlignment="1">
      <alignment horizontal="center"/>
    </xf>
    <xf numFmtId="0" fontId="26" fillId="0" borderId="32" xfId="8" applyFont="1" applyBorder="1"/>
    <xf numFmtId="0" fontId="26" fillId="0" borderId="33" xfId="8" applyFont="1" applyBorder="1"/>
    <xf numFmtId="0" fontId="26" fillId="0" borderId="2" xfId="9" applyFont="1" applyBorder="1"/>
    <xf numFmtId="0" fontId="26" fillId="0" borderId="3" xfId="9" applyFont="1" applyBorder="1"/>
    <xf numFmtId="0" fontId="27" fillId="0" borderId="3" xfId="9" applyFont="1" applyBorder="1"/>
    <xf numFmtId="0" fontId="27" fillId="0" borderId="6" xfId="9" applyFont="1" applyBorder="1"/>
    <xf numFmtId="0" fontId="26" fillId="0" borderId="0" xfId="9" applyFont="1"/>
    <xf numFmtId="0" fontId="29" fillId="0" borderId="6" xfId="9" applyFont="1" applyBorder="1"/>
    <xf numFmtId="0" fontId="31" fillId="0" borderId="6" xfId="9" applyFont="1" applyBorder="1" applyAlignment="1">
      <alignment horizontal="left" vertical="center" indent="1"/>
    </xf>
    <xf numFmtId="0" fontId="26" fillId="0" borderId="6" xfId="9" applyFont="1" applyBorder="1"/>
    <xf numFmtId="0" fontId="26" fillId="0" borderId="7" xfId="9" applyFont="1" applyBorder="1"/>
    <xf numFmtId="0" fontId="26" fillId="0" borderId="8" xfId="9" applyFont="1" applyBorder="1"/>
    <xf numFmtId="0" fontId="27" fillId="0" borderId="31" xfId="10" applyFont="1" applyBorder="1" applyAlignment="1">
      <alignment horizontal="center"/>
    </xf>
    <xf numFmtId="0" fontId="27" fillId="0" borderId="32" xfId="10" applyFont="1" applyBorder="1" applyAlignment="1">
      <alignment horizontal="center"/>
    </xf>
    <xf numFmtId="0" fontId="26" fillId="0" borderId="32" xfId="10" applyFont="1" applyBorder="1"/>
    <xf numFmtId="0" fontId="26" fillId="0" borderId="33" xfId="10" applyFont="1" applyBorder="1"/>
    <xf numFmtId="0" fontId="0" fillId="0" borderId="32" xfId="0" applyBorder="1" applyAlignment="1">
      <alignment horizontal="center"/>
    </xf>
    <xf numFmtId="0" fontId="0" fillId="0" borderId="32" xfId="0" applyBorder="1"/>
    <xf numFmtId="0" fontId="0" fillId="0" borderId="33" xfId="0" applyBorder="1"/>
    <xf numFmtId="43" fontId="15" fillId="0" borderId="5" xfId="17" applyNumberFormat="1" applyBorder="1"/>
    <xf numFmtId="3" fontId="17" fillId="0" borderId="62" xfId="17" applyNumberFormat="1" applyFont="1" applyBorder="1" applyAlignment="1">
      <alignment horizontal="right" vertical="top" wrapText="1"/>
    </xf>
    <xf numFmtId="0" fontId="10" fillId="0" borderId="10" xfId="0" applyFont="1" applyBorder="1"/>
    <xf numFmtId="0" fontId="9" fillId="0" borderId="10" xfId="0" applyFont="1" applyBorder="1"/>
    <xf numFmtId="10" fontId="32" fillId="0" borderId="10" xfId="0" applyNumberFormat="1" applyFont="1" applyBorder="1" applyAlignment="1">
      <alignment horizontal="right" vertical="center"/>
    </xf>
    <xf numFmtId="4" fontId="32" fillId="0" borderId="10" xfId="0" applyNumberFormat="1" applyFont="1" applyBorder="1" applyAlignment="1">
      <alignment horizontal="right" vertical="center"/>
    </xf>
    <xf numFmtId="10" fontId="9" fillId="0" borderId="10" xfId="23" applyNumberFormat="1" applyFont="1" applyFill="1" applyBorder="1" applyAlignment="1">
      <alignment horizontal="right" vertical="center"/>
    </xf>
    <xf numFmtId="0" fontId="32" fillId="0" borderId="10" xfId="0" applyFont="1" applyBorder="1"/>
    <xf numFmtId="181" fontId="32" fillId="0" borderId="10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wrapText="1"/>
    </xf>
    <xf numFmtId="10" fontId="9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wrapText="1"/>
    </xf>
    <xf numFmtId="171" fontId="9" fillId="0" borderId="10" xfId="0" applyNumberFormat="1" applyFont="1" applyBorder="1"/>
    <xf numFmtId="10" fontId="9" fillId="0" borderId="41" xfId="0" applyNumberFormat="1" applyFont="1" applyBorder="1" applyAlignment="1">
      <alignment horizontal="right" vertical="center" wrapText="1"/>
    </xf>
    <xf numFmtId="0" fontId="33" fillId="0" borderId="10" xfId="0" applyFont="1" applyBorder="1" applyAlignment="1">
      <alignment wrapText="1"/>
    </xf>
    <xf numFmtId="169" fontId="9" fillId="0" borderId="10" xfId="1" applyNumberFormat="1" applyFont="1" applyFill="1" applyBorder="1" applyAlignment="1">
      <alignment horizontal="right" vertical="center" wrapText="1"/>
    </xf>
    <xf numFmtId="10" fontId="9" fillId="0" borderId="10" xfId="0" applyNumberFormat="1" applyFont="1" applyBorder="1" applyAlignment="1">
      <alignment horizontal="right" vertical="center" wrapText="1"/>
    </xf>
    <xf numFmtId="10" fontId="11" fillId="0" borderId="10" xfId="23" applyNumberFormat="1" applyFont="1" applyFill="1" applyBorder="1" applyAlignment="1" applyProtection="1">
      <alignment vertical="top"/>
      <protection locked="0"/>
    </xf>
    <xf numFmtId="1" fontId="11" fillId="0" borderId="10" xfId="0" applyNumberFormat="1" applyFont="1" applyBorder="1" applyAlignment="1" applyProtection="1">
      <alignment vertical="top"/>
      <protection locked="0"/>
    </xf>
    <xf numFmtId="0" fontId="32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2" fontId="9" fillId="0" borderId="10" xfId="0" applyNumberFormat="1" applyFont="1" applyBorder="1"/>
    <xf numFmtId="10" fontId="9" fillId="0" borderId="10" xfId="23" applyNumberFormat="1" applyFont="1" applyFill="1" applyBorder="1"/>
    <xf numFmtId="0" fontId="10" fillId="0" borderId="42" xfId="0" applyFont="1" applyBorder="1" applyAlignment="1">
      <alignment wrapText="1"/>
    </xf>
    <xf numFmtId="4" fontId="9" fillId="0" borderId="10" xfId="0" applyNumberFormat="1" applyFont="1" applyBorder="1" applyAlignment="1">
      <alignment horizontal="right" vertical="center"/>
    </xf>
    <xf numFmtId="181" fontId="9" fillId="0" borderId="10" xfId="0" applyNumberFormat="1" applyFont="1" applyBorder="1" applyAlignment="1">
      <alignment horizontal="right" vertical="center"/>
    </xf>
    <xf numFmtId="0" fontId="32" fillId="0" borderId="10" xfId="0" applyFont="1" applyBorder="1" applyAlignment="1">
      <alignment wrapText="1"/>
    </xf>
    <xf numFmtId="1" fontId="34" fillId="0" borderId="10" xfId="0" applyNumberFormat="1" applyFont="1" applyBorder="1" applyAlignment="1" applyProtection="1">
      <alignment vertical="top"/>
      <protection locked="0"/>
    </xf>
    <xf numFmtId="10" fontId="15" fillId="0" borderId="10" xfId="23" applyNumberFormat="1" applyFont="1" applyFill="1" applyBorder="1"/>
    <xf numFmtId="171" fontId="26" fillId="0" borderId="10" xfId="0" applyNumberFormat="1" applyFont="1" applyBorder="1"/>
    <xf numFmtId="171" fontId="5" fillId="0" borderId="10" xfId="0" applyNumberFormat="1" applyFont="1" applyBorder="1" applyAlignment="1">
      <alignment horizontal="right"/>
    </xf>
    <xf numFmtId="0" fontId="15" fillId="0" borderId="6" xfId="17" applyBorder="1"/>
    <xf numFmtId="0" fontId="2" fillId="0" borderId="14" xfId="14" applyFont="1" applyBorder="1" applyAlignment="1">
      <alignment horizontal="center" vertical="center"/>
    </xf>
    <xf numFmtId="0" fontId="31" fillId="0" borderId="6" xfId="9" applyFont="1" applyBorder="1" applyAlignment="1">
      <alignment horizontal="left" vertical="center" wrapText="1" indent="1"/>
    </xf>
    <xf numFmtId="0" fontId="5" fillId="0" borderId="18" xfId="14" applyFont="1" applyBorder="1" applyAlignment="1">
      <alignment vertical="top" wrapText="1"/>
    </xf>
    <xf numFmtId="0" fontId="5" fillId="0" borderId="10" xfId="14" applyFont="1" applyBorder="1" applyAlignment="1">
      <alignment vertical="top" wrapText="1"/>
    </xf>
    <xf numFmtId="0" fontId="5" fillId="0" borderId="25" xfId="14" applyFont="1" applyBorder="1" applyAlignment="1">
      <alignment vertical="top" wrapText="1"/>
    </xf>
    <xf numFmtId="175" fontId="5" fillId="0" borderId="10" xfId="2" applyNumberFormat="1" applyFont="1" applyFill="1" applyBorder="1"/>
    <xf numFmtId="169" fontId="5" fillId="0" borderId="19" xfId="2" applyNumberFormat="1" applyFont="1" applyFill="1" applyBorder="1"/>
    <xf numFmtId="0" fontId="25" fillId="0" borderId="0" xfId="17" applyFont="1" applyAlignment="1">
      <alignment horizontal="left" vertical="top"/>
    </xf>
    <xf numFmtId="167" fontId="17" fillId="0" borderId="63" xfId="0" applyNumberFormat="1" applyFont="1" applyBorder="1" applyAlignment="1">
      <alignment horizontal="right" vertical="top" wrapText="1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46" xfId="0" applyFont="1" applyBorder="1" applyAlignment="1">
      <alignment horizontal="left"/>
    </xf>
    <xf numFmtId="169" fontId="27" fillId="0" borderId="3" xfId="4" applyNumberFormat="1" applyFont="1" applyFill="1" applyBorder="1" applyAlignment="1">
      <alignment horizontal="center"/>
    </xf>
    <xf numFmtId="169" fontId="27" fillId="0" borderId="4" xfId="4" applyNumberFormat="1" applyFont="1" applyFill="1" applyBorder="1" applyAlignment="1">
      <alignment horizontal="center"/>
    </xf>
    <xf numFmtId="0" fontId="35" fillId="0" borderId="6" xfId="18" applyFont="1" applyBorder="1" applyAlignment="1">
      <alignment horizontal="left" vertical="top" wrapText="1"/>
    </xf>
    <xf numFmtId="0" fontId="35" fillId="0" borderId="0" xfId="18" applyFont="1" applyAlignment="1">
      <alignment horizontal="left" vertical="top" wrapText="1"/>
    </xf>
    <xf numFmtId="168" fontId="5" fillId="3" borderId="43" xfId="4" applyFont="1" applyFill="1" applyBorder="1" applyAlignment="1">
      <alignment horizontal="center" vertical="center"/>
    </xf>
    <xf numFmtId="168" fontId="5" fillId="3" borderId="26" xfId="4" applyFont="1" applyFill="1" applyBorder="1" applyAlignment="1">
      <alignment horizontal="center" vertical="center"/>
    </xf>
    <xf numFmtId="168" fontId="5" fillId="3" borderId="44" xfId="4" applyFont="1" applyFill="1" applyBorder="1" applyAlignment="1">
      <alignment horizontal="center" vertical="center"/>
    </xf>
    <xf numFmtId="0" fontId="5" fillId="0" borderId="45" xfId="0" applyFont="1" applyBorder="1" applyAlignment="1">
      <alignment horizontal="left"/>
    </xf>
    <xf numFmtId="0" fontId="26" fillId="3" borderId="20" xfId="0" applyFont="1" applyFill="1" applyBorder="1" applyAlignment="1">
      <alignment horizontal="left" wrapText="1"/>
    </xf>
    <xf numFmtId="0" fontId="26" fillId="3" borderId="21" xfId="0" applyFont="1" applyFill="1" applyBorder="1" applyAlignment="1">
      <alignment horizontal="left" wrapText="1"/>
    </xf>
    <xf numFmtId="0" fontId="26" fillId="3" borderId="45" xfId="0" applyFont="1" applyFill="1" applyBorder="1" applyAlignment="1">
      <alignment horizontal="left" wrapText="1"/>
    </xf>
    <xf numFmtId="0" fontId="18" fillId="0" borderId="0" xfId="0" applyFont="1" applyAlignment="1">
      <alignment horizontal="left" vertical="top" wrapText="1"/>
    </xf>
    <xf numFmtId="0" fontId="4" fillId="0" borderId="6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47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9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18" fillId="0" borderId="0" xfId="18" applyFont="1" applyAlignment="1">
      <alignment horizontal="left" vertical="top" wrapText="1"/>
    </xf>
    <xf numFmtId="0" fontId="2" fillId="0" borderId="18" xfId="14" applyFont="1" applyBorder="1" applyAlignment="1">
      <alignment vertical="center"/>
    </xf>
    <xf numFmtId="0" fontId="2" fillId="0" borderId="10" xfId="14" applyFont="1" applyBorder="1" applyAlignment="1">
      <alignment horizontal="center" vertical="center"/>
    </xf>
    <xf numFmtId="15" fontId="2" fillId="0" borderId="6" xfId="14" applyNumberFormat="1" applyFont="1" applyBorder="1" applyAlignment="1">
      <alignment horizontal="left" vertical="top" wrapText="1"/>
    </xf>
    <xf numFmtId="15" fontId="2" fillId="0" borderId="0" xfId="14" applyNumberFormat="1" applyFont="1" applyAlignment="1">
      <alignment horizontal="left" vertical="top" wrapText="1"/>
    </xf>
    <xf numFmtId="15" fontId="2" fillId="0" borderId="5" xfId="14" applyNumberFormat="1" applyFont="1" applyBorder="1" applyAlignment="1">
      <alignment horizontal="left" vertical="top" wrapText="1"/>
    </xf>
    <xf numFmtId="182" fontId="13" fillId="0" borderId="35" xfId="2" applyNumberFormat="1" applyFont="1" applyFill="1" applyBorder="1" applyAlignment="1" applyProtection="1">
      <alignment horizontal="left"/>
    </xf>
    <xf numFmtId="182" fontId="13" fillId="0" borderId="50" xfId="2" applyNumberFormat="1" applyFont="1" applyFill="1" applyBorder="1" applyAlignment="1" applyProtection="1">
      <alignment horizontal="left"/>
    </xf>
    <xf numFmtId="0" fontId="25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wrapText="1"/>
    </xf>
    <xf numFmtId="0" fontId="5" fillId="0" borderId="47" xfId="0" applyFont="1" applyBorder="1" applyAlignment="1">
      <alignment vertical="center"/>
    </xf>
    <xf numFmtId="0" fontId="5" fillId="0" borderId="48" xfId="0" applyFont="1" applyBorder="1" applyAlignment="1">
      <alignment vertical="center"/>
    </xf>
    <xf numFmtId="0" fontId="5" fillId="0" borderId="49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8" fillId="0" borderId="0" xfId="12" applyFont="1" applyAlignment="1">
      <alignment horizontal="left" vertical="top" wrapText="1"/>
    </xf>
    <xf numFmtId="0" fontId="18" fillId="0" borderId="0" xfId="14" applyFont="1" applyAlignment="1">
      <alignment horizontal="left" vertical="top" wrapText="1"/>
    </xf>
    <xf numFmtId="0" fontId="2" fillId="0" borderId="51" xfId="14" applyFont="1" applyBorder="1" applyAlignment="1">
      <alignment vertical="center"/>
    </xf>
    <xf numFmtId="0" fontId="2" fillId="0" borderId="48" xfId="14" applyFont="1" applyBorder="1" applyAlignment="1">
      <alignment vertical="center"/>
    </xf>
    <xf numFmtId="0" fontId="2" fillId="0" borderId="52" xfId="14" applyFont="1" applyBorder="1" applyAlignment="1">
      <alignment horizontal="center" vertical="center"/>
    </xf>
    <xf numFmtId="0" fontId="2" fillId="0" borderId="19" xfId="14" applyFont="1" applyBorder="1" applyAlignment="1">
      <alignment horizontal="center" vertical="center"/>
    </xf>
    <xf numFmtId="168" fontId="2" fillId="0" borderId="49" xfId="4" applyFont="1" applyFill="1" applyBorder="1" applyAlignment="1">
      <alignment horizontal="center" vertical="center"/>
    </xf>
    <xf numFmtId="168" fontId="2" fillId="0" borderId="29" xfId="4" applyFont="1" applyFill="1" applyBorder="1" applyAlignment="1">
      <alignment horizontal="center" vertical="center"/>
    </xf>
    <xf numFmtId="0" fontId="5" fillId="0" borderId="20" xfId="14" applyFont="1" applyBorder="1" applyAlignment="1">
      <alignment horizontal="left"/>
    </xf>
    <xf numFmtId="0" fontId="5" fillId="0" borderId="21" xfId="14" applyFont="1" applyBorder="1" applyAlignment="1">
      <alignment horizontal="left"/>
    </xf>
    <xf numFmtId="0" fontId="5" fillId="0" borderId="46" xfId="14" applyFont="1" applyBorder="1" applyAlignment="1">
      <alignment horizontal="left"/>
    </xf>
    <xf numFmtId="0" fontId="27" fillId="0" borderId="3" xfId="9" applyFont="1" applyBorder="1" applyAlignment="1">
      <alignment horizontal="left"/>
    </xf>
    <xf numFmtId="0" fontId="27" fillId="0" borderId="4" xfId="9" applyFont="1" applyBorder="1" applyAlignment="1">
      <alignment horizontal="left"/>
    </xf>
    <xf numFmtId="0" fontId="27" fillId="0" borderId="3" xfId="9" applyFont="1" applyBorder="1" applyAlignment="1">
      <alignment horizontal="center"/>
    </xf>
    <xf numFmtId="0" fontId="27" fillId="0" borderId="4" xfId="9" applyFont="1" applyBorder="1" applyAlignment="1">
      <alignment horizontal="center"/>
    </xf>
    <xf numFmtId="168" fontId="17" fillId="0" borderId="26" xfId="11" applyNumberFormat="1" applyFont="1" applyBorder="1" applyAlignment="1">
      <alignment horizontal="center" vertical="top" wrapText="1"/>
    </xf>
    <xf numFmtId="168" fontId="17" fillId="0" borderId="53" xfId="11" applyNumberFormat="1" applyFont="1" applyBorder="1" applyAlignment="1">
      <alignment horizontal="center" vertical="top" wrapText="1"/>
    </xf>
    <xf numFmtId="0" fontId="2" fillId="0" borderId="20" xfId="14" applyFont="1" applyBorder="1" applyAlignment="1">
      <alignment horizontal="left"/>
    </xf>
    <xf numFmtId="0" fontId="2" fillId="0" borderId="45" xfId="14" applyFont="1" applyBorder="1" applyAlignment="1">
      <alignment horizontal="left"/>
    </xf>
    <xf numFmtId="0" fontId="2" fillId="0" borderId="54" xfId="14" applyFont="1" applyBorder="1" applyAlignment="1">
      <alignment horizontal="left"/>
    </xf>
    <xf numFmtId="0" fontId="2" fillId="0" borderId="55" xfId="14" applyFont="1" applyBorder="1" applyAlignment="1">
      <alignment horizontal="left"/>
    </xf>
    <xf numFmtId="0" fontId="18" fillId="0" borderId="0" xfId="17" applyFont="1" applyAlignment="1">
      <alignment horizontal="left" vertical="top" wrapText="1"/>
    </xf>
    <xf numFmtId="0" fontId="5" fillId="0" borderId="49" xfId="14" applyFont="1" applyBorder="1" applyAlignment="1">
      <alignment horizontal="center" vertical="center" wrapText="1"/>
    </xf>
    <xf numFmtId="0" fontId="5" fillId="0" borderId="29" xfId="14" applyFont="1" applyBorder="1" applyAlignment="1">
      <alignment horizontal="center" vertical="center" wrapText="1"/>
    </xf>
    <xf numFmtId="0" fontId="2" fillId="0" borderId="21" xfId="14" applyFont="1" applyBorder="1" applyAlignment="1">
      <alignment horizontal="left"/>
    </xf>
    <xf numFmtId="0" fontId="2" fillId="0" borderId="46" xfId="14" applyFont="1" applyBorder="1" applyAlignment="1">
      <alignment horizontal="left"/>
    </xf>
  </cellXfs>
  <cellStyles count="25">
    <cellStyle name="Comma" xfId="1" builtinId="3"/>
    <cellStyle name="Comma 2" xfId="2" xr:uid="{00000000-0005-0000-0000-000001000000}"/>
    <cellStyle name="Comma 2 2" xfId="3" xr:uid="{00000000-0005-0000-0000-000002000000}"/>
    <cellStyle name="Comma 3" xfId="4" xr:uid="{00000000-0005-0000-0000-000003000000}"/>
    <cellStyle name="Comma 4" xfId="5" xr:uid="{00000000-0005-0000-0000-000004000000}"/>
    <cellStyle name="Comma 4 2" xfId="6" xr:uid="{00000000-0005-0000-0000-000005000000}"/>
    <cellStyle name="Comma 5" xfId="7" xr:uid="{00000000-0005-0000-0000-000006000000}"/>
    <cellStyle name="Normal" xfId="0" builtinId="0"/>
    <cellStyle name="Normal 10" xfId="8" xr:uid="{00000000-0005-0000-0000-000008000000}"/>
    <cellStyle name="Normal 11" xfId="9" xr:uid="{00000000-0005-0000-0000-000009000000}"/>
    <cellStyle name="Normal 12" xfId="10" xr:uid="{00000000-0005-0000-0000-00000A000000}"/>
    <cellStyle name="Normal 13" xfId="11" xr:uid="{00000000-0005-0000-0000-00000B000000}"/>
    <cellStyle name="Normal 14" xfId="12" xr:uid="{00000000-0005-0000-0000-00000C000000}"/>
    <cellStyle name="Normal 15" xfId="13" xr:uid="{00000000-0005-0000-0000-00000D000000}"/>
    <cellStyle name="Normal 2" xfId="14" xr:uid="{00000000-0005-0000-0000-00000E000000}"/>
    <cellStyle name="Normal 2 2" xfId="15" xr:uid="{00000000-0005-0000-0000-00000F000000}"/>
    <cellStyle name="Normal 3" xfId="16" xr:uid="{00000000-0005-0000-0000-000010000000}"/>
    <cellStyle name="Normal 4" xfId="17" xr:uid="{00000000-0005-0000-0000-000011000000}"/>
    <cellStyle name="Normal 5" xfId="18" xr:uid="{00000000-0005-0000-0000-000012000000}"/>
    <cellStyle name="Normal 6" xfId="19" xr:uid="{00000000-0005-0000-0000-000013000000}"/>
    <cellStyle name="Normal 7" xfId="20" xr:uid="{00000000-0005-0000-0000-000014000000}"/>
    <cellStyle name="Normal 8" xfId="21" xr:uid="{00000000-0005-0000-0000-000015000000}"/>
    <cellStyle name="Normal 9" xfId="22" xr:uid="{00000000-0005-0000-0000-000016000000}"/>
    <cellStyle name="Percent" xfId="23" builtinId="5"/>
    <cellStyle name="Percent 2" xfId="24" xr:uid="{00000000-0005-0000-0000-00001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png"/><Relationship Id="rId1" Type="http://schemas.openxmlformats.org/officeDocument/2006/relationships/image" Target="../media/image9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png"/><Relationship Id="rId1" Type="http://schemas.openxmlformats.org/officeDocument/2006/relationships/image" Target="../media/image1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438150</xdr:colOff>
      <xdr:row>276</xdr:row>
      <xdr:rowOff>9525</xdr:rowOff>
    </xdr:from>
    <xdr:to>
      <xdr:col>7</xdr:col>
      <xdr:colOff>0</xdr:colOff>
      <xdr:row>285</xdr:row>
      <xdr:rowOff>161925</xdr:rowOff>
    </xdr:to>
    <xdr:pic>
      <xdr:nvPicPr>
        <xdr:cNvPr id="1029" name="Picture 2" descr="riskometer">
          <a:extLst>
            <a:ext uri="{FF2B5EF4-FFF2-40B4-BE49-F238E27FC236}">
              <a16:creationId xmlns:a16="http://schemas.microsoft.com/office/drawing/2014/main" id="{AAD1F883-B505-F5AB-1BB5-81D1FE8E2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900" y="51901725"/>
          <a:ext cx="2895600" cy="160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289</xdr:row>
      <xdr:rowOff>28575</xdr:rowOff>
    </xdr:from>
    <xdr:to>
      <xdr:col>1</xdr:col>
      <xdr:colOff>3390900</xdr:colOff>
      <xdr:row>300</xdr:row>
      <xdr:rowOff>142875</xdr:rowOff>
    </xdr:to>
    <xdr:pic>
      <xdr:nvPicPr>
        <xdr:cNvPr id="1030" name="Picture 2" descr="riskometer">
          <a:extLst>
            <a:ext uri="{FF2B5EF4-FFF2-40B4-BE49-F238E27FC236}">
              <a16:creationId xmlns:a16="http://schemas.microsoft.com/office/drawing/2014/main" id="{D28EA397-BCAD-E637-94DC-2A7D63089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54044850"/>
          <a:ext cx="3390900" cy="1895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168</xdr:row>
      <xdr:rowOff>9525</xdr:rowOff>
    </xdr:from>
    <xdr:to>
      <xdr:col>6</xdr:col>
      <xdr:colOff>1009650</xdr:colOff>
      <xdr:row>177</xdr:row>
      <xdr:rowOff>142875</xdr:rowOff>
    </xdr:to>
    <xdr:pic>
      <xdr:nvPicPr>
        <xdr:cNvPr id="2053" name="image4.png">
          <a:extLst>
            <a:ext uri="{FF2B5EF4-FFF2-40B4-BE49-F238E27FC236}">
              <a16:creationId xmlns:a16="http://schemas.microsoft.com/office/drawing/2014/main" id="{7278DCE8-8697-F535-3CF2-C23B169F1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35442525"/>
          <a:ext cx="2800350" cy="1590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181</xdr:row>
      <xdr:rowOff>9525</xdr:rowOff>
    </xdr:from>
    <xdr:to>
      <xdr:col>1</xdr:col>
      <xdr:colOff>3810000</xdr:colOff>
      <xdr:row>192</xdr:row>
      <xdr:rowOff>161925</xdr:rowOff>
    </xdr:to>
    <xdr:pic>
      <xdr:nvPicPr>
        <xdr:cNvPr id="2054" name="Picture 2" descr="riskometer">
          <a:extLst>
            <a:ext uri="{FF2B5EF4-FFF2-40B4-BE49-F238E27FC236}">
              <a16:creationId xmlns:a16="http://schemas.microsoft.com/office/drawing/2014/main" id="{0E081F4B-5F11-3628-2734-9877C755C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37566600"/>
          <a:ext cx="3781425" cy="1933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1581150</xdr:colOff>
      <xdr:row>148</xdr:row>
      <xdr:rowOff>0</xdr:rowOff>
    </xdr:from>
    <xdr:to>
      <xdr:col>5</xdr:col>
      <xdr:colOff>1123950</xdr:colOff>
      <xdr:row>157</xdr:row>
      <xdr:rowOff>0</xdr:rowOff>
    </xdr:to>
    <xdr:pic>
      <xdr:nvPicPr>
        <xdr:cNvPr id="3077" name="Picture 1" descr="riskometer">
          <a:extLst>
            <a:ext uri="{FF2B5EF4-FFF2-40B4-BE49-F238E27FC236}">
              <a16:creationId xmlns:a16="http://schemas.microsoft.com/office/drawing/2014/main" id="{643C9E0B-EAF1-3DEE-26F9-DFE123917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27498675"/>
          <a:ext cx="2247900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160</xdr:row>
      <xdr:rowOff>28575</xdr:rowOff>
    </xdr:from>
    <xdr:to>
      <xdr:col>1</xdr:col>
      <xdr:colOff>3381375</xdr:colOff>
      <xdr:row>171</xdr:row>
      <xdr:rowOff>114300</xdr:rowOff>
    </xdr:to>
    <xdr:pic>
      <xdr:nvPicPr>
        <xdr:cNvPr id="3078" name="Picture 2" descr="riskometer">
          <a:extLst>
            <a:ext uri="{FF2B5EF4-FFF2-40B4-BE49-F238E27FC236}">
              <a16:creationId xmlns:a16="http://schemas.microsoft.com/office/drawing/2014/main" id="{1F408E04-3796-2B1F-E915-03528926A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9489400"/>
          <a:ext cx="3352800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1162050</xdr:colOff>
      <xdr:row>303</xdr:row>
      <xdr:rowOff>9525</xdr:rowOff>
    </xdr:from>
    <xdr:to>
      <xdr:col>5</xdr:col>
      <xdr:colOff>1095375</xdr:colOff>
      <xdr:row>312</xdr:row>
      <xdr:rowOff>85725</xdr:rowOff>
    </xdr:to>
    <xdr:pic>
      <xdr:nvPicPr>
        <xdr:cNvPr id="4101" name="Picture 1">
          <a:extLst>
            <a:ext uri="{FF2B5EF4-FFF2-40B4-BE49-F238E27FC236}">
              <a16:creationId xmlns:a16="http://schemas.microsoft.com/office/drawing/2014/main" id="{D481BEC5-17F2-5302-074A-7F5C2E2C9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55283100"/>
          <a:ext cx="2333625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316</xdr:row>
      <xdr:rowOff>57150</xdr:rowOff>
    </xdr:from>
    <xdr:to>
      <xdr:col>1</xdr:col>
      <xdr:colOff>3800475</xdr:colOff>
      <xdr:row>327</xdr:row>
      <xdr:rowOff>142875</xdr:rowOff>
    </xdr:to>
    <xdr:pic>
      <xdr:nvPicPr>
        <xdr:cNvPr id="4102" name="Picture 9" descr="riskometer">
          <a:extLst>
            <a:ext uri="{FF2B5EF4-FFF2-40B4-BE49-F238E27FC236}">
              <a16:creationId xmlns:a16="http://schemas.microsoft.com/office/drawing/2014/main" id="{43934288-8BE1-930B-7998-97B906081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57454800"/>
          <a:ext cx="376237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</xdr:colOff>
      <xdr:row>294</xdr:row>
      <xdr:rowOff>9525</xdr:rowOff>
    </xdr:from>
    <xdr:to>
      <xdr:col>5</xdr:col>
      <xdr:colOff>1171575</xdr:colOff>
      <xdr:row>303</xdr:row>
      <xdr:rowOff>114300</xdr:rowOff>
    </xdr:to>
    <xdr:pic>
      <xdr:nvPicPr>
        <xdr:cNvPr id="5125" name="image2.png">
          <a:extLst>
            <a:ext uri="{FF2B5EF4-FFF2-40B4-BE49-F238E27FC236}">
              <a16:creationId xmlns:a16="http://schemas.microsoft.com/office/drawing/2014/main" id="{2B9764F8-EDD2-3168-B1D9-F18BA7547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47577375"/>
          <a:ext cx="2324100" cy="156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306</xdr:row>
      <xdr:rowOff>171450</xdr:rowOff>
    </xdr:from>
    <xdr:to>
      <xdr:col>1</xdr:col>
      <xdr:colOff>3219450</xdr:colOff>
      <xdr:row>317</xdr:row>
      <xdr:rowOff>161925</xdr:rowOff>
    </xdr:to>
    <xdr:pic>
      <xdr:nvPicPr>
        <xdr:cNvPr id="5126" name="Picture 2">
          <a:extLst>
            <a:ext uri="{FF2B5EF4-FFF2-40B4-BE49-F238E27FC236}">
              <a16:creationId xmlns:a16="http://schemas.microsoft.com/office/drawing/2014/main" id="{6B8AA735-1F70-E3B2-C13C-4E74DCF1B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9758600"/>
          <a:ext cx="3209925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205</xdr:row>
      <xdr:rowOff>38100</xdr:rowOff>
    </xdr:from>
    <xdr:to>
      <xdr:col>1</xdr:col>
      <xdr:colOff>3171825</xdr:colOff>
      <xdr:row>215</xdr:row>
      <xdr:rowOff>171450</xdr:rowOff>
    </xdr:to>
    <xdr:pic>
      <xdr:nvPicPr>
        <xdr:cNvPr id="6149" name="image7.png">
          <a:extLst>
            <a:ext uri="{FF2B5EF4-FFF2-40B4-BE49-F238E27FC236}">
              <a16:creationId xmlns:a16="http://schemas.microsoft.com/office/drawing/2014/main" id="{8AD1C43B-3738-69BC-2131-0867E6395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35309175"/>
          <a:ext cx="31623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361950</xdr:colOff>
      <xdr:row>191</xdr:row>
      <xdr:rowOff>0</xdr:rowOff>
    </xdr:from>
    <xdr:to>
      <xdr:col>5</xdr:col>
      <xdr:colOff>1390650</xdr:colOff>
      <xdr:row>199</xdr:row>
      <xdr:rowOff>152400</xdr:rowOff>
    </xdr:to>
    <xdr:pic>
      <xdr:nvPicPr>
        <xdr:cNvPr id="6150" name="image15.png">
          <a:extLst>
            <a:ext uri="{FF2B5EF4-FFF2-40B4-BE49-F238E27FC236}">
              <a16:creationId xmlns:a16="http://schemas.microsoft.com/office/drawing/2014/main" id="{1F41DDE4-4A33-D57C-793D-356233459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91300" y="32689800"/>
          <a:ext cx="21050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C7"/>
  <sheetViews>
    <sheetView tabSelected="1" workbookViewId="0"/>
  </sheetViews>
  <sheetFormatPr defaultRowHeight="15"/>
  <cols>
    <col min="1" max="1" width="7" customWidth="1"/>
    <col min="2" max="2" width="16.5703125" customWidth="1"/>
    <col min="3" max="3" width="41.5703125" customWidth="1"/>
  </cols>
  <sheetData>
    <row r="1" spans="1:3" ht="12.95" customHeight="1">
      <c r="A1" s="1" t="s">
        <v>0</v>
      </c>
      <c r="B1" s="1" t="s">
        <v>1</v>
      </c>
      <c r="C1" s="1" t="s">
        <v>2</v>
      </c>
    </row>
    <row r="2" spans="1:3" ht="12.95" customHeight="1">
      <c r="A2" s="2">
        <v>1</v>
      </c>
      <c r="B2" s="2" t="s">
        <v>992</v>
      </c>
      <c r="C2" s="2" t="s">
        <v>3</v>
      </c>
    </row>
    <row r="3" spans="1:3" ht="12.95" customHeight="1">
      <c r="A3" s="2">
        <v>2</v>
      </c>
      <c r="B3" s="2" t="s">
        <v>993</v>
      </c>
      <c r="C3" s="2" t="s">
        <v>4</v>
      </c>
    </row>
    <row r="4" spans="1:3" ht="12.95" customHeight="1">
      <c r="A4" s="2">
        <v>3</v>
      </c>
      <c r="B4" s="2" t="s">
        <v>996</v>
      </c>
      <c r="C4" s="2" t="s">
        <v>5</v>
      </c>
    </row>
    <row r="5" spans="1:3" ht="12.95" customHeight="1">
      <c r="A5" s="2">
        <v>4</v>
      </c>
      <c r="B5" s="2" t="s">
        <v>994</v>
      </c>
      <c r="C5" s="2" t="s">
        <v>6</v>
      </c>
    </row>
    <row r="6" spans="1:3" ht="12.95" customHeight="1">
      <c r="A6" s="2">
        <v>5</v>
      </c>
      <c r="B6" s="2" t="s">
        <v>995</v>
      </c>
      <c r="C6" s="2" t="s">
        <v>7</v>
      </c>
    </row>
    <row r="7" spans="1:3" ht="12.95" customHeight="1">
      <c r="A7" s="2">
        <v>6</v>
      </c>
      <c r="B7" s="2" t="s">
        <v>997</v>
      </c>
      <c r="C7" s="2" t="s">
        <v>8</v>
      </c>
    </row>
  </sheetData>
  <pageMargins left="0" right="0" top="0" bottom="0" header="0" footer="0"/>
  <pageSetup orientation="landscape" r:id="rId1"/>
  <headerFooter>
    <oddFooter>&amp;C&amp;1#&amp;"Calibri"&amp;10&amp;K000000 For internal use only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</sheetPr>
  <dimension ref="A1:L302"/>
  <sheetViews>
    <sheetView zoomScaleNormal="100" workbookViewId="0"/>
  </sheetViews>
  <sheetFormatPr defaultRowHeight="15"/>
  <cols>
    <col min="1" max="1" width="3.42578125" customWidth="1"/>
    <col min="2" max="2" width="51.140625" customWidth="1"/>
    <col min="3" max="3" width="19.28515625" customWidth="1"/>
    <col min="4" max="4" width="21.85546875" customWidth="1"/>
    <col min="5" max="5" width="18.28515625" customWidth="1"/>
    <col min="6" max="6" width="17.5703125" customWidth="1"/>
    <col min="7" max="7" width="14.140625" customWidth="1"/>
    <col min="8" max="8" width="14" customWidth="1"/>
    <col min="9" max="9" width="10.5703125" customWidth="1"/>
  </cols>
  <sheetData>
    <row r="1" spans="1:9">
      <c r="A1" s="3"/>
      <c r="B1" s="326" t="s">
        <v>872</v>
      </c>
      <c r="C1" s="3"/>
      <c r="D1" s="3"/>
      <c r="E1" s="3"/>
      <c r="F1" s="3"/>
      <c r="G1" s="3"/>
      <c r="H1" s="3"/>
      <c r="I1" s="3"/>
    </row>
    <row r="2" spans="1:9" ht="12.95" customHeight="1">
      <c r="A2" s="3"/>
      <c r="B2" s="5"/>
      <c r="C2" s="3"/>
      <c r="D2" s="3"/>
      <c r="E2" s="3"/>
      <c r="F2" s="3"/>
      <c r="G2" s="3"/>
      <c r="H2" s="3"/>
      <c r="I2" s="3"/>
    </row>
    <row r="3" spans="1:9" ht="12.95" customHeight="1" thickBot="1">
      <c r="A3" s="6"/>
      <c r="B3" s="7" t="s">
        <v>9</v>
      </c>
      <c r="C3" s="3"/>
      <c r="D3" s="3"/>
      <c r="E3" s="3"/>
      <c r="F3" s="3"/>
      <c r="G3" s="3"/>
      <c r="H3" s="3"/>
      <c r="I3" s="3"/>
    </row>
    <row r="4" spans="1:9" ht="27.95" customHeight="1">
      <c r="A4" s="3"/>
      <c r="B4" s="8" t="s">
        <v>10</v>
      </c>
      <c r="C4" s="9" t="s">
        <v>11</v>
      </c>
      <c r="D4" s="10" t="s">
        <v>12</v>
      </c>
      <c r="E4" s="10" t="s">
        <v>13</v>
      </c>
      <c r="F4" s="10" t="s">
        <v>14</v>
      </c>
      <c r="G4" s="10" t="s">
        <v>15</v>
      </c>
      <c r="H4" s="10" t="s">
        <v>16</v>
      </c>
      <c r="I4" s="11" t="s">
        <v>17</v>
      </c>
    </row>
    <row r="5" spans="1:9" ht="12.95" customHeight="1">
      <c r="A5" s="3"/>
      <c r="B5" s="12" t="s">
        <v>19</v>
      </c>
      <c r="C5" s="13"/>
      <c r="D5" s="13"/>
      <c r="E5" s="13"/>
      <c r="F5" s="13"/>
      <c r="G5" s="13"/>
      <c r="H5" s="14"/>
      <c r="I5" s="15"/>
    </row>
    <row r="6" spans="1:9" ht="12.95" customHeight="1">
      <c r="A6" s="3"/>
      <c r="B6" s="12" t="s">
        <v>20</v>
      </c>
      <c r="C6" s="13"/>
      <c r="D6" s="13"/>
      <c r="E6" s="13"/>
      <c r="F6" s="3"/>
      <c r="G6" s="14"/>
      <c r="H6" s="14"/>
      <c r="I6" s="15"/>
    </row>
    <row r="7" spans="1:9" ht="12.95" customHeight="1">
      <c r="A7" s="16"/>
      <c r="B7" s="17" t="s">
        <v>21</v>
      </c>
      <c r="C7" s="13" t="s">
        <v>22</v>
      </c>
      <c r="D7" s="13" t="s">
        <v>23</v>
      </c>
      <c r="E7" s="18">
        <v>33282343</v>
      </c>
      <c r="F7" s="19">
        <v>467084.4</v>
      </c>
      <c r="G7" s="20">
        <v>7.9299999999999995E-2</v>
      </c>
      <c r="H7" s="21"/>
      <c r="I7" s="22"/>
    </row>
    <row r="8" spans="1:9" ht="12.95" customHeight="1">
      <c r="A8" s="16"/>
      <c r="B8" s="17" t="s">
        <v>24</v>
      </c>
      <c r="C8" s="13" t="s">
        <v>25</v>
      </c>
      <c r="D8" s="13" t="s">
        <v>26</v>
      </c>
      <c r="E8" s="18">
        <v>4653076</v>
      </c>
      <c r="F8" s="19">
        <v>425737.84</v>
      </c>
      <c r="G8" s="20">
        <v>7.2300000000000003E-2</v>
      </c>
      <c r="H8" s="21"/>
      <c r="I8" s="22"/>
    </row>
    <row r="9" spans="1:9" ht="12.95" customHeight="1">
      <c r="A9" s="16"/>
      <c r="B9" s="17" t="s">
        <v>27</v>
      </c>
      <c r="C9" s="13" t="s">
        <v>28</v>
      </c>
      <c r="D9" s="13" t="s">
        <v>29</v>
      </c>
      <c r="E9" s="18">
        <v>127720027</v>
      </c>
      <c r="F9" s="19">
        <v>361256.1</v>
      </c>
      <c r="G9" s="20">
        <v>6.13E-2</v>
      </c>
      <c r="H9" s="21"/>
      <c r="I9" s="22"/>
    </row>
    <row r="10" spans="1:9" ht="12.95" customHeight="1">
      <c r="A10" s="16"/>
      <c r="B10" s="17" t="s">
        <v>30</v>
      </c>
      <c r="C10" s="13" t="s">
        <v>31</v>
      </c>
      <c r="D10" s="13" t="s">
        <v>32</v>
      </c>
      <c r="E10" s="18">
        <v>2762479</v>
      </c>
      <c r="F10" s="19">
        <v>311838.3</v>
      </c>
      <c r="G10" s="20">
        <v>5.2900000000000003E-2</v>
      </c>
      <c r="H10" s="21"/>
      <c r="I10" s="22"/>
    </row>
    <row r="11" spans="1:9" ht="12.95" customHeight="1">
      <c r="A11" s="16"/>
      <c r="B11" s="17" t="s">
        <v>33</v>
      </c>
      <c r="C11" s="13" t="s">
        <v>34</v>
      </c>
      <c r="D11" s="13" t="s">
        <v>35</v>
      </c>
      <c r="E11" s="18">
        <v>18706973</v>
      </c>
      <c r="F11" s="19">
        <v>311255.96999999997</v>
      </c>
      <c r="G11" s="20">
        <v>5.28E-2</v>
      </c>
      <c r="H11" s="21"/>
      <c r="I11" s="22"/>
    </row>
    <row r="12" spans="1:9" ht="12.95" customHeight="1">
      <c r="A12" s="16"/>
      <c r="B12" s="17" t="s">
        <v>36</v>
      </c>
      <c r="C12" s="13" t="s">
        <v>37</v>
      </c>
      <c r="D12" s="13" t="s">
        <v>38</v>
      </c>
      <c r="E12" s="18">
        <v>69326793</v>
      </c>
      <c r="F12" s="19">
        <v>302750.11</v>
      </c>
      <c r="G12" s="20">
        <v>5.1400000000000001E-2</v>
      </c>
      <c r="H12" s="21"/>
      <c r="I12" s="22"/>
    </row>
    <row r="13" spans="1:9" ht="12.95" customHeight="1">
      <c r="A13" s="16"/>
      <c r="B13" s="17" t="s">
        <v>39</v>
      </c>
      <c r="C13" s="13" t="s">
        <v>40</v>
      </c>
      <c r="D13" s="13" t="s">
        <v>23</v>
      </c>
      <c r="E13" s="18">
        <v>28744540</v>
      </c>
      <c r="F13" s="19">
        <v>302450.05</v>
      </c>
      <c r="G13" s="20">
        <v>5.1299999999999998E-2</v>
      </c>
      <c r="H13" s="21"/>
      <c r="I13" s="22"/>
    </row>
    <row r="14" spans="1:9" ht="12.95" customHeight="1">
      <c r="A14" s="16"/>
      <c r="B14" s="17" t="s">
        <v>41</v>
      </c>
      <c r="C14" s="13" t="s">
        <v>42</v>
      </c>
      <c r="D14" s="13" t="s">
        <v>43</v>
      </c>
      <c r="E14" s="18">
        <v>72268959</v>
      </c>
      <c r="F14" s="19">
        <v>293628.78000000003</v>
      </c>
      <c r="G14" s="20">
        <v>4.99E-2</v>
      </c>
      <c r="H14" s="21"/>
      <c r="I14" s="22"/>
    </row>
    <row r="15" spans="1:9" ht="12.95" customHeight="1">
      <c r="A15" s="16"/>
      <c r="B15" s="17" t="s">
        <v>44</v>
      </c>
      <c r="C15" s="13" t="s">
        <v>45</v>
      </c>
      <c r="D15" s="13" t="s">
        <v>23</v>
      </c>
      <c r="E15" s="18">
        <v>23645558</v>
      </c>
      <c r="F15" s="19">
        <v>254213.39</v>
      </c>
      <c r="G15" s="20">
        <v>4.3200000000000002E-2</v>
      </c>
      <c r="H15" s="21"/>
      <c r="I15" s="22"/>
    </row>
    <row r="16" spans="1:9" ht="12.95" customHeight="1">
      <c r="A16" s="16"/>
      <c r="B16" s="17" t="s">
        <v>46</v>
      </c>
      <c r="C16" s="13" t="s">
        <v>47</v>
      </c>
      <c r="D16" s="13" t="s">
        <v>23</v>
      </c>
      <c r="E16" s="18">
        <v>7762358</v>
      </c>
      <c r="F16" s="19">
        <v>131141.16</v>
      </c>
      <c r="G16" s="20">
        <v>2.23E-2</v>
      </c>
      <c r="H16" s="21"/>
      <c r="I16" s="22"/>
    </row>
    <row r="17" spans="1:9" ht="12.95" customHeight="1">
      <c r="A17" s="16"/>
      <c r="B17" s="17" t="s">
        <v>48</v>
      </c>
      <c r="C17" s="13" t="s">
        <v>49</v>
      </c>
      <c r="D17" s="13" t="s">
        <v>50</v>
      </c>
      <c r="E17" s="18">
        <v>7618643</v>
      </c>
      <c r="F17" s="19">
        <v>123044.89</v>
      </c>
      <c r="G17" s="20">
        <v>2.0899999999999998E-2</v>
      </c>
      <c r="H17" s="21"/>
      <c r="I17" s="22"/>
    </row>
    <row r="18" spans="1:9" ht="12.95" customHeight="1">
      <c r="A18" s="16"/>
      <c r="B18" s="17" t="s">
        <v>51</v>
      </c>
      <c r="C18" s="13" t="s">
        <v>52</v>
      </c>
      <c r="D18" s="13" t="s">
        <v>53</v>
      </c>
      <c r="E18" s="18">
        <v>47246858</v>
      </c>
      <c r="F18" s="19">
        <v>106730.65</v>
      </c>
      <c r="G18" s="20">
        <v>1.8100000000000002E-2</v>
      </c>
      <c r="H18" s="21"/>
      <c r="I18" s="22"/>
    </row>
    <row r="19" spans="1:9" ht="12.95" customHeight="1">
      <c r="A19" s="16"/>
      <c r="B19" s="17" t="s">
        <v>54</v>
      </c>
      <c r="C19" s="13" t="s">
        <v>55</v>
      </c>
      <c r="D19" s="13" t="s">
        <v>50</v>
      </c>
      <c r="E19" s="18">
        <v>2492885</v>
      </c>
      <c r="F19" s="19">
        <v>93827.21</v>
      </c>
      <c r="G19" s="20">
        <v>1.5900000000000001E-2</v>
      </c>
      <c r="H19" s="21"/>
      <c r="I19" s="22"/>
    </row>
    <row r="20" spans="1:9" ht="12.95" customHeight="1">
      <c r="A20" s="16"/>
      <c r="B20" s="17" t="s">
        <v>56</v>
      </c>
      <c r="C20" s="13" t="s">
        <v>57</v>
      </c>
      <c r="D20" s="13" t="s">
        <v>58</v>
      </c>
      <c r="E20" s="18">
        <v>4189074</v>
      </c>
      <c r="F20" s="19">
        <v>93372.36</v>
      </c>
      <c r="G20" s="20">
        <v>1.5900000000000001E-2</v>
      </c>
      <c r="H20" s="21"/>
      <c r="I20" s="22"/>
    </row>
    <row r="21" spans="1:9" ht="12.95" customHeight="1">
      <c r="A21" s="16"/>
      <c r="B21" s="17" t="s">
        <v>59</v>
      </c>
      <c r="C21" s="13" t="s">
        <v>60</v>
      </c>
      <c r="D21" s="13" t="s">
        <v>50</v>
      </c>
      <c r="E21" s="18">
        <v>4799727</v>
      </c>
      <c r="F21" s="19">
        <v>92017.97</v>
      </c>
      <c r="G21" s="20">
        <v>1.5599999999999999E-2</v>
      </c>
      <c r="H21" s="21"/>
      <c r="I21" s="22"/>
    </row>
    <row r="22" spans="1:9" ht="12.95" customHeight="1">
      <c r="A22" s="16"/>
      <c r="B22" s="17" t="s">
        <v>61</v>
      </c>
      <c r="C22" s="13" t="s">
        <v>62</v>
      </c>
      <c r="D22" s="13" t="s">
        <v>35</v>
      </c>
      <c r="E22" s="18">
        <v>4702120</v>
      </c>
      <c r="F22" s="19">
        <v>78708.789999999994</v>
      </c>
      <c r="G22" s="20">
        <v>1.34E-2</v>
      </c>
      <c r="H22" s="21"/>
      <c r="I22" s="22"/>
    </row>
    <row r="23" spans="1:9" ht="24">
      <c r="A23" s="16"/>
      <c r="B23" s="17" t="s">
        <v>63</v>
      </c>
      <c r="C23" s="13" t="s">
        <v>64</v>
      </c>
      <c r="D23" s="13" t="s">
        <v>65</v>
      </c>
      <c r="E23" s="18">
        <v>7801573</v>
      </c>
      <c r="F23" s="19">
        <v>73483.02</v>
      </c>
      <c r="G23" s="20">
        <v>1.2500000000000001E-2</v>
      </c>
      <c r="H23" s="21"/>
      <c r="I23" s="22"/>
    </row>
    <row r="24" spans="1:9" ht="12.95" customHeight="1">
      <c r="A24" s="16"/>
      <c r="B24" s="17" t="s">
        <v>66</v>
      </c>
      <c r="C24" s="13" t="s">
        <v>67</v>
      </c>
      <c r="D24" s="13" t="s">
        <v>50</v>
      </c>
      <c r="E24" s="18">
        <v>44206584</v>
      </c>
      <c r="F24" s="19">
        <v>62839.66</v>
      </c>
      <c r="G24" s="20">
        <v>1.0699999999999999E-2</v>
      </c>
      <c r="H24" s="21"/>
      <c r="I24" s="22"/>
    </row>
    <row r="25" spans="1:9" ht="24">
      <c r="A25" s="16"/>
      <c r="B25" s="17" t="s">
        <v>68</v>
      </c>
      <c r="C25" s="13" t="s">
        <v>69</v>
      </c>
      <c r="D25" s="13" t="s">
        <v>65</v>
      </c>
      <c r="E25" s="18">
        <v>4174123</v>
      </c>
      <c r="F25" s="19">
        <v>61791.63</v>
      </c>
      <c r="G25" s="20">
        <v>1.0500000000000001E-2</v>
      </c>
      <c r="H25" s="21"/>
      <c r="I25" s="22"/>
    </row>
    <row r="26" spans="1:9" ht="24">
      <c r="A26" s="16"/>
      <c r="B26" s="17" t="s">
        <v>70</v>
      </c>
      <c r="C26" s="13" t="s">
        <v>71</v>
      </c>
      <c r="D26" s="13" t="s">
        <v>65</v>
      </c>
      <c r="E26" s="18">
        <v>907527</v>
      </c>
      <c r="F26" s="19">
        <v>58301.8</v>
      </c>
      <c r="G26" s="20">
        <v>9.9000000000000008E-3</v>
      </c>
      <c r="H26" s="21"/>
      <c r="I26" s="22"/>
    </row>
    <row r="27" spans="1:9" ht="12.95" customHeight="1">
      <c r="A27" s="16"/>
      <c r="B27" s="17" t="s">
        <v>72</v>
      </c>
      <c r="C27" s="13" t="s">
        <v>73</v>
      </c>
      <c r="D27" s="13" t="s">
        <v>74</v>
      </c>
      <c r="E27" s="18">
        <v>11024932</v>
      </c>
      <c r="F27" s="19">
        <v>46966.21</v>
      </c>
      <c r="G27" s="20">
        <v>8.0000000000000002E-3</v>
      </c>
      <c r="H27" s="21"/>
      <c r="I27" s="22"/>
    </row>
    <row r="28" spans="1:9" ht="24">
      <c r="A28" s="16"/>
      <c r="B28" s="17" t="s">
        <v>75</v>
      </c>
      <c r="C28" s="13" t="s">
        <v>76</v>
      </c>
      <c r="D28" s="13" t="s">
        <v>65</v>
      </c>
      <c r="E28" s="18">
        <v>3541831</v>
      </c>
      <c r="F28" s="19">
        <v>42262.9</v>
      </c>
      <c r="G28" s="20">
        <v>7.1999999999999998E-3</v>
      </c>
      <c r="H28" s="21"/>
      <c r="I28" s="22"/>
    </row>
    <row r="29" spans="1:9" ht="12.95" customHeight="1">
      <c r="A29" s="16"/>
      <c r="B29" s="17" t="s">
        <v>77</v>
      </c>
      <c r="C29" s="13" t="s">
        <v>78</v>
      </c>
      <c r="D29" s="13" t="s">
        <v>35</v>
      </c>
      <c r="E29" s="18">
        <v>534216</v>
      </c>
      <c r="F29" s="19">
        <v>40990.39</v>
      </c>
      <c r="G29" s="20">
        <v>7.0000000000000001E-3</v>
      </c>
      <c r="H29" s="21"/>
      <c r="I29" s="22"/>
    </row>
    <row r="30" spans="1:9" ht="12.95" customHeight="1">
      <c r="A30" s="16"/>
      <c r="B30" s="17" t="s">
        <v>79</v>
      </c>
      <c r="C30" s="13" t="s">
        <v>80</v>
      </c>
      <c r="D30" s="13" t="s">
        <v>50</v>
      </c>
      <c r="E30" s="18">
        <v>3377948</v>
      </c>
      <c r="F30" s="19">
        <v>30290.06</v>
      </c>
      <c r="G30" s="20">
        <v>5.1000000000000004E-3</v>
      </c>
      <c r="H30" s="21"/>
      <c r="I30" s="22"/>
    </row>
    <row r="31" spans="1:9" ht="12.95" customHeight="1">
      <c r="A31" s="16"/>
      <c r="B31" s="17" t="s">
        <v>81</v>
      </c>
      <c r="C31" s="13" t="s">
        <v>82</v>
      </c>
      <c r="D31" s="13" t="s">
        <v>50</v>
      </c>
      <c r="E31" s="18">
        <v>422587</v>
      </c>
      <c r="F31" s="19">
        <v>24839.66</v>
      </c>
      <c r="G31" s="20">
        <v>4.1999999999999997E-3</v>
      </c>
      <c r="H31" s="21"/>
      <c r="I31" s="22"/>
    </row>
    <row r="32" spans="1:9" ht="24">
      <c r="A32" s="16"/>
      <c r="B32" s="17" t="s">
        <v>85</v>
      </c>
      <c r="C32" s="13" t="s">
        <v>86</v>
      </c>
      <c r="D32" s="13" t="s">
        <v>87</v>
      </c>
      <c r="E32" s="18">
        <v>2259531</v>
      </c>
      <c r="F32" s="19">
        <v>14223.75</v>
      </c>
      <c r="G32" s="20">
        <v>2.3999999999999998E-3</v>
      </c>
      <c r="H32" s="21"/>
      <c r="I32" s="22"/>
    </row>
    <row r="33" spans="1:9" ht="12.95" customHeight="1">
      <c r="A33" s="16"/>
      <c r="B33" s="17" t="s">
        <v>88</v>
      </c>
      <c r="C33" s="13" t="s">
        <v>89</v>
      </c>
      <c r="D33" s="13" t="s">
        <v>90</v>
      </c>
      <c r="E33" s="18">
        <v>13827416</v>
      </c>
      <c r="F33" s="19">
        <v>8490.0300000000007</v>
      </c>
      <c r="G33" s="20">
        <v>1.4E-3</v>
      </c>
      <c r="H33" s="21"/>
      <c r="I33" s="22"/>
    </row>
    <row r="34" spans="1:9" ht="12.95" customHeight="1">
      <c r="A34" s="16"/>
      <c r="B34" s="17" t="s">
        <v>91</v>
      </c>
      <c r="C34" s="13" t="s">
        <v>92</v>
      </c>
      <c r="D34" s="13" t="s">
        <v>26</v>
      </c>
      <c r="E34" s="18">
        <v>80159</v>
      </c>
      <c r="F34" s="19">
        <v>6002.63</v>
      </c>
      <c r="G34" s="20">
        <v>1E-3</v>
      </c>
      <c r="H34" s="21"/>
      <c r="I34" s="22"/>
    </row>
    <row r="35" spans="1:9" ht="12.95" customHeight="1">
      <c r="A35" s="16"/>
      <c r="B35" s="17" t="s">
        <v>107</v>
      </c>
      <c r="C35" s="13" t="s">
        <v>108</v>
      </c>
      <c r="D35" s="13" t="s">
        <v>35</v>
      </c>
      <c r="E35" s="18">
        <v>25272</v>
      </c>
      <c r="F35" s="19">
        <v>462.79</v>
      </c>
      <c r="G35" s="20">
        <v>1E-4</v>
      </c>
      <c r="H35" s="21"/>
      <c r="I35" s="22"/>
    </row>
    <row r="36" spans="1:9" ht="12.95" customHeight="1">
      <c r="A36" s="16"/>
      <c r="B36" s="17" t="s">
        <v>112</v>
      </c>
      <c r="C36" s="13" t="s">
        <v>113</v>
      </c>
      <c r="D36" s="13" t="s">
        <v>114</v>
      </c>
      <c r="E36" s="18">
        <v>17293</v>
      </c>
      <c r="F36" s="19">
        <v>406.87</v>
      </c>
      <c r="G36" s="20">
        <v>1E-4</v>
      </c>
      <c r="H36" s="21"/>
      <c r="I36" s="22"/>
    </row>
    <row r="37" spans="1:9" ht="12.95" customHeight="1">
      <c r="A37" s="16"/>
      <c r="B37" s="17"/>
      <c r="C37" s="13"/>
      <c r="D37" s="13"/>
      <c r="E37" s="18"/>
      <c r="F37" s="19"/>
      <c r="G37" s="20"/>
      <c r="H37" s="21"/>
      <c r="I37" s="22"/>
    </row>
    <row r="38" spans="1:9">
      <c r="A38" s="16"/>
      <c r="B38" s="352" t="s">
        <v>876</v>
      </c>
      <c r="C38" s="13"/>
      <c r="D38" s="13"/>
      <c r="E38" s="18"/>
      <c r="F38" s="19"/>
      <c r="G38" s="20"/>
      <c r="H38" s="21"/>
      <c r="I38" s="22"/>
    </row>
    <row r="39" spans="1:9" ht="12.95" customHeight="1">
      <c r="A39" s="16"/>
      <c r="B39" s="17" t="s">
        <v>83</v>
      </c>
      <c r="C39" s="13" t="s">
        <v>84</v>
      </c>
      <c r="D39" s="13" t="s">
        <v>26</v>
      </c>
      <c r="E39" s="18">
        <v>362250</v>
      </c>
      <c r="F39" s="19">
        <v>23529.41</v>
      </c>
      <c r="G39" s="20">
        <v>4.0000000000000001E-3</v>
      </c>
      <c r="H39" s="21"/>
      <c r="I39" s="22"/>
    </row>
    <row r="40" spans="1:9" ht="12.95" customHeight="1">
      <c r="A40" s="16"/>
      <c r="B40" s="17" t="s">
        <v>93</v>
      </c>
      <c r="C40" s="13" t="s">
        <v>94</v>
      </c>
      <c r="D40" s="13" t="s">
        <v>23</v>
      </c>
      <c r="E40" s="18">
        <v>265000</v>
      </c>
      <c r="F40" s="19">
        <v>3908.49</v>
      </c>
      <c r="G40" s="20">
        <v>6.9999999999999999E-4</v>
      </c>
      <c r="H40" s="21"/>
      <c r="I40" s="22"/>
    </row>
    <row r="41" spans="1:9" ht="12.95" customHeight="1">
      <c r="A41" s="16"/>
      <c r="B41" s="17" t="s">
        <v>95</v>
      </c>
      <c r="C41" s="13" t="s">
        <v>96</v>
      </c>
      <c r="D41" s="13" t="s">
        <v>32</v>
      </c>
      <c r="E41" s="18">
        <v>246525</v>
      </c>
      <c r="F41" s="19">
        <v>2342.48</v>
      </c>
      <c r="G41" s="20">
        <v>4.0000000000000002E-4</v>
      </c>
      <c r="H41" s="21"/>
      <c r="I41" s="22"/>
    </row>
    <row r="42" spans="1:9" ht="12.95" customHeight="1">
      <c r="A42" s="16"/>
      <c r="B42" s="17" t="s">
        <v>97</v>
      </c>
      <c r="C42" s="13" t="s">
        <v>98</v>
      </c>
      <c r="D42" s="13" t="s">
        <v>35</v>
      </c>
      <c r="E42" s="18">
        <v>56525</v>
      </c>
      <c r="F42" s="19">
        <v>2314.7600000000002</v>
      </c>
      <c r="G42" s="20">
        <v>4.0000000000000002E-4</v>
      </c>
      <c r="H42" s="21"/>
      <c r="I42" s="22"/>
    </row>
    <row r="43" spans="1:9" ht="12.95" customHeight="1">
      <c r="A43" s="16"/>
      <c r="B43" s="17" t="s">
        <v>99</v>
      </c>
      <c r="C43" s="13" t="s">
        <v>100</v>
      </c>
      <c r="D43" s="13" t="s">
        <v>35</v>
      </c>
      <c r="E43" s="18">
        <v>148200</v>
      </c>
      <c r="F43" s="19">
        <v>1887.85</v>
      </c>
      <c r="G43" s="20">
        <v>2.9999999999999997E-4</v>
      </c>
      <c r="H43" s="21"/>
      <c r="I43" s="22"/>
    </row>
    <row r="44" spans="1:9" ht="12.95" customHeight="1">
      <c r="A44" s="16"/>
      <c r="B44" s="17" t="s">
        <v>101</v>
      </c>
      <c r="C44" s="13" t="s">
        <v>102</v>
      </c>
      <c r="D44" s="13" t="s">
        <v>23</v>
      </c>
      <c r="E44" s="18">
        <v>675000</v>
      </c>
      <c r="F44" s="19">
        <v>1320.3</v>
      </c>
      <c r="G44" s="20">
        <v>2.0000000000000001E-4</v>
      </c>
      <c r="H44" s="21"/>
      <c r="I44" s="22"/>
    </row>
    <row r="45" spans="1:9" ht="24">
      <c r="A45" s="16"/>
      <c r="B45" s="17" t="s">
        <v>103</v>
      </c>
      <c r="C45" s="13" t="s">
        <v>104</v>
      </c>
      <c r="D45" s="13" t="s">
        <v>65</v>
      </c>
      <c r="E45" s="18">
        <v>367500</v>
      </c>
      <c r="F45" s="19">
        <v>1016.14</v>
      </c>
      <c r="G45" s="20">
        <v>2.0000000000000001E-4</v>
      </c>
      <c r="H45" s="21"/>
      <c r="I45" s="22"/>
    </row>
    <row r="46" spans="1:9" ht="12.95" customHeight="1">
      <c r="A46" s="16"/>
      <c r="B46" s="17" t="s">
        <v>105</v>
      </c>
      <c r="C46" s="13" t="s">
        <v>106</v>
      </c>
      <c r="D46" s="13" t="s">
        <v>43</v>
      </c>
      <c r="E46" s="18">
        <v>23700</v>
      </c>
      <c r="F46" s="19">
        <v>571.72</v>
      </c>
      <c r="G46" s="20">
        <v>1E-4</v>
      </c>
      <c r="H46" s="21"/>
      <c r="I46" s="22"/>
    </row>
    <row r="47" spans="1:9" ht="12.95" customHeight="1">
      <c r="A47" s="16"/>
      <c r="B47" s="17" t="s">
        <v>109</v>
      </c>
      <c r="C47" s="13" t="s">
        <v>110</v>
      </c>
      <c r="D47" s="13" t="s">
        <v>111</v>
      </c>
      <c r="E47" s="18">
        <v>15000</v>
      </c>
      <c r="F47" s="19">
        <v>438.24</v>
      </c>
      <c r="G47" s="20">
        <v>1E-4</v>
      </c>
      <c r="H47" s="21"/>
      <c r="I47" s="22"/>
    </row>
    <row r="48" spans="1:9" ht="12.95" customHeight="1">
      <c r="A48" s="16"/>
      <c r="B48" s="17" t="s">
        <v>115</v>
      </c>
      <c r="C48" s="13" t="s">
        <v>116</v>
      </c>
      <c r="D48" s="13" t="s">
        <v>117</v>
      </c>
      <c r="E48" s="18">
        <v>23100</v>
      </c>
      <c r="F48" s="19">
        <v>134.44</v>
      </c>
      <c r="G48" s="21" t="s">
        <v>118</v>
      </c>
      <c r="H48" s="21"/>
      <c r="I48" s="22"/>
    </row>
    <row r="49" spans="1:9" ht="12.95" customHeight="1">
      <c r="A49" s="16"/>
      <c r="B49" s="17" t="s">
        <v>119</v>
      </c>
      <c r="C49" s="13" t="s">
        <v>120</v>
      </c>
      <c r="D49" s="13" t="s">
        <v>121</v>
      </c>
      <c r="E49" s="18">
        <v>7000</v>
      </c>
      <c r="F49" s="19">
        <v>81.61</v>
      </c>
      <c r="G49" s="21" t="s">
        <v>118</v>
      </c>
      <c r="H49" s="21"/>
      <c r="I49" s="22"/>
    </row>
    <row r="50" spans="1:9" ht="12.95" customHeight="1">
      <c r="A50" s="16"/>
      <c r="B50" s="17" t="s">
        <v>122</v>
      </c>
      <c r="C50" s="13" t="s">
        <v>123</v>
      </c>
      <c r="D50" s="13" t="s">
        <v>124</v>
      </c>
      <c r="E50" s="18">
        <v>1200</v>
      </c>
      <c r="F50" s="19">
        <v>41.73</v>
      </c>
      <c r="G50" s="21" t="s">
        <v>118</v>
      </c>
      <c r="H50" s="21"/>
      <c r="I50" s="22"/>
    </row>
    <row r="51" spans="1:9" ht="12.95" customHeight="1">
      <c r="A51" s="3"/>
      <c r="B51" s="12" t="s">
        <v>125</v>
      </c>
      <c r="C51" s="13"/>
      <c r="D51" s="13"/>
      <c r="E51" s="13"/>
      <c r="F51" s="23">
        <v>4257996.54</v>
      </c>
      <c r="G51" s="24">
        <v>0.72299999999999998</v>
      </c>
      <c r="H51" s="25"/>
      <c r="I51" s="26"/>
    </row>
    <row r="52" spans="1:9" ht="12.95" customHeight="1">
      <c r="A52" s="3"/>
      <c r="B52" s="27" t="s">
        <v>126</v>
      </c>
      <c r="C52" s="2"/>
      <c r="D52" s="2"/>
      <c r="E52" s="2"/>
      <c r="F52" s="25" t="s">
        <v>127</v>
      </c>
      <c r="G52" s="25" t="s">
        <v>127</v>
      </c>
      <c r="H52" s="25"/>
      <c r="I52" s="26"/>
    </row>
    <row r="53" spans="1:9" ht="12.95" customHeight="1">
      <c r="A53" s="3"/>
      <c r="B53" s="27" t="s">
        <v>125</v>
      </c>
      <c r="C53" s="2"/>
      <c r="D53" s="2"/>
      <c r="E53" s="2"/>
      <c r="F53" s="25" t="s">
        <v>127</v>
      </c>
      <c r="G53" s="25" t="s">
        <v>127</v>
      </c>
      <c r="H53" s="25"/>
      <c r="I53" s="26"/>
    </row>
    <row r="54" spans="1:9" ht="12.95" customHeight="1">
      <c r="A54" s="3"/>
      <c r="B54" s="27" t="s">
        <v>128</v>
      </c>
      <c r="C54" s="28"/>
      <c r="D54" s="2"/>
      <c r="E54" s="28"/>
      <c r="F54" s="23">
        <v>4257996.54</v>
      </c>
      <c r="G54" s="24">
        <v>0.72299999999999998</v>
      </c>
      <c r="H54" s="25"/>
      <c r="I54" s="26"/>
    </row>
    <row r="55" spans="1:9" ht="12.95" customHeight="1">
      <c r="A55" s="3"/>
      <c r="B55" s="12" t="s">
        <v>129</v>
      </c>
      <c r="C55" s="13"/>
      <c r="D55" s="13"/>
      <c r="E55" s="13"/>
      <c r="F55" s="13"/>
      <c r="G55" s="13"/>
      <c r="H55" s="14"/>
      <c r="I55" s="15"/>
    </row>
    <row r="56" spans="1:9" ht="12.95" customHeight="1">
      <c r="A56" s="3"/>
      <c r="B56" s="12" t="s">
        <v>20</v>
      </c>
      <c r="C56" s="13"/>
      <c r="D56" s="13"/>
      <c r="E56" s="13"/>
      <c r="F56" s="3"/>
      <c r="G56" s="14"/>
      <c r="H56" s="14"/>
      <c r="I56" s="15"/>
    </row>
    <row r="57" spans="1:9" ht="12.95" customHeight="1">
      <c r="A57" s="16"/>
      <c r="B57" s="17" t="s">
        <v>130</v>
      </c>
      <c r="C57" s="13" t="s">
        <v>131</v>
      </c>
      <c r="D57" s="13" t="s">
        <v>873</v>
      </c>
      <c r="E57" s="18">
        <v>733019</v>
      </c>
      <c r="F57" s="19">
        <v>251396.87</v>
      </c>
      <c r="G57" s="20">
        <v>4.2700000000000002E-2</v>
      </c>
      <c r="H57" s="21"/>
      <c r="I57" s="22"/>
    </row>
    <row r="58" spans="1:9" ht="12.95" customHeight="1">
      <c r="A58" s="16"/>
      <c r="B58" s="17" t="s">
        <v>132</v>
      </c>
      <c r="C58" s="13" t="s">
        <v>133</v>
      </c>
      <c r="D58" s="13" t="s">
        <v>873</v>
      </c>
      <c r="E58" s="18">
        <v>591056</v>
      </c>
      <c r="F58" s="19">
        <v>240193.93</v>
      </c>
      <c r="G58" s="20">
        <v>4.0800000000000003E-2</v>
      </c>
      <c r="H58" s="21"/>
      <c r="I58" s="22"/>
    </row>
    <row r="59" spans="1:9" ht="12.95" customHeight="1">
      <c r="A59" s="16"/>
      <c r="B59" s="17" t="s">
        <v>134</v>
      </c>
      <c r="C59" s="13" t="s">
        <v>135</v>
      </c>
      <c r="D59" s="13" t="s">
        <v>873</v>
      </c>
      <c r="E59" s="18">
        <v>1871917</v>
      </c>
      <c r="F59" s="19">
        <v>214898.32</v>
      </c>
      <c r="G59" s="20">
        <v>3.6499999999999998E-2</v>
      </c>
      <c r="H59" s="21"/>
      <c r="I59" s="22"/>
    </row>
    <row r="60" spans="1:9" ht="12.95" customHeight="1">
      <c r="A60" s="16"/>
      <c r="B60" s="17" t="s">
        <v>136</v>
      </c>
      <c r="C60" s="13" t="s">
        <v>137</v>
      </c>
      <c r="D60" s="13" t="s">
        <v>874</v>
      </c>
      <c r="E60" s="18">
        <v>1362033</v>
      </c>
      <c r="F60" s="19">
        <v>199615.26</v>
      </c>
      <c r="G60" s="20">
        <v>3.39E-2</v>
      </c>
      <c r="H60" s="21"/>
      <c r="I60" s="22"/>
    </row>
    <row r="61" spans="1:9" ht="12.95" customHeight="1">
      <c r="A61" s="3"/>
      <c r="B61" s="12" t="s">
        <v>125</v>
      </c>
      <c r="C61" s="13"/>
      <c r="D61" s="13"/>
      <c r="E61" s="13"/>
      <c r="F61" s="23">
        <v>906104.38</v>
      </c>
      <c r="G61" s="24">
        <v>0.15390000000000001</v>
      </c>
      <c r="H61" s="25"/>
      <c r="I61" s="26"/>
    </row>
    <row r="62" spans="1:9" ht="12.95" customHeight="1">
      <c r="A62" s="3"/>
      <c r="B62" s="27" t="s">
        <v>126</v>
      </c>
      <c r="C62" s="2"/>
      <c r="D62" s="2"/>
      <c r="E62" s="2"/>
      <c r="F62" s="25" t="s">
        <v>127</v>
      </c>
      <c r="G62" s="25" t="s">
        <v>127</v>
      </c>
      <c r="H62" s="25"/>
      <c r="I62" s="26"/>
    </row>
    <row r="63" spans="1:9" ht="12.95" customHeight="1">
      <c r="A63" s="3"/>
      <c r="B63" s="27" t="s">
        <v>125</v>
      </c>
      <c r="C63" s="2"/>
      <c r="D63" s="2"/>
      <c r="E63" s="2"/>
      <c r="F63" s="25" t="s">
        <v>127</v>
      </c>
      <c r="G63" s="25" t="s">
        <v>127</v>
      </c>
      <c r="H63" s="25"/>
      <c r="I63" s="26"/>
    </row>
    <row r="64" spans="1:9" ht="12.95" customHeight="1">
      <c r="A64" s="3"/>
      <c r="B64" s="27" t="s">
        <v>128</v>
      </c>
      <c r="C64" s="28"/>
      <c r="D64" s="2"/>
      <c r="E64" s="28"/>
      <c r="F64" s="23">
        <v>906104.38</v>
      </c>
      <c r="G64" s="24">
        <v>0.15390000000000001</v>
      </c>
      <c r="H64" s="25"/>
      <c r="I64" s="26"/>
    </row>
    <row r="65" spans="1:9" ht="12.95" customHeight="1">
      <c r="A65" s="3"/>
      <c r="B65" s="12" t="s">
        <v>152</v>
      </c>
      <c r="C65" s="13"/>
      <c r="D65" s="13"/>
      <c r="E65" s="13"/>
      <c r="F65" s="13"/>
      <c r="G65" s="13"/>
      <c r="H65" s="14"/>
      <c r="I65" s="15"/>
    </row>
    <row r="66" spans="1:9" ht="12.95" customHeight="1">
      <c r="A66" s="3"/>
      <c r="B66" s="12" t="s">
        <v>153</v>
      </c>
      <c r="C66" s="13"/>
      <c r="D66" s="13"/>
      <c r="E66" s="13"/>
      <c r="F66" s="3"/>
      <c r="G66" s="14"/>
      <c r="H66" s="14"/>
      <c r="I66" s="15"/>
    </row>
    <row r="67" spans="1:9" ht="12.95" customHeight="1">
      <c r="A67" s="16"/>
      <c r="B67" s="17" t="s">
        <v>852</v>
      </c>
      <c r="C67" s="13" t="s">
        <v>154</v>
      </c>
      <c r="D67" s="13" t="s">
        <v>553</v>
      </c>
      <c r="E67" s="18">
        <v>4000</v>
      </c>
      <c r="F67" s="19">
        <v>18696.060000000001</v>
      </c>
      <c r="G67" s="20">
        <v>3.2000000000000002E-3</v>
      </c>
      <c r="H67" s="29">
        <v>7.7850000000000003E-2</v>
      </c>
      <c r="I67" s="22"/>
    </row>
    <row r="68" spans="1:9" ht="12.95" customHeight="1">
      <c r="A68" s="16"/>
      <c r="B68" s="17" t="s">
        <v>853</v>
      </c>
      <c r="C68" s="13" t="s">
        <v>155</v>
      </c>
      <c r="D68" s="13" t="s">
        <v>553</v>
      </c>
      <c r="E68" s="18">
        <v>4000</v>
      </c>
      <c r="F68" s="19">
        <v>18663.88</v>
      </c>
      <c r="G68" s="20">
        <v>3.2000000000000002E-3</v>
      </c>
      <c r="H68" s="29">
        <v>7.7767000000000003E-2</v>
      </c>
      <c r="I68" s="22"/>
    </row>
    <row r="69" spans="1:9" ht="12.95" customHeight="1">
      <c r="A69" s="16"/>
      <c r="B69" s="17" t="s">
        <v>854</v>
      </c>
      <c r="C69" s="13" t="s">
        <v>156</v>
      </c>
      <c r="D69" s="13" t="s">
        <v>551</v>
      </c>
      <c r="E69" s="18">
        <v>4000</v>
      </c>
      <c r="F69" s="19">
        <v>18663.36</v>
      </c>
      <c r="G69" s="20">
        <v>3.2000000000000002E-3</v>
      </c>
      <c r="H69" s="29">
        <v>7.7799999999999994E-2</v>
      </c>
      <c r="I69" s="22"/>
    </row>
    <row r="70" spans="1:9" ht="12.95" customHeight="1">
      <c r="A70" s="16"/>
      <c r="B70" s="17" t="s">
        <v>855</v>
      </c>
      <c r="C70" s="13" t="s">
        <v>157</v>
      </c>
      <c r="D70" s="13" t="s">
        <v>555</v>
      </c>
      <c r="E70" s="18">
        <v>3500</v>
      </c>
      <c r="F70" s="19">
        <v>16644.740000000002</v>
      </c>
      <c r="G70" s="20">
        <v>2.8E-3</v>
      </c>
      <c r="H70" s="29">
        <v>7.7499999999999999E-2</v>
      </c>
      <c r="I70" s="22"/>
    </row>
    <row r="71" spans="1:9" ht="12.95" customHeight="1">
      <c r="A71" s="16"/>
      <c r="B71" s="17" t="s">
        <v>856</v>
      </c>
      <c r="C71" s="13" t="s">
        <v>158</v>
      </c>
      <c r="D71" s="13" t="s">
        <v>553</v>
      </c>
      <c r="E71" s="18">
        <v>3500</v>
      </c>
      <c r="F71" s="19">
        <v>16370.64</v>
      </c>
      <c r="G71" s="20">
        <v>2.8E-3</v>
      </c>
      <c r="H71" s="29">
        <v>7.8200000000000006E-2</v>
      </c>
      <c r="I71" s="22"/>
    </row>
    <row r="72" spans="1:9" ht="12.95" customHeight="1">
      <c r="A72" s="16"/>
      <c r="B72" s="17" t="s">
        <v>857</v>
      </c>
      <c r="C72" s="13" t="s">
        <v>159</v>
      </c>
      <c r="D72" s="13" t="s">
        <v>551</v>
      </c>
      <c r="E72" s="18">
        <v>3000</v>
      </c>
      <c r="F72" s="19">
        <v>14676.54</v>
      </c>
      <c r="G72" s="20">
        <v>2.5000000000000001E-3</v>
      </c>
      <c r="H72" s="29">
        <v>7.7351000000000003E-2</v>
      </c>
      <c r="I72" s="22"/>
    </row>
    <row r="73" spans="1:9" ht="12.95" customHeight="1">
      <c r="A73" s="16"/>
      <c r="B73" s="17" t="s">
        <v>858</v>
      </c>
      <c r="C73" s="13" t="s">
        <v>160</v>
      </c>
      <c r="D73" s="13" t="s">
        <v>553</v>
      </c>
      <c r="E73" s="18">
        <v>2500</v>
      </c>
      <c r="F73" s="19">
        <v>11672.23</v>
      </c>
      <c r="G73" s="20">
        <v>2E-3</v>
      </c>
      <c r="H73" s="29">
        <v>7.7499999999999999E-2</v>
      </c>
      <c r="I73" s="22"/>
    </row>
    <row r="74" spans="1:9" ht="12.95" customHeight="1">
      <c r="A74" s="16"/>
      <c r="B74" s="17" t="s">
        <v>859</v>
      </c>
      <c r="C74" s="13" t="s">
        <v>161</v>
      </c>
      <c r="D74" s="13" t="s">
        <v>566</v>
      </c>
      <c r="E74" s="18">
        <v>2500</v>
      </c>
      <c r="F74" s="19">
        <v>11667.59</v>
      </c>
      <c r="G74" s="20">
        <v>2E-3</v>
      </c>
      <c r="H74" s="29">
        <v>7.8201000000000007E-2</v>
      </c>
      <c r="I74" s="22"/>
    </row>
    <row r="75" spans="1:9" ht="12.95" customHeight="1">
      <c r="A75" s="16"/>
      <c r="B75" s="17" t="s">
        <v>860</v>
      </c>
      <c r="C75" s="13" t="s">
        <v>162</v>
      </c>
      <c r="D75" s="13" t="s">
        <v>553</v>
      </c>
      <c r="E75" s="18">
        <v>2500</v>
      </c>
      <c r="F75" s="19">
        <v>11661.93</v>
      </c>
      <c r="G75" s="20">
        <v>2E-3</v>
      </c>
      <c r="H75" s="29">
        <v>7.8299999999999995E-2</v>
      </c>
      <c r="I75" s="22"/>
    </row>
    <row r="76" spans="1:9" ht="12.95" customHeight="1">
      <c r="A76" s="16"/>
      <c r="B76" s="17" t="s">
        <v>861</v>
      </c>
      <c r="C76" s="13" t="s">
        <v>163</v>
      </c>
      <c r="D76" s="13" t="s">
        <v>566</v>
      </c>
      <c r="E76" s="18">
        <v>1500</v>
      </c>
      <c r="F76" s="19">
        <v>7380.96</v>
      </c>
      <c r="G76" s="20">
        <v>1.2999999999999999E-3</v>
      </c>
      <c r="H76" s="29">
        <v>7.6452000000000006E-2</v>
      </c>
      <c r="I76" s="22"/>
    </row>
    <row r="77" spans="1:9" ht="12.95" customHeight="1">
      <c r="A77" s="16"/>
      <c r="B77" s="17" t="s">
        <v>862</v>
      </c>
      <c r="C77" s="13" t="s">
        <v>164</v>
      </c>
      <c r="D77" s="13" t="s">
        <v>553</v>
      </c>
      <c r="E77" s="18">
        <v>1500</v>
      </c>
      <c r="F77" s="19">
        <v>7024.23</v>
      </c>
      <c r="G77" s="20">
        <v>1.1999999999999999E-3</v>
      </c>
      <c r="H77" s="29">
        <v>7.7499999999999999E-2</v>
      </c>
      <c r="I77" s="22"/>
    </row>
    <row r="78" spans="1:9" ht="12.95" customHeight="1">
      <c r="A78" s="16"/>
      <c r="B78" s="17" t="s">
        <v>863</v>
      </c>
      <c r="C78" s="13" t="s">
        <v>165</v>
      </c>
      <c r="D78" s="13" t="s">
        <v>551</v>
      </c>
      <c r="E78" s="18">
        <v>1000</v>
      </c>
      <c r="F78" s="19">
        <v>4920.08</v>
      </c>
      <c r="G78" s="20">
        <v>8.0000000000000004E-4</v>
      </c>
      <c r="H78" s="29">
        <v>7.6998999999999998E-2</v>
      </c>
      <c r="I78" s="22"/>
    </row>
    <row r="79" spans="1:9" ht="12.95" customHeight="1">
      <c r="A79" s="16"/>
      <c r="B79" s="17" t="s">
        <v>864</v>
      </c>
      <c r="C79" s="13" t="s">
        <v>166</v>
      </c>
      <c r="D79" s="13" t="s">
        <v>553</v>
      </c>
      <c r="E79" s="18">
        <v>1000</v>
      </c>
      <c r="F79" s="19">
        <v>4725.01</v>
      </c>
      <c r="G79" s="20">
        <v>8.0000000000000004E-4</v>
      </c>
      <c r="H79" s="29">
        <v>7.8100000000000003E-2</v>
      </c>
      <c r="I79" s="22"/>
    </row>
    <row r="80" spans="1:9" ht="12.95" customHeight="1">
      <c r="A80" s="16"/>
      <c r="B80" s="17" t="s">
        <v>865</v>
      </c>
      <c r="C80" s="13" t="s">
        <v>167</v>
      </c>
      <c r="D80" s="13" t="s">
        <v>551</v>
      </c>
      <c r="E80" s="18">
        <v>1000</v>
      </c>
      <c r="F80" s="19">
        <v>4684.84</v>
      </c>
      <c r="G80" s="20">
        <v>8.0000000000000004E-4</v>
      </c>
      <c r="H80" s="29">
        <v>7.8199000000000005E-2</v>
      </c>
      <c r="I80" s="22"/>
    </row>
    <row r="81" spans="1:9" ht="12.95" customHeight="1">
      <c r="A81" s="16"/>
      <c r="B81" s="17" t="s">
        <v>866</v>
      </c>
      <c r="C81" s="13" t="s">
        <v>168</v>
      </c>
      <c r="D81" s="13" t="s">
        <v>555</v>
      </c>
      <c r="E81" s="18">
        <v>500</v>
      </c>
      <c r="F81" s="19">
        <v>2446.13</v>
      </c>
      <c r="G81" s="20">
        <v>4.0000000000000002E-4</v>
      </c>
      <c r="H81" s="29">
        <v>7.7299999999999994E-2</v>
      </c>
      <c r="I81" s="22"/>
    </row>
    <row r="82" spans="1:9" ht="12.95" customHeight="1">
      <c r="A82" s="16"/>
      <c r="B82" s="17" t="s">
        <v>867</v>
      </c>
      <c r="C82" s="13" t="s">
        <v>169</v>
      </c>
      <c r="D82" s="13" t="s">
        <v>553</v>
      </c>
      <c r="E82" s="18">
        <v>500</v>
      </c>
      <c r="F82" s="19">
        <v>2369.9299999999998</v>
      </c>
      <c r="G82" s="20">
        <v>4.0000000000000002E-4</v>
      </c>
      <c r="H82" s="29">
        <v>7.7950000000000005E-2</v>
      </c>
      <c r="I82" s="22"/>
    </row>
    <row r="83" spans="1:9" ht="12.95" customHeight="1">
      <c r="A83" s="16"/>
      <c r="B83" s="17" t="s">
        <v>868</v>
      </c>
      <c r="C83" s="13" t="s">
        <v>170</v>
      </c>
      <c r="D83" s="13" t="s">
        <v>553</v>
      </c>
      <c r="E83" s="18">
        <v>500</v>
      </c>
      <c r="F83" s="19">
        <v>2341.7600000000002</v>
      </c>
      <c r="G83" s="20">
        <v>4.0000000000000002E-4</v>
      </c>
      <c r="H83" s="29">
        <v>7.8299999999999995E-2</v>
      </c>
      <c r="I83" s="22"/>
    </row>
    <row r="84" spans="1:9" ht="12.95" customHeight="1">
      <c r="A84" s="4"/>
      <c r="B84" s="12" t="s">
        <v>125</v>
      </c>
      <c r="C84" s="13"/>
      <c r="D84" s="13"/>
      <c r="E84" s="13"/>
      <c r="F84" s="23">
        <v>174609.91</v>
      </c>
      <c r="G84" s="24">
        <v>2.98E-2</v>
      </c>
      <c r="H84" s="25"/>
      <c r="I84" s="26"/>
    </row>
    <row r="85" spans="1:9" ht="12.95" customHeight="1">
      <c r="A85" s="3"/>
      <c r="B85" s="12" t="s">
        <v>171</v>
      </c>
      <c r="C85" s="13"/>
      <c r="D85" s="13"/>
      <c r="E85" s="13"/>
      <c r="F85" s="3"/>
      <c r="G85" s="14"/>
      <c r="H85" s="14"/>
      <c r="I85" s="15"/>
    </row>
    <row r="86" spans="1:9" ht="12.95" customHeight="1">
      <c r="A86" s="4"/>
      <c r="B86" s="17" t="s">
        <v>869</v>
      </c>
      <c r="C86" s="13" t="s">
        <v>172</v>
      </c>
      <c r="D86" s="13" t="s">
        <v>553</v>
      </c>
      <c r="E86" s="18">
        <v>500</v>
      </c>
      <c r="F86" s="19">
        <v>2470.9899999999998</v>
      </c>
      <c r="G86" s="20">
        <v>4.0000000000000002E-4</v>
      </c>
      <c r="H86" s="29">
        <v>8.2400000000000001E-2</v>
      </c>
      <c r="I86" s="22"/>
    </row>
    <row r="87" spans="1:9" ht="12.95" customHeight="1">
      <c r="A87" s="3"/>
      <c r="B87" s="12" t="s">
        <v>125</v>
      </c>
      <c r="C87" s="13"/>
      <c r="D87" s="13"/>
      <c r="E87" s="13"/>
      <c r="F87" s="23">
        <v>2470.9899999999998</v>
      </c>
      <c r="G87" s="24">
        <v>4.0000000000000002E-4</v>
      </c>
      <c r="H87" s="25"/>
      <c r="I87" s="26"/>
    </row>
    <row r="88" spans="1:9" ht="12.95" customHeight="1">
      <c r="A88" s="3"/>
      <c r="B88" s="12" t="s">
        <v>173</v>
      </c>
      <c r="C88" s="13"/>
      <c r="D88" s="13"/>
      <c r="E88" s="13"/>
      <c r="F88" s="3"/>
      <c r="G88" s="14"/>
      <c r="H88" s="14"/>
      <c r="I88" s="15"/>
    </row>
    <row r="89" spans="1:9" ht="12.95" customHeight="1">
      <c r="A89" s="16"/>
      <c r="B89" s="17" t="s">
        <v>174</v>
      </c>
      <c r="C89" s="13" t="s">
        <v>175</v>
      </c>
      <c r="D89" s="13" t="s">
        <v>176</v>
      </c>
      <c r="E89" s="18">
        <v>15000000</v>
      </c>
      <c r="F89" s="19">
        <v>14119.02</v>
      </c>
      <c r="G89" s="20">
        <v>2.3999999999999998E-3</v>
      </c>
      <c r="H89" s="29">
        <v>7.0949999999999999E-2</v>
      </c>
      <c r="I89" s="22"/>
    </row>
    <row r="90" spans="1:9" ht="12.95" customHeight="1">
      <c r="A90" s="16"/>
      <c r="B90" s="17" t="s">
        <v>177</v>
      </c>
      <c r="C90" s="13" t="s">
        <v>178</v>
      </c>
      <c r="D90" s="13" t="s">
        <v>176</v>
      </c>
      <c r="E90" s="18">
        <v>6000000</v>
      </c>
      <c r="F90" s="19">
        <v>5654.59</v>
      </c>
      <c r="G90" s="20">
        <v>1E-3</v>
      </c>
      <c r="H90" s="29">
        <v>7.1008000000000002E-2</v>
      </c>
      <c r="I90" s="22"/>
    </row>
    <row r="91" spans="1:9" ht="12.95" customHeight="1">
      <c r="A91" s="16"/>
      <c r="B91" s="17" t="s">
        <v>179</v>
      </c>
      <c r="C91" s="13" t="s">
        <v>180</v>
      </c>
      <c r="D91" s="13" t="s">
        <v>176</v>
      </c>
      <c r="E91" s="18">
        <v>500000</v>
      </c>
      <c r="F91" s="19">
        <v>490.88</v>
      </c>
      <c r="G91" s="20">
        <v>1E-4</v>
      </c>
      <c r="H91" s="29">
        <v>6.9926000000000002E-2</v>
      </c>
      <c r="I91" s="22"/>
    </row>
    <row r="92" spans="1:9" ht="12.95" customHeight="1">
      <c r="A92" s="4"/>
      <c r="B92" s="12" t="s">
        <v>125</v>
      </c>
      <c r="C92" s="13"/>
      <c r="D92" s="13"/>
      <c r="E92" s="13"/>
      <c r="F92" s="23">
        <v>20264.490000000002</v>
      </c>
      <c r="G92" s="24">
        <v>3.5000000000000001E-3</v>
      </c>
      <c r="H92" s="25"/>
      <c r="I92" s="26"/>
    </row>
    <row r="93" spans="1:9" ht="12.95" customHeight="1">
      <c r="A93" s="3"/>
      <c r="B93" s="27" t="s">
        <v>128</v>
      </c>
      <c r="C93" s="28"/>
      <c r="D93" s="2"/>
      <c r="E93" s="28"/>
      <c r="F93" s="23">
        <v>197345.39</v>
      </c>
      <c r="G93" s="24">
        <v>3.3700000000000001E-2</v>
      </c>
      <c r="H93" s="25"/>
      <c r="I93" s="26"/>
    </row>
    <row r="94" spans="1:9" ht="12.95" customHeight="1">
      <c r="A94" s="3"/>
      <c r="B94" s="12" t="s">
        <v>181</v>
      </c>
      <c r="C94" s="13"/>
      <c r="D94" s="13"/>
      <c r="E94" s="13"/>
      <c r="F94" s="13"/>
      <c r="G94" s="13"/>
      <c r="H94" s="14"/>
      <c r="I94" s="15"/>
    </row>
    <row r="95" spans="1:9" ht="12.95" customHeight="1">
      <c r="A95" s="16"/>
      <c r="B95" s="17" t="s">
        <v>182</v>
      </c>
      <c r="C95" s="13"/>
      <c r="D95" s="13"/>
      <c r="E95" s="18"/>
      <c r="F95" s="19">
        <v>519995</v>
      </c>
      <c r="G95" s="20">
        <v>8.8300000000000003E-2</v>
      </c>
      <c r="H95" s="29">
        <v>6.6566745859699197E-2</v>
      </c>
      <c r="I95" s="22"/>
    </row>
    <row r="96" spans="1:9" ht="12.95" customHeight="1">
      <c r="A96" s="4"/>
      <c r="B96" s="12" t="s">
        <v>125</v>
      </c>
      <c r="C96" s="13"/>
      <c r="D96" s="13"/>
      <c r="E96" s="13"/>
      <c r="F96" s="23">
        <v>519995</v>
      </c>
      <c r="G96" s="24">
        <v>8.8300000000000003E-2</v>
      </c>
      <c r="H96" s="25"/>
      <c r="I96" s="26"/>
    </row>
    <row r="97" spans="1:9" ht="12.95" customHeight="1">
      <c r="A97" s="3"/>
      <c r="B97" s="27" t="s">
        <v>128</v>
      </c>
      <c r="C97" s="28"/>
      <c r="D97" s="2"/>
      <c r="E97" s="28"/>
      <c r="F97" s="23">
        <v>519995</v>
      </c>
      <c r="G97" s="24">
        <v>8.8300000000000003E-2</v>
      </c>
      <c r="H97" s="25"/>
      <c r="I97" s="26"/>
    </row>
    <row r="98" spans="1:9" ht="12.95" customHeight="1">
      <c r="A98" s="4"/>
      <c r="B98" s="27" t="s">
        <v>183</v>
      </c>
      <c r="C98" s="13"/>
      <c r="D98" s="2"/>
      <c r="E98" s="13"/>
      <c r="F98" s="30">
        <f>639653.06+F121</f>
        <v>8610.1800000000512</v>
      </c>
      <c r="G98" s="24">
        <f>10.82%+G121</f>
        <v>1.0817803594269232E-3</v>
      </c>
      <c r="H98" s="25"/>
      <c r="I98" s="26"/>
    </row>
    <row r="99" spans="1:9" ht="12.95" customHeight="1" thickBot="1">
      <c r="A99" s="3"/>
      <c r="B99" s="31" t="s">
        <v>184</v>
      </c>
      <c r="C99" s="32"/>
      <c r="D99" s="32"/>
      <c r="E99" s="32"/>
      <c r="F99" s="33">
        <v>5890051.4900000002</v>
      </c>
      <c r="G99" s="34">
        <v>1</v>
      </c>
      <c r="H99" s="35"/>
      <c r="I99" s="36"/>
    </row>
    <row r="100" spans="1:9" ht="12.95" customHeight="1">
      <c r="A100" s="3"/>
      <c r="B100" s="6"/>
      <c r="C100" s="3"/>
      <c r="D100" s="3"/>
      <c r="E100" s="3"/>
      <c r="F100" s="3"/>
      <c r="G100" s="3"/>
      <c r="H100" s="3"/>
      <c r="I100" s="3"/>
    </row>
    <row r="101" spans="1:9" ht="12.95" customHeight="1" thickBot="1">
      <c r="A101" s="3"/>
      <c r="B101" s="327" t="s">
        <v>138</v>
      </c>
      <c r="C101" s="328"/>
      <c r="D101" s="328"/>
      <c r="E101" s="328"/>
      <c r="F101" s="328"/>
      <c r="G101" s="328"/>
      <c r="H101" s="328"/>
    </row>
    <row r="102" spans="1:9" ht="25.5">
      <c r="A102" s="3"/>
      <c r="B102" s="329" t="s">
        <v>10</v>
      </c>
      <c r="C102" s="330"/>
      <c r="D102" s="330" t="s">
        <v>444</v>
      </c>
      <c r="E102" s="330" t="s">
        <v>13</v>
      </c>
      <c r="F102" s="350" t="s">
        <v>850</v>
      </c>
      <c r="G102" s="330" t="s">
        <v>851</v>
      </c>
      <c r="H102" s="331" t="s">
        <v>875</v>
      </c>
    </row>
    <row r="103" spans="1:9" ht="12.95" customHeight="1">
      <c r="A103" s="3"/>
      <c r="B103" s="332" t="s">
        <v>139</v>
      </c>
      <c r="C103" s="13"/>
      <c r="D103" s="13"/>
      <c r="E103" s="13"/>
      <c r="F103" s="351"/>
      <c r="G103" s="348"/>
      <c r="H103" s="333"/>
    </row>
    <row r="104" spans="1:9" ht="12.95" customHeight="1">
      <c r="A104" s="16"/>
      <c r="B104" s="334" t="s">
        <v>140</v>
      </c>
      <c r="C104" s="13"/>
      <c r="D104" s="13"/>
      <c r="E104" s="18">
        <v>-1200</v>
      </c>
      <c r="F104" s="19">
        <v>-42.01</v>
      </c>
      <c r="G104" s="349" t="s">
        <v>118</v>
      </c>
      <c r="H104" s="335"/>
    </row>
    <row r="105" spans="1:9" ht="12.95" customHeight="1">
      <c r="A105" s="16"/>
      <c r="B105" s="334" t="s">
        <v>141</v>
      </c>
      <c r="C105" s="13"/>
      <c r="D105" s="13"/>
      <c r="E105" s="18">
        <v>-7000</v>
      </c>
      <c r="F105" s="19">
        <v>-82.04</v>
      </c>
      <c r="G105" s="349" t="s">
        <v>118</v>
      </c>
      <c r="H105" s="335"/>
    </row>
    <row r="106" spans="1:9" ht="12.95" customHeight="1">
      <c r="A106" s="16"/>
      <c r="B106" s="334" t="s">
        <v>142</v>
      </c>
      <c r="C106" s="13"/>
      <c r="D106" s="13"/>
      <c r="E106" s="18">
        <v>-23100</v>
      </c>
      <c r="F106" s="19">
        <v>-135.38</v>
      </c>
      <c r="G106" s="349" t="s">
        <v>118</v>
      </c>
      <c r="H106" s="335"/>
    </row>
    <row r="107" spans="1:9" ht="12.95" customHeight="1">
      <c r="A107" s="16"/>
      <c r="B107" s="334" t="s">
        <v>143</v>
      </c>
      <c r="C107" s="13"/>
      <c r="D107" s="13"/>
      <c r="E107" s="18">
        <v>-15000</v>
      </c>
      <c r="F107" s="19">
        <v>-441.64</v>
      </c>
      <c r="G107" s="20">
        <v>-1E-4</v>
      </c>
      <c r="H107" s="335"/>
    </row>
    <row r="108" spans="1:9" ht="12.95" customHeight="1">
      <c r="A108" s="16"/>
      <c r="B108" s="334" t="s">
        <v>144</v>
      </c>
      <c r="C108" s="13"/>
      <c r="D108" s="13"/>
      <c r="E108" s="18">
        <v>-23700</v>
      </c>
      <c r="F108" s="19">
        <v>-574.91</v>
      </c>
      <c r="G108" s="20">
        <v>-1E-4</v>
      </c>
      <c r="H108" s="335"/>
    </row>
    <row r="109" spans="1:9" ht="12.95" customHeight="1">
      <c r="A109" s="16"/>
      <c r="B109" s="334" t="s">
        <v>145</v>
      </c>
      <c r="C109" s="13"/>
      <c r="D109" s="13"/>
      <c r="E109" s="18">
        <v>-367500</v>
      </c>
      <c r="F109" s="19">
        <v>-1024.5899999999999</v>
      </c>
      <c r="G109" s="20">
        <v>-2.0000000000000001E-4</v>
      </c>
      <c r="H109" s="335"/>
    </row>
    <row r="110" spans="1:9" ht="12.95" customHeight="1">
      <c r="A110" s="16"/>
      <c r="B110" s="334" t="s">
        <v>146</v>
      </c>
      <c r="C110" s="13"/>
      <c r="D110" s="13"/>
      <c r="E110" s="18">
        <v>-675000</v>
      </c>
      <c r="F110" s="19">
        <v>-1331.44</v>
      </c>
      <c r="G110" s="20">
        <v>-2.0000000000000001E-4</v>
      </c>
      <c r="H110" s="335"/>
    </row>
    <row r="111" spans="1:9" ht="12.95" customHeight="1">
      <c r="A111" s="16"/>
      <c r="B111" s="334" t="s">
        <v>147</v>
      </c>
      <c r="C111" s="13"/>
      <c r="D111" s="13"/>
      <c r="E111" s="18">
        <v>-148200</v>
      </c>
      <c r="F111" s="19">
        <v>-1900.74</v>
      </c>
      <c r="G111" s="20">
        <v>-2.9999999999999997E-4</v>
      </c>
      <c r="H111" s="335"/>
    </row>
    <row r="112" spans="1:9" ht="12.95" customHeight="1">
      <c r="A112" s="16"/>
      <c r="B112" s="334" t="s">
        <v>148</v>
      </c>
      <c r="C112" s="13"/>
      <c r="D112" s="13"/>
      <c r="E112" s="18">
        <v>-56525</v>
      </c>
      <c r="F112" s="19">
        <v>-2331.8000000000002</v>
      </c>
      <c r="G112" s="20">
        <v>-4.0000000000000002E-4</v>
      </c>
      <c r="H112" s="335"/>
    </row>
    <row r="113" spans="1:9" ht="12.95" customHeight="1">
      <c r="A113" s="16"/>
      <c r="B113" s="334" t="s">
        <v>149</v>
      </c>
      <c r="C113" s="13"/>
      <c r="D113" s="13"/>
      <c r="E113" s="18">
        <v>-246525</v>
      </c>
      <c r="F113" s="19">
        <v>-2360.35</v>
      </c>
      <c r="G113" s="20">
        <v>-4.0000000000000002E-4</v>
      </c>
      <c r="H113" s="335"/>
    </row>
    <row r="114" spans="1:9" ht="12.95" customHeight="1">
      <c r="A114" s="16"/>
      <c r="B114" s="334" t="s">
        <v>150</v>
      </c>
      <c r="C114" s="13"/>
      <c r="D114" s="13"/>
      <c r="E114" s="18">
        <v>-265000</v>
      </c>
      <c r="F114" s="19">
        <v>-3928.1</v>
      </c>
      <c r="G114" s="20">
        <v>-6.9999999999999999E-4</v>
      </c>
      <c r="H114" s="335"/>
    </row>
    <row r="115" spans="1:9" ht="12.95" customHeight="1">
      <c r="A115" s="16"/>
      <c r="B115" s="334" t="s">
        <v>151</v>
      </c>
      <c r="C115" s="13"/>
      <c r="D115" s="13"/>
      <c r="E115" s="18">
        <v>-362250</v>
      </c>
      <c r="F115" s="19">
        <v>-23654.38</v>
      </c>
      <c r="G115" s="20">
        <v>-4.0000000000000001E-3</v>
      </c>
      <c r="H115" s="335"/>
    </row>
    <row r="116" spans="1:9" ht="12.95" customHeight="1">
      <c r="A116" s="275"/>
      <c r="B116" s="332" t="s">
        <v>125</v>
      </c>
      <c r="C116" s="13"/>
      <c r="D116" s="13"/>
      <c r="E116" s="13"/>
      <c r="F116" s="23">
        <v>-37807.379999999997</v>
      </c>
      <c r="G116" s="24">
        <v>-6.4000000000000003E-3</v>
      </c>
      <c r="H116" s="336"/>
    </row>
    <row r="117" spans="1:9" s="41" customFormat="1" ht="12.95" customHeight="1">
      <c r="A117" s="37"/>
      <c r="B117" s="337" t="s">
        <v>417</v>
      </c>
      <c r="C117" s="38"/>
      <c r="D117" s="38"/>
      <c r="E117" s="38"/>
      <c r="F117" s="39"/>
      <c r="G117" s="40"/>
      <c r="H117" s="338"/>
    </row>
    <row r="118" spans="1:9" s="41" customFormat="1" ht="12.95" customHeight="1">
      <c r="A118" s="37"/>
      <c r="B118" s="339" t="s">
        <v>418</v>
      </c>
      <c r="C118" s="38"/>
      <c r="D118" s="38"/>
      <c r="E118" s="42">
        <v>-25000000</v>
      </c>
      <c r="F118" s="43">
        <v>-20742.5</v>
      </c>
      <c r="G118" s="44">
        <v>-3.521616071348709E-3</v>
      </c>
      <c r="H118" s="338"/>
    </row>
    <row r="119" spans="1:9" s="41" customFormat="1" ht="12.95" customHeight="1">
      <c r="A119" s="37"/>
      <c r="B119" s="340" t="s">
        <v>419</v>
      </c>
      <c r="C119" s="38"/>
      <c r="D119" s="38"/>
      <c r="E119" s="42">
        <v>-690000000</v>
      </c>
      <c r="F119" s="43">
        <v>-572493</v>
      </c>
      <c r="G119" s="44">
        <v>-9.7196603569224369E-2</v>
      </c>
      <c r="H119" s="338"/>
    </row>
    <row r="120" spans="1:9" s="41" customFormat="1" ht="12.95" customHeight="1">
      <c r="A120" s="4"/>
      <c r="B120" s="341" t="s">
        <v>125</v>
      </c>
      <c r="C120" s="38"/>
      <c r="D120" s="38"/>
      <c r="E120" s="38"/>
      <c r="F120" s="39">
        <f>SUM(F118:F119)</f>
        <v>-593235.5</v>
      </c>
      <c r="G120" s="40">
        <f>SUM(G118:G119)</f>
        <v>-0.10071821964057308</v>
      </c>
      <c r="H120" s="338"/>
    </row>
    <row r="121" spans="1:9" ht="12.95" customHeight="1" thickBot="1">
      <c r="A121" s="3"/>
      <c r="B121" s="342" t="s">
        <v>128</v>
      </c>
      <c r="C121" s="343"/>
      <c r="D121" s="344"/>
      <c r="E121" s="343"/>
      <c r="F121" s="345">
        <f>F116+F120</f>
        <v>-631042.88</v>
      </c>
      <c r="G121" s="346">
        <f>G116+G120</f>
        <v>-0.10711821964057308</v>
      </c>
      <c r="H121" s="347"/>
    </row>
    <row r="122" spans="1:9" ht="12.95" customHeight="1">
      <c r="A122" s="3"/>
      <c r="B122" s="4"/>
      <c r="C122" s="3"/>
      <c r="D122" s="3"/>
      <c r="E122" s="3"/>
      <c r="F122" s="3"/>
      <c r="G122" s="3"/>
      <c r="H122" s="3"/>
    </row>
    <row r="123" spans="1:9" ht="12.95" customHeight="1">
      <c r="A123" s="3"/>
      <c r="B123" s="4"/>
      <c r="C123" s="3"/>
      <c r="D123" s="3"/>
      <c r="E123" s="3"/>
      <c r="F123" s="3"/>
      <c r="G123" s="3"/>
      <c r="H123" s="3"/>
      <c r="I123" s="3"/>
    </row>
    <row r="124" spans="1:9" ht="12.95" customHeight="1">
      <c r="A124" s="3"/>
      <c r="B124" s="4" t="s">
        <v>187</v>
      </c>
      <c r="C124" s="3"/>
      <c r="D124" s="3"/>
      <c r="E124" s="3"/>
      <c r="F124" s="323"/>
      <c r="G124" s="3"/>
      <c r="H124" s="3"/>
      <c r="I124" s="3"/>
    </row>
    <row r="125" spans="1:9" ht="12.95" customHeight="1">
      <c r="A125" s="3"/>
      <c r="B125" s="4" t="s">
        <v>188</v>
      </c>
      <c r="C125" s="3"/>
      <c r="D125" s="3"/>
      <c r="E125" s="3"/>
      <c r="F125" s="3"/>
      <c r="G125" s="3"/>
      <c r="H125" s="3"/>
      <c r="I125" s="3"/>
    </row>
    <row r="126" spans="1:9" ht="12.95" customHeight="1">
      <c r="A126" s="3"/>
      <c r="B126" s="650" t="s">
        <v>189</v>
      </c>
      <c r="C126" s="650"/>
      <c r="D126" s="650"/>
      <c r="E126" s="3"/>
      <c r="F126" s="3"/>
      <c r="G126" s="3"/>
      <c r="H126" s="3"/>
      <c r="I126" s="3"/>
    </row>
    <row r="127" spans="1:9" ht="12.95" customHeight="1" thickBot="1">
      <c r="A127" s="3"/>
      <c r="B127" s="4"/>
      <c r="C127" s="3"/>
      <c r="D127" s="3"/>
      <c r="E127" s="3"/>
      <c r="F127" s="3"/>
      <c r="G127" s="3"/>
      <c r="H127" s="3"/>
      <c r="I127" s="3"/>
    </row>
    <row r="128" spans="1:9">
      <c r="B128" s="45" t="s">
        <v>420</v>
      </c>
      <c r="C128" s="46"/>
      <c r="D128" s="46"/>
      <c r="E128" s="47"/>
      <c r="F128" s="48"/>
      <c r="G128" s="48"/>
      <c r="H128" s="49"/>
      <c r="I128" s="50"/>
    </row>
    <row r="129" spans="2:9">
      <c r="B129" s="651" t="s">
        <v>421</v>
      </c>
      <c r="C129" s="652"/>
      <c r="D129" s="652"/>
      <c r="E129" s="652"/>
      <c r="F129" s="652"/>
      <c r="G129" s="652"/>
      <c r="H129" s="51"/>
      <c r="I129" s="50"/>
    </row>
    <row r="130" spans="2:9">
      <c r="B130" s="52" t="s">
        <v>422</v>
      </c>
      <c r="C130" s="53"/>
      <c r="D130" s="53"/>
      <c r="E130" s="53"/>
      <c r="F130" s="53"/>
      <c r="G130" s="54"/>
      <c r="H130" s="55"/>
      <c r="I130" s="50"/>
    </row>
    <row r="131" spans="2:9">
      <c r="B131" s="52" t="s">
        <v>423</v>
      </c>
      <c r="C131" s="53"/>
      <c r="D131" s="53"/>
      <c r="E131" s="53"/>
      <c r="F131" s="53"/>
      <c r="G131" s="54"/>
      <c r="H131" s="55"/>
      <c r="I131" s="50"/>
    </row>
    <row r="132" spans="2:9" ht="15.75" thickBot="1">
      <c r="B132" s="56"/>
      <c r="C132" s="57"/>
      <c r="D132" s="57"/>
      <c r="E132" s="58"/>
      <c r="F132" s="59"/>
      <c r="G132" s="59"/>
      <c r="H132" s="60"/>
      <c r="I132" s="50"/>
    </row>
    <row r="133" spans="2:9" ht="15.75" thickBot="1">
      <c r="B133" s="52"/>
      <c r="C133" s="53"/>
      <c r="D133" s="53"/>
      <c r="E133" s="61"/>
      <c r="F133" s="54"/>
      <c r="G133" s="54"/>
      <c r="H133" s="55"/>
      <c r="I133" s="50"/>
    </row>
    <row r="134" spans="2:9">
      <c r="B134" s="45" t="s">
        <v>424</v>
      </c>
      <c r="C134" s="46"/>
      <c r="D134" s="46"/>
      <c r="E134" s="46"/>
      <c r="F134" s="46"/>
      <c r="G134" s="48"/>
      <c r="H134" s="49"/>
      <c r="I134" s="50"/>
    </row>
    <row r="135" spans="2:9">
      <c r="B135" s="52" t="s">
        <v>425</v>
      </c>
      <c r="C135" s="53"/>
      <c r="D135" s="62"/>
      <c r="E135" s="62"/>
      <c r="F135" s="53"/>
      <c r="G135" s="54"/>
      <c r="H135" s="55"/>
      <c r="I135" s="50"/>
    </row>
    <row r="136" spans="2:9" ht="40.5">
      <c r="B136" s="653" t="s">
        <v>426</v>
      </c>
      <c r="C136" s="655" t="s">
        <v>427</v>
      </c>
      <c r="D136" s="63" t="s">
        <v>428</v>
      </c>
      <c r="E136" s="63" t="s">
        <v>428</v>
      </c>
      <c r="F136" s="63" t="s">
        <v>429</v>
      </c>
      <c r="G136" s="54"/>
      <c r="H136" s="55"/>
      <c r="I136" s="50"/>
    </row>
    <row r="137" spans="2:9">
      <c r="B137" s="654"/>
      <c r="C137" s="656"/>
      <c r="D137" s="63" t="s">
        <v>430</v>
      </c>
      <c r="E137" s="63" t="s">
        <v>431</v>
      </c>
      <c r="F137" s="63" t="s">
        <v>430</v>
      </c>
      <c r="G137" s="54"/>
      <c r="H137" s="55"/>
      <c r="I137" s="50"/>
    </row>
    <row r="138" spans="2:9">
      <c r="B138" s="424" t="s">
        <v>127</v>
      </c>
      <c r="C138" s="425" t="s">
        <v>127</v>
      </c>
      <c r="D138" s="425" t="s">
        <v>127</v>
      </c>
      <c r="E138" s="425" t="s">
        <v>127</v>
      </c>
      <c r="F138" s="425" t="s">
        <v>127</v>
      </c>
      <c r="G138" s="54"/>
      <c r="H138" s="55"/>
      <c r="I138" s="50"/>
    </row>
    <row r="139" spans="2:9">
      <c r="B139" s="368" t="s">
        <v>432</v>
      </c>
      <c r="C139" s="353"/>
      <c r="D139" s="353"/>
      <c r="E139" s="353"/>
      <c r="F139" s="353"/>
      <c r="G139" s="354"/>
      <c r="H139" s="355"/>
      <c r="I139" s="50"/>
    </row>
    <row r="140" spans="2:9">
      <c r="B140" s="369"/>
      <c r="C140" s="78"/>
      <c r="D140" s="78"/>
      <c r="E140" s="78"/>
      <c r="F140" s="78"/>
      <c r="G140" s="354"/>
      <c r="H140" s="355"/>
      <c r="I140" s="50"/>
    </row>
    <row r="141" spans="2:9">
      <c r="B141" s="369" t="s">
        <v>433</v>
      </c>
      <c r="C141" s="78"/>
      <c r="D141" s="78"/>
      <c r="E141" s="78"/>
      <c r="F141" s="78"/>
      <c r="G141" s="354"/>
      <c r="H141" s="355"/>
      <c r="I141" s="50"/>
    </row>
    <row r="142" spans="2:9">
      <c r="B142" s="356"/>
      <c r="C142" s="78"/>
      <c r="D142" s="78"/>
      <c r="E142" s="78"/>
      <c r="F142" s="78"/>
      <c r="G142" s="354"/>
      <c r="H142" s="355"/>
      <c r="I142" s="50"/>
    </row>
    <row r="143" spans="2:9">
      <c r="B143" s="369" t="s">
        <v>434</v>
      </c>
      <c r="C143" s="78"/>
      <c r="D143" s="78"/>
      <c r="E143" s="78"/>
      <c r="F143" s="78"/>
      <c r="G143" s="354"/>
      <c r="H143" s="355"/>
      <c r="I143" s="50"/>
    </row>
    <row r="144" spans="2:9">
      <c r="B144" s="357" t="s">
        <v>435</v>
      </c>
      <c r="C144" s="426" t="s">
        <v>436</v>
      </c>
      <c r="D144" s="426" t="s">
        <v>470</v>
      </c>
      <c r="E144" s="78"/>
      <c r="F144" s="371"/>
      <c r="G144" s="354"/>
      <c r="H144" s="355"/>
      <c r="I144" s="50"/>
    </row>
    <row r="145" spans="2:9">
      <c r="B145" s="357" t="s">
        <v>437</v>
      </c>
      <c r="C145" s="358">
        <v>71.974599999999995</v>
      </c>
      <c r="D145" s="372">
        <v>74.790099999999995</v>
      </c>
      <c r="E145" s="78"/>
      <c r="F145" s="371"/>
      <c r="G145" s="354"/>
      <c r="H145" s="355"/>
      <c r="I145" s="50"/>
    </row>
    <row r="146" spans="2:9">
      <c r="B146" s="357" t="s">
        <v>438</v>
      </c>
      <c r="C146" s="358">
        <v>66.7209</v>
      </c>
      <c r="D146" s="372">
        <v>69.289900000000003</v>
      </c>
      <c r="E146" s="78"/>
      <c r="F146" s="371"/>
      <c r="G146" s="354"/>
      <c r="H146" s="355"/>
      <c r="I146" s="50"/>
    </row>
    <row r="147" spans="2:9">
      <c r="B147" s="356"/>
      <c r="C147" s="78"/>
      <c r="D147" s="78"/>
      <c r="E147" s="78"/>
      <c r="F147" s="371"/>
      <c r="G147" s="354"/>
      <c r="H147" s="355"/>
      <c r="I147" s="50"/>
    </row>
    <row r="148" spans="2:9">
      <c r="B148" s="369" t="s">
        <v>471</v>
      </c>
      <c r="C148" s="373"/>
      <c r="D148" s="373"/>
      <c r="E148" s="373"/>
      <c r="F148" s="371"/>
      <c r="G148" s="354"/>
      <c r="H148" s="355"/>
      <c r="I148" s="50"/>
    </row>
    <row r="149" spans="2:9">
      <c r="B149" s="369"/>
      <c r="C149" s="373"/>
      <c r="D149" s="373"/>
      <c r="E149" s="373"/>
      <c r="F149" s="78"/>
      <c r="G149" s="354"/>
      <c r="H149" s="355"/>
      <c r="I149" s="50"/>
    </row>
    <row r="150" spans="2:9">
      <c r="B150" s="369" t="s">
        <v>472</v>
      </c>
      <c r="C150" s="373"/>
      <c r="D150" s="373"/>
      <c r="E150" s="373"/>
      <c r="F150" s="78"/>
      <c r="G150" s="354"/>
      <c r="H150" s="355"/>
      <c r="I150" s="50"/>
    </row>
    <row r="151" spans="2:9">
      <c r="B151" s="369"/>
      <c r="C151" s="373"/>
      <c r="D151" s="373"/>
      <c r="E151" s="373"/>
      <c r="F151" s="78"/>
      <c r="G151" s="359"/>
      <c r="H151" s="360"/>
      <c r="I151" s="50"/>
    </row>
    <row r="152" spans="2:9">
      <c r="B152" s="369" t="s">
        <v>479</v>
      </c>
      <c r="C152" s="373"/>
      <c r="D152" s="373"/>
      <c r="E152" s="374"/>
      <c r="F152" s="361"/>
      <c r="G152" s="354"/>
      <c r="H152" s="355"/>
      <c r="I152" s="50"/>
    </row>
    <row r="153" spans="2:9">
      <c r="B153" s="375" t="s">
        <v>439</v>
      </c>
      <c r="C153" s="373"/>
      <c r="D153" s="373"/>
      <c r="E153" s="376"/>
      <c r="F153" s="78"/>
      <c r="G153" s="354"/>
      <c r="H153" s="355"/>
      <c r="I153" s="50"/>
    </row>
    <row r="154" spans="2:9">
      <c r="B154" s="377"/>
      <c r="C154" s="373"/>
      <c r="D154" s="373"/>
      <c r="E154" s="373"/>
      <c r="F154" s="78"/>
      <c r="G154" s="354"/>
      <c r="H154" s="355"/>
      <c r="I154" s="50"/>
    </row>
    <row r="155" spans="2:9">
      <c r="B155" s="378" t="s">
        <v>485</v>
      </c>
      <c r="C155" s="373"/>
      <c r="D155" s="373"/>
      <c r="E155" s="376"/>
      <c r="F155" s="362"/>
      <c r="G155" s="354"/>
      <c r="H155" s="355"/>
      <c r="I155" s="50"/>
    </row>
    <row r="156" spans="2:9" ht="17.45" customHeight="1">
      <c r="B156" s="378"/>
      <c r="C156" s="379"/>
      <c r="D156" s="379"/>
      <c r="E156" s="373"/>
      <c r="F156" s="353"/>
      <c r="G156" s="354"/>
      <c r="H156" s="355"/>
      <c r="I156" s="50"/>
    </row>
    <row r="157" spans="2:9" s="67" customFormat="1">
      <c r="B157" s="378" t="s">
        <v>486</v>
      </c>
      <c r="C157" s="379"/>
      <c r="D157" s="379"/>
      <c r="E157" s="68"/>
      <c r="F157" s="68"/>
      <c r="G157" s="363"/>
      <c r="H157" s="364"/>
      <c r="I157" s="69"/>
    </row>
    <row r="158" spans="2:9">
      <c r="B158" s="377"/>
      <c r="C158" s="379"/>
      <c r="D158" s="379"/>
      <c r="E158" s="373"/>
      <c r="F158" s="353"/>
      <c r="G158" s="354"/>
      <c r="H158" s="355"/>
      <c r="I158" s="50"/>
    </row>
    <row r="159" spans="2:9">
      <c r="B159" s="369" t="s">
        <v>483</v>
      </c>
      <c r="C159" s="373"/>
      <c r="D159" s="373"/>
      <c r="E159" s="380"/>
      <c r="F159" s="78"/>
      <c r="G159" s="354"/>
      <c r="H159" s="355"/>
      <c r="I159" s="50"/>
    </row>
    <row r="160" spans="2:9">
      <c r="B160" s="369"/>
      <c r="C160" s="376"/>
      <c r="D160" s="373"/>
      <c r="E160" s="381"/>
      <c r="F160" s="354"/>
      <c r="G160" s="354"/>
      <c r="H160" s="355"/>
      <c r="I160" s="50"/>
    </row>
    <row r="161" spans="2:9">
      <c r="B161" s="382" t="s">
        <v>878</v>
      </c>
      <c r="C161" s="373"/>
      <c r="D161" s="373"/>
      <c r="E161" s="373"/>
      <c r="F161" s="78"/>
      <c r="G161" s="354"/>
      <c r="H161" s="355"/>
      <c r="I161" s="50"/>
    </row>
    <row r="162" spans="2:9">
      <c r="B162" s="382"/>
      <c r="C162" s="373"/>
      <c r="D162" s="373"/>
      <c r="E162" s="354"/>
      <c r="F162" s="354"/>
      <c r="G162" s="354"/>
      <c r="H162" s="355"/>
      <c r="I162" s="50"/>
    </row>
    <row r="163" spans="2:9">
      <c r="B163" s="382" t="s">
        <v>877</v>
      </c>
      <c r="C163" s="373"/>
      <c r="D163" s="373"/>
      <c r="E163" s="354"/>
      <c r="F163" s="354"/>
      <c r="G163" s="354"/>
      <c r="H163" s="355"/>
      <c r="I163" s="50"/>
    </row>
    <row r="164" spans="2:9">
      <c r="B164" s="369"/>
      <c r="C164" s="373"/>
      <c r="D164" s="373"/>
      <c r="E164" s="373"/>
      <c r="F164" s="354"/>
      <c r="G164" s="354"/>
      <c r="H164" s="355"/>
      <c r="I164" s="50"/>
    </row>
    <row r="165" spans="2:9">
      <c r="B165" s="369" t="s">
        <v>473</v>
      </c>
      <c r="C165" s="373"/>
      <c r="D165" s="373"/>
      <c r="E165" s="373"/>
      <c r="F165" s="78"/>
      <c r="G165" s="354"/>
      <c r="H165" s="355"/>
      <c r="I165" s="50"/>
    </row>
    <row r="166" spans="2:9">
      <c r="B166" s="375"/>
      <c r="C166" s="383"/>
      <c r="D166" s="383"/>
      <c r="E166" s="383"/>
      <c r="F166" s="384"/>
      <c r="G166" s="354"/>
      <c r="H166" s="355"/>
      <c r="I166" s="50"/>
    </row>
    <row r="167" spans="2:9">
      <c r="B167" s="375" t="s">
        <v>440</v>
      </c>
      <c r="C167" s="383"/>
      <c r="D167" s="383"/>
      <c r="E167" s="383"/>
      <c r="F167" s="384"/>
      <c r="G167" s="354"/>
      <c r="H167" s="355"/>
      <c r="I167" s="50"/>
    </row>
    <row r="168" spans="2:9" ht="15.75" thickBot="1">
      <c r="B168" s="375"/>
      <c r="C168" s="383"/>
      <c r="D168" s="383"/>
      <c r="E168" s="383"/>
      <c r="F168" s="384"/>
      <c r="G168" s="354"/>
      <c r="H168" s="355"/>
      <c r="I168" s="50"/>
    </row>
    <row r="169" spans="2:9">
      <c r="B169" s="385" t="s">
        <v>441</v>
      </c>
      <c r="C169" s="386"/>
      <c r="D169" s="386"/>
      <c r="E169" s="386"/>
      <c r="F169" s="386"/>
      <c r="G169" s="365"/>
      <c r="H169" s="366"/>
      <c r="I169" s="50"/>
    </row>
    <row r="170" spans="2:9">
      <c r="B170" s="369"/>
      <c r="C170" s="383"/>
      <c r="D170" s="383"/>
      <c r="E170" s="383"/>
      <c r="F170" s="383"/>
      <c r="G170" s="354"/>
      <c r="H170" s="355"/>
      <c r="I170" s="50"/>
    </row>
    <row r="171" spans="2:9" ht="15.75" customHeight="1">
      <c r="B171" s="180" t="s">
        <v>879</v>
      </c>
      <c r="C171" s="383"/>
      <c r="D171" s="383"/>
      <c r="E171" s="383"/>
      <c r="F171" s="384"/>
      <c r="G171" s="384"/>
      <c r="H171" s="355"/>
      <c r="I171" s="50"/>
    </row>
    <row r="172" spans="2:9" ht="38.25">
      <c r="B172" s="387" t="s">
        <v>442</v>
      </c>
      <c r="C172" s="388" t="s">
        <v>443</v>
      </c>
      <c r="D172" s="388" t="s">
        <v>444</v>
      </c>
      <c r="E172" s="388" t="s">
        <v>445</v>
      </c>
      <c r="F172" s="388" t="s">
        <v>446</v>
      </c>
      <c r="G172" s="389" t="s">
        <v>447</v>
      </c>
      <c r="H172" s="355"/>
      <c r="I172" s="50"/>
    </row>
    <row r="173" spans="2:9">
      <c r="B173" s="390" t="s">
        <v>448</v>
      </c>
      <c r="C173" s="391"/>
      <c r="D173" s="392"/>
      <c r="E173" s="393"/>
      <c r="F173" s="393"/>
      <c r="G173" s="394"/>
      <c r="H173" s="355"/>
      <c r="I173" s="50"/>
    </row>
    <row r="174" spans="2:9">
      <c r="B174" s="395" t="s">
        <v>83</v>
      </c>
      <c r="C174" s="396">
        <v>45379</v>
      </c>
      <c r="D174" s="397" t="s">
        <v>449</v>
      </c>
      <c r="E174" s="398">
        <v>6639.9155404002759</v>
      </c>
      <c r="F174" s="398">
        <v>6529.85</v>
      </c>
      <c r="G174" s="643">
        <v>7133.9530000000004</v>
      </c>
      <c r="H174" s="355"/>
      <c r="I174" s="50"/>
    </row>
    <row r="175" spans="2:9">
      <c r="B175" s="395" t="s">
        <v>101</v>
      </c>
      <c r="C175" s="396">
        <v>45379</v>
      </c>
      <c r="D175" s="397" t="s">
        <v>449</v>
      </c>
      <c r="E175" s="398">
        <v>197.51379888888889</v>
      </c>
      <c r="F175" s="398">
        <v>197.25</v>
      </c>
      <c r="G175" s="644"/>
      <c r="H175" s="355"/>
      <c r="I175" s="50"/>
    </row>
    <row r="176" spans="2:9">
      <c r="B176" s="395" t="s">
        <v>103</v>
      </c>
      <c r="C176" s="396">
        <v>45379</v>
      </c>
      <c r="D176" s="397" t="s">
        <v>449</v>
      </c>
      <c r="E176" s="398">
        <v>275.41289183673467</v>
      </c>
      <c r="F176" s="398">
        <v>278.8</v>
      </c>
      <c r="G176" s="644"/>
      <c r="H176" s="355"/>
      <c r="I176" s="50"/>
    </row>
    <row r="177" spans="2:9">
      <c r="B177" s="395" t="s">
        <v>115</v>
      </c>
      <c r="C177" s="396">
        <v>45379</v>
      </c>
      <c r="D177" s="397" t="s">
        <v>449</v>
      </c>
      <c r="E177" s="398">
        <v>585.85237142857147</v>
      </c>
      <c r="F177" s="398">
        <v>586.04999999999995</v>
      </c>
      <c r="G177" s="644"/>
      <c r="H177" s="355"/>
      <c r="I177" s="50"/>
    </row>
    <row r="178" spans="2:9">
      <c r="B178" s="395" t="s">
        <v>105</v>
      </c>
      <c r="C178" s="396">
        <v>45379</v>
      </c>
      <c r="D178" s="397" t="s">
        <v>449</v>
      </c>
      <c r="E178" s="398">
        <v>2418.1606999999999</v>
      </c>
      <c r="F178" s="398">
        <v>2425.8000000000002</v>
      </c>
      <c r="G178" s="644"/>
      <c r="H178" s="355"/>
      <c r="I178" s="50"/>
    </row>
    <row r="179" spans="2:9">
      <c r="B179" s="395" t="s">
        <v>93</v>
      </c>
      <c r="C179" s="396">
        <v>45379</v>
      </c>
      <c r="D179" s="397" t="s">
        <v>449</v>
      </c>
      <c r="E179" s="398">
        <v>1482.2834637735848</v>
      </c>
      <c r="F179" s="398">
        <v>1482.3</v>
      </c>
      <c r="G179" s="644"/>
      <c r="H179" s="355"/>
      <c r="I179" s="50"/>
    </row>
    <row r="180" spans="2:9">
      <c r="B180" s="395" t="s">
        <v>122</v>
      </c>
      <c r="C180" s="396">
        <v>45379</v>
      </c>
      <c r="D180" s="397" t="s">
        <v>449</v>
      </c>
      <c r="E180" s="398">
        <v>3495.4749999999999</v>
      </c>
      <c r="F180" s="398">
        <v>3501.1</v>
      </c>
      <c r="G180" s="644"/>
      <c r="H180" s="355"/>
      <c r="I180" s="50"/>
    </row>
    <row r="181" spans="2:9">
      <c r="B181" s="395" t="s">
        <v>119</v>
      </c>
      <c r="C181" s="396">
        <v>45379</v>
      </c>
      <c r="D181" s="397" t="s">
        <v>449</v>
      </c>
      <c r="E181" s="398">
        <v>1161.47496</v>
      </c>
      <c r="F181" s="398">
        <v>1172</v>
      </c>
      <c r="G181" s="644"/>
      <c r="H181" s="355"/>
      <c r="I181" s="50"/>
    </row>
    <row r="182" spans="2:9">
      <c r="B182" s="395" t="s">
        <v>109</v>
      </c>
      <c r="C182" s="396">
        <v>45379</v>
      </c>
      <c r="D182" s="397" t="s">
        <v>449</v>
      </c>
      <c r="E182" s="398">
        <v>2976.9458253333332</v>
      </c>
      <c r="F182" s="398">
        <v>2944.25</v>
      </c>
      <c r="G182" s="644"/>
      <c r="H182" s="355"/>
      <c r="I182" s="50"/>
    </row>
    <row r="183" spans="2:9">
      <c r="B183" s="395" t="s">
        <v>97</v>
      </c>
      <c r="C183" s="396">
        <v>45379</v>
      </c>
      <c r="D183" s="397" t="s">
        <v>449</v>
      </c>
      <c r="E183" s="398">
        <v>4109.752270322866</v>
      </c>
      <c r="F183" s="398">
        <v>4125.25</v>
      </c>
      <c r="G183" s="644"/>
      <c r="H183" s="355"/>
      <c r="I183" s="50"/>
    </row>
    <row r="184" spans="2:9">
      <c r="B184" s="395" t="s">
        <v>95</v>
      </c>
      <c r="C184" s="396">
        <v>45379</v>
      </c>
      <c r="D184" s="397" t="s">
        <v>449</v>
      </c>
      <c r="E184" s="398">
        <v>945.87887861271679</v>
      </c>
      <c r="F184" s="398">
        <v>957.45</v>
      </c>
      <c r="G184" s="644"/>
      <c r="H184" s="355"/>
      <c r="I184" s="72"/>
    </row>
    <row r="185" spans="2:9">
      <c r="B185" s="395" t="s">
        <v>99</v>
      </c>
      <c r="C185" s="396">
        <v>45379</v>
      </c>
      <c r="D185" s="397" t="s">
        <v>449</v>
      </c>
      <c r="E185" s="398">
        <v>1302.7949093117409</v>
      </c>
      <c r="F185" s="398">
        <v>1282.55</v>
      </c>
      <c r="G185" s="399"/>
      <c r="H185" s="355"/>
      <c r="I185" s="72"/>
    </row>
    <row r="186" spans="2:9">
      <c r="B186" s="395"/>
      <c r="C186" s="396"/>
      <c r="D186" s="397"/>
      <c r="E186" s="393"/>
      <c r="F186" s="393"/>
      <c r="G186" s="400"/>
      <c r="H186" s="355"/>
      <c r="I186" s="50"/>
    </row>
    <row r="187" spans="2:9">
      <c r="B187" s="390" t="s">
        <v>450</v>
      </c>
      <c r="C187" s="391"/>
      <c r="D187" s="392"/>
      <c r="E187" s="393"/>
      <c r="F187" s="393"/>
      <c r="G187" s="394"/>
      <c r="H187" s="355"/>
      <c r="I187" s="50"/>
    </row>
    <row r="188" spans="2:9" s="67" customFormat="1">
      <c r="B188" s="401" t="s">
        <v>487</v>
      </c>
      <c r="C188" s="402">
        <v>45377</v>
      </c>
      <c r="D188" s="403" t="s">
        <v>449</v>
      </c>
      <c r="E188" s="404">
        <v>82.958100000000002</v>
      </c>
      <c r="F188" s="404">
        <v>82.97</v>
      </c>
      <c r="G188" s="643">
        <v>11844.92</v>
      </c>
      <c r="H188" s="364"/>
      <c r="I188" s="73"/>
    </row>
    <row r="189" spans="2:9" s="67" customFormat="1">
      <c r="B189" s="401" t="s">
        <v>487</v>
      </c>
      <c r="C189" s="402">
        <v>45377</v>
      </c>
      <c r="D189" s="403" t="s">
        <v>449</v>
      </c>
      <c r="E189" s="404">
        <v>82.966708695652173</v>
      </c>
      <c r="F189" s="404">
        <v>82.97</v>
      </c>
      <c r="G189" s="644"/>
      <c r="H189" s="364"/>
      <c r="I189" s="73"/>
    </row>
    <row r="190" spans="2:9">
      <c r="B190" s="395"/>
      <c r="C190" s="396"/>
      <c r="D190" s="397"/>
      <c r="E190" s="404"/>
      <c r="F190" s="404"/>
      <c r="G190" s="645"/>
      <c r="H190" s="355"/>
      <c r="I190" s="66"/>
    </row>
    <row r="191" spans="2:9">
      <c r="B191" s="636" t="s">
        <v>488</v>
      </c>
      <c r="C191" s="637"/>
      <c r="D191" s="637"/>
      <c r="E191" s="637"/>
      <c r="F191" s="637"/>
      <c r="G191" s="646"/>
      <c r="H191" s="355"/>
      <c r="I191" s="50"/>
    </row>
    <row r="192" spans="2:9" s="67" customFormat="1" ht="30.75" customHeight="1">
      <c r="B192" s="647" t="s">
        <v>489</v>
      </c>
      <c r="C192" s="648"/>
      <c r="D192" s="648"/>
      <c r="E192" s="648"/>
      <c r="F192" s="648"/>
      <c r="G192" s="649"/>
      <c r="H192" s="364"/>
      <c r="I192" s="69"/>
    </row>
    <row r="193" spans="2:9">
      <c r="B193" s="405"/>
      <c r="C193" s="406"/>
      <c r="D193" s="406"/>
      <c r="E193" s="78"/>
      <c r="F193" s="78"/>
      <c r="G193" s="78"/>
      <c r="H193" s="355"/>
      <c r="I193" s="50"/>
    </row>
    <row r="194" spans="2:9">
      <c r="B194" s="407" t="s">
        <v>490</v>
      </c>
      <c r="C194" s="406"/>
      <c r="D194" s="406"/>
      <c r="E194" s="78"/>
      <c r="F194" s="78"/>
      <c r="G194" s="78"/>
      <c r="H194" s="355"/>
      <c r="I194" s="50"/>
    </row>
    <row r="195" spans="2:9">
      <c r="B195" s="636" t="s">
        <v>451</v>
      </c>
      <c r="C195" s="637"/>
      <c r="D195" s="638"/>
      <c r="E195" s="408"/>
      <c r="F195" s="78"/>
      <c r="G195" s="78"/>
      <c r="H195" s="355"/>
      <c r="I195" s="50"/>
    </row>
    <row r="196" spans="2:9">
      <c r="B196" s="636" t="s">
        <v>452</v>
      </c>
      <c r="C196" s="637"/>
      <c r="D196" s="638"/>
      <c r="E196" s="409">
        <v>719925</v>
      </c>
      <c r="F196" s="410"/>
      <c r="G196" s="410"/>
      <c r="H196" s="355"/>
      <c r="I196" s="50"/>
    </row>
    <row r="197" spans="2:9">
      <c r="B197" s="636" t="s">
        <v>453</v>
      </c>
      <c r="C197" s="637"/>
      <c r="D197" s="638"/>
      <c r="E197" s="409"/>
      <c r="F197" s="410"/>
      <c r="G197" s="410"/>
      <c r="H197" s="355"/>
      <c r="I197" s="50"/>
    </row>
    <row r="198" spans="2:9">
      <c r="B198" s="636" t="s">
        <v>454</v>
      </c>
      <c r="C198" s="637"/>
      <c r="D198" s="638"/>
      <c r="E198" s="409"/>
      <c r="F198" s="410"/>
      <c r="G198" s="410"/>
      <c r="H198" s="355"/>
      <c r="I198" s="50"/>
    </row>
    <row r="199" spans="2:9">
      <c r="B199" s="636" t="s">
        <v>455</v>
      </c>
      <c r="C199" s="637"/>
      <c r="D199" s="638"/>
      <c r="E199" s="409"/>
      <c r="F199" s="410"/>
      <c r="G199" s="410"/>
      <c r="H199" s="355"/>
      <c r="I199" s="50"/>
    </row>
    <row r="200" spans="2:9">
      <c r="B200" s="636" t="s">
        <v>456</v>
      </c>
      <c r="C200" s="637"/>
      <c r="D200" s="638"/>
      <c r="E200" s="409">
        <v>63236640239.860001</v>
      </c>
      <c r="F200" s="410"/>
      <c r="G200" s="410"/>
      <c r="H200" s="355"/>
      <c r="I200" s="50"/>
    </row>
    <row r="201" spans="2:9">
      <c r="B201" s="636" t="s">
        <v>457</v>
      </c>
      <c r="C201" s="637"/>
      <c r="D201" s="638"/>
      <c r="E201" s="409"/>
      <c r="F201" s="410"/>
      <c r="G201" s="410"/>
      <c r="H201" s="355"/>
      <c r="I201" s="50"/>
    </row>
    <row r="202" spans="2:9">
      <c r="B202" s="636" t="s">
        <v>458</v>
      </c>
      <c r="C202" s="637"/>
      <c r="D202" s="638"/>
      <c r="E202" s="409"/>
      <c r="F202" s="410"/>
      <c r="G202" s="411"/>
      <c r="H202" s="355"/>
      <c r="I202" s="50"/>
    </row>
    <row r="203" spans="2:9">
      <c r="B203" s="636" t="s">
        <v>459</v>
      </c>
      <c r="C203" s="637"/>
      <c r="D203" s="638"/>
      <c r="E203" s="409">
        <v>409088503.82000005</v>
      </c>
      <c r="F203" s="410"/>
      <c r="G203" s="412"/>
      <c r="H203" s="355"/>
      <c r="I203" s="50"/>
    </row>
    <row r="204" spans="2:9">
      <c r="B204" s="413" t="s">
        <v>460</v>
      </c>
      <c r="C204" s="414"/>
      <c r="D204" s="414"/>
      <c r="E204" s="415"/>
      <c r="F204" s="410"/>
      <c r="G204" s="410"/>
      <c r="H204" s="355"/>
      <c r="I204" s="50"/>
    </row>
    <row r="205" spans="2:9">
      <c r="B205" s="356"/>
      <c r="C205" s="78"/>
      <c r="D205" s="78"/>
      <c r="E205" s="415"/>
      <c r="F205" s="415"/>
      <c r="G205" s="410"/>
      <c r="H205" s="355"/>
      <c r="I205" s="50"/>
    </row>
    <row r="206" spans="2:9">
      <c r="B206" s="407" t="s">
        <v>496</v>
      </c>
      <c r="C206" s="406"/>
      <c r="D206" s="406"/>
      <c r="E206" s="78"/>
      <c r="F206" s="78"/>
      <c r="G206" s="78"/>
      <c r="H206" s="355"/>
      <c r="I206" s="50"/>
    </row>
    <row r="207" spans="2:9">
      <c r="B207" s="636" t="s">
        <v>451</v>
      </c>
      <c r="C207" s="637"/>
      <c r="D207" s="638"/>
      <c r="E207" s="408"/>
      <c r="F207" s="78"/>
      <c r="G207" s="78"/>
      <c r="H207" s="355"/>
      <c r="I207" s="50"/>
    </row>
    <row r="208" spans="2:9">
      <c r="B208" s="636" t="s">
        <v>452</v>
      </c>
      <c r="C208" s="637"/>
      <c r="D208" s="638"/>
      <c r="E208" s="409">
        <v>108</v>
      </c>
      <c r="F208" s="410"/>
      <c r="G208" s="410"/>
      <c r="H208" s="355"/>
      <c r="I208" s="50"/>
    </row>
    <row r="209" spans="2:9">
      <c r="B209" s="636" t="s">
        <v>453</v>
      </c>
      <c r="C209" s="637"/>
      <c r="D209" s="638"/>
      <c r="E209" s="409"/>
      <c r="F209" s="410"/>
      <c r="G209" s="410"/>
      <c r="H209" s="355"/>
      <c r="I209" s="50"/>
    </row>
    <row r="210" spans="2:9">
      <c r="B210" s="636" t="s">
        <v>454</v>
      </c>
      <c r="C210" s="637"/>
      <c r="D210" s="638"/>
      <c r="E210" s="409">
        <v>108</v>
      </c>
      <c r="F210" s="410"/>
      <c r="G210" s="410"/>
      <c r="H210" s="355"/>
      <c r="I210" s="50"/>
    </row>
    <row r="211" spans="2:9">
      <c r="B211" s="636" t="s">
        <v>455</v>
      </c>
      <c r="C211" s="637"/>
      <c r="D211" s="638"/>
      <c r="E211" s="409"/>
      <c r="F211" s="410"/>
      <c r="G211" s="410"/>
      <c r="H211" s="355"/>
      <c r="I211" s="50"/>
    </row>
    <row r="212" spans="2:9">
      <c r="B212" s="636" t="s">
        <v>456</v>
      </c>
      <c r="C212" s="637"/>
      <c r="D212" s="638"/>
      <c r="E212" s="409">
        <v>62264461.049999997</v>
      </c>
      <c r="F212" s="410"/>
      <c r="G212" s="410"/>
      <c r="H212" s="355"/>
      <c r="I212" s="50"/>
    </row>
    <row r="213" spans="2:9">
      <c r="B213" s="636" t="s">
        <v>457</v>
      </c>
      <c r="C213" s="637"/>
      <c r="D213" s="638"/>
      <c r="E213" s="409"/>
      <c r="F213" s="410"/>
      <c r="G213" s="410"/>
      <c r="H213" s="355"/>
      <c r="I213" s="50"/>
    </row>
    <row r="214" spans="2:9">
      <c r="B214" s="636" t="s">
        <v>458</v>
      </c>
      <c r="C214" s="637"/>
      <c r="D214" s="638"/>
      <c r="E214" s="409">
        <v>63261000</v>
      </c>
      <c r="F214" s="410"/>
      <c r="G214" s="411"/>
      <c r="H214" s="355"/>
      <c r="I214" s="50"/>
    </row>
    <row r="215" spans="2:9">
      <c r="B215" s="636" t="s">
        <v>459</v>
      </c>
      <c r="C215" s="637"/>
      <c r="D215" s="638"/>
      <c r="E215" s="409">
        <v>996538.95</v>
      </c>
      <c r="F215" s="410"/>
      <c r="G215" s="412"/>
      <c r="H215" s="355"/>
      <c r="I215" s="50"/>
    </row>
    <row r="216" spans="2:9">
      <c r="B216" s="413" t="s">
        <v>460</v>
      </c>
      <c r="C216" s="414"/>
      <c r="D216" s="414"/>
      <c r="E216" s="415"/>
      <c r="F216" s="410"/>
      <c r="G216" s="410"/>
      <c r="H216" s="355"/>
      <c r="I216" s="50"/>
    </row>
    <row r="217" spans="2:9">
      <c r="B217" s="356"/>
      <c r="C217" s="78"/>
      <c r="D217" s="78"/>
      <c r="E217" s="78"/>
      <c r="F217" s="79"/>
      <c r="G217" s="79"/>
      <c r="H217" s="355"/>
      <c r="I217" s="50"/>
    </row>
    <row r="218" spans="2:9">
      <c r="B218" s="407" t="s">
        <v>491</v>
      </c>
      <c r="C218" s="406"/>
      <c r="D218" s="406"/>
      <c r="E218" s="78"/>
      <c r="F218" s="416"/>
      <c r="G218" s="78"/>
      <c r="H218" s="355"/>
      <c r="I218" s="50"/>
    </row>
    <row r="219" spans="2:9">
      <c r="B219" s="413"/>
      <c r="C219" s="414"/>
      <c r="D219" s="414"/>
      <c r="E219" s="78"/>
      <c r="F219" s="78"/>
      <c r="G219" s="78"/>
      <c r="H219" s="355"/>
      <c r="I219" s="50"/>
    </row>
    <row r="220" spans="2:9">
      <c r="B220" s="407" t="s">
        <v>492</v>
      </c>
      <c r="C220" s="406"/>
      <c r="D220" s="406"/>
      <c r="E220" s="78"/>
      <c r="F220" s="416"/>
      <c r="G220" s="78"/>
      <c r="H220" s="355"/>
      <c r="I220" s="50"/>
    </row>
    <row r="221" spans="2:9">
      <c r="B221" s="417" t="s">
        <v>465</v>
      </c>
      <c r="C221" s="418"/>
      <c r="D221" s="418"/>
      <c r="E221" s="370">
        <v>2000</v>
      </c>
      <c r="F221" s="416"/>
      <c r="G221" s="78"/>
      <c r="H221" s="355"/>
      <c r="I221" s="50"/>
    </row>
    <row r="222" spans="2:9">
      <c r="B222" s="417" t="s">
        <v>466</v>
      </c>
      <c r="C222" s="418"/>
      <c r="D222" s="418"/>
      <c r="E222" s="419">
        <v>2908500000</v>
      </c>
      <c r="F222" s="416"/>
      <c r="G222" s="78"/>
      <c r="H222" s="355"/>
      <c r="I222" s="50"/>
    </row>
    <row r="223" spans="2:9">
      <c r="B223" s="417" t="s">
        <v>467</v>
      </c>
      <c r="C223" s="418"/>
      <c r="D223" s="418"/>
      <c r="E223" s="419">
        <v>22341900</v>
      </c>
      <c r="F223" s="416"/>
      <c r="G223" s="78"/>
      <c r="H223" s="355"/>
      <c r="I223" s="50"/>
    </row>
    <row r="224" spans="2:9">
      <c r="B224" s="407"/>
      <c r="C224" s="406"/>
      <c r="D224" s="406"/>
      <c r="E224" s="78"/>
      <c r="F224" s="416"/>
      <c r="G224" s="78"/>
      <c r="H224" s="355"/>
      <c r="I224" s="50"/>
    </row>
    <row r="225" spans="1:12">
      <c r="B225" s="407"/>
      <c r="C225" s="406"/>
      <c r="D225" s="406"/>
      <c r="E225" s="78"/>
      <c r="F225" s="416"/>
      <c r="G225" s="78"/>
      <c r="H225" s="355"/>
      <c r="I225" s="50"/>
    </row>
    <row r="226" spans="1:12">
      <c r="B226" s="407" t="s">
        <v>493</v>
      </c>
      <c r="C226" s="406"/>
      <c r="D226" s="406"/>
      <c r="E226" s="78"/>
      <c r="F226" s="78"/>
      <c r="G226" s="78"/>
      <c r="H226" s="355"/>
      <c r="I226" s="50"/>
    </row>
    <row r="227" spans="1:12" hidden="1">
      <c r="B227" s="395" t="s">
        <v>465</v>
      </c>
      <c r="C227" s="408"/>
      <c r="D227" s="408"/>
      <c r="E227" s="409">
        <v>0</v>
      </c>
      <c r="F227" s="78"/>
      <c r="G227" s="78"/>
      <c r="H227" s="355"/>
      <c r="I227" s="50"/>
    </row>
    <row r="228" spans="1:12" hidden="1">
      <c r="B228" s="395" t="s">
        <v>466</v>
      </c>
      <c r="C228" s="408"/>
      <c r="D228" s="408"/>
      <c r="E228" s="409">
        <v>0</v>
      </c>
      <c r="F228" s="79"/>
      <c r="G228" s="420"/>
      <c r="H228" s="355"/>
      <c r="I228" s="50"/>
    </row>
    <row r="229" spans="1:12" hidden="1">
      <c r="B229" s="395" t="s">
        <v>467</v>
      </c>
      <c r="C229" s="408"/>
      <c r="D229" s="408"/>
      <c r="E229" s="409">
        <v>0</v>
      </c>
      <c r="F229" s="78"/>
      <c r="G229" s="421"/>
      <c r="H229" s="355"/>
      <c r="I229" s="50"/>
    </row>
    <row r="230" spans="1:12">
      <c r="B230" s="356"/>
      <c r="C230" s="78"/>
      <c r="D230" s="78"/>
      <c r="E230" s="78"/>
      <c r="F230" s="78"/>
      <c r="G230" s="78"/>
      <c r="H230" s="355"/>
      <c r="I230" s="50"/>
    </row>
    <row r="231" spans="1:12" ht="15.75" thickBot="1">
      <c r="B231" s="422" t="s">
        <v>494</v>
      </c>
      <c r="C231" s="423"/>
      <c r="D231" s="423"/>
      <c r="E231" s="423"/>
      <c r="F231" s="423"/>
      <c r="G231" s="423"/>
      <c r="H231" s="367"/>
      <c r="I231" s="50"/>
    </row>
    <row r="232" spans="1:12">
      <c r="B232" s="50"/>
      <c r="C232" s="50"/>
      <c r="D232" s="50"/>
      <c r="E232" s="50"/>
      <c r="F232" s="50"/>
      <c r="G232" s="50"/>
      <c r="H232" s="50"/>
      <c r="I232" s="50"/>
    </row>
    <row r="233" spans="1:12" ht="12.95" customHeight="1">
      <c r="A233" s="3"/>
      <c r="B233" s="4"/>
      <c r="C233" s="3"/>
      <c r="D233" s="3"/>
      <c r="E233" s="3"/>
      <c r="F233" s="3"/>
      <c r="G233" s="3"/>
      <c r="H233" s="3"/>
      <c r="I233" s="3"/>
    </row>
    <row r="234" spans="1:12">
      <c r="B234" s="657" t="s">
        <v>922</v>
      </c>
      <c r="C234" s="657"/>
      <c r="D234" s="657"/>
      <c r="E234" s="657"/>
      <c r="F234" s="657"/>
      <c r="G234" s="657"/>
      <c r="H234" s="657"/>
      <c r="I234" s="657"/>
      <c r="J234" s="657"/>
      <c r="K234" s="515"/>
      <c r="L234" s="515"/>
    </row>
    <row r="235" spans="1:12" ht="12.95" customHeight="1">
      <c r="A235" s="3"/>
      <c r="B235" s="658" t="s">
        <v>871</v>
      </c>
      <c r="C235" s="659" t="s">
        <v>870</v>
      </c>
      <c r="D235" s="659"/>
      <c r="E235" s="606" t="s">
        <v>923</v>
      </c>
      <c r="F235" s="606" t="s">
        <v>924</v>
      </c>
      <c r="G235" s="659" t="s">
        <v>925</v>
      </c>
      <c r="H235" s="659"/>
      <c r="I235" s="659"/>
      <c r="J235" s="659"/>
    </row>
    <row r="236" spans="1:12" ht="26.25">
      <c r="B236" s="658"/>
      <c r="C236" s="606" t="s">
        <v>438</v>
      </c>
      <c r="D236" s="606" t="s">
        <v>437</v>
      </c>
      <c r="E236" s="606" t="s">
        <v>926</v>
      </c>
      <c r="F236" s="606" t="s">
        <v>927</v>
      </c>
      <c r="G236" s="606" t="s">
        <v>438</v>
      </c>
      <c r="H236" s="606" t="s">
        <v>437</v>
      </c>
      <c r="I236" s="606" t="s">
        <v>926</v>
      </c>
      <c r="J236" s="606" t="s">
        <v>927</v>
      </c>
    </row>
    <row r="237" spans="1:12">
      <c r="B237" s="604" t="s">
        <v>928</v>
      </c>
      <c r="C237" s="612">
        <v>0.19678994538043693</v>
      </c>
      <c r="D237" s="612">
        <v>0.20530412861548375</v>
      </c>
      <c r="E237" s="612">
        <v>0.15780856077204497</v>
      </c>
      <c r="F237" s="612">
        <v>0.14241571831474298</v>
      </c>
      <c r="G237" s="613">
        <v>69289.900000000009</v>
      </c>
      <c r="H237" s="613">
        <v>74790.099999999991</v>
      </c>
      <c r="I237" s="613">
        <v>48496.214902982356</v>
      </c>
      <c r="J237" s="613">
        <v>41983.170535203448</v>
      </c>
    </row>
    <row r="238" spans="1:12">
      <c r="B238" s="604" t="s">
        <v>929</v>
      </c>
      <c r="C238" s="612">
        <v>0.42636257850710102</v>
      </c>
      <c r="D238" s="612">
        <v>0.43732328115161323</v>
      </c>
      <c r="E238" s="612">
        <v>0.39581546880733565</v>
      </c>
      <c r="F238" s="612">
        <v>0.28404891636057994</v>
      </c>
      <c r="G238" s="613">
        <v>14277.510364551998</v>
      </c>
      <c r="H238" s="613">
        <v>14387.525825949451</v>
      </c>
      <c r="I238" s="613">
        <v>13970.913252034145</v>
      </c>
      <c r="J238" s="613">
        <v>12849.287676095624</v>
      </c>
    </row>
    <row r="239" spans="1:12">
      <c r="B239" s="604" t="s">
        <v>930</v>
      </c>
      <c r="C239" s="612">
        <v>0.23279312382655215</v>
      </c>
      <c r="D239" s="612">
        <v>0.24420723230334107</v>
      </c>
      <c r="E239" s="612">
        <v>0.19342376697592578</v>
      </c>
      <c r="F239" s="612">
        <v>0.16115106388147171</v>
      </c>
      <c r="G239" s="613">
        <v>18767.985221781622</v>
      </c>
      <c r="H239" s="613">
        <v>19295.591870010991</v>
      </c>
      <c r="I239" s="613">
        <v>17022.182280763001</v>
      </c>
      <c r="J239" s="613">
        <v>15674.70966166914</v>
      </c>
    </row>
    <row r="240" spans="1:12">
      <c r="B240" s="604" t="s">
        <v>931</v>
      </c>
      <c r="C240" s="612">
        <v>0.23426063926729745</v>
      </c>
      <c r="D240" s="612">
        <v>0.24545562954611677</v>
      </c>
      <c r="E240" s="612">
        <v>0.18791953890662461</v>
      </c>
      <c r="F240" s="612">
        <v>0.16635380178201986</v>
      </c>
      <c r="G240" s="613">
        <v>28677.101741984348</v>
      </c>
      <c r="H240" s="613">
        <v>30002.92848088063</v>
      </c>
      <c r="I240" s="613">
        <v>23677.994768176079</v>
      </c>
      <c r="J240" s="613">
        <v>21603.182773130284</v>
      </c>
    </row>
    <row r="241" spans="2:12">
      <c r="B241" s="604" t="s">
        <v>932</v>
      </c>
      <c r="C241" s="612">
        <v>0.19959673063096339</v>
      </c>
      <c r="D241" s="612">
        <v>0.2083553068189965</v>
      </c>
      <c r="E241" s="612">
        <v>0.16560587712683006</v>
      </c>
      <c r="F241" s="612">
        <v>0.14732739900960068</v>
      </c>
      <c r="G241" s="613">
        <v>61801.972956580685</v>
      </c>
      <c r="H241" s="613">
        <v>66469.453776284689</v>
      </c>
      <c r="I241" s="613">
        <v>46351.552590299223</v>
      </c>
      <c r="J241" s="613">
        <v>39569.834226174826</v>
      </c>
    </row>
    <row r="242" spans="2:12">
      <c r="B242" s="514"/>
      <c r="C242" s="516"/>
      <c r="D242" s="516"/>
      <c r="E242" s="516"/>
      <c r="F242" s="516"/>
      <c r="G242" s="516"/>
      <c r="H242" s="517"/>
      <c r="I242" s="517"/>
      <c r="J242" s="517"/>
      <c r="K242" s="517"/>
      <c r="L242" s="515"/>
    </row>
    <row r="243" spans="2:12">
      <c r="B243" s="515"/>
      <c r="C243" s="515"/>
      <c r="D243" s="515"/>
      <c r="E243" s="515"/>
      <c r="F243" s="515"/>
      <c r="G243" s="515"/>
      <c r="H243" s="515"/>
      <c r="I243" s="515"/>
      <c r="J243" s="515"/>
      <c r="K243" s="515"/>
      <c r="L243" s="515"/>
    </row>
    <row r="244" spans="2:12">
      <c r="B244" s="657" t="s">
        <v>933</v>
      </c>
      <c r="C244" s="657"/>
      <c r="D244" s="657"/>
      <c r="E244" s="657"/>
      <c r="F244" s="657"/>
      <c r="G244" s="604"/>
      <c r="H244" s="515"/>
      <c r="I244" s="515"/>
      <c r="J244" s="515"/>
      <c r="K244" s="515"/>
      <c r="L244" s="515"/>
    </row>
    <row r="245" spans="2:12" ht="64.5">
      <c r="B245" s="597"/>
      <c r="C245" s="609" t="s">
        <v>928</v>
      </c>
      <c r="D245" s="606" t="s">
        <v>929</v>
      </c>
      <c r="E245" s="606" t="s">
        <v>930</v>
      </c>
      <c r="F245" s="606" t="s">
        <v>931</v>
      </c>
      <c r="G245" s="606" t="s">
        <v>932</v>
      </c>
      <c r="H245" s="515"/>
      <c r="I245" s="515"/>
      <c r="J245" s="515"/>
      <c r="K245" s="515"/>
      <c r="L245" s="515"/>
    </row>
    <row r="246" spans="2:12">
      <c r="B246" s="604" t="s">
        <v>934</v>
      </c>
      <c r="C246" s="610">
        <v>1300000</v>
      </c>
      <c r="D246" s="610">
        <v>120000</v>
      </c>
      <c r="E246" s="610">
        <v>360000</v>
      </c>
      <c r="F246" s="610">
        <v>600000</v>
      </c>
      <c r="G246" s="610">
        <v>1200000</v>
      </c>
      <c r="H246" s="515"/>
      <c r="I246" s="515"/>
      <c r="J246" s="515"/>
      <c r="K246" s="515"/>
      <c r="L246" s="515"/>
    </row>
    <row r="247" spans="2:12">
      <c r="B247" s="604" t="s">
        <v>935</v>
      </c>
      <c r="C247" s="610">
        <v>4102237.1765142302</v>
      </c>
      <c r="D247" s="610">
        <v>146589.187142268</v>
      </c>
      <c r="E247" s="610">
        <v>506407.21038731898</v>
      </c>
      <c r="F247" s="610">
        <v>1125967.3383376801</v>
      </c>
      <c r="G247" s="610">
        <v>3427858.6906625698</v>
      </c>
      <c r="H247" s="515"/>
      <c r="I247" s="515"/>
      <c r="J247" s="515"/>
      <c r="K247" s="515"/>
      <c r="L247" s="515"/>
    </row>
    <row r="248" spans="2:12">
      <c r="B248" s="604" t="s">
        <v>936</v>
      </c>
      <c r="C248" s="611">
        <v>0.19945843934677801</v>
      </c>
      <c r="D248" s="611">
        <v>0.43675301762604496</v>
      </c>
      <c r="E248" s="611">
        <v>0.23503422302017099</v>
      </c>
      <c r="F248" s="611">
        <v>0.25491127137436798</v>
      </c>
      <c r="G248" s="611">
        <v>0.19921483184203301</v>
      </c>
      <c r="H248" s="608"/>
      <c r="I248" s="518"/>
      <c r="J248" s="518"/>
      <c r="K248" s="518"/>
      <c r="L248" s="518"/>
    </row>
    <row r="249" spans="2:12">
      <c r="B249" s="604" t="s">
        <v>937</v>
      </c>
      <c r="C249" s="611">
        <v>0.16294070027186097</v>
      </c>
      <c r="D249" s="611">
        <v>0.40956498295133204</v>
      </c>
      <c r="E249" s="611">
        <v>0.20900845167114601</v>
      </c>
      <c r="F249" s="611">
        <v>0.21812779479165301</v>
      </c>
      <c r="G249" s="611">
        <v>0.162566581289316</v>
      </c>
      <c r="H249" s="608"/>
      <c r="I249" s="518"/>
      <c r="J249" s="518"/>
      <c r="K249" s="518"/>
      <c r="L249" s="518"/>
    </row>
    <row r="250" spans="2:12">
      <c r="B250" s="604" t="s">
        <v>938</v>
      </c>
      <c r="C250" s="611">
        <v>0.14749899427239599</v>
      </c>
      <c r="D250" s="611">
        <v>0.28734955311247901</v>
      </c>
      <c r="E250" s="611">
        <v>0.16576111609754801</v>
      </c>
      <c r="F250" s="611">
        <v>0.18397498710890101</v>
      </c>
      <c r="G250" s="611">
        <v>0.14772420310790899</v>
      </c>
      <c r="H250" s="608"/>
      <c r="I250" s="518"/>
      <c r="J250" s="518"/>
      <c r="K250" s="518"/>
      <c r="L250" s="518"/>
    </row>
    <row r="251" spans="2:12">
      <c r="B251" s="515"/>
      <c r="C251" s="515"/>
      <c r="D251" s="515"/>
      <c r="E251" s="515"/>
      <c r="F251" s="515"/>
      <c r="G251" s="515"/>
      <c r="H251" s="515"/>
      <c r="I251" s="515"/>
      <c r="J251" s="515"/>
      <c r="K251" s="515"/>
      <c r="L251" s="515"/>
    </row>
    <row r="252" spans="2:12">
      <c r="B252" s="657" t="s">
        <v>939</v>
      </c>
      <c r="C252" s="657"/>
      <c r="D252" s="657"/>
      <c r="E252" s="657"/>
      <c r="F252" s="657"/>
      <c r="G252" s="604"/>
      <c r="H252" s="515"/>
      <c r="I252" s="515"/>
      <c r="J252" s="515"/>
      <c r="K252" s="515"/>
      <c r="L252" s="515"/>
    </row>
    <row r="253" spans="2:12" ht="64.5">
      <c r="B253" s="597"/>
      <c r="C253" s="609" t="s">
        <v>928</v>
      </c>
      <c r="D253" s="606" t="s">
        <v>929</v>
      </c>
      <c r="E253" s="606" t="s">
        <v>930</v>
      </c>
      <c r="F253" s="606" t="s">
        <v>931</v>
      </c>
      <c r="G253" s="606" t="s">
        <v>932</v>
      </c>
      <c r="H253" s="515"/>
      <c r="I253" s="515"/>
      <c r="J253" s="515"/>
      <c r="K253" s="515"/>
      <c r="L253" s="515"/>
    </row>
    <row r="254" spans="2:12">
      <c r="B254" s="604" t="s">
        <v>934</v>
      </c>
      <c r="C254" s="610">
        <v>1300000</v>
      </c>
      <c r="D254" s="610">
        <v>120000</v>
      </c>
      <c r="E254" s="610">
        <v>360000</v>
      </c>
      <c r="F254" s="610">
        <v>600000</v>
      </c>
      <c r="G254" s="610">
        <v>1200000</v>
      </c>
      <c r="H254" s="515"/>
      <c r="I254" s="515"/>
      <c r="J254" s="515"/>
      <c r="K254" s="515"/>
      <c r="L254" s="515"/>
    </row>
    <row r="255" spans="2:12">
      <c r="B255" s="604" t="s">
        <v>935</v>
      </c>
      <c r="C255" s="610">
        <v>4331840.32590668</v>
      </c>
      <c r="D255" s="610">
        <v>147214.48193744899</v>
      </c>
      <c r="E255" s="610">
        <v>513622.08823160903</v>
      </c>
      <c r="F255" s="610">
        <v>1156984.5965741</v>
      </c>
      <c r="G255" s="610">
        <v>3604967.0484598801</v>
      </c>
      <c r="H255" s="515"/>
      <c r="I255" s="515"/>
      <c r="J255" s="515"/>
      <c r="K255" s="515"/>
      <c r="L255" s="515"/>
    </row>
    <row r="256" spans="2:12">
      <c r="B256" s="604" t="s">
        <v>936</v>
      </c>
      <c r="C256" s="611">
        <v>0.20861556237055301</v>
      </c>
      <c r="D256" s="611">
        <v>0.44756717374720301</v>
      </c>
      <c r="E256" s="611">
        <v>0.24536680232989699</v>
      </c>
      <c r="F256" s="611">
        <v>0.26629033684453796</v>
      </c>
      <c r="G256" s="611">
        <v>0.20853715606685699</v>
      </c>
      <c r="H256" s="608"/>
      <c r="I256" s="518"/>
      <c r="J256" s="518"/>
      <c r="K256" s="518"/>
      <c r="L256" s="518"/>
    </row>
    <row r="257" spans="2:12">
      <c r="B257" s="604" t="s">
        <v>937</v>
      </c>
      <c r="C257" s="611">
        <v>0.16294070027186097</v>
      </c>
      <c r="D257" s="611">
        <v>0.40956498295133204</v>
      </c>
      <c r="E257" s="611">
        <v>0.20900845167114601</v>
      </c>
      <c r="F257" s="611">
        <v>0.21812779479165301</v>
      </c>
      <c r="G257" s="611">
        <v>0.162566581289316</v>
      </c>
      <c r="H257" s="608"/>
      <c r="I257" s="518"/>
      <c r="J257" s="518"/>
      <c r="K257" s="518"/>
      <c r="L257" s="518"/>
    </row>
    <row r="258" spans="2:12">
      <c r="B258" s="604" t="s">
        <v>938</v>
      </c>
      <c r="C258" s="611">
        <v>0.14749899427239599</v>
      </c>
      <c r="D258" s="611">
        <v>0.28734955311247901</v>
      </c>
      <c r="E258" s="611">
        <v>0.16576111609754801</v>
      </c>
      <c r="F258" s="611">
        <v>0.18397498710890101</v>
      </c>
      <c r="G258" s="611">
        <v>0.14772420310790899</v>
      </c>
      <c r="H258" s="608"/>
      <c r="I258" s="518"/>
      <c r="J258" s="518"/>
      <c r="K258" s="518"/>
      <c r="L258" s="518"/>
    </row>
    <row r="259" spans="2:12">
      <c r="B259" s="515"/>
      <c r="C259" s="515"/>
      <c r="D259" s="515"/>
      <c r="E259" s="515"/>
      <c r="F259" s="515"/>
      <c r="G259" s="515"/>
      <c r="H259" s="515"/>
      <c r="I259" s="515"/>
      <c r="J259" s="515"/>
      <c r="K259" s="515"/>
      <c r="L259" s="515"/>
    </row>
    <row r="260" spans="2:12">
      <c r="B260" s="515"/>
      <c r="C260" s="515"/>
      <c r="D260" s="515"/>
      <c r="E260" s="515"/>
      <c r="F260" s="515"/>
      <c r="G260" s="515"/>
      <c r="H260" s="515"/>
      <c r="I260" s="515"/>
      <c r="J260" s="515"/>
      <c r="K260" s="515"/>
      <c r="L260" s="515"/>
    </row>
    <row r="261" spans="2:12">
      <c r="B261" s="597" t="s">
        <v>940</v>
      </c>
      <c r="C261" s="597"/>
      <c r="D261" s="515"/>
      <c r="E261" s="515"/>
      <c r="F261" s="515"/>
      <c r="G261" s="515"/>
      <c r="H261" s="515"/>
      <c r="I261" s="515"/>
      <c r="J261" s="515"/>
      <c r="K261" s="515"/>
      <c r="L261" s="515"/>
    </row>
    <row r="262" spans="2:12">
      <c r="B262" s="598" t="s">
        <v>941</v>
      </c>
      <c r="C262" s="599">
        <v>0.11340287317240071</v>
      </c>
      <c r="D262" s="515"/>
      <c r="E262" s="519"/>
      <c r="F262" s="515"/>
      <c r="G262" s="515"/>
      <c r="H262" s="515"/>
      <c r="I262" s="515"/>
      <c r="J262" s="515"/>
      <c r="K262" s="515"/>
      <c r="L262" s="515"/>
    </row>
    <row r="263" spans="2:12">
      <c r="B263" s="598" t="s">
        <v>942</v>
      </c>
      <c r="C263" s="599">
        <v>0.13162854802522889</v>
      </c>
      <c r="D263" s="515"/>
      <c r="E263" s="519"/>
      <c r="F263" s="515"/>
      <c r="G263" s="515"/>
      <c r="H263" s="515"/>
      <c r="I263" s="515"/>
      <c r="J263" s="515"/>
      <c r="K263" s="515"/>
      <c r="L263" s="515"/>
    </row>
    <row r="264" spans="2:12">
      <c r="B264" s="598" t="s">
        <v>943</v>
      </c>
      <c r="C264" s="600">
        <v>1.322052997540057</v>
      </c>
      <c r="D264" s="515"/>
      <c r="E264" s="520"/>
      <c r="F264" s="515"/>
      <c r="G264" s="515"/>
      <c r="H264" s="515"/>
      <c r="I264" s="515"/>
      <c r="J264" s="515"/>
      <c r="K264" s="515"/>
      <c r="L264" s="515"/>
    </row>
    <row r="265" spans="2:12">
      <c r="B265" s="598" t="s">
        <v>944</v>
      </c>
      <c r="C265" s="600">
        <v>0.69374888591654416</v>
      </c>
      <c r="D265" s="515"/>
      <c r="E265" s="520"/>
      <c r="F265" s="515"/>
      <c r="G265" s="515"/>
      <c r="H265" s="515"/>
      <c r="I265" s="515"/>
      <c r="J265" s="515"/>
      <c r="K265" s="515"/>
      <c r="L265" s="515"/>
    </row>
    <row r="266" spans="2:12">
      <c r="B266" s="598" t="s">
        <v>945</v>
      </c>
      <c r="C266" s="600">
        <v>0.21610789069470698</v>
      </c>
      <c r="D266" s="515"/>
      <c r="E266" s="520"/>
      <c r="F266" s="515"/>
      <c r="G266" s="515"/>
      <c r="H266" s="515"/>
      <c r="I266" s="515"/>
      <c r="J266" s="515"/>
      <c r="K266" s="515"/>
      <c r="L266" s="515"/>
    </row>
    <row r="267" spans="2:12">
      <c r="B267" s="598" t="s">
        <v>946</v>
      </c>
      <c r="C267" s="601">
        <v>-3.8181090125100015E-2</v>
      </c>
      <c r="D267" s="515"/>
      <c r="E267" s="520"/>
      <c r="F267" s="515"/>
      <c r="G267" s="515"/>
      <c r="H267" s="515"/>
      <c r="I267" s="515"/>
      <c r="J267" s="515"/>
      <c r="K267" s="515"/>
      <c r="L267" s="515"/>
    </row>
    <row r="268" spans="2:12">
      <c r="B268" s="602" t="s">
        <v>947</v>
      </c>
      <c r="C268" s="603">
        <v>0.3956034887010727</v>
      </c>
      <c r="D268" s="515"/>
      <c r="E268" s="521"/>
      <c r="F268" s="515"/>
      <c r="G268" s="515"/>
      <c r="H268" s="515"/>
      <c r="I268" s="515"/>
      <c r="J268" s="515"/>
      <c r="K268" s="515"/>
      <c r="L268" s="515"/>
    </row>
    <row r="269" spans="2:12">
      <c r="B269" s="604" t="s">
        <v>948</v>
      </c>
      <c r="C269" s="605">
        <v>6.8000000000000005E-2</v>
      </c>
      <c r="D269" s="515"/>
      <c r="E269" s="519"/>
      <c r="F269" s="515"/>
      <c r="G269" s="515"/>
      <c r="H269" s="515"/>
      <c r="I269" s="515"/>
      <c r="J269" s="515"/>
      <c r="K269" s="515"/>
      <c r="L269" s="515"/>
    </row>
    <row r="270" spans="2:12">
      <c r="B270" s="514"/>
      <c r="C270" s="519"/>
      <c r="D270" s="515"/>
      <c r="E270" s="519"/>
      <c r="F270" s="515"/>
      <c r="G270" s="515"/>
      <c r="H270" s="515"/>
      <c r="I270" s="515"/>
      <c r="J270" s="515"/>
      <c r="K270" s="515"/>
      <c r="L270" s="515"/>
    </row>
    <row r="271" spans="2:12">
      <c r="B271" s="514"/>
      <c r="C271" s="519"/>
      <c r="D271" s="515"/>
      <c r="E271" s="519"/>
      <c r="F271" s="515"/>
      <c r="G271" s="515"/>
      <c r="H271" s="515"/>
      <c r="I271" s="515"/>
      <c r="J271" s="515"/>
      <c r="K271" s="515"/>
      <c r="L271" s="515"/>
    </row>
    <row r="272" spans="2:12">
      <c r="B272" s="606" t="s">
        <v>949</v>
      </c>
      <c r="C272" s="597"/>
      <c r="D272" s="515"/>
      <c r="E272" s="519"/>
      <c r="F272" s="515"/>
      <c r="G272" s="515"/>
      <c r="H272" s="515"/>
      <c r="I272" s="515"/>
      <c r="J272" s="515"/>
      <c r="K272" s="515"/>
      <c r="L272" s="515"/>
    </row>
    <row r="273" spans="2:12">
      <c r="B273" s="598" t="s">
        <v>950</v>
      </c>
      <c r="C273" s="607">
        <v>0.2128142498124837</v>
      </c>
      <c r="D273" s="515"/>
      <c r="E273" s="519"/>
      <c r="F273" s="515"/>
      <c r="G273" s="515"/>
      <c r="H273" s="515"/>
      <c r="I273" s="515"/>
      <c r="J273" s="515"/>
      <c r="K273" s="515"/>
      <c r="L273" s="515"/>
    </row>
    <row r="275" spans="2:12" ht="15.75" thickBot="1"/>
    <row r="276" spans="2:12" s="526" customFormat="1" ht="15" customHeight="1">
      <c r="B276" s="527"/>
      <c r="C276" s="528"/>
      <c r="D276" s="528"/>
      <c r="E276" s="639" t="s">
        <v>972</v>
      </c>
      <c r="F276" s="639"/>
      <c r="G276" s="640"/>
    </row>
    <row r="277" spans="2:12" s="526" customFormat="1" ht="12.75">
      <c r="B277" s="529" t="s">
        <v>973</v>
      </c>
      <c r="C277" s="530"/>
      <c r="D277" s="530"/>
      <c r="E277" s="531"/>
      <c r="F277" s="531"/>
      <c r="G277" s="461"/>
      <c r="H277" s="532"/>
    </row>
    <row r="278" spans="2:12" s="526" customFormat="1" ht="12.75">
      <c r="B278" s="533"/>
      <c r="C278" s="530"/>
      <c r="D278" s="530"/>
      <c r="E278" s="530"/>
      <c r="F278" s="530"/>
      <c r="G278" s="461"/>
      <c r="H278" s="532"/>
    </row>
    <row r="279" spans="2:12" s="526" customFormat="1" ht="12.75">
      <c r="B279" s="533"/>
      <c r="C279" s="530"/>
      <c r="D279" s="530"/>
      <c r="E279" s="531"/>
      <c r="F279" s="531"/>
      <c r="G279" s="461"/>
      <c r="H279" s="532"/>
    </row>
    <row r="280" spans="2:12" s="526" customFormat="1" ht="12.75">
      <c r="B280" s="534" t="s">
        <v>974</v>
      </c>
      <c r="C280" s="530"/>
      <c r="D280" s="530"/>
      <c r="E280" s="531"/>
      <c r="F280" s="531"/>
      <c r="G280" s="461"/>
      <c r="H280" s="532"/>
    </row>
    <row r="281" spans="2:12" s="526" customFormat="1" ht="12.75">
      <c r="B281" s="641" t="s">
        <v>975</v>
      </c>
      <c r="C281" s="642"/>
      <c r="D281" s="642"/>
      <c r="E281" s="531"/>
      <c r="F281" s="531"/>
      <c r="G281" s="461"/>
      <c r="H281" s="532"/>
    </row>
    <row r="282" spans="2:12" s="526" customFormat="1" ht="12.75">
      <c r="B282" s="641"/>
      <c r="C282" s="642"/>
      <c r="D282" s="642"/>
      <c r="E282" s="531"/>
      <c r="F282" s="531"/>
      <c r="G282" s="461"/>
      <c r="H282" s="532"/>
    </row>
    <row r="283" spans="2:12" s="526" customFormat="1" ht="12.75">
      <c r="B283" s="534" t="s">
        <v>976</v>
      </c>
      <c r="C283" s="530"/>
      <c r="D283" s="530"/>
      <c r="E283" s="531"/>
      <c r="F283" s="531"/>
      <c r="G283" s="461"/>
      <c r="H283" s="532"/>
    </row>
    <row r="284" spans="2:12" s="526" customFormat="1" ht="12.75">
      <c r="B284" s="534"/>
      <c r="C284" s="530"/>
      <c r="D284" s="530"/>
      <c r="E284" s="531"/>
      <c r="F284" s="531"/>
      <c r="G284" s="461"/>
      <c r="H284" s="532"/>
    </row>
    <row r="285" spans="2:12" s="526" customFormat="1" ht="12.75">
      <c r="B285" s="533"/>
      <c r="C285" s="530"/>
      <c r="D285" s="530"/>
      <c r="E285" s="531"/>
      <c r="F285" s="531"/>
      <c r="G285" s="461"/>
      <c r="H285" s="532"/>
    </row>
    <row r="286" spans="2:12" s="526" customFormat="1" ht="13.5" thickBot="1">
      <c r="B286" s="535"/>
      <c r="C286" s="536"/>
      <c r="D286" s="536"/>
      <c r="E286" s="537"/>
      <c r="F286" s="537"/>
      <c r="G286" s="538"/>
      <c r="H286" s="532"/>
    </row>
    <row r="287" spans="2:12" s="526" customFormat="1" ht="13.5" thickBot="1"/>
    <row r="288" spans="2:12" s="526" customFormat="1" ht="12.75">
      <c r="B288" s="539" t="s">
        <v>999</v>
      </c>
      <c r="C288" s="78"/>
      <c r="D288" s="78"/>
      <c r="E288" s="78"/>
      <c r="F288" s="78"/>
    </row>
    <row r="289" spans="2:6" s="526" customFormat="1" ht="12.75">
      <c r="B289" s="540" t="s">
        <v>977</v>
      </c>
      <c r="C289" s="78"/>
      <c r="D289" s="78"/>
      <c r="E289" s="78"/>
      <c r="F289" s="78"/>
    </row>
    <row r="290" spans="2:6" s="526" customFormat="1" ht="12.75">
      <c r="B290" s="541"/>
      <c r="C290" s="78"/>
      <c r="D290" s="78"/>
      <c r="E290" s="78"/>
      <c r="F290" s="78"/>
    </row>
    <row r="291" spans="2:6" s="526" customFormat="1" ht="12.75">
      <c r="B291" s="541"/>
      <c r="C291" s="78"/>
      <c r="D291" s="78"/>
      <c r="E291" s="78"/>
      <c r="F291" s="78"/>
    </row>
    <row r="292" spans="2:6" s="526" customFormat="1" ht="12.75">
      <c r="B292" s="541"/>
      <c r="C292" s="78"/>
      <c r="D292" s="78"/>
      <c r="E292" s="78"/>
      <c r="F292" s="78"/>
    </row>
    <row r="293" spans="2:6" s="526" customFormat="1" ht="12.75">
      <c r="B293" s="541"/>
      <c r="C293" s="78"/>
      <c r="D293" s="78"/>
      <c r="E293" s="78"/>
      <c r="F293" s="78"/>
    </row>
    <row r="294" spans="2:6" s="526" customFormat="1" ht="12.75">
      <c r="B294" s="541"/>
      <c r="C294" s="78"/>
      <c r="D294" s="78"/>
      <c r="E294" s="78"/>
      <c r="F294" s="78"/>
    </row>
    <row r="295" spans="2:6" s="526" customFormat="1" ht="12.75">
      <c r="B295" s="541"/>
      <c r="C295" s="78"/>
      <c r="D295" s="78"/>
      <c r="E295" s="78"/>
      <c r="F295" s="78"/>
    </row>
    <row r="296" spans="2:6" s="526" customFormat="1" ht="12.75">
      <c r="B296" s="541"/>
      <c r="C296" s="78"/>
      <c r="D296" s="78"/>
      <c r="E296" s="78"/>
      <c r="F296" s="78"/>
    </row>
    <row r="297" spans="2:6" s="526" customFormat="1" ht="12.75">
      <c r="B297" s="541"/>
      <c r="C297" s="78"/>
      <c r="D297" s="78"/>
      <c r="E297" s="78"/>
      <c r="F297" s="78"/>
    </row>
    <row r="298" spans="2:6" s="526" customFormat="1" ht="12.75">
      <c r="B298" s="541"/>
      <c r="C298" s="78"/>
      <c r="D298" s="78"/>
      <c r="E298" s="78"/>
      <c r="F298" s="78"/>
    </row>
    <row r="299" spans="2:6" s="526" customFormat="1" ht="12.75">
      <c r="B299" s="541"/>
      <c r="C299" s="78"/>
      <c r="D299" s="78"/>
      <c r="E299" s="78"/>
      <c r="F299" s="78"/>
    </row>
    <row r="300" spans="2:6" s="526" customFormat="1" ht="12.75">
      <c r="B300" s="541"/>
      <c r="C300" s="78"/>
      <c r="D300" s="78"/>
      <c r="E300" s="78"/>
      <c r="F300" s="78"/>
    </row>
    <row r="301" spans="2:6" s="526" customFormat="1" ht="13.5" thickBot="1">
      <c r="B301" s="542"/>
      <c r="C301" s="78"/>
      <c r="D301" s="78"/>
      <c r="E301" s="78"/>
      <c r="F301" s="78"/>
    </row>
    <row r="302" spans="2:6" s="543" customFormat="1" ht="14.25"/>
  </sheetData>
  <mergeCells count="34">
    <mergeCell ref="B126:D126"/>
    <mergeCell ref="B129:G129"/>
    <mergeCell ref="B136:B137"/>
    <mergeCell ref="C136:C137"/>
    <mergeCell ref="G174:G184"/>
    <mergeCell ref="B281:D282"/>
    <mergeCell ref="G188:G190"/>
    <mergeCell ref="B191:G191"/>
    <mergeCell ref="B192:G192"/>
    <mergeCell ref="B195:D195"/>
    <mergeCell ref="B196:D196"/>
    <mergeCell ref="B197:D197"/>
    <mergeCell ref="B209:D209"/>
    <mergeCell ref="B200:D200"/>
    <mergeCell ref="B201:D201"/>
    <mergeCell ref="B202:D202"/>
    <mergeCell ref="B203:D203"/>
    <mergeCell ref="B252:F252"/>
    <mergeCell ref="B213:D213"/>
    <mergeCell ref="B214:D214"/>
    <mergeCell ref="B215:D215"/>
    <mergeCell ref="B198:D198"/>
    <mergeCell ref="B199:D199"/>
    <mergeCell ref="B207:D207"/>
    <mergeCell ref="B208:D208"/>
    <mergeCell ref="E276:G276"/>
    <mergeCell ref="B234:J234"/>
    <mergeCell ref="B235:B236"/>
    <mergeCell ref="C235:D235"/>
    <mergeCell ref="G235:J235"/>
    <mergeCell ref="B210:D210"/>
    <mergeCell ref="B211:D211"/>
    <mergeCell ref="B212:D212"/>
    <mergeCell ref="B244:F244"/>
  </mergeCells>
  <pageMargins left="0" right="0" top="0" bottom="0" header="0" footer="0"/>
  <pageSetup orientation="landscape" r:id="rId1"/>
  <headerFooter>
    <oddFooter>&amp;C&amp;1#&amp;"Calibri"&amp;10&amp;K000000 For 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/>
  </sheetPr>
  <dimension ref="A1:J194"/>
  <sheetViews>
    <sheetView zoomScaleNormal="100" workbookViewId="0"/>
  </sheetViews>
  <sheetFormatPr defaultRowHeight="15"/>
  <cols>
    <col min="1" max="1" width="3.42578125" style="211" customWidth="1"/>
    <col min="2" max="2" width="57.7109375" style="211" customWidth="1"/>
    <col min="3" max="3" width="19.140625" style="211" customWidth="1"/>
    <col min="4" max="4" width="18.85546875" style="211" customWidth="1"/>
    <col min="5" max="5" width="12.28515625" style="211" customWidth="1"/>
    <col min="6" max="6" width="15.7109375" style="211" customWidth="1"/>
    <col min="7" max="7" width="15.28515625" style="211" customWidth="1"/>
    <col min="8" max="8" width="12.5703125" style="211" customWidth="1"/>
    <col min="9" max="9" width="11.7109375" style="211" customWidth="1"/>
    <col min="10" max="16384" width="9.140625" style="211"/>
  </cols>
  <sheetData>
    <row r="1" spans="1:9" ht="15.95" customHeight="1">
      <c r="A1" s="209"/>
      <c r="B1" s="427" t="s">
        <v>880</v>
      </c>
      <c r="C1" s="209"/>
      <c r="D1" s="209"/>
      <c r="E1" s="209"/>
      <c r="F1" s="209"/>
      <c r="G1" s="209"/>
      <c r="H1" s="209"/>
      <c r="I1" s="209"/>
    </row>
    <row r="2" spans="1:9" ht="12.95" customHeight="1">
      <c r="A2" s="209"/>
      <c r="B2" s="212"/>
      <c r="C2" s="209"/>
      <c r="D2" s="209"/>
      <c r="E2" s="209"/>
      <c r="F2" s="209"/>
      <c r="G2" s="209"/>
      <c r="H2" s="209"/>
      <c r="I2" s="209"/>
    </row>
    <row r="3" spans="1:9" ht="12.95" customHeight="1" thickBot="1">
      <c r="A3" s="213"/>
      <c r="B3" s="7" t="s">
        <v>9</v>
      </c>
      <c r="C3" s="209"/>
      <c r="D3" s="209"/>
      <c r="E3" s="209"/>
      <c r="F3" s="209"/>
      <c r="G3" s="209"/>
      <c r="H3" s="209"/>
      <c r="I3" s="209"/>
    </row>
    <row r="4" spans="1:9" ht="27.95" customHeight="1">
      <c r="A4" s="209"/>
      <c r="B4" s="214" t="s">
        <v>10</v>
      </c>
      <c r="C4" s="215" t="s">
        <v>11</v>
      </c>
      <c r="D4" s="216" t="s">
        <v>547</v>
      </c>
      <c r="E4" s="216" t="s">
        <v>13</v>
      </c>
      <c r="F4" s="216" t="s">
        <v>14</v>
      </c>
      <c r="G4" s="216" t="s">
        <v>15</v>
      </c>
      <c r="H4" s="216" t="s">
        <v>16</v>
      </c>
      <c r="I4" s="217" t="s">
        <v>17</v>
      </c>
    </row>
    <row r="5" spans="1:9" ht="12.95" customHeight="1">
      <c r="A5" s="209"/>
      <c r="B5" s="218" t="s">
        <v>504</v>
      </c>
      <c r="C5" s="219"/>
      <c r="D5" s="219"/>
      <c r="E5" s="219"/>
      <c r="F5" s="219"/>
      <c r="G5" s="219"/>
      <c r="H5" s="220"/>
      <c r="I5" s="221"/>
    </row>
    <row r="6" spans="1:9" ht="12.95" customHeight="1">
      <c r="A6" s="209"/>
      <c r="B6" s="218" t="s">
        <v>505</v>
      </c>
      <c r="C6" s="219"/>
      <c r="D6" s="219"/>
      <c r="E6" s="219"/>
      <c r="F6" s="209"/>
      <c r="G6" s="220"/>
      <c r="H6" s="220"/>
      <c r="I6" s="221"/>
    </row>
    <row r="7" spans="1:9" ht="12.95" customHeight="1">
      <c r="A7" s="222"/>
      <c r="B7" s="223" t="s">
        <v>548</v>
      </c>
      <c r="C7" s="219" t="s">
        <v>549</v>
      </c>
      <c r="D7" s="219" t="s">
        <v>176</v>
      </c>
      <c r="E7" s="224">
        <v>5000000</v>
      </c>
      <c r="F7" s="225">
        <v>5001.88</v>
      </c>
      <c r="G7" s="226">
        <v>2.4799999999999999E-2</v>
      </c>
      <c r="H7" s="227">
        <v>6.8278000000000005E-2</v>
      </c>
      <c r="I7" s="228"/>
    </row>
    <row r="8" spans="1:9" ht="12.95" customHeight="1">
      <c r="A8" s="209"/>
      <c r="B8" s="218" t="s">
        <v>125</v>
      </c>
      <c r="C8" s="219"/>
      <c r="D8" s="219"/>
      <c r="E8" s="219"/>
      <c r="F8" s="229">
        <v>5001.88</v>
      </c>
      <c r="G8" s="230">
        <v>2.4799999999999999E-2</v>
      </c>
      <c r="H8" s="231"/>
      <c r="I8" s="232"/>
    </row>
    <row r="9" spans="1:9" ht="12.95" customHeight="1">
      <c r="A9" s="209"/>
      <c r="B9" s="233" t="s">
        <v>514</v>
      </c>
      <c r="C9" s="234"/>
      <c r="D9" s="234"/>
      <c r="E9" s="234"/>
      <c r="F9" s="231" t="s">
        <v>127</v>
      </c>
      <c r="G9" s="231" t="s">
        <v>127</v>
      </c>
      <c r="H9" s="231"/>
      <c r="I9" s="232"/>
    </row>
    <row r="10" spans="1:9" ht="12.95" customHeight="1">
      <c r="A10" s="209"/>
      <c r="B10" s="233" t="s">
        <v>125</v>
      </c>
      <c r="C10" s="234"/>
      <c r="D10" s="234"/>
      <c r="E10" s="234"/>
      <c r="F10" s="231" t="s">
        <v>127</v>
      </c>
      <c r="G10" s="231" t="s">
        <v>127</v>
      </c>
      <c r="H10" s="231"/>
      <c r="I10" s="232"/>
    </row>
    <row r="11" spans="1:9" ht="12.95" customHeight="1">
      <c r="A11" s="209"/>
      <c r="B11" s="233" t="s">
        <v>128</v>
      </c>
      <c r="C11" s="235"/>
      <c r="D11" s="234"/>
      <c r="E11" s="235"/>
      <c r="F11" s="229">
        <v>5001.88</v>
      </c>
      <c r="G11" s="230">
        <v>2.4799999999999999E-2</v>
      </c>
      <c r="H11" s="231"/>
      <c r="I11" s="232"/>
    </row>
    <row r="12" spans="1:9" ht="12.95" customHeight="1">
      <c r="A12" s="209"/>
      <c r="B12" s="218" t="s">
        <v>152</v>
      </c>
      <c r="C12" s="219"/>
      <c r="D12" s="219"/>
      <c r="E12" s="219"/>
      <c r="F12" s="219"/>
      <c r="G12" s="219"/>
      <c r="H12" s="220"/>
      <c r="I12" s="221"/>
    </row>
    <row r="13" spans="1:9" ht="12.95" customHeight="1">
      <c r="A13" s="209"/>
      <c r="B13" s="218" t="s">
        <v>153</v>
      </c>
      <c r="C13" s="219"/>
      <c r="D13" s="219"/>
      <c r="E13" s="219"/>
      <c r="F13" s="209"/>
      <c r="G13" s="220"/>
      <c r="H13" s="220"/>
      <c r="I13" s="221"/>
    </row>
    <row r="14" spans="1:9" ht="12.95" customHeight="1">
      <c r="A14" s="222"/>
      <c r="B14" s="223" t="s">
        <v>881</v>
      </c>
      <c r="C14" s="219" t="s">
        <v>550</v>
      </c>
      <c r="D14" s="219" t="s">
        <v>551</v>
      </c>
      <c r="E14" s="224">
        <v>2000</v>
      </c>
      <c r="F14" s="225">
        <v>9932.25</v>
      </c>
      <c r="G14" s="226">
        <v>4.9299999999999997E-2</v>
      </c>
      <c r="H14" s="227">
        <v>7.7803999999999998E-2</v>
      </c>
      <c r="I14" s="228"/>
    </row>
    <row r="15" spans="1:9" ht="12.95" customHeight="1">
      <c r="A15" s="222"/>
      <c r="B15" s="223" t="s">
        <v>882</v>
      </c>
      <c r="C15" s="219" t="s">
        <v>552</v>
      </c>
      <c r="D15" s="219" t="s">
        <v>553</v>
      </c>
      <c r="E15" s="224">
        <v>2000</v>
      </c>
      <c r="F15" s="225">
        <v>9932.25</v>
      </c>
      <c r="G15" s="226">
        <v>4.9299999999999997E-2</v>
      </c>
      <c r="H15" s="227">
        <v>7.7803999999999998E-2</v>
      </c>
      <c r="I15" s="228"/>
    </row>
    <row r="16" spans="1:9" ht="12.95" customHeight="1">
      <c r="A16" s="222"/>
      <c r="B16" s="223" t="s">
        <v>883</v>
      </c>
      <c r="C16" s="219" t="s">
        <v>554</v>
      </c>
      <c r="D16" s="219" t="s">
        <v>555</v>
      </c>
      <c r="E16" s="224">
        <v>2000</v>
      </c>
      <c r="F16" s="225">
        <v>9875.01</v>
      </c>
      <c r="G16" s="226">
        <v>4.9000000000000002E-2</v>
      </c>
      <c r="H16" s="227">
        <v>7.6999999999999999E-2</v>
      </c>
      <c r="I16" s="228"/>
    </row>
    <row r="17" spans="1:9" ht="12.95" customHeight="1">
      <c r="A17" s="222"/>
      <c r="B17" s="223" t="s">
        <v>884</v>
      </c>
      <c r="C17" s="219" t="s">
        <v>556</v>
      </c>
      <c r="D17" s="219" t="s">
        <v>553</v>
      </c>
      <c r="E17" s="224">
        <v>2000</v>
      </c>
      <c r="F17" s="225">
        <v>9858.58</v>
      </c>
      <c r="G17" s="226">
        <v>4.8899999999999999E-2</v>
      </c>
      <c r="H17" s="227">
        <v>7.6999999999999999E-2</v>
      </c>
      <c r="I17" s="228"/>
    </row>
    <row r="18" spans="1:9" ht="12.95" customHeight="1">
      <c r="A18" s="222"/>
      <c r="B18" s="223" t="s">
        <v>885</v>
      </c>
      <c r="C18" s="219" t="s">
        <v>557</v>
      </c>
      <c r="D18" s="219" t="s">
        <v>553</v>
      </c>
      <c r="E18" s="224">
        <v>2000</v>
      </c>
      <c r="F18" s="225">
        <v>9843.75</v>
      </c>
      <c r="G18" s="226">
        <v>4.8899999999999999E-2</v>
      </c>
      <c r="H18" s="227">
        <v>7.7248999999999998E-2</v>
      </c>
      <c r="I18" s="228"/>
    </row>
    <row r="19" spans="1:9" ht="12.95" customHeight="1">
      <c r="A19" s="222"/>
      <c r="B19" s="223" t="s">
        <v>886</v>
      </c>
      <c r="C19" s="219" t="s">
        <v>558</v>
      </c>
      <c r="D19" s="219" t="s">
        <v>553</v>
      </c>
      <c r="E19" s="224">
        <v>1500</v>
      </c>
      <c r="F19" s="225">
        <v>7448.93</v>
      </c>
      <c r="G19" s="226">
        <v>3.6999999999999998E-2</v>
      </c>
      <c r="H19" s="227">
        <v>7.8205999999999998E-2</v>
      </c>
      <c r="I19" s="228"/>
    </row>
    <row r="20" spans="1:9" ht="12.95" customHeight="1">
      <c r="A20" s="222"/>
      <c r="B20" s="223" t="s">
        <v>887</v>
      </c>
      <c r="C20" s="219" t="s">
        <v>559</v>
      </c>
      <c r="D20" s="219" t="s">
        <v>551</v>
      </c>
      <c r="E20" s="224">
        <v>1000</v>
      </c>
      <c r="F20" s="225">
        <v>4966.33</v>
      </c>
      <c r="G20" s="226">
        <v>2.47E-2</v>
      </c>
      <c r="H20" s="227">
        <v>7.7348E-2</v>
      </c>
      <c r="I20" s="228"/>
    </row>
    <row r="21" spans="1:9" ht="12.95" customHeight="1">
      <c r="A21" s="222"/>
      <c r="B21" s="223" t="s">
        <v>888</v>
      </c>
      <c r="C21" s="219" t="s">
        <v>560</v>
      </c>
      <c r="D21" s="219" t="s">
        <v>553</v>
      </c>
      <c r="E21" s="224">
        <v>1000</v>
      </c>
      <c r="F21" s="225">
        <v>4951.1499999999996</v>
      </c>
      <c r="G21" s="226">
        <v>2.46E-2</v>
      </c>
      <c r="H21" s="227">
        <v>7.6626E-2</v>
      </c>
      <c r="I21" s="228"/>
    </row>
    <row r="22" spans="1:9" ht="12.95" customHeight="1">
      <c r="A22" s="222"/>
      <c r="B22" s="223" t="s">
        <v>889</v>
      </c>
      <c r="C22" s="219" t="s">
        <v>561</v>
      </c>
      <c r="D22" s="219" t="s">
        <v>553</v>
      </c>
      <c r="E22" s="224">
        <v>1000</v>
      </c>
      <c r="F22" s="225">
        <v>4928.6099999999997</v>
      </c>
      <c r="G22" s="226">
        <v>2.4500000000000001E-2</v>
      </c>
      <c r="H22" s="227">
        <v>7.6624999999999999E-2</v>
      </c>
      <c r="I22" s="228"/>
    </row>
    <row r="23" spans="1:9" ht="12.95" customHeight="1">
      <c r="A23" s="222"/>
      <c r="B23" s="223" t="s">
        <v>890</v>
      </c>
      <c r="C23" s="219" t="s">
        <v>562</v>
      </c>
      <c r="D23" s="219" t="s">
        <v>551</v>
      </c>
      <c r="E23" s="224">
        <v>500</v>
      </c>
      <c r="F23" s="225">
        <v>2467.04</v>
      </c>
      <c r="G23" s="226">
        <v>1.2200000000000001E-2</v>
      </c>
      <c r="H23" s="227">
        <v>7.7400999999999998E-2</v>
      </c>
      <c r="I23" s="228"/>
    </row>
    <row r="24" spans="1:9" ht="12.95" customHeight="1">
      <c r="A24" s="222"/>
      <c r="B24" s="223" t="s">
        <v>891</v>
      </c>
      <c r="C24" s="219" t="s">
        <v>563</v>
      </c>
      <c r="D24" s="219" t="s">
        <v>553</v>
      </c>
      <c r="E24" s="224">
        <v>500</v>
      </c>
      <c r="F24" s="225">
        <v>2463.5300000000002</v>
      </c>
      <c r="G24" s="226">
        <v>1.2200000000000001E-2</v>
      </c>
      <c r="H24" s="227">
        <v>7.7200000000000005E-2</v>
      </c>
      <c r="I24" s="228"/>
    </row>
    <row r="25" spans="1:9" ht="12.95" customHeight="1">
      <c r="A25" s="222"/>
      <c r="B25" s="223" t="s">
        <v>863</v>
      </c>
      <c r="C25" s="219" t="s">
        <v>165</v>
      </c>
      <c r="D25" s="219" t="s">
        <v>551</v>
      </c>
      <c r="E25" s="224">
        <v>500</v>
      </c>
      <c r="F25" s="225">
        <v>2460.04</v>
      </c>
      <c r="G25" s="226">
        <v>1.2200000000000001E-2</v>
      </c>
      <c r="H25" s="227">
        <v>7.6998999999999998E-2</v>
      </c>
      <c r="I25" s="228"/>
    </row>
    <row r="26" spans="1:9" ht="12.95" customHeight="1">
      <c r="A26" s="209"/>
      <c r="B26" s="218" t="s">
        <v>125</v>
      </c>
      <c r="C26" s="219"/>
      <c r="D26" s="219"/>
      <c r="E26" s="219"/>
      <c r="F26" s="229">
        <v>79127.47</v>
      </c>
      <c r="G26" s="230">
        <v>0.39279999999999998</v>
      </c>
      <c r="H26" s="231"/>
      <c r="I26" s="232"/>
    </row>
    <row r="27" spans="1:9" ht="12.95" customHeight="1">
      <c r="A27" s="209"/>
      <c r="B27" s="218" t="s">
        <v>171</v>
      </c>
      <c r="C27" s="219"/>
      <c r="D27" s="219"/>
      <c r="E27" s="219"/>
      <c r="F27" s="209"/>
      <c r="G27" s="220"/>
      <c r="H27" s="220"/>
      <c r="I27" s="221"/>
    </row>
    <row r="28" spans="1:9" ht="12.95" customHeight="1">
      <c r="A28" s="222"/>
      <c r="B28" s="223" t="s">
        <v>892</v>
      </c>
      <c r="C28" s="219" t="s">
        <v>564</v>
      </c>
      <c r="D28" s="219" t="s">
        <v>553</v>
      </c>
      <c r="E28" s="224">
        <v>1000</v>
      </c>
      <c r="F28" s="225">
        <v>4966</v>
      </c>
      <c r="G28" s="226">
        <v>2.47E-2</v>
      </c>
      <c r="H28" s="227">
        <v>7.8099000000000002E-2</v>
      </c>
      <c r="I28" s="228"/>
    </row>
    <row r="29" spans="1:9" ht="12.95" customHeight="1">
      <c r="A29" s="222"/>
      <c r="B29" s="223" t="s">
        <v>893</v>
      </c>
      <c r="C29" s="219" t="s">
        <v>190</v>
      </c>
      <c r="D29" s="219" t="s">
        <v>553</v>
      </c>
      <c r="E29" s="224">
        <v>1000</v>
      </c>
      <c r="F29" s="225">
        <v>4948.6099999999997</v>
      </c>
      <c r="G29" s="226">
        <v>2.46E-2</v>
      </c>
      <c r="H29" s="227">
        <v>8.2400000000000001E-2</v>
      </c>
      <c r="I29" s="228"/>
    </row>
    <row r="30" spans="1:9" ht="12.95" customHeight="1">
      <c r="A30" s="222"/>
      <c r="B30" s="223" t="s">
        <v>894</v>
      </c>
      <c r="C30" s="219" t="s">
        <v>565</v>
      </c>
      <c r="D30" s="219" t="s">
        <v>566</v>
      </c>
      <c r="E30" s="224">
        <v>1000</v>
      </c>
      <c r="F30" s="225">
        <v>4939.78</v>
      </c>
      <c r="G30" s="226">
        <v>2.4500000000000001E-2</v>
      </c>
      <c r="H30" s="227">
        <v>8.2400000000000001E-2</v>
      </c>
      <c r="I30" s="228"/>
    </row>
    <row r="31" spans="1:9" ht="12.95" customHeight="1">
      <c r="A31" s="222"/>
      <c r="B31" s="223" t="s">
        <v>895</v>
      </c>
      <c r="C31" s="219" t="s">
        <v>567</v>
      </c>
      <c r="D31" s="219" t="s">
        <v>555</v>
      </c>
      <c r="E31" s="224">
        <v>500</v>
      </c>
      <c r="F31" s="225">
        <v>2471.09</v>
      </c>
      <c r="G31" s="226">
        <v>1.23E-2</v>
      </c>
      <c r="H31" s="227">
        <v>7.7650999999999998E-2</v>
      </c>
      <c r="I31" s="228"/>
    </row>
    <row r="32" spans="1:9" ht="12.95" customHeight="1">
      <c r="A32" s="222"/>
      <c r="B32" s="223" t="s">
        <v>896</v>
      </c>
      <c r="C32" s="219" t="s">
        <v>568</v>
      </c>
      <c r="D32" s="219" t="s">
        <v>553</v>
      </c>
      <c r="E32" s="224">
        <v>500</v>
      </c>
      <c r="F32" s="225">
        <v>2468.4899999999998</v>
      </c>
      <c r="G32" s="226">
        <v>1.23E-2</v>
      </c>
      <c r="H32" s="227">
        <v>7.7649999999999997E-2</v>
      </c>
      <c r="I32" s="228"/>
    </row>
    <row r="33" spans="1:9" ht="12.95" customHeight="1">
      <c r="A33" s="209"/>
      <c r="B33" s="218" t="s">
        <v>125</v>
      </c>
      <c r="C33" s="219"/>
      <c r="D33" s="219"/>
      <c r="E33" s="219"/>
      <c r="F33" s="229">
        <v>19793.97</v>
      </c>
      <c r="G33" s="230">
        <v>9.8400000000000001E-2</v>
      </c>
      <c r="H33" s="231"/>
      <c r="I33" s="232"/>
    </row>
    <row r="34" spans="1:9" ht="12.95" customHeight="1">
      <c r="A34" s="209"/>
      <c r="B34" s="218" t="s">
        <v>173</v>
      </c>
      <c r="C34" s="219"/>
      <c r="D34" s="219"/>
      <c r="E34" s="219"/>
      <c r="F34" s="209"/>
      <c r="G34" s="220"/>
      <c r="H34" s="220"/>
      <c r="I34" s="221"/>
    </row>
    <row r="35" spans="1:9" ht="12.95" customHeight="1">
      <c r="A35" s="222"/>
      <c r="B35" s="223" t="s">
        <v>569</v>
      </c>
      <c r="C35" s="219" t="s">
        <v>570</v>
      </c>
      <c r="D35" s="219" t="s">
        <v>176</v>
      </c>
      <c r="E35" s="224">
        <v>7500000</v>
      </c>
      <c r="F35" s="225">
        <v>7491.95</v>
      </c>
      <c r="G35" s="226">
        <v>3.7199999999999997E-2</v>
      </c>
      <c r="H35" s="227">
        <v>6.5434999999999993E-2</v>
      </c>
      <c r="I35" s="228"/>
    </row>
    <row r="36" spans="1:9" ht="12.95" customHeight="1">
      <c r="A36" s="222"/>
      <c r="B36" s="223" t="s">
        <v>571</v>
      </c>
      <c r="C36" s="219" t="s">
        <v>572</v>
      </c>
      <c r="D36" s="219" t="s">
        <v>176</v>
      </c>
      <c r="E36" s="224">
        <v>7500000</v>
      </c>
      <c r="F36" s="225">
        <v>7482.55</v>
      </c>
      <c r="G36" s="226">
        <v>3.7100000000000001E-2</v>
      </c>
      <c r="H36" s="227">
        <v>6.5500000000000003E-2</v>
      </c>
      <c r="I36" s="228"/>
    </row>
    <row r="37" spans="1:9" ht="12.95" customHeight="1">
      <c r="A37" s="222"/>
      <c r="B37" s="223" t="s">
        <v>573</v>
      </c>
      <c r="C37" s="219" t="s">
        <v>574</v>
      </c>
      <c r="D37" s="219" t="s">
        <v>176</v>
      </c>
      <c r="E37" s="224">
        <v>7500000</v>
      </c>
      <c r="F37" s="225">
        <v>7462.33</v>
      </c>
      <c r="G37" s="226">
        <v>3.6999999999999998E-2</v>
      </c>
      <c r="H37" s="227">
        <v>6.5809000000000006E-2</v>
      </c>
      <c r="I37" s="228"/>
    </row>
    <row r="38" spans="1:9" ht="12.95" customHeight="1">
      <c r="A38" s="222"/>
      <c r="B38" s="223" t="s">
        <v>575</v>
      </c>
      <c r="C38" s="219" t="s">
        <v>576</v>
      </c>
      <c r="D38" s="219" t="s">
        <v>176</v>
      </c>
      <c r="E38" s="224">
        <v>7500000</v>
      </c>
      <c r="F38" s="225">
        <v>7452.45</v>
      </c>
      <c r="G38" s="226">
        <v>3.6999999999999998E-2</v>
      </c>
      <c r="H38" s="227">
        <v>6.8500000000000005E-2</v>
      </c>
      <c r="I38" s="228"/>
    </row>
    <row r="39" spans="1:9" ht="12.95" customHeight="1">
      <c r="A39" s="222"/>
      <c r="B39" s="223" t="s">
        <v>577</v>
      </c>
      <c r="C39" s="219" t="s">
        <v>578</v>
      </c>
      <c r="D39" s="219" t="s">
        <v>176</v>
      </c>
      <c r="E39" s="224">
        <v>7500000</v>
      </c>
      <c r="F39" s="225">
        <v>7442.73</v>
      </c>
      <c r="G39" s="226">
        <v>3.6900000000000002E-2</v>
      </c>
      <c r="H39" s="227">
        <v>6.8500000000000005E-2</v>
      </c>
      <c r="I39" s="228"/>
    </row>
    <row r="40" spans="1:9" ht="12.95" customHeight="1">
      <c r="A40" s="222"/>
      <c r="B40" s="223" t="s">
        <v>579</v>
      </c>
      <c r="C40" s="219" t="s">
        <v>580</v>
      </c>
      <c r="D40" s="219" t="s">
        <v>176</v>
      </c>
      <c r="E40" s="224">
        <v>7500000</v>
      </c>
      <c r="F40" s="225">
        <v>7432.85</v>
      </c>
      <c r="G40" s="226">
        <v>3.6900000000000002E-2</v>
      </c>
      <c r="H40" s="227">
        <v>6.8699999999999997E-2</v>
      </c>
      <c r="I40" s="228"/>
    </row>
    <row r="41" spans="1:9" ht="12.95" customHeight="1">
      <c r="A41" s="222"/>
      <c r="B41" s="223" t="s">
        <v>581</v>
      </c>
      <c r="C41" s="219" t="s">
        <v>582</v>
      </c>
      <c r="D41" s="219" t="s">
        <v>176</v>
      </c>
      <c r="E41" s="224">
        <v>7500000</v>
      </c>
      <c r="F41" s="225">
        <v>7413.74</v>
      </c>
      <c r="G41" s="226">
        <v>3.6799999999999999E-2</v>
      </c>
      <c r="H41" s="227">
        <v>6.8500000000000005E-2</v>
      </c>
      <c r="I41" s="228"/>
    </row>
    <row r="42" spans="1:9" ht="12.95" customHeight="1">
      <c r="A42" s="222"/>
      <c r="B42" s="223" t="s">
        <v>583</v>
      </c>
      <c r="C42" s="219" t="s">
        <v>584</v>
      </c>
      <c r="D42" s="219" t="s">
        <v>176</v>
      </c>
      <c r="E42" s="224">
        <v>7500000</v>
      </c>
      <c r="F42" s="225">
        <v>7404.12</v>
      </c>
      <c r="G42" s="226">
        <v>3.6799999999999999E-2</v>
      </c>
      <c r="H42" s="227">
        <v>6.8500000000000005E-2</v>
      </c>
      <c r="I42" s="228"/>
    </row>
    <row r="43" spans="1:9" ht="12.95" customHeight="1">
      <c r="A43" s="222"/>
      <c r="B43" s="223" t="s">
        <v>585</v>
      </c>
      <c r="C43" s="219" t="s">
        <v>586</v>
      </c>
      <c r="D43" s="219" t="s">
        <v>176</v>
      </c>
      <c r="E43" s="224">
        <v>7500000</v>
      </c>
      <c r="F43" s="225">
        <v>7394.08</v>
      </c>
      <c r="G43" s="226">
        <v>3.6700000000000003E-2</v>
      </c>
      <c r="H43" s="227">
        <v>6.88E-2</v>
      </c>
      <c r="I43" s="228"/>
    </row>
    <row r="44" spans="1:9" ht="12.95" customHeight="1">
      <c r="A44" s="222"/>
      <c r="B44" s="223" t="s">
        <v>587</v>
      </c>
      <c r="C44" s="219" t="s">
        <v>588</v>
      </c>
      <c r="D44" s="219" t="s">
        <v>176</v>
      </c>
      <c r="E44" s="224">
        <v>7500000</v>
      </c>
      <c r="F44" s="225">
        <v>7375.43</v>
      </c>
      <c r="G44" s="226">
        <v>3.6600000000000001E-2</v>
      </c>
      <c r="H44" s="227">
        <v>6.8500000000000005E-2</v>
      </c>
      <c r="I44" s="228"/>
    </row>
    <row r="45" spans="1:9" ht="12.95" customHeight="1">
      <c r="A45" s="222"/>
      <c r="B45" s="223" t="s">
        <v>589</v>
      </c>
      <c r="C45" s="219" t="s">
        <v>590</v>
      </c>
      <c r="D45" s="219" t="s">
        <v>176</v>
      </c>
      <c r="E45" s="224">
        <v>5000000</v>
      </c>
      <c r="F45" s="225">
        <v>4961.82</v>
      </c>
      <c r="G45" s="226">
        <v>2.46E-2</v>
      </c>
      <c r="H45" s="227">
        <v>6.8500000000000005E-2</v>
      </c>
      <c r="I45" s="228"/>
    </row>
    <row r="46" spans="1:9" ht="12.95" customHeight="1">
      <c r="A46" s="222"/>
      <c r="B46" s="223" t="s">
        <v>591</v>
      </c>
      <c r="C46" s="219" t="s">
        <v>592</v>
      </c>
      <c r="D46" s="219" t="s">
        <v>176</v>
      </c>
      <c r="E46" s="224">
        <v>5000000</v>
      </c>
      <c r="F46" s="225">
        <v>4948.92</v>
      </c>
      <c r="G46" s="226">
        <v>2.46E-2</v>
      </c>
      <c r="H46" s="227">
        <v>6.8500000000000005E-2</v>
      </c>
      <c r="I46" s="228"/>
    </row>
    <row r="47" spans="1:9" ht="12.95" customHeight="1">
      <c r="A47" s="222"/>
      <c r="B47" s="223" t="s">
        <v>593</v>
      </c>
      <c r="C47" s="219" t="s">
        <v>594</v>
      </c>
      <c r="D47" s="219" t="s">
        <v>176</v>
      </c>
      <c r="E47" s="224">
        <v>3000000</v>
      </c>
      <c r="F47" s="225">
        <v>2989.1</v>
      </c>
      <c r="G47" s="226">
        <v>1.4800000000000001E-2</v>
      </c>
      <c r="H47" s="227">
        <v>6.6572000000000006E-2</v>
      </c>
      <c r="I47" s="228"/>
    </row>
    <row r="48" spans="1:9" ht="12.95" customHeight="1">
      <c r="A48" s="209"/>
      <c r="B48" s="218" t="s">
        <v>125</v>
      </c>
      <c r="C48" s="219"/>
      <c r="D48" s="219"/>
      <c r="E48" s="219"/>
      <c r="F48" s="229">
        <v>87252.07</v>
      </c>
      <c r="G48" s="230">
        <v>0.433</v>
      </c>
      <c r="H48" s="231"/>
      <c r="I48" s="232"/>
    </row>
    <row r="49" spans="1:9" ht="12.95" customHeight="1">
      <c r="A49" s="209"/>
      <c r="B49" s="233" t="s">
        <v>128</v>
      </c>
      <c r="C49" s="235"/>
      <c r="D49" s="234"/>
      <c r="E49" s="235"/>
      <c r="F49" s="229">
        <v>186173.51</v>
      </c>
      <c r="G49" s="230">
        <v>0.92420000000000002</v>
      </c>
      <c r="H49" s="231"/>
      <c r="I49" s="232"/>
    </row>
    <row r="50" spans="1:9" ht="12.95" customHeight="1">
      <c r="A50" s="209"/>
      <c r="B50" s="218" t="s">
        <v>191</v>
      </c>
      <c r="C50" s="219"/>
      <c r="D50" s="219"/>
      <c r="E50" s="219"/>
      <c r="F50" s="219"/>
      <c r="G50" s="219"/>
      <c r="H50" s="220"/>
      <c r="I50" s="221"/>
    </row>
    <row r="51" spans="1:9" ht="12.95" customHeight="1">
      <c r="A51" s="209"/>
      <c r="B51" s="218" t="s">
        <v>595</v>
      </c>
      <c r="C51" s="219"/>
      <c r="D51" s="219"/>
      <c r="E51" s="219"/>
      <c r="F51" s="209"/>
      <c r="G51" s="220"/>
      <c r="H51" s="220"/>
      <c r="I51" s="221"/>
    </row>
    <row r="52" spans="1:9" ht="12.95" customHeight="1">
      <c r="A52" s="222"/>
      <c r="B52" s="223" t="s">
        <v>596</v>
      </c>
      <c r="C52" s="219" t="s">
        <v>597</v>
      </c>
      <c r="D52" s="219"/>
      <c r="E52" s="224">
        <v>5149.1760000000004</v>
      </c>
      <c r="F52" s="225">
        <v>522.82000000000005</v>
      </c>
      <c r="G52" s="226">
        <v>2.5999999999999999E-3</v>
      </c>
      <c r="H52" s="227"/>
      <c r="I52" s="228"/>
    </row>
    <row r="53" spans="1:9" ht="12.95" customHeight="1">
      <c r="A53" s="209"/>
      <c r="B53" s="218" t="s">
        <v>125</v>
      </c>
      <c r="C53" s="219"/>
      <c r="D53" s="219"/>
      <c r="E53" s="219"/>
      <c r="F53" s="229">
        <v>522.82000000000005</v>
      </c>
      <c r="G53" s="230">
        <v>2.5999999999999999E-3</v>
      </c>
      <c r="H53" s="231"/>
      <c r="I53" s="232"/>
    </row>
    <row r="54" spans="1:9" ht="12.95" customHeight="1">
      <c r="A54" s="209"/>
      <c r="B54" s="233" t="s">
        <v>128</v>
      </c>
      <c r="C54" s="235"/>
      <c r="D54" s="234"/>
      <c r="E54" s="235"/>
      <c r="F54" s="229">
        <v>522.82000000000005</v>
      </c>
      <c r="G54" s="230">
        <v>2.5999999999999999E-3</v>
      </c>
      <c r="H54" s="231"/>
      <c r="I54" s="232"/>
    </row>
    <row r="55" spans="1:9" ht="12.95" customHeight="1">
      <c r="A55" s="209"/>
      <c r="B55" s="218" t="s">
        <v>181</v>
      </c>
      <c r="C55" s="219"/>
      <c r="D55" s="219"/>
      <c r="E55" s="219"/>
      <c r="F55" s="219"/>
      <c r="G55" s="219"/>
      <c r="H55" s="220"/>
      <c r="I55" s="221"/>
    </row>
    <row r="56" spans="1:9" ht="12.95" customHeight="1">
      <c r="A56" s="222"/>
      <c r="B56" s="223" t="s">
        <v>182</v>
      </c>
      <c r="C56" s="219"/>
      <c r="D56" s="219"/>
      <c r="E56" s="224"/>
      <c r="F56" s="225">
        <v>9140</v>
      </c>
      <c r="G56" s="226">
        <v>4.5400000000000003E-2</v>
      </c>
      <c r="H56" s="227">
        <v>6.6715578802976822E-2</v>
      </c>
      <c r="I56" s="228"/>
    </row>
    <row r="57" spans="1:9" ht="12.95" customHeight="1">
      <c r="A57" s="209"/>
      <c r="B57" s="218" t="s">
        <v>125</v>
      </c>
      <c r="C57" s="219"/>
      <c r="D57" s="219"/>
      <c r="E57" s="219"/>
      <c r="F57" s="229">
        <v>9140</v>
      </c>
      <c r="G57" s="230">
        <v>4.5400000000000003E-2</v>
      </c>
      <c r="H57" s="231"/>
      <c r="I57" s="232"/>
    </row>
    <row r="58" spans="1:9" ht="12.95" customHeight="1">
      <c r="A58" s="209"/>
      <c r="B58" s="233" t="s">
        <v>514</v>
      </c>
      <c r="C58" s="234"/>
      <c r="D58" s="234"/>
      <c r="E58" s="234"/>
      <c r="F58" s="231" t="s">
        <v>127</v>
      </c>
      <c r="G58" s="231" t="s">
        <v>127</v>
      </c>
      <c r="H58" s="231"/>
      <c r="I58" s="232"/>
    </row>
    <row r="59" spans="1:9" ht="12.95" customHeight="1">
      <c r="A59" s="209"/>
      <c r="B59" s="233" t="s">
        <v>125</v>
      </c>
      <c r="C59" s="234"/>
      <c r="D59" s="234"/>
      <c r="E59" s="234"/>
      <c r="F59" s="231" t="s">
        <v>127</v>
      </c>
      <c r="G59" s="231" t="s">
        <v>127</v>
      </c>
      <c r="H59" s="231"/>
      <c r="I59" s="232"/>
    </row>
    <row r="60" spans="1:9" ht="12.95" customHeight="1">
      <c r="A60" s="209"/>
      <c r="B60" s="233" t="s">
        <v>128</v>
      </c>
      <c r="C60" s="235"/>
      <c r="D60" s="234"/>
      <c r="E60" s="235"/>
      <c r="F60" s="229">
        <v>9140</v>
      </c>
      <c r="G60" s="230">
        <v>4.5400000000000003E-2</v>
      </c>
      <c r="H60" s="231"/>
      <c r="I60" s="232"/>
    </row>
    <row r="61" spans="1:9" ht="12.95" customHeight="1">
      <c r="A61" s="209"/>
      <c r="B61" s="233" t="s">
        <v>183</v>
      </c>
      <c r="C61" s="219"/>
      <c r="D61" s="234"/>
      <c r="E61" s="219"/>
      <c r="F61" s="236">
        <v>602.65</v>
      </c>
      <c r="G61" s="230">
        <v>3.0000000000000001E-3</v>
      </c>
      <c r="H61" s="231"/>
      <c r="I61" s="232"/>
    </row>
    <row r="62" spans="1:9" ht="12.95" customHeight="1" thickBot="1">
      <c r="A62" s="209"/>
      <c r="B62" s="237" t="s">
        <v>184</v>
      </c>
      <c r="C62" s="238"/>
      <c r="D62" s="238"/>
      <c r="E62" s="238"/>
      <c r="F62" s="239">
        <v>201440.86</v>
      </c>
      <c r="G62" s="240">
        <v>1</v>
      </c>
      <c r="H62" s="241"/>
      <c r="I62" s="242"/>
    </row>
    <row r="63" spans="1:9" ht="12.95" customHeight="1">
      <c r="A63" s="209"/>
      <c r="B63" s="213"/>
      <c r="C63" s="209"/>
      <c r="D63" s="209"/>
      <c r="E63" s="209"/>
      <c r="F63" s="209"/>
      <c r="G63" s="209"/>
      <c r="H63" s="209"/>
      <c r="I63" s="209"/>
    </row>
    <row r="64" spans="1:9" ht="12.95" customHeight="1">
      <c r="A64" s="209"/>
      <c r="B64" s="210" t="s">
        <v>185</v>
      </c>
      <c r="C64" s="209"/>
      <c r="D64" s="209"/>
      <c r="E64" s="209"/>
      <c r="F64" s="209"/>
      <c r="G64" s="209"/>
      <c r="H64" s="209"/>
      <c r="I64" s="209"/>
    </row>
    <row r="65" spans="1:9" ht="12.95" customHeight="1">
      <c r="A65" s="209"/>
      <c r="B65" s="210" t="s">
        <v>186</v>
      </c>
      <c r="C65" s="209"/>
      <c r="D65" s="209"/>
      <c r="E65" s="209"/>
      <c r="F65" s="209"/>
      <c r="G65" s="209"/>
      <c r="H65" s="209"/>
      <c r="I65" s="209"/>
    </row>
    <row r="66" spans="1:9" ht="12.95" customHeight="1">
      <c r="A66" s="209"/>
      <c r="B66" s="210" t="s">
        <v>188</v>
      </c>
      <c r="C66" s="209"/>
      <c r="D66" s="209"/>
      <c r="E66" s="209"/>
      <c r="F66" s="209"/>
      <c r="G66" s="209"/>
      <c r="H66" s="209"/>
      <c r="I66" s="209"/>
    </row>
    <row r="67" spans="1:9" ht="12.95" customHeight="1">
      <c r="A67" s="209"/>
      <c r="B67" s="660" t="s">
        <v>189</v>
      </c>
      <c r="C67" s="660"/>
      <c r="D67" s="660"/>
      <c r="E67" s="209"/>
      <c r="F67" s="209"/>
      <c r="G67" s="209"/>
      <c r="H67" s="209"/>
      <c r="I67" s="209"/>
    </row>
    <row r="68" spans="1:9" ht="13.35" customHeight="1" thickBot="1">
      <c r="A68" s="209"/>
      <c r="B68" s="210"/>
      <c r="C68" s="209"/>
      <c r="D68" s="209"/>
      <c r="E68" s="209"/>
      <c r="F68" s="209"/>
      <c r="G68" s="209"/>
      <c r="H68" s="209"/>
      <c r="I68" s="209"/>
    </row>
    <row r="69" spans="1:9">
      <c r="B69" s="115" t="s">
        <v>424</v>
      </c>
      <c r="C69" s="116"/>
      <c r="D69" s="117"/>
      <c r="E69" s="118"/>
      <c r="F69" s="119"/>
      <c r="G69" s="119"/>
      <c r="H69" s="120"/>
      <c r="I69" s="121"/>
    </row>
    <row r="70" spans="1:9">
      <c r="B70" s="122" t="s">
        <v>425</v>
      </c>
      <c r="C70" s="65"/>
      <c r="D70" s="123"/>
      <c r="E70" s="123"/>
      <c r="F70" s="65"/>
      <c r="G70" s="124"/>
      <c r="H70" s="125"/>
      <c r="I70" s="121"/>
    </row>
    <row r="71" spans="1:9" ht="48">
      <c r="B71" s="661" t="s">
        <v>426</v>
      </c>
      <c r="C71" s="662" t="s">
        <v>427</v>
      </c>
      <c r="D71" s="128" t="s">
        <v>428</v>
      </c>
      <c r="E71" s="128" t="s">
        <v>428</v>
      </c>
      <c r="F71" s="128" t="s">
        <v>429</v>
      </c>
      <c r="G71" s="124"/>
      <c r="H71" s="125"/>
      <c r="I71" s="121"/>
    </row>
    <row r="72" spans="1:9">
      <c r="B72" s="661"/>
      <c r="C72" s="662"/>
      <c r="D72" s="128" t="s">
        <v>430</v>
      </c>
      <c r="E72" s="128" t="s">
        <v>431</v>
      </c>
      <c r="F72" s="128" t="s">
        <v>430</v>
      </c>
      <c r="G72" s="124"/>
      <c r="H72" s="125"/>
      <c r="I72" s="121"/>
    </row>
    <row r="73" spans="1:9">
      <c r="B73" s="243" t="s">
        <v>127</v>
      </c>
      <c r="C73" s="244" t="s">
        <v>127</v>
      </c>
      <c r="D73" s="244" t="s">
        <v>127</v>
      </c>
      <c r="E73" s="244" t="s">
        <v>127</v>
      </c>
      <c r="F73" s="244" t="s">
        <v>127</v>
      </c>
      <c r="G73" s="124"/>
      <c r="H73" s="125"/>
      <c r="I73" s="121"/>
    </row>
    <row r="74" spans="1:9">
      <c r="B74" s="133" t="s">
        <v>432</v>
      </c>
      <c r="C74" s="134"/>
      <c r="D74" s="134"/>
      <c r="E74" s="134"/>
      <c r="F74" s="134"/>
      <c r="G74" s="124"/>
      <c r="H74" s="125"/>
      <c r="I74" s="121"/>
    </row>
    <row r="75" spans="1:9">
      <c r="B75" s="135"/>
      <c r="C75" s="65"/>
      <c r="D75" s="65"/>
      <c r="E75" s="65"/>
      <c r="F75" s="65"/>
      <c r="G75" s="124"/>
      <c r="H75" s="125"/>
      <c r="I75" s="121"/>
    </row>
    <row r="76" spans="1:9">
      <c r="B76" s="135" t="s">
        <v>515</v>
      </c>
      <c r="C76" s="65"/>
      <c r="D76" s="65"/>
      <c r="E76" s="65"/>
      <c r="F76" s="65"/>
      <c r="G76" s="124"/>
      <c r="H76" s="125"/>
      <c r="I76" s="121"/>
    </row>
    <row r="77" spans="1:9">
      <c r="B77" s="137" t="s">
        <v>516</v>
      </c>
      <c r="C77" s="324" t="s">
        <v>849</v>
      </c>
      <c r="D77" s="324" t="s">
        <v>517</v>
      </c>
      <c r="E77" s="65"/>
      <c r="F77" s="65"/>
      <c r="G77" s="124"/>
      <c r="H77" s="125"/>
      <c r="I77" s="121"/>
    </row>
    <row r="78" spans="1:9">
      <c r="B78" s="137" t="s">
        <v>437</v>
      </c>
      <c r="C78" s="64"/>
      <c r="D78" s="64"/>
      <c r="E78" s="65"/>
      <c r="F78" s="65"/>
      <c r="G78" s="124"/>
      <c r="H78" s="125"/>
      <c r="I78" s="121"/>
    </row>
    <row r="79" spans="1:9">
      <c r="B79" s="137" t="s">
        <v>598</v>
      </c>
      <c r="C79" s="245">
        <v>1326.2904000000001</v>
      </c>
      <c r="D79" s="245">
        <v>1333.7908</v>
      </c>
      <c r="E79" s="65"/>
      <c r="F79" s="65"/>
      <c r="G79" s="124"/>
      <c r="H79" s="125"/>
      <c r="I79" s="121"/>
    </row>
    <row r="80" spans="1:9">
      <c r="B80" s="137" t="s">
        <v>599</v>
      </c>
      <c r="C80" s="245">
        <v>1000.5405</v>
      </c>
      <c r="D80" s="245">
        <v>1000.5405</v>
      </c>
      <c r="E80" s="65"/>
      <c r="F80" s="65"/>
      <c r="G80" s="140"/>
      <c r="H80" s="125"/>
      <c r="I80" s="121"/>
    </row>
    <row r="81" spans="2:9">
      <c r="B81" s="137" t="s">
        <v>600</v>
      </c>
      <c r="C81" s="245">
        <v>1001.3693</v>
      </c>
      <c r="D81" s="245">
        <v>1001.6458</v>
      </c>
      <c r="E81" s="65"/>
      <c r="F81" s="65"/>
      <c r="G81" s="140"/>
      <c r="H81" s="125"/>
      <c r="I81" s="121"/>
    </row>
    <row r="82" spans="2:9">
      <c r="B82" s="137" t="s">
        <v>601</v>
      </c>
      <c r="C82" s="245">
        <v>1003.3698000000001</v>
      </c>
      <c r="D82" s="245">
        <v>1003.6464999999999</v>
      </c>
      <c r="E82" s="65"/>
      <c r="F82" s="65"/>
      <c r="G82" s="140"/>
      <c r="H82" s="125"/>
      <c r="I82" s="121"/>
    </row>
    <row r="83" spans="2:9">
      <c r="B83" s="137" t="s">
        <v>438</v>
      </c>
      <c r="C83" s="245"/>
      <c r="D83" s="245"/>
      <c r="E83" s="65"/>
      <c r="F83" s="65"/>
      <c r="G83" s="124"/>
      <c r="H83" s="125"/>
      <c r="I83" s="121"/>
    </row>
    <row r="84" spans="2:9">
      <c r="B84" s="137" t="s">
        <v>602</v>
      </c>
      <c r="C84" s="245">
        <v>1318.6085</v>
      </c>
      <c r="D84" s="245">
        <v>1325.9617000000001</v>
      </c>
      <c r="E84" s="65"/>
      <c r="F84" s="65"/>
      <c r="G84" s="124"/>
      <c r="H84" s="125"/>
      <c r="I84" s="121"/>
    </row>
    <row r="85" spans="2:9">
      <c r="B85" s="137" t="s">
        <v>603</v>
      </c>
      <c r="C85" s="245">
        <v>1000.5404</v>
      </c>
      <c r="D85" s="245">
        <v>1000.5404</v>
      </c>
      <c r="E85" s="65"/>
      <c r="F85" s="65"/>
      <c r="G85" s="246"/>
      <c r="H85" s="125"/>
      <c r="I85" s="121"/>
    </row>
    <row r="86" spans="2:9">
      <c r="B86" s="137" t="s">
        <v>604</v>
      </c>
      <c r="C86" s="245">
        <v>1001.3635</v>
      </c>
      <c r="D86" s="245">
        <v>1001.6371</v>
      </c>
      <c r="E86" s="65"/>
      <c r="F86" s="65"/>
      <c r="G86" s="140"/>
      <c r="H86" s="125"/>
      <c r="I86" s="121"/>
    </row>
    <row r="87" spans="2:9">
      <c r="B87" s="137" t="s">
        <v>605</v>
      </c>
      <c r="C87" s="245">
        <v>1003.3644</v>
      </c>
      <c r="D87" s="245">
        <v>1003.6383</v>
      </c>
      <c r="E87" s="65"/>
      <c r="F87" s="65"/>
      <c r="G87" s="140"/>
      <c r="H87" s="125"/>
      <c r="I87" s="121"/>
    </row>
    <row r="88" spans="2:9">
      <c r="B88" s="122"/>
      <c r="C88" s="65"/>
      <c r="D88" s="65"/>
      <c r="E88" s="65"/>
      <c r="F88" s="65"/>
      <c r="G88" s="124"/>
      <c r="H88" s="125"/>
      <c r="I88" s="121"/>
    </row>
    <row r="89" spans="2:9">
      <c r="B89" s="135" t="s">
        <v>606</v>
      </c>
      <c r="C89" s="143"/>
      <c r="D89" s="143"/>
      <c r="E89" s="143"/>
      <c r="F89" s="65"/>
      <c r="G89" s="124"/>
      <c r="H89" s="125"/>
      <c r="I89" s="121"/>
    </row>
    <row r="90" spans="2:9">
      <c r="B90" s="135"/>
      <c r="C90" s="143"/>
      <c r="D90" s="143"/>
      <c r="E90" s="143"/>
      <c r="F90" s="65"/>
      <c r="G90" s="124"/>
      <c r="H90" s="125"/>
      <c r="I90" s="121"/>
    </row>
    <row r="91" spans="2:9" ht="36">
      <c r="B91" s="247" t="s">
        <v>607</v>
      </c>
      <c r="C91" s="248" t="s">
        <v>608</v>
      </c>
      <c r="D91" s="248" t="s">
        <v>609</v>
      </c>
      <c r="E91" s="248" t="s">
        <v>610</v>
      </c>
      <c r="F91" s="249"/>
      <c r="G91" s="249"/>
      <c r="H91" s="250"/>
      <c r="I91" s="251"/>
    </row>
    <row r="92" spans="2:9" ht="36">
      <c r="B92" s="252" t="s">
        <v>611</v>
      </c>
      <c r="C92" s="253" t="s">
        <v>612</v>
      </c>
      <c r="D92" s="254">
        <v>5.6420012499999999</v>
      </c>
      <c r="E92" s="254">
        <v>5.6420012499999999</v>
      </c>
      <c r="F92" s="255"/>
      <c r="G92" s="124"/>
      <c r="H92" s="256"/>
      <c r="I92" s="251"/>
    </row>
    <row r="93" spans="2:9">
      <c r="B93" s="257"/>
      <c r="C93" s="258"/>
      <c r="D93" s="258"/>
      <c r="E93" s="258"/>
      <c r="F93" s="255"/>
      <c r="G93" s="124"/>
      <c r="H93" s="256"/>
      <c r="I93" s="251"/>
    </row>
    <row r="94" spans="2:9" ht="36">
      <c r="B94" s="259" t="s">
        <v>607</v>
      </c>
      <c r="C94" s="248" t="s">
        <v>613</v>
      </c>
      <c r="D94" s="248" t="s">
        <v>609</v>
      </c>
      <c r="E94" s="248" t="s">
        <v>614</v>
      </c>
      <c r="F94" s="249"/>
      <c r="G94" s="260"/>
      <c r="H94" s="250"/>
      <c r="I94" s="251"/>
    </row>
    <row r="95" spans="2:9" ht="36">
      <c r="B95" s="252" t="s">
        <v>611</v>
      </c>
      <c r="C95" s="253" t="s">
        <v>615</v>
      </c>
      <c r="D95" s="261">
        <v>5.5657001200000016</v>
      </c>
      <c r="E95" s="261">
        <v>5.5657001200000016</v>
      </c>
      <c r="F95" s="255"/>
      <c r="G95" s="124"/>
      <c r="H95" s="256"/>
      <c r="I95" s="251"/>
    </row>
    <row r="96" spans="2:9">
      <c r="B96" s="262"/>
      <c r="C96" s="258"/>
      <c r="D96" s="255"/>
      <c r="E96" s="255"/>
      <c r="F96" s="255"/>
      <c r="G96" s="124"/>
      <c r="H96" s="256"/>
      <c r="I96" s="251"/>
    </row>
    <row r="97" spans="2:9" ht="36">
      <c r="B97" s="259" t="s">
        <v>607</v>
      </c>
      <c r="C97" s="248" t="s">
        <v>616</v>
      </c>
      <c r="D97" s="248" t="s">
        <v>609</v>
      </c>
      <c r="E97" s="248" t="s">
        <v>614</v>
      </c>
      <c r="F97" s="249"/>
      <c r="G97" s="260"/>
      <c r="H97" s="250"/>
      <c r="I97" s="251"/>
    </row>
    <row r="98" spans="2:9" ht="36">
      <c r="B98" s="428">
        <v>45327</v>
      </c>
      <c r="C98" s="253" t="s">
        <v>617</v>
      </c>
      <c r="D98" s="254">
        <v>1.3583004700000001</v>
      </c>
      <c r="E98" s="254">
        <v>1.3583004700000001</v>
      </c>
      <c r="F98" s="249"/>
      <c r="G98" s="260"/>
      <c r="H98" s="250"/>
      <c r="I98" s="251"/>
    </row>
    <row r="99" spans="2:9" ht="36">
      <c r="B99" s="428">
        <v>45334</v>
      </c>
      <c r="C99" s="253" t="s">
        <v>617</v>
      </c>
      <c r="D99" s="254">
        <v>1.2444998599999999</v>
      </c>
      <c r="E99" s="254">
        <v>1.2444998599999999</v>
      </c>
      <c r="F99" s="249"/>
      <c r="G99" s="260"/>
      <c r="H99" s="250"/>
      <c r="I99" s="251"/>
    </row>
    <row r="100" spans="2:9" ht="36">
      <c r="B100" s="428">
        <v>45342</v>
      </c>
      <c r="C100" s="253" t="s">
        <v>617</v>
      </c>
      <c r="D100" s="254">
        <v>1.55590089</v>
      </c>
      <c r="E100" s="254">
        <v>1.55590089</v>
      </c>
      <c r="F100" s="255"/>
      <c r="G100" s="124"/>
      <c r="H100" s="256"/>
      <c r="I100" s="251"/>
    </row>
    <row r="101" spans="2:9" ht="36">
      <c r="B101" s="428">
        <v>45348</v>
      </c>
      <c r="C101" s="253" t="s">
        <v>617</v>
      </c>
      <c r="D101" s="254">
        <v>1.2142990300000001</v>
      </c>
      <c r="E101" s="254">
        <v>1.2142990300000001</v>
      </c>
      <c r="F101" s="255"/>
      <c r="G101" s="124"/>
      <c r="H101" s="256"/>
      <c r="I101" s="251"/>
    </row>
    <row r="102" spans="2:9">
      <c r="B102" s="257"/>
      <c r="C102" s="258"/>
      <c r="D102" s="258"/>
      <c r="E102" s="258"/>
      <c r="F102" s="255"/>
      <c r="G102" s="124"/>
      <c r="H102" s="256"/>
      <c r="I102" s="251"/>
    </row>
    <row r="103" spans="2:9" ht="36">
      <c r="B103" s="259" t="s">
        <v>607</v>
      </c>
      <c r="C103" s="248" t="s">
        <v>618</v>
      </c>
      <c r="D103" s="248" t="s">
        <v>609</v>
      </c>
      <c r="E103" s="248" t="s">
        <v>614</v>
      </c>
      <c r="F103" s="249"/>
      <c r="G103" s="260"/>
      <c r="H103" s="250"/>
      <c r="I103" s="251"/>
    </row>
    <row r="104" spans="2:9" ht="36">
      <c r="B104" s="428">
        <v>45327</v>
      </c>
      <c r="C104" s="253" t="s">
        <v>617</v>
      </c>
      <c r="D104" s="254">
        <v>1.33909984</v>
      </c>
      <c r="E104" s="254">
        <v>1.33909984</v>
      </c>
      <c r="F104" s="249"/>
      <c r="G104" s="260"/>
      <c r="H104" s="250"/>
      <c r="I104" s="251"/>
    </row>
    <row r="105" spans="2:9" ht="36">
      <c r="B105" s="428">
        <v>45334</v>
      </c>
      <c r="C105" s="253" t="s">
        <v>617</v>
      </c>
      <c r="D105" s="254">
        <v>1.22500019</v>
      </c>
      <c r="E105" s="254">
        <v>1.22500019</v>
      </c>
      <c r="F105" s="249"/>
      <c r="G105" s="260"/>
      <c r="H105" s="250"/>
      <c r="I105" s="251"/>
    </row>
    <row r="106" spans="2:9" ht="36">
      <c r="B106" s="428">
        <v>45342</v>
      </c>
      <c r="C106" s="253" t="s">
        <v>619</v>
      </c>
      <c r="D106" s="254">
        <v>1.53439982</v>
      </c>
      <c r="E106" s="254">
        <v>1.53439982</v>
      </c>
      <c r="F106" s="255"/>
      <c r="G106" s="124"/>
      <c r="H106" s="256"/>
      <c r="I106" s="251"/>
    </row>
    <row r="107" spans="2:9" ht="36">
      <c r="B107" s="428">
        <v>45348</v>
      </c>
      <c r="C107" s="253" t="s">
        <v>619</v>
      </c>
      <c r="D107" s="254">
        <v>1.1984000299999999</v>
      </c>
      <c r="E107" s="254">
        <v>1.1984000299999999</v>
      </c>
      <c r="F107" s="255"/>
      <c r="G107" s="124"/>
      <c r="H107" s="256"/>
      <c r="I107" s="251"/>
    </row>
    <row r="108" spans="2:9">
      <c r="B108" s="428"/>
      <c r="C108" s="253"/>
      <c r="D108" s="254"/>
      <c r="E108" s="254"/>
      <c r="F108" s="255"/>
      <c r="G108" s="124"/>
      <c r="H108" s="256"/>
      <c r="I108" s="251"/>
    </row>
    <row r="109" spans="2:9" ht="36">
      <c r="B109" s="259" t="s">
        <v>607</v>
      </c>
      <c r="C109" s="253" t="s">
        <v>620</v>
      </c>
      <c r="D109" s="253" t="s">
        <v>609</v>
      </c>
      <c r="E109" s="253" t="s">
        <v>614</v>
      </c>
      <c r="F109" s="255"/>
      <c r="G109" s="124"/>
      <c r="H109" s="256"/>
      <c r="I109" s="251"/>
    </row>
    <row r="110" spans="2:9" ht="24">
      <c r="B110" s="252" t="s">
        <v>611</v>
      </c>
      <c r="C110" s="253" t="s">
        <v>621</v>
      </c>
      <c r="D110" s="254">
        <v>5.3943997499999998</v>
      </c>
      <c r="E110" s="254">
        <v>5.3943997499999998</v>
      </c>
      <c r="F110" s="255"/>
      <c r="G110" s="124"/>
      <c r="H110" s="256"/>
      <c r="I110" s="251"/>
    </row>
    <row r="111" spans="2:9">
      <c r="B111" s="429"/>
      <c r="C111" s="430"/>
      <c r="D111" s="255"/>
      <c r="E111" s="255"/>
      <c r="F111" s="255"/>
      <c r="G111" s="124"/>
      <c r="H111" s="256"/>
      <c r="I111" s="251"/>
    </row>
    <row r="112" spans="2:9" ht="36">
      <c r="B112" s="259" t="s">
        <v>607</v>
      </c>
      <c r="C112" s="253" t="s">
        <v>622</v>
      </c>
      <c r="D112" s="253" t="s">
        <v>609</v>
      </c>
      <c r="E112" s="253" t="s">
        <v>614</v>
      </c>
      <c r="F112" s="255"/>
      <c r="G112" s="124"/>
      <c r="H112" s="256"/>
      <c r="I112" s="251"/>
    </row>
    <row r="113" spans="2:9" ht="24">
      <c r="B113" s="252" t="s">
        <v>611</v>
      </c>
      <c r="C113" s="253" t="s">
        <v>623</v>
      </c>
      <c r="D113" s="261">
        <v>5.3172000500000003</v>
      </c>
      <c r="E113" s="261">
        <v>5.3172000500000003</v>
      </c>
      <c r="F113" s="255"/>
      <c r="G113" s="124"/>
      <c r="H113" s="256"/>
      <c r="I113" s="251"/>
    </row>
    <row r="114" spans="2:9">
      <c r="B114" s="262"/>
      <c r="C114" s="430"/>
      <c r="D114" s="255"/>
      <c r="E114" s="255"/>
      <c r="F114" s="255"/>
      <c r="G114" s="124"/>
      <c r="H114" s="256"/>
      <c r="I114" s="251"/>
    </row>
    <row r="115" spans="2:9">
      <c r="B115" s="663" t="s">
        <v>624</v>
      </c>
      <c r="C115" s="664"/>
      <c r="D115" s="664"/>
      <c r="E115" s="664"/>
      <c r="F115" s="664"/>
      <c r="G115" s="664"/>
      <c r="H115" s="665"/>
      <c r="I115" s="251"/>
    </row>
    <row r="116" spans="2:9" ht="15" customHeight="1">
      <c r="B116" s="663"/>
      <c r="C116" s="664"/>
      <c r="D116" s="664"/>
      <c r="E116" s="664"/>
      <c r="F116" s="664"/>
      <c r="G116" s="664"/>
      <c r="H116" s="665"/>
      <c r="I116" s="121"/>
    </row>
    <row r="117" spans="2:9">
      <c r="B117" s="263"/>
      <c r="C117" s="264"/>
      <c r="D117" s="65"/>
      <c r="E117" s="65"/>
      <c r="F117" s="65"/>
      <c r="G117" s="124"/>
      <c r="H117" s="125"/>
      <c r="I117" s="121"/>
    </row>
    <row r="118" spans="2:9">
      <c r="B118" s="135" t="s">
        <v>625</v>
      </c>
      <c r="C118" s="143"/>
      <c r="D118" s="143"/>
      <c r="E118" s="143"/>
      <c r="F118" s="65"/>
      <c r="G118" s="124"/>
      <c r="H118" s="125"/>
      <c r="I118" s="121"/>
    </row>
    <row r="119" spans="2:9">
      <c r="B119" s="135" t="s">
        <v>626</v>
      </c>
      <c r="C119" s="143"/>
      <c r="D119" s="143"/>
      <c r="E119" s="143"/>
      <c r="F119" s="65"/>
      <c r="G119" s="124"/>
      <c r="H119" s="125"/>
      <c r="I119" s="121"/>
    </row>
    <row r="120" spans="2:9">
      <c r="B120" s="135"/>
      <c r="C120" s="143"/>
      <c r="D120" s="143"/>
      <c r="E120" s="143"/>
      <c r="F120" s="65"/>
      <c r="G120" s="124"/>
      <c r="H120" s="125"/>
      <c r="I120" s="121"/>
    </row>
    <row r="121" spans="2:9">
      <c r="B121" s="135" t="s">
        <v>627</v>
      </c>
      <c r="C121" s="143"/>
      <c r="D121" s="143"/>
      <c r="E121" s="143"/>
      <c r="F121" s="65"/>
      <c r="G121" s="124"/>
      <c r="H121" s="125"/>
      <c r="I121" s="121"/>
    </row>
    <row r="122" spans="2:9">
      <c r="B122" s="135"/>
      <c r="C122" s="143"/>
      <c r="D122" s="143"/>
      <c r="E122" s="143"/>
      <c r="F122" s="65"/>
      <c r="G122" s="124"/>
      <c r="H122" s="125"/>
      <c r="I122" s="121"/>
    </row>
    <row r="123" spans="2:9">
      <c r="B123" s="135" t="s">
        <v>628</v>
      </c>
      <c r="C123" s="143"/>
      <c r="D123" s="143"/>
      <c r="E123" s="143"/>
      <c r="F123" s="65"/>
      <c r="G123" s="124"/>
      <c r="H123" s="125"/>
      <c r="I123" s="121"/>
    </row>
    <row r="124" spans="2:9">
      <c r="B124" s="150" t="s">
        <v>439</v>
      </c>
      <c r="C124" s="143"/>
      <c r="D124" s="143"/>
      <c r="E124" s="143"/>
      <c r="F124" s="65"/>
      <c r="G124" s="124"/>
      <c r="H124" s="125"/>
      <c r="I124" s="121"/>
    </row>
    <row r="125" spans="2:9">
      <c r="B125" s="150"/>
      <c r="C125" s="143"/>
      <c r="D125" s="143"/>
      <c r="E125" s="143"/>
      <c r="F125" s="65"/>
      <c r="G125" s="124"/>
      <c r="H125" s="125"/>
      <c r="I125" s="121"/>
    </row>
    <row r="126" spans="2:9">
      <c r="B126" s="135" t="s">
        <v>629</v>
      </c>
      <c r="C126" s="143"/>
      <c r="D126" s="143"/>
      <c r="E126" s="143"/>
      <c r="F126" s="65"/>
      <c r="G126" s="124"/>
      <c r="H126" s="125"/>
      <c r="I126" s="121"/>
    </row>
    <row r="127" spans="2:9">
      <c r="B127" s="135"/>
      <c r="C127" s="143"/>
      <c r="D127" s="143"/>
      <c r="E127" s="143"/>
      <c r="F127" s="65"/>
      <c r="G127" s="124"/>
      <c r="H127" s="125"/>
      <c r="I127" s="121"/>
    </row>
    <row r="128" spans="2:9">
      <c r="B128" s="135" t="s">
        <v>630</v>
      </c>
      <c r="C128" s="143"/>
      <c r="D128" s="143"/>
      <c r="E128" s="143"/>
      <c r="F128" s="65"/>
      <c r="G128" s="124"/>
      <c r="H128" s="125"/>
      <c r="I128" s="121"/>
    </row>
    <row r="129" spans="2:9">
      <c r="B129" s="151"/>
      <c r="C129" s="143"/>
      <c r="D129" s="143"/>
      <c r="E129" s="143"/>
      <c r="F129" s="65"/>
      <c r="G129" s="124"/>
      <c r="H129" s="125"/>
      <c r="I129" s="121"/>
    </row>
    <row r="130" spans="2:9">
      <c r="B130" s="135" t="s">
        <v>631</v>
      </c>
      <c r="C130" s="143"/>
      <c r="D130" s="143"/>
      <c r="E130" s="143"/>
      <c r="F130" s="65"/>
      <c r="G130" s="124"/>
      <c r="H130" s="125"/>
      <c r="I130" s="121"/>
    </row>
    <row r="131" spans="2:9">
      <c r="B131" s="135"/>
      <c r="C131" s="143"/>
      <c r="D131" s="143"/>
      <c r="E131" s="143"/>
      <c r="F131" s="65"/>
      <c r="G131" s="124"/>
      <c r="H131" s="125"/>
      <c r="I131" s="121"/>
    </row>
    <row r="132" spans="2:9">
      <c r="B132" s="135" t="s">
        <v>632</v>
      </c>
      <c r="C132" s="143"/>
      <c r="D132" s="143"/>
      <c r="E132" s="143"/>
      <c r="F132" s="65"/>
      <c r="G132" s="124"/>
      <c r="H132" s="125"/>
      <c r="I132" s="121"/>
    </row>
    <row r="133" spans="2:9">
      <c r="B133" s="135"/>
      <c r="C133" s="143"/>
      <c r="D133" s="143"/>
      <c r="E133" s="143"/>
      <c r="F133" s="65"/>
      <c r="G133" s="124"/>
      <c r="H133" s="125"/>
      <c r="I133" s="121"/>
    </row>
    <row r="134" spans="2:9">
      <c r="B134" s="135" t="s">
        <v>526</v>
      </c>
      <c r="C134" s="143"/>
      <c r="D134" s="143"/>
      <c r="E134" s="143"/>
      <c r="F134" s="65"/>
      <c r="G134" s="124"/>
      <c r="H134" s="125"/>
      <c r="I134" s="121"/>
    </row>
    <row r="135" spans="2:9">
      <c r="B135" s="265" t="s">
        <v>527</v>
      </c>
      <c r="C135" s="266"/>
      <c r="D135" s="266"/>
      <c r="E135" s="266"/>
      <c r="F135" s="267">
        <f>G48*100</f>
        <v>43.3</v>
      </c>
      <c r="G135" s="124"/>
      <c r="H135" s="125"/>
      <c r="I135" s="121"/>
    </row>
    <row r="136" spans="2:9">
      <c r="B136" s="265" t="s">
        <v>528</v>
      </c>
      <c r="C136" s="266"/>
      <c r="D136" s="266"/>
      <c r="E136" s="266"/>
      <c r="F136" s="268">
        <f>G11*100</f>
        <v>2.48</v>
      </c>
      <c r="G136" s="124"/>
      <c r="H136" s="125"/>
      <c r="I136" s="121"/>
    </row>
    <row r="137" spans="2:9">
      <c r="B137" s="265" t="s">
        <v>529</v>
      </c>
      <c r="C137" s="266"/>
      <c r="D137" s="266"/>
      <c r="E137" s="266"/>
      <c r="F137" s="269">
        <f>(G26+G33)*100</f>
        <v>49.12</v>
      </c>
      <c r="G137" s="124"/>
      <c r="H137" s="125"/>
      <c r="I137" s="121"/>
    </row>
    <row r="138" spans="2:9">
      <c r="B138" s="270" t="s">
        <v>532</v>
      </c>
      <c r="C138" s="271"/>
      <c r="D138" s="271"/>
      <c r="E138" s="271"/>
      <c r="F138" s="269">
        <f>(G53+G56+G61)*100</f>
        <v>5.1000000000000005</v>
      </c>
      <c r="G138" s="124"/>
      <c r="H138" s="125"/>
      <c r="I138" s="121"/>
    </row>
    <row r="139" spans="2:9">
      <c r="B139" s="135"/>
      <c r="C139" s="143"/>
      <c r="D139" s="143"/>
      <c r="E139" s="143"/>
      <c r="F139" s="65"/>
      <c r="G139" s="124"/>
      <c r="H139" s="125"/>
      <c r="I139" s="121"/>
    </row>
    <row r="140" spans="2:9">
      <c r="B140" s="135" t="s">
        <v>533</v>
      </c>
      <c r="C140" s="143"/>
      <c r="D140" s="143"/>
      <c r="E140" s="143"/>
      <c r="F140" s="65"/>
      <c r="G140" s="124"/>
      <c r="H140" s="125"/>
      <c r="I140" s="121"/>
    </row>
    <row r="141" spans="2:9">
      <c r="B141" s="265" t="s">
        <v>534</v>
      </c>
      <c r="C141" s="272"/>
      <c r="D141" s="272"/>
      <c r="E141" s="272"/>
      <c r="F141" s="269">
        <f>F135+F136</f>
        <v>45.779999999999994</v>
      </c>
      <c r="G141" s="124"/>
      <c r="H141" s="125"/>
      <c r="I141" s="121"/>
    </row>
    <row r="142" spans="2:9">
      <c r="B142" s="265" t="s">
        <v>537</v>
      </c>
      <c r="C142" s="273"/>
      <c r="D142" s="273"/>
      <c r="E142" s="273"/>
      <c r="F142" s="269">
        <f>F137</f>
        <v>49.12</v>
      </c>
      <c r="G142" s="124"/>
      <c r="H142" s="125"/>
      <c r="I142" s="121"/>
    </row>
    <row r="143" spans="2:9">
      <c r="B143" s="265" t="s">
        <v>532</v>
      </c>
      <c r="C143" s="273"/>
      <c r="D143" s="273"/>
      <c r="E143" s="273"/>
      <c r="F143" s="269">
        <f>+F138</f>
        <v>5.1000000000000005</v>
      </c>
      <c r="G143" s="124"/>
      <c r="H143" s="125"/>
      <c r="I143" s="121"/>
    </row>
    <row r="144" spans="2:9">
      <c r="B144" s="135"/>
      <c r="C144" s="168"/>
      <c r="D144" s="168"/>
      <c r="E144" s="168"/>
      <c r="F144" s="169"/>
      <c r="G144" s="124"/>
      <c r="H144" s="125"/>
      <c r="I144" s="121"/>
    </row>
    <row r="145" spans="1:10">
      <c r="B145" s="135" t="s">
        <v>468</v>
      </c>
      <c r="C145" s="168"/>
      <c r="D145" s="168"/>
      <c r="E145" s="168"/>
      <c r="F145" s="170"/>
      <c r="G145" s="124"/>
      <c r="H145" s="125"/>
      <c r="I145" s="121"/>
    </row>
    <row r="146" spans="1:10" ht="12.95" customHeight="1" thickBot="1">
      <c r="A146" s="209"/>
      <c r="B146" s="431"/>
      <c r="C146" s="432"/>
      <c r="D146" s="432"/>
      <c r="E146" s="432"/>
      <c r="F146" s="432"/>
      <c r="G146" s="432"/>
      <c r="H146" s="433"/>
      <c r="I146" s="209"/>
    </row>
    <row r="147" spans="1:10" ht="12.95" customHeight="1">
      <c r="A147" s="209"/>
      <c r="B147" s="210"/>
      <c r="C147" s="209"/>
      <c r="D147" s="209"/>
      <c r="E147" s="209"/>
      <c r="F147" s="209"/>
      <c r="G147" s="209"/>
      <c r="H147" s="209"/>
      <c r="I147" s="209"/>
    </row>
    <row r="149" spans="1:10">
      <c r="B149" s="657" t="s">
        <v>922</v>
      </c>
      <c r="C149" s="657"/>
      <c r="D149" s="657"/>
      <c r="E149" s="657"/>
      <c r="F149" s="657"/>
      <c r="G149" s="657"/>
      <c r="H149" s="657"/>
      <c r="I149" s="657"/>
      <c r="J149" s="598"/>
    </row>
    <row r="150" spans="1:10">
      <c r="B150" s="658" t="s">
        <v>871</v>
      </c>
      <c r="C150" s="659" t="s">
        <v>870</v>
      </c>
      <c r="D150" s="659"/>
      <c r="E150" s="606" t="s">
        <v>923</v>
      </c>
      <c r="F150" s="606" t="s">
        <v>924</v>
      </c>
      <c r="G150" s="659" t="s">
        <v>925</v>
      </c>
      <c r="H150" s="659"/>
      <c r="I150" s="659"/>
      <c r="J150" s="659"/>
    </row>
    <row r="151" spans="1:10" ht="39">
      <c r="B151" s="658"/>
      <c r="C151" s="606" t="s">
        <v>438</v>
      </c>
      <c r="D151" s="606" t="s">
        <v>437</v>
      </c>
      <c r="E151" s="606" t="s">
        <v>953</v>
      </c>
      <c r="F151" s="606" t="s">
        <v>954</v>
      </c>
      <c r="G151" s="606" t="s">
        <v>438</v>
      </c>
      <c r="H151" s="606" t="s">
        <v>437</v>
      </c>
      <c r="I151" s="606" t="s">
        <v>953</v>
      </c>
      <c r="J151" s="606" t="s">
        <v>954</v>
      </c>
    </row>
    <row r="152" spans="1:10">
      <c r="B152" s="614" t="s">
        <v>955</v>
      </c>
      <c r="C152" s="612">
        <v>4.9774781670414603E-2</v>
      </c>
      <c r="D152" s="612">
        <v>5.0839353865229642E-2</v>
      </c>
      <c r="E152" s="612">
        <v>5.5457354397508318E-2</v>
      </c>
      <c r="F152" s="612">
        <v>5.8022362549464024E-2</v>
      </c>
      <c r="G152" s="613">
        <v>13259.617000000002</v>
      </c>
      <c r="H152" s="613">
        <v>13337.908000000001</v>
      </c>
      <c r="I152" s="613">
        <v>13681.971060313264</v>
      </c>
      <c r="J152" s="613">
        <v>13876.228437906724</v>
      </c>
    </row>
    <row r="153" spans="1:10">
      <c r="B153" s="615" t="s">
        <v>956</v>
      </c>
      <c r="C153" s="612">
        <v>7.0726641527533482E-2</v>
      </c>
      <c r="D153" s="612">
        <v>7.1718220027303339E-2</v>
      </c>
      <c r="E153" s="612">
        <v>7.4400341816043269E-2</v>
      </c>
      <c r="F153" s="612">
        <v>7.6177334594380114E-2</v>
      </c>
      <c r="G153" s="613">
        <v>10013.564013443636</v>
      </c>
      <c r="H153" s="613">
        <v>10013.754179183319</v>
      </c>
      <c r="I153" s="613">
        <v>10014.268558704447</v>
      </c>
      <c r="J153" s="613">
        <v>10014.609351840018</v>
      </c>
    </row>
    <row r="154" spans="1:10">
      <c r="B154" s="615" t="s">
        <v>957</v>
      </c>
      <c r="C154" s="612">
        <v>7.3170086583084437E-2</v>
      </c>
      <c r="D154" s="612">
        <v>7.4158075565197226E-2</v>
      </c>
      <c r="E154" s="612">
        <v>7.704505181263413E-2</v>
      </c>
      <c r="F154" s="612">
        <v>7.7482686929101652E-2</v>
      </c>
      <c r="G154" s="613">
        <v>10030.069898595788</v>
      </c>
      <c r="H154" s="613">
        <v>10030.475921465149</v>
      </c>
      <c r="I154" s="613">
        <v>10031.662350059987</v>
      </c>
      <c r="J154" s="613">
        <v>10031.842200107851</v>
      </c>
    </row>
    <row r="155" spans="1:10">
      <c r="B155" s="615" t="s">
        <v>958</v>
      </c>
      <c r="C155" s="612">
        <v>7.0186788991368376E-2</v>
      </c>
      <c r="D155" s="612">
        <v>7.1177161658483618E-2</v>
      </c>
      <c r="E155" s="612">
        <v>7.4887435781345907E-2</v>
      </c>
      <c r="F155" s="612">
        <v>7.1469770433815458E-2</v>
      </c>
      <c r="G155" s="613">
        <v>10055.764846047936</v>
      </c>
      <c r="H155" s="613">
        <v>10056.551717482083</v>
      </c>
      <c r="I155" s="613">
        <v>10059.499606511206</v>
      </c>
      <c r="J155" s="613">
        <v>10056.784201166593</v>
      </c>
    </row>
    <row r="156" spans="1:10">
      <c r="B156" s="615" t="s">
        <v>929</v>
      </c>
      <c r="C156" s="612">
        <v>6.7521964270558232E-2</v>
      </c>
      <c r="D156" s="612">
        <v>6.8576092515843623E-2</v>
      </c>
      <c r="E156" s="612">
        <v>7.2476469303997426E-2</v>
      </c>
      <c r="F156" s="612">
        <v>7.3565488317716143E-2</v>
      </c>
      <c r="G156" s="613">
        <v>10677.130825525492</v>
      </c>
      <c r="H156" s="613">
        <v>10687.702894874605</v>
      </c>
      <c r="I156" s="613">
        <v>10726.820825493776</v>
      </c>
      <c r="J156" s="613">
        <v>10737.742960523439</v>
      </c>
    </row>
    <row r="157" spans="1:10">
      <c r="B157" s="615" t="s">
        <v>959</v>
      </c>
      <c r="C157" s="612">
        <v>4.9550049188690215E-2</v>
      </c>
      <c r="D157" s="612">
        <v>5.0589015616681943E-2</v>
      </c>
      <c r="E157" s="612">
        <v>5.4132997728910004E-2</v>
      </c>
      <c r="F157" s="612">
        <v>5.0606043319383787E-2</v>
      </c>
      <c r="G157" s="613">
        <v>11562.906206774107</v>
      </c>
      <c r="H157" s="613">
        <v>11597.310567041797</v>
      </c>
      <c r="I157" s="613">
        <v>11715.179633476329</v>
      </c>
      <c r="J157" s="613">
        <v>11597.874990725499</v>
      </c>
    </row>
    <row r="158" spans="1:10">
      <c r="B158" s="615" t="s">
        <v>960</v>
      </c>
      <c r="C158" s="612">
        <v>4.7481619549904375E-2</v>
      </c>
      <c r="D158" s="612">
        <v>4.8522473963545254E-2</v>
      </c>
      <c r="E158" s="612">
        <v>5.2721150421954244E-2</v>
      </c>
      <c r="F158" s="612">
        <v>5.5237467995353118E-2</v>
      </c>
      <c r="G158" s="613">
        <v>12613.698510770042</v>
      </c>
      <c r="H158" s="613">
        <v>12676.561638091456</v>
      </c>
      <c r="I158" s="613">
        <v>12932.694167808035</v>
      </c>
      <c r="J158" s="613">
        <v>13088.171050201052</v>
      </c>
    </row>
    <row r="159" spans="1:10">
      <c r="B159" s="523"/>
      <c r="C159" s="515"/>
      <c r="D159" s="524"/>
      <c r="E159" s="515"/>
      <c r="F159" s="515"/>
      <c r="G159" s="515"/>
      <c r="H159" s="515"/>
      <c r="I159" s="515"/>
      <c r="J159" s="515"/>
    </row>
    <row r="160" spans="1:10">
      <c r="B160" s="515"/>
      <c r="C160" s="515"/>
      <c r="D160" s="515"/>
      <c r="E160" s="515"/>
      <c r="F160" s="515"/>
      <c r="G160" s="515"/>
      <c r="H160" s="515"/>
      <c r="I160" s="515"/>
      <c r="J160" s="515"/>
    </row>
    <row r="161" spans="2:10">
      <c r="B161" s="606" t="s">
        <v>949</v>
      </c>
      <c r="C161" s="597"/>
      <c r="D161" s="515"/>
      <c r="E161" s="515"/>
      <c r="F161" s="515"/>
      <c r="G161" s="515"/>
      <c r="H161" s="515"/>
      <c r="I161" s="515"/>
      <c r="J161" s="515"/>
    </row>
    <row r="162" spans="2:10">
      <c r="B162" s="598" t="s">
        <v>961</v>
      </c>
      <c r="C162" s="616">
        <v>46.564365376097463</v>
      </c>
      <c r="D162" s="525"/>
      <c r="E162" s="525"/>
      <c r="F162" s="515"/>
      <c r="G162" s="515"/>
      <c r="H162" s="515"/>
      <c r="I162" s="515"/>
      <c r="J162" s="515"/>
    </row>
    <row r="163" spans="2:10">
      <c r="B163" s="598" t="s">
        <v>962</v>
      </c>
      <c r="C163" s="607">
        <v>0.11645017672353157</v>
      </c>
      <c r="D163" s="525"/>
      <c r="E163" s="525"/>
      <c r="F163" s="515"/>
      <c r="G163" s="515"/>
      <c r="H163" s="515"/>
      <c r="I163" s="515"/>
      <c r="J163" s="515"/>
    </row>
    <row r="164" spans="2:10">
      <c r="B164" s="598" t="s">
        <v>950</v>
      </c>
      <c r="C164" s="607">
        <v>0.12496672951443537</v>
      </c>
      <c r="D164" s="515"/>
      <c r="E164" s="515"/>
      <c r="F164" s="515"/>
      <c r="G164" s="515"/>
      <c r="H164" s="515"/>
      <c r="I164" s="515"/>
      <c r="J164" s="515"/>
    </row>
    <row r="165" spans="2:10">
      <c r="B165" s="598" t="s">
        <v>963</v>
      </c>
      <c r="C165" s="617">
        <v>7.2697908240807602E-2</v>
      </c>
      <c r="D165" s="515"/>
      <c r="E165" s="515"/>
      <c r="F165" s="515"/>
      <c r="G165" s="515"/>
      <c r="H165" s="515"/>
      <c r="I165" s="515"/>
      <c r="J165" s="515"/>
    </row>
    <row r="167" spans="2:10" ht="15.75" thickBot="1"/>
    <row r="168" spans="2:10" s="544" customFormat="1" ht="12.75">
      <c r="B168" s="545"/>
      <c r="C168" s="546"/>
      <c r="D168" s="546"/>
      <c r="E168" s="546"/>
      <c r="F168" s="666" t="s">
        <v>978</v>
      </c>
      <c r="G168" s="667"/>
    </row>
    <row r="169" spans="2:10" s="544" customFormat="1" ht="12.75">
      <c r="B169" s="547" t="s">
        <v>973</v>
      </c>
      <c r="C169" s="548"/>
      <c r="D169" s="548"/>
      <c r="E169" s="548"/>
      <c r="F169" s="549"/>
      <c r="G169" s="550"/>
    </row>
    <row r="170" spans="2:10" s="544" customFormat="1" ht="12.75">
      <c r="B170" s="551" t="s">
        <v>974</v>
      </c>
      <c r="C170" s="548"/>
      <c r="D170" s="548"/>
      <c r="E170" s="548"/>
      <c r="F170" s="549"/>
      <c r="G170" s="550"/>
    </row>
    <row r="171" spans="2:10" s="544" customFormat="1" ht="12.75">
      <c r="B171" s="552" t="s">
        <v>979</v>
      </c>
      <c r="C171" s="548"/>
      <c r="D171" s="548"/>
      <c r="E171" s="548"/>
      <c r="F171" s="553"/>
      <c r="G171" s="550"/>
    </row>
    <row r="172" spans="2:10" s="544" customFormat="1" ht="12.75">
      <c r="B172" s="552" t="s">
        <v>980</v>
      </c>
      <c r="C172" s="548"/>
      <c r="D172" s="548"/>
      <c r="E172" s="548"/>
      <c r="F172" s="549"/>
      <c r="G172" s="550"/>
    </row>
    <row r="173" spans="2:10" s="544" customFormat="1" ht="12.75">
      <c r="B173" s="552"/>
      <c r="C173" s="548"/>
      <c r="D173" s="548"/>
      <c r="E173" s="548"/>
      <c r="F173" s="549"/>
      <c r="G173" s="550"/>
    </row>
    <row r="174" spans="2:10" s="544" customFormat="1" ht="12.75">
      <c r="B174" s="552"/>
      <c r="C174" s="548"/>
      <c r="D174" s="548"/>
      <c r="E174" s="548"/>
      <c r="F174" s="549"/>
      <c r="G174" s="550"/>
    </row>
    <row r="175" spans="2:10" s="544" customFormat="1" ht="12.75">
      <c r="B175" s="554"/>
      <c r="C175" s="548"/>
      <c r="D175" s="548"/>
      <c r="E175" s="548"/>
      <c r="F175" s="549"/>
      <c r="G175" s="550"/>
    </row>
    <row r="176" spans="2:10" s="544" customFormat="1" ht="12.75">
      <c r="B176" s="551" t="s">
        <v>976</v>
      </c>
      <c r="C176" s="548"/>
      <c r="D176" s="548"/>
      <c r="E176" s="548"/>
      <c r="F176" s="549"/>
      <c r="G176" s="550"/>
    </row>
    <row r="177" spans="2:7" s="544" customFormat="1" ht="12.75">
      <c r="B177" s="551"/>
      <c r="C177" s="548"/>
      <c r="D177" s="548"/>
      <c r="E177" s="548"/>
      <c r="F177" s="549"/>
      <c r="G177" s="550"/>
    </row>
    <row r="178" spans="2:7" s="544" customFormat="1" ht="13.5" thickBot="1">
      <c r="B178" s="555"/>
      <c r="C178" s="556"/>
      <c r="D178" s="556"/>
      <c r="E178" s="556"/>
      <c r="F178" s="557"/>
      <c r="G178" s="558"/>
    </row>
    <row r="179" spans="2:7" s="544" customFormat="1" ht="13.5" thickBot="1"/>
    <row r="180" spans="2:7" s="544" customFormat="1" ht="12.75">
      <c r="B180" s="559" t="s">
        <v>999</v>
      </c>
    </row>
    <row r="181" spans="2:7" s="544" customFormat="1" ht="12.75">
      <c r="B181" s="560" t="s">
        <v>953</v>
      </c>
    </row>
    <row r="182" spans="2:7" s="544" customFormat="1" ht="12.75">
      <c r="B182" s="561"/>
    </row>
    <row r="183" spans="2:7" s="544" customFormat="1" ht="12.75">
      <c r="B183" s="561"/>
    </row>
    <row r="184" spans="2:7" s="544" customFormat="1" ht="12.75">
      <c r="B184" s="561"/>
    </row>
    <row r="185" spans="2:7" s="544" customFormat="1" ht="12.75">
      <c r="B185" s="561"/>
    </row>
    <row r="186" spans="2:7" s="544" customFormat="1" ht="12.75">
      <c r="B186" s="561"/>
    </row>
    <row r="187" spans="2:7" s="544" customFormat="1" ht="12.75">
      <c r="B187" s="561"/>
    </row>
    <row r="188" spans="2:7" s="544" customFormat="1" ht="12.75">
      <c r="B188" s="561"/>
    </row>
    <row r="189" spans="2:7" s="544" customFormat="1" ht="12.75">
      <c r="B189" s="561"/>
    </row>
    <row r="190" spans="2:7" s="544" customFormat="1" ht="12.75">
      <c r="B190" s="561"/>
    </row>
    <row r="191" spans="2:7" s="544" customFormat="1" ht="12.75">
      <c r="B191" s="561"/>
    </row>
    <row r="192" spans="2:7" s="544" customFormat="1" ht="12.75">
      <c r="B192" s="561"/>
    </row>
    <row r="193" spans="2:2" s="544" customFormat="1" ht="13.5" thickBot="1">
      <c r="B193" s="562"/>
    </row>
    <row r="194" spans="2:2" s="82" customFormat="1"/>
  </sheetData>
  <mergeCells count="9">
    <mergeCell ref="B67:D67"/>
    <mergeCell ref="B71:B72"/>
    <mergeCell ref="C71:C72"/>
    <mergeCell ref="B115:H116"/>
    <mergeCell ref="F168:G168"/>
    <mergeCell ref="B149:I149"/>
    <mergeCell ref="B150:B151"/>
    <mergeCell ref="C150:D150"/>
    <mergeCell ref="G150:J150"/>
  </mergeCells>
  <pageMargins left="0" right="0" top="0" bottom="0" header="0" footer="0"/>
  <pageSetup orientation="landscape" r:id="rId1"/>
  <headerFooter>
    <oddFooter>&amp;C&amp;1#&amp;"Calibri"&amp;10&amp;K000000 For 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</sheetPr>
  <dimension ref="A1:L172"/>
  <sheetViews>
    <sheetView zoomScaleNormal="100" workbookViewId="0"/>
  </sheetViews>
  <sheetFormatPr defaultRowHeight="15"/>
  <cols>
    <col min="1" max="1" width="3.42578125" customWidth="1"/>
    <col min="2" max="2" width="51.28515625" customWidth="1"/>
    <col min="3" max="3" width="21.85546875" customWidth="1"/>
    <col min="4" max="4" width="24.5703125" customWidth="1"/>
    <col min="5" max="5" width="16" customWidth="1"/>
    <col min="6" max="6" width="17.140625" customWidth="1"/>
    <col min="7" max="7" width="13.85546875" customWidth="1"/>
    <col min="8" max="8" width="11.28515625" customWidth="1"/>
    <col min="9" max="9" width="10" customWidth="1"/>
  </cols>
  <sheetData>
    <row r="1" spans="1:9" ht="15.95" customHeight="1">
      <c r="A1" s="3"/>
      <c r="B1" s="668" t="s">
        <v>900</v>
      </c>
      <c r="C1" s="669"/>
      <c r="D1" s="669"/>
      <c r="E1" s="669"/>
      <c r="F1" s="669"/>
      <c r="G1" s="3"/>
      <c r="H1" s="3"/>
      <c r="I1" s="3"/>
    </row>
    <row r="2" spans="1:9" ht="12.95" customHeight="1">
      <c r="A2" s="3"/>
      <c r="B2" s="5"/>
      <c r="C2" s="3"/>
      <c r="D2" s="3"/>
      <c r="E2" s="3"/>
      <c r="F2" s="3"/>
      <c r="G2" s="3"/>
      <c r="H2" s="3"/>
      <c r="I2" s="3"/>
    </row>
    <row r="3" spans="1:9" ht="12.95" customHeight="1" thickBot="1">
      <c r="A3" s="6"/>
      <c r="B3" s="325" t="s">
        <v>9</v>
      </c>
      <c r="C3" s="3"/>
      <c r="D3" s="3"/>
      <c r="E3" s="3"/>
      <c r="F3" s="3"/>
      <c r="G3" s="3"/>
      <c r="H3" s="3"/>
      <c r="I3" s="3"/>
    </row>
    <row r="4" spans="1:9" ht="27.95" customHeight="1">
      <c r="A4" s="3"/>
      <c r="B4" s="8" t="s">
        <v>10</v>
      </c>
      <c r="C4" s="9" t="s">
        <v>11</v>
      </c>
      <c r="D4" s="10" t="s">
        <v>12</v>
      </c>
      <c r="E4" s="10" t="s">
        <v>13</v>
      </c>
      <c r="F4" s="10" t="s">
        <v>14</v>
      </c>
      <c r="G4" s="10" t="s">
        <v>15</v>
      </c>
      <c r="H4" s="10" t="s">
        <v>16</v>
      </c>
      <c r="I4" s="11" t="s">
        <v>17</v>
      </c>
    </row>
    <row r="5" spans="1:9" ht="12.95" customHeight="1">
      <c r="A5" s="3"/>
      <c r="B5" s="12" t="s">
        <v>19</v>
      </c>
      <c r="C5" s="13"/>
      <c r="D5" s="13"/>
      <c r="E5" s="13"/>
      <c r="F5" s="13"/>
      <c r="G5" s="13"/>
      <c r="H5" s="14"/>
      <c r="I5" s="15"/>
    </row>
    <row r="6" spans="1:9" ht="12.95" customHeight="1">
      <c r="A6" s="3"/>
      <c r="B6" s="12" t="s">
        <v>20</v>
      </c>
      <c r="C6" s="13"/>
      <c r="D6" s="13"/>
      <c r="E6" s="13"/>
      <c r="F6" s="3"/>
      <c r="G6" s="14"/>
      <c r="H6" s="14"/>
      <c r="I6" s="15"/>
    </row>
    <row r="7" spans="1:9" ht="12.95" customHeight="1">
      <c r="A7" s="16"/>
      <c r="B7" s="17" t="s">
        <v>21</v>
      </c>
      <c r="C7" s="13" t="s">
        <v>22</v>
      </c>
      <c r="D7" s="13" t="s">
        <v>23</v>
      </c>
      <c r="E7" s="18">
        <v>1690973</v>
      </c>
      <c r="F7" s="19">
        <v>23731.119999999999</v>
      </c>
      <c r="G7" s="20">
        <v>7.9200000000000007E-2</v>
      </c>
      <c r="H7" s="21"/>
      <c r="I7" s="22"/>
    </row>
    <row r="8" spans="1:9" ht="12.95" customHeight="1">
      <c r="A8" s="16"/>
      <c r="B8" s="17" t="s">
        <v>24</v>
      </c>
      <c r="C8" s="13" t="s">
        <v>25</v>
      </c>
      <c r="D8" s="13" t="s">
        <v>26</v>
      </c>
      <c r="E8" s="18">
        <v>238837</v>
      </c>
      <c r="F8" s="19">
        <v>21852.63</v>
      </c>
      <c r="G8" s="20">
        <v>7.2900000000000006E-2</v>
      </c>
      <c r="H8" s="21"/>
      <c r="I8" s="22"/>
    </row>
    <row r="9" spans="1:9" ht="12.95" customHeight="1">
      <c r="A9" s="16"/>
      <c r="B9" s="17" t="s">
        <v>36</v>
      </c>
      <c r="C9" s="13" t="s">
        <v>37</v>
      </c>
      <c r="D9" s="13" t="s">
        <v>38</v>
      </c>
      <c r="E9" s="18">
        <v>4364222</v>
      </c>
      <c r="F9" s="19">
        <v>19058.560000000001</v>
      </c>
      <c r="G9" s="20">
        <v>6.3600000000000004E-2</v>
      </c>
      <c r="H9" s="21"/>
      <c r="I9" s="22"/>
    </row>
    <row r="10" spans="1:9" ht="12.95" customHeight="1">
      <c r="A10" s="16"/>
      <c r="B10" s="17" t="s">
        <v>27</v>
      </c>
      <c r="C10" s="13" t="s">
        <v>28</v>
      </c>
      <c r="D10" s="13" t="s">
        <v>29</v>
      </c>
      <c r="E10" s="18">
        <v>6483300</v>
      </c>
      <c r="F10" s="19">
        <v>18338.009999999998</v>
      </c>
      <c r="G10" s="20">
        <v>6.1199999999999997E-2</v>
      </c>
      <c r="H10" s="21"/>
      <c r="I10" s="22"/>
    </row>
    <row r="11" spans="1:9" ht="12.95" customHeight="1">
      <c r="A11" s="16"/>
      <c r="B11" s="17" t="s">
        <v>30</v>
      </c>
      <c r="C11" s="13" t="s">
        <v>31</v>
      </c>
      <c r="D11" s="13" t="s">
        <v>32</v>
      </c>
      <c r="E11" s="18">
        <v>136835</v>
      </c>
      <c r="F11" s="19">
        <v>15446.41</v>
      </c>
      <c r="G11" s="20">
        <v>5.1499999999999997E-2</v>
      </c>
      <c r="H11" s="21"/>
      <c r="I11" s="22"/>
    </row>
    <row r="12" spans="1:9" ht="12.95" customHeight="1">
      <c r="A12" s="16"/>
      <c r="B12" s="17" t="s">
        <v>33</v>
      </c>
      <c r="C12" s="13" t="s">
        <v>34</v>
      </c>
      <c r="D12" s="13" t="s">
        <v>35</v>
      </c>
      <c r="E12" s="18">
        <v>911366</v>
      </c>
      <c r="F12" s="19">
        <v>15163.76</v>
      </c>
      <c r="G12" s="20">
        <v>5.0599999999999999E-2</v>
      </c>
      <c r="H12" s="21"/>
      <c r="I12" s="22"/>
    </row>
    <row r="13" spans="1:9" ht="12.95" customHeight="1">
      <c r="A13" s="16"/>
      <c r="B13" s="17" t="s">
        <v>39</v>
      </c>
      <c r="C13" s="13" t="s">
        <v>40</v>
      </c>
      <c r="D13" s="13" t="s">
        <v>23</v>
      </c>
      <c r="E13" s="18">
        <v>1439180</v>
      </c>
      <c r="F13" s="19">
        <v>15143.05</v>
      </c>
      <c r="G13" s="20">
        <v>5.0500000000000003E-2</v>
      </c>
      <c r="H13" s="21"/>
      <c r="I13" s="22"/>
    </row>
    <row r="14" spans="1:9" ht="12.95" customHeight="1">
      <c r="A14" s="16"/>
      <c r="B14" s="17" t="s">
        <v>41</v>
      </c>
      <c r="C14" s="13" t="s">
        <v>42</v>
      </c>
      <c r="D14" s="13" t="s">
        <v>43</v>
      </c>
      <c r="E14" s="18">
        <v>3683935</v>
      </c>
      <c r="F14" s="19">
        <v>14967.83</v>
      </c>
      <c r="G14" s="20">
        <v>4.99E-2</v>
      </c>
      <c r="H14" s="21"/>
      <c r="I14" s="22"/>
    </row>
    <row r="15" spans="1:9" ht="12.95" customHeight="1">
      <c r="A15" s="16"/>
      <c r="B15" s="17" t="s">
        <v>97</v>
      </c>
      <c r="C15" s="13" t="s">
        <v>98</v>
      </c>
      <c r="D15" s="13" t="s">
        <v>35</v>
      </c>
      <c r="E15" s="18">
        <v>339684</v>
      </c>
      <c r="F15" s="19">
        <v>13910.4</v>
      </c>
      <c r="G15" s="20">
        <v>4.6399999999999997E-2</v>
      </c>
      <c r="H15" s="21"/>
      <c r="I15" s="22"/>
    </row>
    <row r="16" spans="1:9" ht="12.95" customHeight="1">
      <c r="A16" s="16"/>
      <c r="B16" s="17" t="s">
        <v>192</v>
      </c>
      <c r="C16" s="13" t="s">
        <v>193</v>
      </c>
      <c r="D16" s="13" t="s">
        <v>35</v>
      </c>
      <c r="E16" s="18">
        <v>2468377</v>
      </c>
      <c r="F16" s="19">
        <v>12801</v>
      </c>
      <c r="G16" s="20">
        <v>4.2700000000000002E-2</v>
      </c>
      <c r="H16" s="21"/>
      <c r="I16" s="22"/>
    </row>
    <row r="17" spans="1:9" ht="12.95" customHeight="1">
      <c r="A17" s="16"/>
      <c r="B17" s="17" t="s">
        <v>44</v>
      </c>
      <c r="C17" s="13" t="s">
        <v>45</v>
      </c>
      <c r="D17" s="13" t="s">
        <v>23</v>
      </c>
      <c r="E17" s="18">
        <v>1130472</v>
      </c>
      <c r="F17" s="19">
        <v>12153.7</v>
      </c>
      <c r="G17" s="20">
        <v>4.0599999999999997E-2</v>
      </c>
      <c r="H17" s="21"/>
      <c r="I17" s="22"/>
    </row>
    <row r="18" spans="1:9" ht="12.95" customHeight="1">
      <c r="A18" s="16"/>
      <c r="B18" s="17" t="s">
        <v>91</v>
      </c>
      <c r="C18" s="13" t="s">
        <v>92</v>
      </c>
      <c r="D18" s="13" t="s">
        <v>26</v>
      </c>
      <c r="E18" s="18">
        <v>153586</v>
      </c>
      <c r="F18" s="19">
        <v>11501.13</v>
      </c>
      <c r="G18" s="20">
        <v>3.8399999999999997E-2</v>
      </c>
      <c r="H18" s="21"/>
      <c r="I18" s="22"/>
    </row>
    <row r="19" spans="1:9" ht="12.95" customHeight="1">
      <c r="A19" s="16"/>
      <c r="B19" s="17" t="s">
        <v>61</v>
      </c>
      <c r="C19" s="13" t="s">
        <v>62</v>
      </c>
      <c r="D19" s="13" t="s">
        <v>35</v>
      </c>
      <c r="E19" s="18">
        <v>497071</v>
      </c>
      <c r="F19" s="19">
        <v>8320.4699999999993</v>
      </c>
      <c r="G19" s="20">
        <v>2.7799999999999998E-2</v>
      </c>
      <c r="H19" s="21"/>
      <c r="I19" s="22"/>
    </row>
    <row r="20" spans="1:9" ht="12.95" customHeight="1">
      <c r="A20" s="16"/>
      <c r="B20" s="17" t="s">
        <v>46</v>
      </c>
      <c r="C20" s="13" t="s">
        <v>47</v>
      </c>
      <c r="D20" s="13" t="s">
        <v>23</v>
      </c>
      <c r="E20" s="18">
        <v>395782</v>
      </c>
      <c r="F20" s="19">
        <v>6686.54</v>
      </c>
      <c r="G20" s="20">
        <v>2.23E-2</v>
      </c>
      <c r="H20" s="21"/>
      <c r="I20" s="22"/>
    </row>
    <row r="21" spans="1:9" ht="12.95" customHeight="1">
      <c r="A21" s="16"/>
      <c r="B21" s="17" t="s">
        <v>56</v>
      </c>
      <c r="C21" s="13" t="s">
        <v>57</v>
      </c>
      <c r="D21" s="13" t="s">
        <v>58</v>
      </c>
      <c r="E21" s="18">
        <v>247317</v>
      </c>
      <c r="F21" s="19">
        <v>5512.57</v>
      </c>
      <c r="G21" s="20">
        <v>1.84E-2</v>
      </c>
      <c r="H21" s="21"/>
      <c r="I21" s="22"/>
    </row>
    <row r="22" spans="1:9" ht="12.95" customHeight="1">
      <c r="A22" s="16"/>
      <c r="B22" s="17" t="s">
        <v>51</v>
      </c>
      <c r="C22" s="13" t="s">
        <v>52</v>
      </c>
      <c r="D22" s="13" t="s">
        <v>53</v>
      </c>
      <c r="E22" s="18">
        <v>2389000</v>
      </c>
      <c r="F22" s="19">
        <v>5396.75</v>
      </c>
      <c r="G22" s="20">
        <v>1.7999999999999999E-2</v>
      </c>
      <c r="H22" s="21"/>
      <c r="I22" s="22"/>
    </row>
    <row r="23" spans="1:9" ht="12.95" customHeight="1">
      <c r="A23" s="16"/>
      <c r="B23" s="17" t="s">
        <v>194</v>
      </c>
      <c r="C23" s="13" t="s">
        <v>195</v>
      </c>
      <c r="D23" s="13" t="s">
        <v>196</v>
      </c>
      <c r="E23" s="18">
        <v>106869</v>
      </c>
      <c r="F23" s="19">
        <v>3933.31</v>
      </c>
      <c r="G23" s="20">
        <v>1.3100000000000001E-2</v>
      </c>
      <c r="H23" s="21"/>
      <c r="I23" s="22"/>
    </row>
    <row r="24" spans="1:9" ht="12.95" customHeight="1">
      <c r="A24" s="16"/>
      <c r="B24" s="17" t="s">
        <v>48</v>
      </c>
      <c r="C24" s="13" t="s">
        <v>49</v>
      </c>
      <c r="D24" s="13" t="s">
        <v>50</v>
      </c>
      <c r="E24" s="18">
        <v>230215</v>
      </c>
      <c r="F24" s="19">
        <v>3718.09</v>
      </c>
      <c r="G24" s="20">
        <v>1.24E-2</v>
      </c>
      <c r="H24" s="21"/>
      <c r="I24" s="22"/>
    </row>
    <row r="25" spans="1:9" ht="12.95" customHeight="1">
      <c r="A25" s="16"/>
      <c r="B25" s="17" t="s">
        <v>63</v>
      </c>
      <c r="C25" s="13" t="s">
        <v>64</v>
      </c>
      <c r="D25" s="13" t="s">
        <v>65</v>
      </c>
      <c r="E25" s="18">
        <v>381179</v>
      </c>
      <c r="F25" s="19">
        <v>3590.33</v>
      </c>
      <c r="G25" s="20">
        <v>1.2E-2</v>
      </c>
      <c r="H25" s="21"/>
      <c r="I25" s="22"/>
    </row>
    <row r="26" spans="1:9" ht="12.95" customHeight="1">
      <c r="A26" s="16"/>
      <c r="B26" s="17" t="s">
        <v>77</v>
      </c>
      <c r="C26" s="13" t="s">
        <v>78</v>
      </c>
      <c r="D26" s="13" t="s">
        <v>35</v>
      </c>
      <c r="E26" s="18">
        <v>45121</v>
      </c>
      <c r="F26" s="19">
        <v>3462.13</v>
      </c>
      <c r="G26" s="20">
        <v>1.1599999999999999E-2</v>
      </c>
      <c r="H26" s="21"/>
      <c r="I26" s="22"/>
    </row>
    <row r="27" spans="1:9" ht="12.95" customHeight="1">
      <c r="A27" s="16"/>
      <c r="B27" s="17" t="s">
        <v>68</v>
      </c>
      <c r="C27" s="13" t="s">
        <v>69</v>
      </c>
      <c r="D27" s="13" t="s">
        <v>65</v>
      </c>
      <c r="E27" s="18">
        <v>206528</v>
      </c>
      <c r="F27" s="19">
        <v>3057.34</v>
      </c>
      <c r="G27" s="20">
        <v>1.0200000000000001E-2</v>
      </c>
      <c r="H27" s="21"/>
      <c r="I27" s="22"/>
    </row>
    <row r="28" spans="1:9" ht="12.95" customHeight="1">
      <c r="A28" s="16"/>
      <c r="B28" s="17" t="s">
        <v>79</v>
      </c>
      <c r="C28" s="13" t="s">
        <v>80</v>
      </c>
      <c r="D28" s="13" t="s">
        <v>50</v>
      </c>
      <c r="E28" s="18">
        <v>324728</v>
      </c>
      <c r="F28" s="19">
        <v>2911.84</v>
      </c>
      <c r="G28" s="20">
        <v>9.7000000000000003E-3</v>
      </c>
      <c r="H28" s="21"/>
      <c r="I28" s="22"/>
    </row>
    <row r="29" spans="1:9" ht="12.95" customHeight="1">
      <c r="A29" s="16"/>
      <c r="B29" s="17" t="s">
        <v>70</v>
      </c>
      <c r="C29" s="13" t="s">
        <v>71</v>
      </c>
      <c r="D29" s="13" t="s">
        <v>65</v>
      </c>
      <c r="E29" s="18">
        <v>44530</v>
      </c>
      <c r="F29" s="19">
        <v>2860.72</v>
      </c>
      <c r="G29" s="20">
        <v>9.4999999999999998E-3</v>
      </c>
      <c r="H29" s="21"/>
      <c r="I29" s="22"/>
    </row>
    <row r="30" spans="1:9" ht="12.95" customHeight="1">
      <c r="A30" s="16"/>
      <c r="B30" s="17" t="s">
        <v>72</v>
      </c>
      <c r="C30" s="13" t="s">
        <v>73</v>
      </c>
      <c r="D30" s="13" t="s">
        <v>74</v>
      </c>
      <c r="E30" s="18">
        <v>640695</v>
      </c>
      <c r="F30" s="19">
        <v>2729.36</v>
      </c>
      <c r="G30" s="20">
        <v>9.1000000000000004E-3</v>
      </c>
      <c r="H30" s="21"/>
      <c r="I30" s="22"/>
    </row>
    <row r="31" spans="1:9" ht="12.95" customHeight="1">
      <c r="A31" s="16"/>
      <c r="B31" s="17" t="s">
        <v>197</v>
      </c>
      <c r="C31" s="13" t="s">
        <v>198</v>
      </c>
      <c r="D31" s="13" t="s">
        <v>199</v>
      </c>
      <c r="E31" s="18">
        <v>709493</v>
      </c>
      <c r="F31" s="19">
        <v>2725.52</v>
      </c>
      <c r="G31" s="20">
        <v>9.1000000000000004E-3</v>
      </c>
      <c r="H31" s="21"/>
      <c r="I31" s="22"/>
    </row>
    <row r="32" spans="1:9" ht="12.95" customHeight="1">
      <c r="A32" s="16"/>
      <c r="B32" s="17" t="s">
        <v>75</v>
      </c>
      <c r="C32" s="13" t="s">
        <v>76</v>
      </c>
      <c r="D32" s="13" t="s">
        <v>65</v>
      </c>
      <c r="E32" s="18">
        <v>174919</v>
      </c>
      <c r="F32" s="19">
        <v>2087.2199999999998</v>
      </c>
      <c r="G32" s="20">
        <v>7.0000000000000001E-3</v>
      </c>
      <c r="H32" s="21"/>
      <c r="I32" s="22"/>
    </row>
    <row r="33" spans="1:9" ht="12.95" customHeight="1">
      <c r="A33" s="16"/>
      <c r="B33" s="17" t="s">
        <v>54</v>
      </c>
      <c r="C33" s="13" t="s">
        <v>55</v>
      </c>
      <c r="D33" s="13" t="s">
        <v>50</v>
      </c>
      <c r="E33" s="18">
        <v>48775</v>
      </c>
      <c r="F33" s="19">
        <v>1835.79</v>
      </c>
      <c r="G33" s="20">
        <v>6.1000000000000004E-3</v>
      </c>
      <c r="H33" s="21"/>
      <c r="I33" s="22"/>
    </row>
    <row r="34" spans="1:9" ht="12.95" customHeight="1">
      <c r="A34" s="16"/>
      <c r="B34" s="17" t="s">
        <v>59</v>
      </c>
      <c r="C34" s="13" t="s">
        <v>60</v>
      </c>
      <c r="D34" s="13" t="s">
        <v>50</v>
      </c>
      <c r="E34" s="18">
        <v>81364</v>
      </c>
      <c r="F34" s="19">
        <v>1559.87</v>
      </c>
      <c r="G34" s="20">
        <v>5.1999999999999998E-3</v>
      </c>
      <c r="H34" s="21"/>
      <c r="I34" s="22"/>
    </row>
    <row r="35" spans="1:9" ht="12.95" customHeight="1">
      <c r="A35" s="16"/>
      <c r="B35" s="17" t="s">
        <v>66</v>
      </c>
      <c r="C35" s="13" t="s">
        <v>67</v>
      </c>
      <c r="D35" s="13" t="s">
        <v>50</v>
      </c>
      <c r="E35" s="18">
        <v>878211</v>
      </c>
      <c r="F35" s="19">
        <v>1248.3800000000001</v>
      </c>
      <c r="G35" s="20">
        <v>4.1999999999999997E-3</v>
      </c>
      <c r="H35" s="21"/>
      <c r="I35" s="22"/>
    </row>
    <row r="36" spans="1:9" ht="12.95" customHeight="1">
      <c r="A36" s="16"/>
      <c r="B36" s="17" t="s">
        <v>200</v>
      </c>
      <c r="C36" s="13" t="s">
        <v>201</v>
      </c>
      <c r="D36" s="13" t="s">
        <v>202</v>
      </c>
      <c r="E36" s="18">
        <v>176391</v>
      </c>
      <c r="F36" s="19">
        <v>1110.82</v>
      </c>
      <c r="G36" s="20">
        <v>3.7000000000000002E-3</v>
      </c>
      <c r="H36" s="21"/>
      <c r="I36" s="22"/>
    </row>
    <row r="37" spans="1:9" ht="12.95" customHeight="1">
      <c r="A37" s="16"/>
      <c r="B37" s="17" t="s">
        <v>81</v>
      </c>
      <c r="C37" s="13" t="s">
        <v>82</v>
      </c>
      <c r="D37" s="13" t="s">
        <v>50</v>
      </c>
      <c r="E37" s="18">
        <v>16672</v>
      </c>
      <c r="F37" s="19">
        <v>979.98</v>
      </c>
      <c r="G37" s="20">
        <v>3.3E-3</v>
      </c>
      <c r="H37" s="21"/>
      <c r="I37" s="22"/>
    </row>
    <row r="38" spans="1:9" ht="12.95" customHeight="1">
      <c r="A38" s="16"/>
      <c r="B38" s="17" t="s">
        <v>112</v>
      </c>
      <c r="C38" s="13" t="s">
        <v>113</v>
      </c>
      <c r="D38" s="13" t="s">
        <v>114</v>
      </c>
      <c r="E38" s="18">
        <v>31709</v>
      </c>
      <c r="F38" s="19">
        <v>746.05</v>
      </c>
      <c r="G38" s="20">
        <v>2.5000000000000001E-3</v>
      </c>
      <c r="H38" s="21"/>
      <c r="I38" s="22"/>
    </row>
    <row r="39" spans="1:9" ht="12.95" customHeight="1">
      <c r="A39" s="16"/>
      <c r="B39" s="17" t="s">
        <v>85</v>
      </c>
      <c r="C39" s="13" t="s">
        <v>86</v>
      </c>
      <c r="D39" s="13" t="s">
        <v>87</v>
      </c>
      <c r="E39" s="18">
        <v>112174</v>
      </c>
      <c r="F39" s="19">
        <v>706.14</v>
      </c>
      <c r="G39" s="20">
        <v>2.3999999999999998E-3</v>
      </c>
      <c r="H39" s="21"/>
      <c r="I39" s="22"/>
    </row>
    <row r="40" spans="1:9" ht="12.95" customHeight="1">
      <c r="A40" s="16"/>
      <c r="B40" s="17" t="s">
        <v>88</v>
      </c>
      <c r="C40" s="13" t="s">
        <v>89</v>
      </c>
      <c r="D40" s="13" t="s">
        <v>90</v>
      </c>
      <c r="E40" s="18">
        <v>411973</v>
      </c>
      <c r="F40" s="19">
        <v>252.95</v>
      </c>
      <c r="G40" s="20">
        <v>8.0000000000000004E-4</v>
      </c>
      <c r="H40" s="21"/>
      <c r="I40" s="22"/>
    </row>
    <row r="41" spans="1:9" ht="12.95" customHeight="1">
      <c r="A41" s="16"/>
      <c r="B41" s="17" t="s">
        <v>107</v>
      </c>
      <c r="C41" s="13" t="s">
        <v>108</v>
      </c>
      <c r="D41" s="13" t="s">
        <v>35</v>
      </c>
      <c r="E41" s="18">
        <v>9000</v>
      </c>
      <c r="F41" s="19">
        <v>164.81</v>
      </c>
      <c r="G41" s="20">
        <v>5.0000000000000001E-4</v>
      </c>
      <c r="H41" s="21"/>
      <c r="I41" s="22"/>
    </row>
    <row r="42" spans="1:9" ht="12.95" customHeight="1">
      <c r="A42" s="3"/>
      <c r="B42" s="12" t="s">
        <v>125</v>
      </c>
      <c r="C42" s="13"/>
      <c r="D42" s="13"/>
      <c r="E42" s="13"/>
      <c r="F42" s="23">
        <v>259664.58</v>
      </c>
      <c r="G42" s="24">
        <v>0.86639999999999995</v>
      </c>
      <c r="H42" s="25"/>
      <c r="I42" s="26"/>
    </row>
    <row r="43" spans="1:9" ht="12.95" customHeight="1">
      <c r="A43" s="3"/>
      <c r="B43" s="27" t="s">
        <v>126</v>
      </c>
      <c r="C43" s="2"/>
      <c r="D43" s="2"/>
      <c r="E43" s="2"/>
      <c r="F43" s="25" t="s">
        <v>127</v>
      </c>
      <c r="G43" s="25" t="s">
        <v>127</v>
      </c>
      <c r="H43" s="25"/>
      <c r="I43" s="26"/>
    </row>
    <row r="44" spans="1:9" ht="12.95" customHeight="1">
      <c r="A44" s="3"/>
      <c r="B44" s="27" t="s">
        <v>125</v>
      </c>
      <c r="C44" s="2"/>
      <c r="D44" s="2"/>
      <c r="E44" s="2"/>
      <c r="F44" s="25" t="s">
        <v>127</v>
      </c>
      <c r="G44" s="25" t="s">
        <v>127</v>
      </c>
      <c r="H44" s="25"/>
      <c r="I44" s="26"/>
    </row>
    <row r="45" spans="1:9" ht="12.95" customHeight="1">
      <c r="A45" s="3"/>
      <c r="B45" s="27" t="s">
        <v>128</v>
      </c>
      <c r="C45" s="28"/>
      <c r="D45" s="2"/>
      <c r="E45" s="28"/>
      <c r="F45" s="23">
        <v>259664.58</v>
      </c>
      <c r="G45" s="24">
        <v>0.86639999999999995</v>
      </c>
      <c r="H45" s="25"/>
      <c r="I45" s="26"/>
    </row>
    <row r="46" spans="1:9" ht="12.95" customHeight="1">
      <c r="A46" s="3"/>
      <c r="B46" s="12" t="s">
        <v>152</v>
      </c>
      <c r="C46" s="13"/>
      <c r="D46" s="13"/>
      <c r="E46" s="13"/>
      <c r="F46" s="13"/>
      <c r="G46" s="13"/>
      <c r="H46" s="14"/>
      <c r="I46" s="15"/>
    </row>
    <row r="47" spans="1:9" ht="12.95" customHeight="1">
      <c r="A47" s="3"/>
      <c r="B47" s="12" t="s">
        <v>153</v>
      </c>
      <c r="C47" s="13"/>
      <c r="D47" s="13"/>
      <c r="E47" s="13"/>
      <c r="F47" s="3"/>
      <c r="G47" s="14"/>
      <c r="H47" s="14"/>
      <c r="I47" s="15"/>
    </row>
    <row r="48" spans="1:9" ht="12.95" customHeight="1">
      <c r="A48" s="16"/>
      <c r="B48" s="17" t="s">
        <v>861</v>
      </c>
      <c r="C48" s="13" t="s">
        <v>163</v>
      </c>
      <c r="D48" s="13" t="s">
        <v>566</v>
      </c>
      <c r="E48" s="18">
        <v>500</v>
      </c>
      <c r="F48" s="19">
        <v>2460.3200000000002</v>
      </c>
      <c r="G48" s="20">
        <v>8.2000000000000007E-3</v>
      </c>
      <c r="H48" s="29">
        <v>7.6452000000000006E-2</v>
      </c>
      <c r="I48" s="22"/>
    </row>
    <row r="49" spans="1:9" ht="12.95" customHeight="1">
      <c r="A49" s="16"/>
      <c r="B49" s="17" t="s">
        <v>866</v>
      </c>
      <c r="C49" s="13" t="s">
        <v>168</v>
      </c>
      <c r="D49" s="13" t="s">
        <v>555</v>
      </c>
      <c r="E49" s="18">
        <v>500</v>
      </c>
      <c r="F49" s="19">
        <v>2446.13</v>
      </c>
      <c r="G49" s="20">
        <v>8.2000000000000007E-3</v>
      </c>
      <c r="H49" s="29">
        <v>7.7299999999999994E-2</v>
      </c>
      <c r="I49" s="22"/>
    </row>
    <row r="50" spans="1:9" ht="12.95" customHeight="1">
      <c r="A50" s="16"/>
      <c r="B50" s="17" t="s">
        <v>857</v>
      </c>
      <c r="C50" s="13" t="s">
        <v>159</v>
      </c>
      <c r="D50" s="13" t="s">
        <v>551</v>
      </c>
      <c r="E50" s="18">
        <v>500</v>
      </c>
      <c r="F50" s="19">
        <v>2446.09</v>
      </c>
      <c r="G50" s="20">
        <v>8.2000000000000007E-3</v>
      </c>
      <c r="H50" s="29">
        <v>7.7351000000000003E-2</v>
      </c>
      <c r="I50" s="22"/>
    </row>
    <row r="51" spans="1:9" ht="12.95" customHeight="1">
      <c r="A51" s="16"/>
      <c r="B51" s="17" t="s">
        <v>898</v>
      </c>
      <c r="C51" s="13" t="s">
        <v>203</v>
      </c>
      <c r="D51" s="13" t="s">
        <v>553</v>
      </c>
      <c r="E51" s="18">
        <v>500</v>
      </c>
      <c r="F51" s="19">
        <v>2379.7399999999998</v>
      </c>
      <c r="G51" s="20">
        <v>7.9000000000000008E-3</v>
      </c>
      <c r="H51" s="29">
        <v>7.7498999999999998E-2</v>
      </c>
      <c r="I51" s="22"/>
    </row>
    <row r="52" spans="1:9" ht="12.95" customHeight="1">
      <c r="A52" s="16"/>
      <c r="B52" s="17" t="s">
        <v>867</v>
      </c>
      <c r="C52" s="13" t="s">
        <v>169</v>
      </c>
      <c r="D52" s="13" t="s">
        <v>553</v>
      </c>
      <c r="E52" s="18">
        <v>500</v>
      </c>
      <c r="F52" s="19">
        <v>2369.9299999999998</v>
      </c>
      <c r="G52" s="20">
        <v>7.9000000000000008E-3</v>
      </c>
      <c r="H52" s="29">
        <v>7.7950000000000005E-2</v>
      </c>
      <c r="I52" s="22"/>
    </row>
    <row r="53" spans="1:9" ht="12.95" customHeight="1">
      <c r="A53" s="16"/>
      <c r="B53" s="17" t="s">
        <v>868</v>
      </c>
      <c r="C53" s="13" t="s">
        <v>170</v>
      </c>
      <c r="D53" s="13" t="s">
        <v>553</v>
      </c>
      <c r="E53" s="18">
        <v>500</v>
      </c>
      <c r="F53" s="19">
        <v>2341.7600000000002</v>
      </c>
      <c r="G53" s="20">
        <v>7.7999999999999996E-3</v>
      </c>
      <c r="H53" s="29">
        <v>7.8299999999999995E-2</v>
      </c>
      <c r="I53" s="22"/>
    </row>
    <row r="54" spans="1:9" ht="12.95" customHeight="1">
      <c r="A54" s="16"/>
      <c r="B54" s="17" t="s">
        <v>854</v>
      </c>
      <c r="C54" s="13" t="s">
        <v>156</v>
      </c>
      <c r="D54" s="13" t="s">
        <v>551</v>
      </c>
      <c r="E54" s="18">
        <v>500</v>
      </c>
      <c r="F54" s="19">
        <v>2332.92</v>
      </c>
      <c r="G54" s="20">
        <v>7.7999999999999996E-3</v>
      </c>
      <c r="H54" s="29">
        <v>7.7799999999999994E-2</v>
      </c>
      <c r="I54" s="22"/>
    </row>
    <row r="55" spans="1:9" ht="12.95" customHeight="1">
      <c r="A55" s="4"/>
      <c r="B55" s="12" t="s">
        <v>125</v>
      </c>
      <c r="C55" s="13"/>
      <c r="D55" s="13"/>
      <c r="E55" s="13"/>
      <c r="F55" s="23">
        <v>16776.89</v>
      </c>
      <c r="G55" s="24">
        <v>5.6000000000000001E-2</v>
      </c>
      <c r="H55" s="25"/>
      <c r="I55" s="26"/>
    </row>
    <row r="56" spans="1:9" ht="12.95" customHeight="1">
      <c r="A56" s="3"/>
      <c r="B56" s="12" t="s">
        <v>171</v>
      </c>
      <c r="C56" s="13"/>
      <c r="D56" s="13"/>
      <c r="E56" s="13"/>
      <c r="F56" s="3"/>
      <c r="G56" s="14"/>
      <c r="H56" s="14"/>
      <c r="I56" s="15"/>
    </row>
    <row r="57" spans="1:9" ht="12.95" customHeight="1">
      <c r="A57" s="4"/>
      <c r="B57" s="17" t="s">
        <v>899</v>
      </c>
      <c r="C57" s="13" t="s">
        <v>172</v>
      </c>
      <c r="D57" s="13" t="s">
        <v>553</v>
      </c>
      <c r="E57" s="18">
        <v>500</v>
      </c>
      <c r="F57" s="19">
        <v>2470.9899999999998</v>
      </c>
      <c r="G57" s="20">
        <v>8.2000000000000007E-3</v>
      </c>
      <c r="H57" s="29">
        <v>8.2400000000000001E-2</v>
      </c>
      <c r="I57" s="22"/>
    </row>
    <row r="58" spans="1:9" ht="12.95" customHeight="1">
      <c r="A58" s="3"/>
      <c r="B58" s="12" t="s">
        <v>125</v>
      </c>
      <c r="C58" s="13"/>
      <c r="D58" s="13"/>
      <c r="E58" s="13"/>
      <c r="F58" s="23">
        <v>2470.9899999999998</v>
      </c>
      <c r="G58" s="24">
        <v>8.2000000000000007E-3</v>
      </c>
      <c r="H58" s="25"/>
      <c r="I58" s="26"/>
    </row>
    <row r="59" spans="1:9" ht="12.95" customHeight="1">
      <c r="A59" s="3"/>
      <c r="B59" s="12" t="s">
        <v>173</v>
      </c>
      <c r="C59" s="13"/>
      <c r="D59" s="13"/>
      <c r="E59" s="13"/>
      <c r="F59" s="3"/>
      <c r="G59" s="14"/>
      <c r="H59" s="14"/>
      <c r="I59" s="15"/>
    </row>
    <row r="60" spans="1:9" ht="12.95" customHeight="1">
      <c r="A60" s="16"/>
      <c r="B60" s="17" t="s">
        <v>177</v>
      </c>
      <c r="C60" s="13" t="s">
        <v>178</v>
      </c>
      <c r="D60" s="13" t="s">
        <v>176</v>
      </c>
      <c r="E60" s="18">
        <v>500000</v>
      </c>
      <c r="F60" s="19">
        <v>471.22</v>
      </c>
      <c r="G60" s="20">
        <v>1.6000000000000001E-3</v>
      </c>
      <c r="H60" s="29">
        <v>7.1008000000000002E-2</v>
      </c>
      <c r="I60" s="22"/>
    </row>
    <row r="61" spans="1:9" ht="12.95" customHeight="1">
      <c r="A61" s="4"/>
      <c r="B61" s="12" t="s">
        <v>125</v>
      </c>
      <c r="C61" s="13"/>
      <c r="D61" s="13"/>
      <c r="E61" s="13"/>
      <c r="F61" s="23">
        <v>471.22</v>
      </c>
      <c r="G61" s="24">
        <v>1.6000000000000001E-3</v>
      </c>
      <c r="H61" s="25"/>
      <c r="I61" s="26"/>
    </row>
    <row r="62" spans="1:9" ht="12.95" customHeight="1">
      <c r="A62" s="3"/>
      <c r="B62" s="27" t="s">
        <v>128</v>
      </c>
      <c r="C62" s="28"/>
      <c r="D62" s="2"/>
      <c r="E62" s="28"/>
      <c r="F62" s="23">
        <v>19719.099999999999</v>
      </c>
      <c r="G62" s="24">
        <v>6.5799999999999997E-2</v>
      </c>
      <c r="H62" s="25"/>
      <c r="I62" s="26"/>
    </row>
    <row r="63" spans="1:9" ht="12.95" customHeight="1">
      <c r="A63" s="3"/>
      <c r="B63" s="12" t="s">
        <v>181</v>
      </c>
      <c r="C63" s="13"/>
      <c r="D63" s="13"/>
      <c r="E63" s="13"/>
      <c r="F63" s="13"/>
      <c r="G63" s="13"/>
      <c r="H63" s="14"/>
      <c r="I63" s="15"/>
    </row>
    <row r="64" spans="1:9" ht="12.95" customHeight="1">
      <c r="A64" s="16"/>
      <c r="B64" s="17" t="s">
        <v>182</v>
      </c>
      <c r="C64" s="13"/>
      <c r="D64" s="13"/>
      <c r="E64" s="18"/>
      <c r="F64" s="19">
        <v>20435</v>
      </c>
      <c r="G64" s="20">
        <v>6.8199999999999997E-2</v>
      </c>
      <c r="H64" s="29">
        <v>6.6703046079399239E-2</v>
      </c>
      <c r="I64" s="22"/>
    </row>
    <row r="65" spans="1:9" ht="12.95" customHeight="1">
      <c r="A65" s="4"/>
      <c r="B65" s="12" t="s">
        <v>125</v>
      </c>
      <c r="C65" s="13"/>
      <c r="D65" s="13"/>
      <c r="E65" s="13"/>
      <c r="F65" s="23">
        <v>20435</v>
      </c>
      <c r="G65" s="24">
        <v>6.8199999999999997E-2</v>
      </c>
      <c r="H65" s="25"/>
      <c r="I65" s="26"/>
    </row>
    <row r="66" spans="1:9" ht="12.95" customHeight="1">
      <c r="A66" s="3"/>
      <c r="B66" s="27" t="s">
        <v>128</v>
      </c>
      <c r="C66" s="28"/>
      <c r="D66" s="2"/>
      <c r="E66" s="28"/>
      <c r="F66" s="23">
        <v>20435</v>
      </c>
      <c r="G66" s="24">
        <v>6.8199999999999997E-2</v>
      </c>
      <c r="H66" s="25"/>
      <c r="I66" s="26"/>
    </row>
    <row r="67" spans="1:9" ht="12.95" customHeight="1">
      <c r="A67" s="4"/>
      <c r="B67" s="27" t="s">
        <v>183</v>
      </c>
      <c r="C67" s="13"/>
      <c r="D67" s="2"/>
      <c r="E67" s="13"/>
      <c r="F67" s="30">
        <v>-102.97</v>
      </c>
      <c r="G67" s="24">
        <v>-4.0000000000000002E-4</v>
      </c>
      <c r="H67" s="25"/>
      <c r="I67" s="26"/>
    </row>
    <row r="68" spans="1:9" ht="12.95" customHeight="1" thickBot="1">
      <c r="A68" s="3"/>
      <c r="B68" s="31" t="s">
        <v>184</v>
      </c>
      <c r="C68" s="32"/>
      <c r="D68" s="32"/>
      <c r="E68" s="32"/>
      <c r="F68" s="33">
        <v>299715.71000000002</v>
      </c>
      <c r="G68" s="34">
        <v>1</v>
      </c>
      <c r="H68" s="35"/>
      <c r="I68" s="36"/>
    </row>
    <row r="69" spans="1:9" ht="12.95" customHeight="1">
      <c r="A69" s="3"/>
      <c r="B69" s="6"/>
      <c r="C69" s="3"/>
      <c r="D69" s="3"/>
      <c r="E69" s="3"/>
      <c r="F69" s="3"/>
      <c r="G69" s="3"/>
      <c r="H69" s="3"/>
      <c r="I69" s="3"/>
    </row>
    <row r="70" spans="1:9" ht="12.95" customHeight="1">
      <c r="A70" s="3"/>
      <c r="B70" s="4" t="s">
        <v>185</v>
      </c>
      <c r="C70" s="3"/>
      <c r="D70" s="3"/>
      <c r="E70" s="3"/>
      <c r="F70" s="3"/>
      <c r="G70" s="3"/>
      <c r="H70" s="3"/>
      <c r="I70" s="3"/>
    </row>
    <row r="71" spans="1:9" ht="12.95" customHeight="1">
      <c r="A71" s="3"/>
      <c r="B71" s="4" t="s">
        <v>188</v>
      </c>
      <c r="C71" s="3"/>
      <c r="D71" s="3"/>
      <c r="E71" s="3"/>
      <c r="F71" s="3"/>
      <c r="G71" s="3"/>
      <c r="H71" s="3"/>
      <c r="I71" s="3"/>
    </row>
    <row r="72" spans="1:9" ht="12.95" customHeight="1">
      <c r="A72" s="3"/>
      <c r="B72" s="650" t="s">
        <v>189</v>
      </c>
      <c r="C72" s="650"/>
      <c r="D72" s="650"/>
      <c r="E72" s="3"/>
      <c r="F72" s="3"/>
      <c r="G72" s="3"/>
      <c r="H72" s="3"/>
      <c r="I72" s="3"/>
    </row>
    <row r="73" spans="1:9" ht="12.95" customHeight="1" thickBot="1">
      <c r="A73" s="3"/>
      <c r="B73" s="4"/>
      <c r="C73" s="3"/>
      <c r="D73" s="3"/>
      <c r="E73" s="3"/>
      <c r="F73" s="3"/>
      <c r="G73" s="3"/>
      <c r="H73" s="3"/>
      <c r="I73" s="3"/>
    </row>
    <row r="74" spans="1:9">
      <c r="B74" s="434" t="s">
        <v>424</v>
      </c>
      <c r="C74" s="435"/>
      <c r="D74" s="435"/>
      <c r="E74" s="435"/>
      <c r="F74" s="435"/>
      <c r="G74" s="365"/>
      <c r="H74" s="436"/>
      <c r="I74" s="50"/>
    </row>
    <row r="75" spans="1:9">
      <c r="B75" s="356" t="s">
        <v>425</v>
      </c>
      <c r="C75" s="78"/>
      <c r="D75" s="437"/>
      <c r="E75" s="437"/>
      <c r="F75" s="78"/>
      <c r="G75" s="354"/>
      <c r="H75" s="438"/>
      <c r="I75" s="50"/>
    </row>
    <row r="76" spans="1:9" ht="38.25">
      <c r="B76" s="671" t="s">
        <v>426</v>
      </c>
      <c r="C76" s="673" t="s">
        <v>427</v>
      </c>
      <c r="D76" s="439" t="s">
        <v>428</v>
      </c>
      <c r="E76" s="439" t="s">
        <v>428</v>
      </c>
      <c r="F76" s="439" t="s">
        <v>429</v>
      </c>
      <c r="G76" s="354"/>
      <c r="H76" s="438"/>
      <c r="I76" s="50"/>
    </row>
    <row r="77" spans="1:9">
      <c r="B77" s="672"/>
      <c r="C77" s="674"/>
      <c r="D77" s="439" t="s">
        <v>430</v>
      </c>
      <c r="E77" s="439" t="s">
        <v>431</v>
      </c>
      <c r="F77" s="439" t="s">
        <v>430</v>
      </c>
      <c r="G77" s="354"/>
      <c r="H77" s="438"/>
      <c r="I77" s="50"/>
    </row>
    <row r="78" spans="1:9">
      <c r="B78" s="440" t="s">
        <v>127</v>
      </c>
      <c r="C78" s="441" t="s">
        <v>127</v>
      </c>
      <c r="D78" s="441" t="s">
        <v>127</v>
      </c>
      <c r="E78" s="441" t="s">
        <v>127</v>
      </c>
      <c r="F78" s="441" t="s">
        <v>127</v>
      </c>
      <c r="G78" s="354"/>
      <c r="H78" s="438"/>
      <c r="I78" s="50"/>
    </row>
    <row r="79" spans="1:9">
      <c r="B79" s="368" t="s">
        <v>432</v>
      </c>
      <c r="C79" s="353"/>
      <c r="D79" s="353"/>
      <c r="E79" s="353"/>
      <c r="F79" s="353"/>
      <c r="G79" s="354"/>
      <c r="H79" s="438"/>
      <c r="I79" s="50"/>
    </row>
    <row r="80" spans="1:9">
      <c r="B80" s="369"/>
      <c r="C80" s="78"/>
      <c r="D80" s="78"/>
      <c r="E80" s="78"/>
      <c r="F80" s="78"/>
      <c r="G80" s="354"/>
      <c r="H80" s="438"/>
      <c r="I80" s="50"/>
    </row>
    <row r="81" spans="2:9">
      <c r="B81" s="369" t="s">
        <v>433</v>
      </c>
      <c r="C81" s="78"/>
      <c r="D81" s="78"/>
      <c r="E81" s="78"/>
      <c r="F81" s="78"/>
      <c r="G81" s="354"/>
      <c r="H81" s="438"/>
      <c r="I81" s="50"/>
    </row>
    <row r="82" spans="2:9">
      <c r="B82" s="356"/>
      <c r="C82" s="78"/>
      <c r="D82" s="78"/>
      <c r="E82" s="78"/>
      <c r="F82" s="78"/>
      <c r="G82" s="354"/>
      <c r="H82" s="438"/>
      <c r="I82" s="50"/>
    </row>
    <row r="83" spans="2:9">
      <c r="B83" s="369" t="s">
        <v>434</v>
      </c>
      <c r="C83" s="78"/>
      <c r="D83" s="78"/>
      <c r="E83" s="78"/>
      <c r="F83" s="78"/>
      <c r="G83" s="354"/>
      <c r="H83" s="438"/>
      <c r="I83" s="50"/>
    </row>
    <row r="84" spans="2:9">
      <c r="B84" s="357" t="s">
        <v>435</v>
      </c>
      <c r="C84" s="370" t="s">
        <v>436</v>
      </c>
      <c r="D84" s="370" t="s">
        <v>470</v>
      </c>
      <c r="E84" s="78"/>
      <c r="F84" s="371"/>
      <c r="G84" s="354"/>
      <c r="H84" s="438"/>
      <c r="I84" s="50"/>
    </row>
    <row r="85" spans="2:9">
      <c r="B85" s="357" t="s">
        <v>437</v>
      </c>
      <c r="C85" s="442">
        <v>27.353000000000002</v>
      </c>
      <c r="D85" s="442">
        <v>28.203700000000001</v>
      </c>
      <c r="E85" s="78"/>
      <c r="F85" s="371"/>
      <c r="G85" s="354"/>
      <c r="H85" s="438"/>
      <c r="I85" s="50"/>
    </row>
    <row r="86" spans="2:9">
      <c r="B86" s="357" t="s">
        <v>438</v>
      </c>
      <c r="C86" s="442">
        <v>25.862500000000001</v>
      </c>
      <c r="D86" s="442">
        <v>26.643699999999999</v>
      </c>
      <c r="E86" s="78"/>
      <c r="F86" s="371"/>
      <c r="G86" s="354"/>
      <c r="H86" s="438"/>
      <c r="I86" s="50"/>
    </row>
    <row r="87" spans="2:9">
      <c r="B87" s="356"/>
      <c r="C87" s="78"/>
      <c r="D87" s="78"/>
      <c r="E87" s="78"/>
      <c r="F87" s="371"/>
      <c r="G87" s="354"/>
      <c r="H87" s="438"/>
      <c r="I87" s="50"/>
    </row>
    <row r="88" spans="2:9">
      <c r="B88" s="369" t="s">
        <v>474</v>
      </c>
      <c r="C88" s="373"/>
      <c r="D88" s="373"/>
      <c r="E88" s="373"/>
      <c r="F88" s="78"/>
      <c r="G88" s="354"/>
      <c r="H88" s="438"/>
      <c r="I88" s="50"/>
    </row>
    <row r="89" spans="2:9">
      <c r="B89" s="369"/>
      <c r="C89" s="373"/>
      <c r="D89" s="373"/>
      <c r="E89" s="373"/>
      <c r="F89" s="78"/>
      <c r="G89" s="354"/>
      <c r="H89" s="438"/>
      <c r="I89" s="50"/>
    </row>
    <row r="90" spans="2:9">
      <c r="B90" s="369" t="s">
        <v>475</v>
      </c>
      <c r="C90" s="373"/>
      <c r="D90" s="373"/>
      <c r="E90" s="373"/>
      <c r="F90" s="78"/>
      <c r="G90" s="354"/>
      <c r="H90" s="438"/>
      <c r="I90" s="50"/>
    </row>
    <row r="91" spans="2:9">
      <c r="B91" s="369"/>
      <c r="C91" s="373"/>
      <c r="D91" s="373"/>
      <c r="E91" s="373"/>
      <c r="F91" s="78"/>
      <c r="G91" s="354"/>
      <c r="H91" s="438"/>
      <c r="I91" s="50"/>
    </row>
    <row r="92" spans="2:9">
      <c r="B92" s="369" t="s">
        <v>476</v>
      </c>
      <c r="C92" s="373"/>
      <c r="D92" s="376"/>
      <c r="E92" s="79"/>
      <c r="F92" s="78"/>
      <c r="G92" s="354"/>
      <c r="H92" s="438"/>
      <c r="I92" s="50"/>
    </row>
    <row r="93" spans="2:9">
      <c r="B93" s="375" t="s">
        <v>439</v>
      </c>
      <c r="C93" s="373"/>
      <c r="D93" s="373"/>
      <c r="E93" s="373"/>
      <c r="F93" s="78"/>
      <c r="G93" s="354"/>
      <c r="H93" s="438"/>
      <c r="I93" s="50"/>
    </row>
    <row r="94" spans="2:9">
      <c r="B94" s="377"/>
      <c r="C94" s="373"/>
      <c r="D94" s="373"/>
      <c r="E94" s="373"/>
      <c r="F94" s="78"/>
      <c r="G94" s="354"/>
      <c r="H94" s="438"/>
      <c r="I94" s="50"/>
    </row>
    <row r="95" spans="2:9">
      <c r="B95" s="369" t="s">
        <v>477</v>
      </c>
      <c r="C95" s="373"/>
      <c r="D95" s="373"/>
      <c r="E95" s="373"/>
      <c r="F95" s="78"/>
      <c r="G95" s="354"/>
      <c r="H95" s="438"/>
      <c r="I95" s="50"/>
    </row>
    <row r="96" spans="2:9">
      <c r="B96" s="369"/>
      <c r="C96" s="373"/>
      <c r="D96" s="373"/>
      <c r="E96" s="79"/>
      <c r="F96" s="78"/>
      <c r="G96" s="354"/>
      <c r="H96" s="438"/>
      <c r="I96" s="50"/>
    </row>
    <row r="97" spans="1:12">
      <c r="B97" s="369" t="s">
        <v>480</v>
      </c>
      <c r="C97" s="373"/>
      <c r="D97" s="376"/>
      <c r="E97" s="79"/>
      <c r="F97" s="78"/>
      <c r="G97" s="354"/>
      <c r="H97" s="438"/>
      <c r="I97" s="50"/>
    </row>
    <row r="98" spans="1:12">
      <c r="B98" s="369"/>
      <c r="C98" s="373"/>
      <c r="D98" s="373"/>
      <c r="E98" s="78"/>
      <c r="F98" s="353"/>
      <c r="G98" s="354"/>
      <c r="H98" s="438"/>
      <c r="I98" s="50"/>
    </row>
    <row r="99" spans="1:12">
      <c r="B99" s="369" t="s">
        <v>495</v>
      </c>
      <c r="C99" s="373"/>
      <c r="D99" s="373"/>
      <c r="E99" s="380"/>
      <c r="F99" s="78"/>
      <c r="G99" s="354"/>
      <c r="H99" s="438"/>
      <c r="I99" s="50"/>
    </row>
    <row r="100" spans="1:12">
      <c r="B100" s="369"/>
      <c r="C100" s="373"/>
      <c r="D100" s="373"/>
      <c r="E100" s="78"/>
      <c r="F100" s="78"/>
      <c r="G100" s="354"/>
      <c r="H100" s="438"/>
      <c r="I100" s="50"/>
    </row>
    <row r="101" spans="1:12">
      <c r="B101" s="369" t="s">
        <v>897</v>
      </c>
      <c r="C101" s="373"/>
      <c r="D101" s="373"/>
      <c r="E101" s="373"/>
      <c r="F101" s="78"/>
      <c r="G101" s="354"/>
      <c r="H101" s="438"/>
      <c r="I101" s="50"/>
    </row>
    <row r="102" spans="1:12">
      <c r="B102" s="369"/>
      <c r="C102" s="373"/>
      <c r="D102" s="373"/>
      <c r="E102" s="373"/>
      <c r="F102" s="78"/>
      <c r="G102" s="354"/>
      <c r="H102" s="438"/>
      <c r="I102" s="50"/>
    </row>
    <row r="103" spans="1:12">
      <c r="B103" s="369" t="s">
        <v>478</v>
      </c>
      <c r="C103" s="373"/>
      <c r="D103" s="373"/>
      <c r="E103" s="373"/>
      <c r="F103" s="78"/>
      <c r="G103" s="354"/>
      <c r="H103" s="438"/>
      <c r="I103" s="50"/>
    </row>
    <row r="104" spans="1:12">
      <c r="B104" s="369"/>
      <c r="C104" s="373"/>
      <c r="D104" s="373"/>
      <c r="E104" s="373"/>
      <c r="F104" s="78"/>
      <c r="G104" s="354"/>
      <c r="H104" s="438"/>
      <c r="I104" s="50"/>
    </row>
    <row r="105" spans="1:12">
      <c r="B105" s="369" t="s">
        <v>468</v>
      </c>
      <c r="C105" s="373"/>
      <c r="D105" s="373"/>
      <c r="E105" s="373"/>
      <c r="F105" s="78"/>
      <c r="G105" s="354"/>
      <c r="H105" s="438"/>
      <c r="I105" s="50"/>
    </row>
    <row r="106" spans="1:12" ht="15.75" thickBot="1">
      <c r="B106" s="443"/>
      <c r="C106" s="444"/>
      <c r="D106" s="444"/>
      <c r="E106" s="445"/>
      <c r="F106" s="446"/>
      <c r="G106" s="445"/>
      <c r="H106" s="447"/>
      <c r="I106" s="50"/>
    </row>
    <row r="107" spans="1:12">
      <c r="B107" s="4"/>
      <c r="C107" s="3"/>
      <c r="D107" s="3"/>
      <c r="E107" s="3"/>
      <c r="F107" s="3"/>
      <c r="G107" s="3"/>
      <c r="H107" s="3"/>
      <c r="I107" s="3"/>
    </row>
    <row r="108" spans="1:12">
      <c r="B108" s="4"/>
      <c r="C108" s="3"/>
      <c r="D108" s="3"/>
      <c r="E108" s="3"/>
      <c r="F108" s="3"/>
      <c r="G108" s="3"/>
      <c r="H108" s="3"/>
      <c r="I108" s="3"/>
    </row>
    <row r="109" spans="1:12">
      <c r="B109" s="670" t="s">
        <v>922</v>
      </c>
      <c r="C109" s="670"/>
      <c r="D109" s="670"/>
      <c r="E109" s="670"/>
      <c r="F109" s="670"/>
      <c r="G109" s="670"/>
      <c r="H109" s="670"/>
      <c r="I109" s="670"/>
      <c r="J109" s="670"/>
      <c r="K109" s="515"/>
      <c r="L109" s="515"/>
    </row>
    <row r="110" spans="1:12" ht="15" customHeight="1">
      <c r="B110" s="658" t="s">
        <v>871</v>
      </c>
      <c r="C110" s="659" t="s">
        <v>870</v>
      </c>
      <c r="D110" s="659"/>
      <c r="E110" s="606" t="s">
        <v>923</v>
      </c>
      <c r="F110" s="606" t="s">
        <v>924</v>
      </c>
      <c r="G110" s="659" t="s">
        <v>925</v>
      </c>
      <c r="H110" s="659"/>
      <c r="I110" s="659"/>
      <c r="J110" s="659"/>
      <c r="K110" s="618"/>
    </row>
    <row r="111" spans="1:12" ht="12.95" customHeight="1">
      <c r="A111" s="3"/>
      <c r="B111" s="658"/>
      <c r="C111" s="606" t="s">
        <v>438</v>
      </c>
      <c r="D111" s="606" t="s">
        <v>437</v>
      </c>
      <c r="E111" s="606" t="s">
        <v>926</v>
      </c>
      <c r="F111" s="606" t="s">
        <v>927</v>
      </c>
      <c r="G111" s="606" t="s">
        <v>438</v>
      </c>
      <c r="H111" s="606" t="s">
        <v>437</v>
      </c>
      <c r="I111" s="606" t="s">
        <v>926</v>
      </c>
      <c r="J111" s="606" t="s">
        <v>927</v>
      </c>
    </row>
    <row r="112" spans="1:12" ht="12.95" customHeight="1">
      <c r="A112" s="3"/>
      <c r="B112" s="604" t="s">
        <v>951</v>
      </c>
      <c r="C112" s="612">
        <v>0.23711614041975282</v>
      </c>
      <c r="D112" s="612">
        <v>0.25249545323289024</v>
      </c>
      <c r="E112" s="612">
        <v>0.1983554124387934</v>
      </c>
      <c r="F112" s="612">
        <v>0.16925154647153895</v>
      </c>
      <c r="G112" s="613">
        <v>26643.7</v>
      </c>
      <c r="H112" s="613">
        <v>28203.7</v>
      </c>
      <c r="I112" s="613">
        <v>23010.420661618875</v>
      </c>
      <c r="J112" s="613">
        <v>20547.012356684743</v>
      </c>
    </row>
    <row r="113" spans="2:12">
      <c r="B113" s="604" t="s">
        <v>929</v>
      </c>
      <c r="C113" s="612">
        <v>0.34186722374577183</v>
      </c>
      <c r="D113" s="612">
        <v>0.35655607397326539</v>
      </c>
      <c r="E113" s="612">
        <v>0.39581546880733565</v>
      </c>
      <c r="F113" s="612">
        <v>0.28404891636057994</v>
      </c>
      <c r="G113" s="613">
        <v>13429.487341038423</v>
      </c>
      <c r="H113" s="613">
        <v>13576.899192713725</v>
      </c>
      <c r="I113" s="613">
        <v>13970.913252034145</v>
      </c>
      <c r="J113" s="613">
        <v>12849.287676095624</v>
      </c>
    </row>
    <row r="114" spans="2:12">
      <c r="B114" s="604" t="s">
        <v>930</v>
      </c>
      <c r="C114" s="612">
        <v>0.23076343609057925</v>
      </c>
      <c r="D114" s="612">
        <v>0.24621298216683196</v>
      </c>
      <c r="E114" s="612">
        <v>0.19342376697592578</v>
      </c>
      <c r="F114" s="612">
        <v>0.16115106388147171</v>
      </c>
      <c r="G114" s="613">
        <v>18675.185218933333</v>
      </c>
      <c r="H114" s="613">
        <v>19389.316650625602</v>
      </c>
      <c r="I114" s="613">
        <v>17022.182280763001</v>
      </c>
      <c r="J114" s="613">
        <v>15674.70966166914</v>
      </c>
    </row>
    <row r="115" spans="2:12">
      <c r="B115" s="604" t="s">
        <v>931</v>
      </c>
      <c r="C115" s="611" t="s">
        <v>952</v>
      </c>
      <c r="D115" s="611" t="s">
        <v>952</v>
      </c>
      <c r="E115" s="611" t="s">
        <v>952</v>
      </c>
      <c r="F115" s="611" t="s">
        <v>952</v>
      </c>
      <c r="G115" s="611" t="s">
        <v>952</v>
      </c>
      <c r="H115" s="611" t="s">
        <v>952</v>
      </c>
      <c r="I115" s="611" t="s">
        <v>952</v>
      </c>
      <c r="J115" s="611" t="s">
        <v>952</v>
      </c>
    </row>
    <row r="116" spans="2:12">
      <c r="B116" s="514"/>
      <c r="C116" s="516"/>
      <c r="D116" s="516"/>
      <c r="E116" s="516"/>
      <c r="F116" s="516"/>
      <c r="G116" s="516"/>
      <c r="H116" s="517"/>
      <c r="I116" s="517"/>
      <c r="J116" s="517"/>
      <c r="K116" s="517"/>
      <c r="L116" s="515"/>
    </row>
    <row r="117" spans="2:12">
      <c r="B117" s="515"/>
      <c r="C117" s="515"/>
      <c r="D117" s="515"/>
      <c r="E117" s="515"/>
      <c r="F117" s="515"/>
      <c r="G117" s="515"/>
      <c r="H117" s="515"/>
      <c r="I117" s="515"/>
      <c r="J117" s="515"/>
      <c r="K117" s="515"/>
      <c r="L117" s="515"/>
    </row>
    <row r="118" spans="2:12">
      <c r="B118" s="657" t="s">
        <v>1008</v>
      </c>
      <c r="C118" s="657"/>
      <c r="D118" s="657"/>
      <c r="E118" s="657"/>
      <c r="F118" s="657"/>
      <c r="G118" s="514"/>
      <c r="H118" s="515"/>
      <c r="I118" s="515"/>
      <c r="J118" s="515"/>
      <c r="K118" s="515"/>
      <c r="L118" s="515"/>
    </row>
    <row r="119" spans="2:12" ht="51.75">
      <c r="B119" s="597"/>
      <c r="C119" s="609" t="s">
        <v>951</v>
      </c>
      <c r="D119" s="606" t="s">
        <v>929</v>
      </c>
      <c r="E119" s="606" t="s">
        <v>930</v>
      </c>
      <c r="F119" s="606" t="s">
        <v>931</v>
      </c>
      <c r="G119" s="515"/>
      <c r="H119" s="515"/>
      <c r="I119" s="515"/>
      <c r="J119" s="515"/>
      <c r="K119" s="515"/>
      <c r="L119" s="515"/>
    </row>
    <row r="120" spans="2:12">
      <c r="B120" s="604" t="s">
        <v>934</v>
      </c>
      <c r="C120" s="610">
        <v>560000</v>
      </c>
      <c r="D120" s="610">
        <v>120000</v>
      </c>
      <c r="E120" s="610">
        <v>360000</v>
      </c>
      <c r="F120" s="611" t="s">
        <v>952</v>
      </c>
      <c r="G120" s="522"/>
      <c r="H120" s="515"/>
      <c r="I120" s="515"/>
      <c r="J120" s="515"/>
      <c r="K120" s="515"/>
      <c r="L120" s="515"/>
    </row>
    <row r="121" spans="2:12">
      <c r="B121" s="604" t="s">
        <v>935</v>
      </c>
      <c r="C121" s="610">
        <v>995516.61059977801</v>
      </c>
      <c r="D121" s="610">
        <v>143543.37000830701</v>
      </c>
      <c r="E121" s="610">
        <v>501971.60605385201</v>
      </c>
      <c r="F121" s="611" t="s">
        <v>952</v>
      </c>
      <c r="G121" s="515"/>
      <c r="H121" s="515"/>
      <c r="I121" s="515"/>
    </row>
    <row r="122" spans="2:12">
      <c r="B122" s="604" t="s">
        <v>936</v>
      </c>
      <c r="C122" s="611">
        <v>0.25083330671529597</v>
      </c>
      <c r="D122" s="611">
        <v>0.38441225528340506</v>
      </c>
      <c r="E122" s="611">
        <v>0.22863314160503501</v>
      </c>
      <c r="F122" s="611" t="s">
        <v>952</v>
      </c>
      <c r="G122" s="515"/>
      <c r="H122" s="515"/>
      <c r="I122" s="515"/>
    </row>
    <row r="123" spans="2:12">
      <c r="B123" s="604" t="s">
        <v>937</v>
      </c>
      <c r="C123" s="611">
        <v>0.22657843434882199</v>
      </c>
      <c r="D123" s="611">
        <v>0.40956498295133204</v>
      </c>
      <c r="E123" s="611">
        <v>0.20900845167114601</v>
      </c>
      <c r="F123" s="611" t="s">
        <v>952</v>
      </c>
      <c r="G123" s="515"/>
      <c r="H123" s="515"/>
      <c r="I123" s="515"/>
    </row>
    <row r="124" spans="2:12">
      <c r="B124" s="604" t="s">
        <v>938</v>
      </c>
      <c r="C124" s="611">
        <v>0.19003656494916399</v>
      </c>
      <c r="D124" s="611">
        <v>0.28734955311247901</v>
      </c>
      <c r="E124" s="611">
        <v>0.16576111609754801</v>
      </c>
      <c r="F124" s="611" t="s">
        <v>952</v>
      </c>
      <c r="G124" s="515"/>
      <c r="H124" s="515"/>
      <c r="I124" s="515"/>
    </row>
    <row r="125" spans="2:12">
      <c r="B125" s="515"/>
      <c r="C125" s="515"/>
      <c r="D125" s="515"/>
      <c r="E125" s="515"/>
      <c r="F125" s="515"/>
      <c r="G125" s="515"/>
      <c r="H125" s="515"/>
      <c r="I125" s="515"/>
      <c r="J125" s="515"/>
      <c r="K125" s="515"/>
      <c r="L125" s="515"/>
    </row>
    <row r="126" spans="2:12">
      <c r="B126" s="657" t="s">
        <v>1009</v>
      </c>
      <c r="C126" s="657"/>
      <c r="D126" s="657"/>
      <c r="E126" s="657"/>
      <c r="F126" s="657"/>
      <c r="G126" s="514"/>
      <c r="H126" s="515"/>
      <c r="I126" s="515"/>
      <c r="J126" s="515"/>
      <c r="K126" s="515"/>
      <c r="L126" s="515"/>
    </row>
    <row r="127" spans="2:12" ht="51.75">
      <c r="B127" s="597"/>
      <c r="C127" s="609" t="s">
        <v>951</v>
      </c>
      <c r="D127" s="606" t="s">
        <v>929</v>
      </c>
      <c r="E127" s="606" t="s">
        <v>930</v>
      </c>
      <c r="F127" s="606" t="s">
        <v>931</v>
      </c>
      <c r="G127" s="515"/>
      <c r="H127" s="515"/>
      <c r="I127" s="515"/>
    </row>
    <row r="128" spans="2:12">
      <c r="B128" s="604" t="s">
        <v>934</v>
      </c>
      <c r="C128" s="610">
        <v>560000</v>
      </c>
      <c r="D128" s="610">
        <v>120000</v>
      </c>
      <c r="E128" s="610">
        <v>360000</v>
      </c>
      <c r="F128" s="611" t="s">
        <v>952</v>
      </c>
      <c r="G128" s="515"/>
      <c r="H128" s="515"/>
      <c r="I128" s="515"/>
    </row>
    <row r="129" spans="2:12">
      <c r="B129" s="604" t="s">
        <v>935</v>
      </c>
      <c r="C129" s="610">
        <v>1030196.5992037</v>
      </c>
      <c r="D129" s="610">
        <v>144424.22570342399</v>
      </c>
      <c r="E129" s="610">
        <v>512173.003434402</v>
      </c>
      <c r="F129" s="611" t="s">
        <v>952</v>
      </c>
      <c r="G129" s="515"/>
      <c r="H129" s="515"/>
      <c r="I129" s="515"/>
    </row>
    <row r="130" spans="2:12">
      <c r="B130" s="604" t="s">
        <v>936</v>
      </c>
      <c r="C130" s="611">
        <v>0.266345937149227</v>
      </c>
      <c r="D130" s="611">
        <v>0.39949174294321699</v>
      </c>
      <c r="E130" s="611">
        <v>0.24329933244219601</v>
      </c>
      <c r="F130" s="611" t="s">
        <v>952</v>
      </c>
      <c r="G130" s="515"/>
      <c r="H130" s="515"/>
      <c r="I130" s="515"/>
    </row>
    <row r="131" spans="2:12">
      <c r="B131" s="604" t="s">
        <v>937</v>
      </c>
      <c r="C131" s="611">
        <v>0.22657843434882199</v>
      </c>
      <c r="D131" s="611">
        <v>0.40956498295133204</v>
      </c>
      <c r="E131" s="611">
        <v>0.20900845167114601</v>
      </c>
      <c r="F131" s="611" t="s">
        <v>952</v>
      </c>
      <c r="G131" s="515"/>
      <c r="H131" s="515"/>
      <c r="I131" s="515"/>
    </row>
    <row r="132" spans="2:12">
      <c r="B132" s="604" t="s">
        <v>938</v>
      </c>
      <c r="C132" s="611">
        <v>0.19003656494916399</v>
      </c>
      <c r="D132" s="611">
        <v>0.28734955311247901</v>
      </c>
      <c r="E132" s="611">
        <v>0.16576111609754801</v>
      </c>
      <c r="F132" s="611" t="s">
        <v>952</v>
      </c>
      <c r="G132" s="515"/>
      <c r="H132" s="515"/>
      <c r="I132" s="515"/>
    </row>
    <row r="133" spans="2:12">
      <c r="B133" s="514"/>
      <c r="C133" s="522"/>
      <c r="D133" s="522"/>
      <c r="E133" s="522"/>
      <c r="F133" s="522"/>
      <c r="G133" s="522"/>
      <c r="H133" s="515"/>
      <c r="I133" s="515"/>
      <c r="J133" s="515"/>
      <c r="K133" s="515"/>
      <c r="L133" s="515"/>
    </row>
    <row r="134" spans="2:12">
      <c r="B134" s="597" t="s">
        <v>940</v>
      </c>
      <c r="C134" s="597"/>
      <c r="D134" s="522"/>
      <c r="E134" s="522"/>
      <c r="F134" s="522"/>
      <c r="G134" s="522"/>
      <c r="H134" s="515"/>
      <c r="I134" s="515"/>
      <c r="J134" s="515"/>
      <c r="K134" s="515"/>
      <c r="L134" s="515"/>
    </row>
    <row r="135" spans="2:12">
      <c r="B135" s="598" t="s">
        <v>941</v>
      </c>
      <c r="C135" s="605">
        <v>9.918375760560437E-2</v>
      </c>
      <c r="D135" s="522"/>
      <c r="E135" s="522"/>
      <c r="F135" s="522"/>
      <c r="G135" s="522"/>
      <c r="H135" s="515"/>
      <c r="I135" s="515"/>
      <c r="J135" s="515"/>
      <c r="K135" s="515"/>
      <c r="L135" s="515"/>
    </row>
    <row r="136" spans="2:12">
      <c r="B136" s="598" t="s">
        <v>942</v>
      </c>
      <c r="C136" s="605">
        <v>0.13162854802522889</v>
      </c>
      <c r="D136" s="522"/>
      <c r="E136" s="522"/>
      <c r="F136" s="522"/>
      <c r="G136" s="522"/>
      <c r="H136" s="515"/>
      <c r="I136" s="515"/>
      <c r="J136" s="515"/>
      <c r="K136" s="515"/>
      <c r="L136" s="515"/>
    </row>
    <row r="137" spans="2:12">
      <c r="B137" s="598" t="s">
        <v>943</v>
      </c>
      <c r="C137" s="619">
        <v>1.4795022369208375</v>
      </c>
      <c r="D137" s="522"/>
      <c r="E137" s="522"/>
      <c r="F137" s="522"/>
      <c r="G137" s="522"/>
      <c r="H137" s="515"/>
      <c r="I137" s="515"/>
      <c r="J137" s="515"/>
      <c r="K137" s="515"/>
      <c r="L137" s="515"/>
    </row>
    <row r="138" spans="2:12">
      <c r="B138" s="598" t="s">
        <v>944</v>
      </c>
      <c r="C138" s="619">
        <v>0.65320436074353838</v>
      </c>
      <c r="D138" s="522"/>
      <c r="E138" s="522"/>
      <c r="F138" s="522"/>
      <c r="G138" s="522"/>
      <c r="H138" s="515"/>
      <c r="I138" s="515"/>
      <c r="J138" s="515"/>
      <c r="K138" s="515"/>
      <c r="L138" s="515"/>
    </row>
    <row r="139" spans="2:12">
      <c r="B139" s="598" t="s">
        <v>945</v>
      </c>
      <c r="C139" s="619">
        <v>0.22465035456387589</v>
      </c>
      <c r="D139" s="522"/>
      <c r="E139" s="522"/>
      <c r="F139" s="522"/>
      <c r="G139" s="522"/>
      <c r="H139" s="515"/>
      <c r="I139" s="515"/>
      <c r="J139" s="515"/>
      <c r="K139" s="515"/>
      <c r="L139" s="515"/>
    </row>
    <row r="140" spans="2:12">
      <c r="B140" s="598" t="s">
        <v>946</v>
      </c>
      <c r="C140" s="601">
        <v>-3.2912321157551355E-2</v>
      </c>
      <c r="D140" s="522"/>
      <c r="E140" s="522"/>
      <c r="F140" s="522"/>
      <c r="G140" s="522"/>
      <c r="H140" s="515"/>
      <c r="I140" s="515"/>
      <c r="J140" s="515"/>
      <c r="K140" s="515"/>
      <c r="L140" s="515"/>
    </row>
    <row r="141" spans="2:12">
      <c r="B141" s="602" t="s">
        <v>947</v>
      </c>
      <c r="C141" s="620">
        <v>0.41359784009706191</v>
      </c>
      <c r="D141" s="522"/>
      <c r="E141" s="522"/>
      <c r="F141" s="522"/>
      <c r="G141" s="522"/>
      <c r="H141" s="515"/>
      <c r="I141" s="515"/>
      <c r="J141" s="515"/>
      <c r="K141" s="515"/>
      <c r="L141" s="515"/>
    </row>
    <row r="142" spans="2:12">
      <c r="B142" s="604" t="s">
        <v>948</v>
      </c>
      <c r="C142" s="605">
        <v>6.8000000000000005E-2</v>
      </c>
      <c r="D142" s="515"/>
      <c r="E142" s="515"/>
      <c r="F142" s="515"/>
      <c r="G142" s="515"/>
      <c r="H142" s="515"/>
      <c r="I142" s="515"/>
      <c r="J142" s="515"/>
      <c r="K142" s="515"/>
      <c r="L142" s="515"/>
    </row>
    <row r="143" spans="2:12">
      <c r="B143" s="514"/>
      <c r="C143" s="519"/>
      <c r="D143" s="515"/>
      <c r="E143" s="515"/>
      <c r="F143" s="515"/>
      <c r="G143" s="515"/>
      <c r="H143" s="515"/>
      <c r="I143" s="515"/>
      <c r="J143" s="515"/>
      <c r="K143" s="515"/>
      <c r="L143" s="515"/>
    </row>
    <row r="144" spans="2:12">
      <c r="B144" s="606" t="s">
        <v>949</v>
      </c>
      <c r="C144" s="597"/>
      <c r="D144" s="515"/>
      <c r="E144" s="515"/>
      <c r="F144" s="515"/>
      <c r="G144" s="515"/>
      <c r="H144" s="515"/>
      <c r="I144" s="515"/>
      <c r="J144" s="515"/>
      <c r="K144" s="515"/>
      <c r="L144" s="515"/>
    </row>
    <row r="145" spans="2:12">
      <c r="B145" s="598" t="s">
        <v>950</v>
      </c>
      <c r="C145" s="607">
        <v>0.25191231366816513</v>
      </c>
      <c r="D145" s="515"/>
      <c r="E145" s="515"/>
      <c r="F145" s="515"/>
      <c r="G145" s="515"/>
      <c r="H145" s="515"/>
      <c r="I145" s="515"/>
      <c r="J145" s="515"/>
      <c r="K145" s="515"/>
      <c r="L145" s="515"/>
    </row>
    <row r="147" spans="2:12" ht="15.75" thickBot="1"/>
    <row r="148" spans="2:12" s="526" customFormat="1" ht="12.75">
      <c r="B148" s="563"/>
      <c r="C148" s="564"/>
      <c r="D148" s="564"/>
      <c r="E148" s="565" t="s">
        <v>998</v>
      </c>
      <c r="F148" s="566"/>
    </row>
    <row r="149" spans="2:12" s="526" customFormat="1" ht="12.75">
      <c r="B149" s="567" t="s">
        <v>973</v>
      </c>
      <c r="C149" s="568"/>
      <c r="D149" s="568"/>
      <c r="E149" s="531"/>
      <c r="F149" s="461"/>
    </row>
    <row r="150" spans="2:12" s="526" customFormat="1" ht="12.75">
      <c r="B150" s="569" t="s">
        <v>974</v>
      </c>
      <c r="C150" s="568"/>
      <c r="D150" s="568"/>
      <c r="E150" s="531"/>
      <c r="F150" s="461"/>
    </row>
    <row r="151" spans="2:12" s="526" customFormat="1" ht="12.75">
      <c r="B151" s="570" t="s">
        <v>981</v>
      </c>
      <c r="C151" s="568"/>
      <c r="D151" s="568"/>
      <c r="E151" s="531"/>
      <c r="F151" s="461"/>
    </row>
    <row r="152" spans="2:12" s="526" customFormat="1" ht="12.75">
      <c r="B152" s="570" t="s">
        <v>982</v>
      </c>
      <c r="C152" s="568"/>
      <c r="D152" s="568"/>
      <c r="E152" s="531"/>
      <c r="F152" s="461"/>
    </row>
    <row r="153" spans="2:12" s="526" customFormat="1" ht="12.75">
      <c r="B153" s="570"/>
      <c r="C153" s="568"/>
      <c r="D153" s="568"/>
      <c r="E153" s="531"/>
      <c r="F153" s="461"/>
    </row>
    <row r="154" spans="2:12" s="526" customFormat="1" ht="12.75">
      <c r="B154" s="570"/>
      <c r="C154" s="568"/>
      <c r="D154" s="568"/>
      <c r="E154" s="531"/>
      <c r="F154" s="461"/>
    </row>
    <row r="155" spans="2:12" s="526" customFormat="1" ht="12.75">
      <c r="B155" s="570"/>
      <c r="C155" s="568"/>
      <c r="D155" s="568"/>
      <c r="E155" s="531"/>
      <c r="F155" s="461"/>
    </row>
    <row r="156" spans="2:12" s="526" customFormat="1" ht="12.75">
      <c r="B156" s="571"/>
      <c r="C156" s="568"/>
      <c r="D156" s="568"/>
      <c r="E156" s="531"/>
      <c r="F156" s="461"/>
    </row>
    <row r="157" spans="2:12" s="526" customFormat="1" ht="13.5" thickBot="1">
      <c r="B157" s="572" t="s">
        <v>976</v>
      </c>
      <c r="C157" s="573"/>
      <c r="D157" s="573"/>
      <c r="E157" s="537"/>
      <c r="F157" s="538"/>
    </row>
    <row r="158" spans="2:12" s="526" customFormat="1" ht="13.5" thickBot="1"/>
    <row r="159" spans="2:12" s="526" customFormat="1" ht="12.75">
      <c r="B159" s="574" t="s">
        <v>999</v>
      </c>
    </row>
    <row r="160" spans="2:12" s="526" customFormat="1" ht="12.75">
      <c r="B160" s="575" t="s">
        <v>977</v>
      </c>
    </row>
    <row r="161" spans="2:2" s="526" customFormat="1" ht="12.75">
      <c r="B161" s="576"/>
    </row>
    <row r="162" spans="2:2" s="526" customFormat="1" ht="12.75">
      <c r="B162" s="576"/>
    </row>
    <row r="163" spans="2:2" s="526" customFormat="1" ht="12.75">
      <c r="B163" s="576"/>
    </row>
    <row r="164" spans="2:2" s="526" customFormat="1" ht="12.75">
      <c r="B164" s="576"/>
    </row>
    <row r="165" spans="2:2" s="526" customFormat="1" ht="12.75">
      <c r="B165" s="576"/>
    </row>
    <row r="166" spans="2:2" s="526" customFormat="1" ht="12.75">
      <c r="B166" s="576"/>
    </row>
    <row r="167" spans="2:2" s="526" customFormat="1" ht="12.75">
      <c r="B167" s="576"/>
    </row>
    <row r="168" spans="2:2" s="526" customFormat="1" ht="12.75">
      <c r="B168" s="576"/>
    </row>
    <row r="169" spans="2:2" s="526" customFormat="1" ht="12.75">
      <c r="B169" s="576"/>
    </row>
    <row r="170" spans="2:2" s="526" customFormat="1" ht="12.75">
      <c r="B170" s="576"/>
    </row>
    <row r="171" spans="2:2" s="526" customFormat="1" ht="12.75">
      <c r="B171" s="576"/>
    </row>
    <row r="172" spans="2:2" s="526" customFormat="1" ht="13.5" thickBot="1">
      <c r="B172" s="577"/>
    </row>
  </sheetData>
  <mergeCells count="10">
    <mergeCell ref="B126:F126"/>
    <mergeCell ref="G110:J110"/>
    <mergeCell ref="B72:D72"/>
    <mergeCell ref="B76:B77"/>
    <mergeCell ref="C76:C77"/>
    <mergeCell ref="B1:F1"/>
    <mergeCell ref="B109:J109"/>
    <mergeCell ref="B110:B111"/>
    <mergeCell ref="C110:D110"/>
    <mergeCell ref="B118:F118"/>
  </mergeCells>
  <pageMargins left="0" right="0" top="0" bottom="0" header="0" footer="0"/>
  <pageSetup orientation="landscape" r:id="rId1"/>
  <headerFooter>
    <oddFooter>&amp;C&amp;1#&amp;"Calibri"&amp;10&amp;K000000 For 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/>
  </sheetPr>
  <dimension ref="A1:J328"/>
  <sheetViews>
    <sheetView zoomScaleNormal="100" workbookViewId="0"/>
  </sheetViews>
  <sheetFormatPr defaultColWidth="8.7109375" defaultRowHeight="15"/>
  <cols>
    <col min="1" max="1" width="3.42578125" style="276" customWidth="1"/>
    <col min="2" max="2" width="57.85546875" style="276" customWidth="1"/>
    <col min="3" max="3" width="19.42578125" style="276" customWidth="1"/>
    <col min="4" max="4" width="21.140625" style="276" customWidth="1"/>
    <col min="5" max="5" width="14.85546875" style="276" customWidth="1"/>
    <col min="6" max="6" width="16.7109375" style="276" customWidth="1"/>
    <col min="7" max="7" width="13.140625" style="276" customWidth="1"/>
    <col min="8" max="8" width="10.140625" style="276" customWidth="1"/>
    <col min="9" max="9" width="9.42578125" style="276" customWidth="1"/>
    <col min="10" max="10" width="10.85546875" style="276" customWidth="1"/>
    <col min="11" max="11" width="8.7109375" style="276"/>
    <col min="12" max="12" width="9" style="276" bestFit="1" customWidth="1"/>
    <col min="13" max="16384" width="8.7109375" style="276"/>
  </cols>
  <sheetData>
    <row r="1" spans="1:10" ht="15.95" customHeight="1">
      <c r="A1" s="274"/>
      <c r="B1" s="675" t="s">
        <v>901</v>
      </c>
      <c r="C1" s="675"/>
      <c r="D1" s="675"/>
      <c r="E1" s="675"/>
      <c r="F1" s="675"/>
      <c r="G1" s="274"/>
      <c r="H1" s="274"/>
      <c r="I1" s="274"/>
      <c r="J1" s="274"/>
    </row>
    <row r="2" spans="1:10" ht="12.95" customHeight="1">
      <c r="A2" s="274"/>
      <c r="B2" s="277"/>
      <c r="C2" s="274"/>
      <c r="D2" s="274"/>
      <c r="E2" s="274"/>
      <c r="F2" s="274"/>
      <c r="G2" s="274"/>
      <c r="H2" s="274"/>
      <c r="I2" s="274"/>
      <c r="J2" s="274"/>
    </row>
    <row r="3" spans="1:10" ht="12.95" customHeight="1" thickBot="1">
      <c r="A3" s="278"/>
      <c r="B3" s="325" t="s">
        <v>9</v>
      </c>
      <c r="C3" s="274"/>
      <c r="D3" s="274"/>
      <c r="E3" s="274"/>
      <c r="F3" s="274"/>
      <c r="G3" s="274"/>
      <c r="H3" s="274"/>
      <c r="I3" s="274"/>
      <c r="J3" s="274"/>
    </row>
    <row r="4" spans="1:10" ht="24">
      <c r="A4" s="274"/>
      <c r="B4" s="279" t="s">
        <v>10</v>
      </c>
      <c r="C4" s="280" t="s">
        <v>11</v>
      </c>
      <c r="D4" s="281" t="s">
        <v>12</v>
      </c>
      <c r="E4" s="281" t="s">
        <v>13</v>
      </c>
      <c r="F4" s="281" t="s">
        <v>14</v>
      </c>
      <c r="G4" s="281" t="s">
        <v>15</v>
      </c>
      <c r="H4" s="281" t="s">
        <v>16</v>
      </c>
      <c r="I4" s="282" t="s">
        <v>17</v>
      </c>
      <c r="J4" s="283" t="s">
        <v>18</v>
      </c>
    </row>
    <row r="5" spans="1:10" ht="12.95" customHeight="1">
      <c r="A5" s="274"/>
      <c r="B5" s="284" t="s">
        <v>19</v>
      </c>
      <c r="C5" s="285"/>
      <c r="D5" s="285"/>
      <c r="E5" s="285"/>
      <c r="F5" s="285"/>
      <c r="G5" s="285"/>
      <c r="H5" s="286"/>
      <c r="I5" s="287"/>
      <c r="J5" s="274"/>
    </row>
    <row r="6" spans="1:10" ht="12.95" customHeight="1">
      <c r="A6" s="274"/>
      <c r="B6" s="284" t="s">
        <v>20</v>
      </c>
      <c r="C6" s="285"/>
      <c r="D6" s="285"/>
      <c r="E6" s="285"/>
      <c r="F6" s="274"/>
      <c r="G6" s="286"/>
      <c r="H6" s="286"/>
      <c r="I6" s="287"/>
      <c r="J6" s="274"/>
    </row>
    <row r="7" spans="1:10" ht="12.95" customHeight="1">
      <c r="A7" s="288"/>
      <c r="B7" s="289" t="s">
        <v>633</v>
      </c>
      <c r="C7" s="285" t="s">
        <v>634</v>
      </c>
      <c r="D7" s="285" t="s">
        <v>32</v>
      </c>
      <c r="E7" s="290">
        <v>61439</v>
      </c>
      <c r="F7" s="291">
        <v>4859.43</v>
      </c>
      <c r="G7" s="292">
        <v>2.6100000000000002E-2</v>
      </c>
      <c r="H7" s="293"/>
      <c r="I7" s="294"/>
      <c r="J7" s="274"/>
    </row>
    <row r="8" spans="1:10" ht="12.95" customHeight="1">
      <c r="A8" s="288"/>
      <c r="B8" s="289" t="s">
        <v>204</v>
      </c>
      <c r="C8" s="285" t="s">
        <v>205</v>
      </c>
      <c r="D8" s="285" t="s">
        <v>74</v>
      </c>
      <c r="E8" s="290">
        <v>1664812</v>
      </c>
      <c r="F8" s="291">
        <v>4552.43</v>
      </c>
      <c r="G8" s="292">
        <v>2.4400000000000002E-2</v>
      </c>
      <c r="H8" s="293"/>
      <c r="I8" s="294"/>
      <c r="J8" s="274"/>
    </row>
    <row r="9" spans="1:10" ht="12.95" customHeight="1">
      <c r="A9" s="288"/>
      <c r="B9" s="289" t="s">
        <v>27</v>
      </c>
      <c r="C9" s="285" t="s">
        <v>28</v>
      </c>
      <c r="D9" s="285" t="s">
        <v>29</v>
      </c>
      <c r="E9" s="290">
        <v>1534893</v>
      </c>
      <c r="F9" s="291">
        <v>4341.4399999999996</v>
      </c>
      <c r="G9" s="292">
        <v>2.3300000000000001E-2</v>
      </c>
      <c r="H9" s="293"/>
      <c r="I9" s="294"/>
      <c r="J9" s="274"/>
    </row>
    <row r="10" spans="1:10" ht="12.95" customHeight="1">
      <c r="A10" s="288"/>
      <c r="B10" s="289" t="s">
        <v>36</v>
      </c>
      <c r="C10" s="285" t="s">
        <v>37</v>
      </c>
      <c r="D10" s="285" t="s">
        <v>38</v>
      </c>
      <c r="E10" s="290">
        <v>888030</v>
      </c>
      <c r="F10" s="291">
        <v>3878.03</v>
      </c>
      <c r="G10" s="292">
        <v>2.0799999999999999E-2</v>
      </c>
      <c r="H10" s="293"/>
      <c r="I10" s="294"/>
      <c r="J10" s="274"/>
    </row>
    <row r="11" spans="1:10" ht="12.95" customHeight="1">
      <c r="A11" s="288"/>
      <c r="B11" s="289" t="s">
        <v>41</v>
      </c>
      <c r="C11" s="285" t="s">
        <v>42</v>
      </c>
      <c r="D11" s="285" t="s">
        <v>43</v>
      </c>
      <c r="E11" s="290">
        <v>924920</v>
      </c>
      <c r="F11" s="291">
        <v>3757.95</v>
      </c>
      <c r="G11" s="292">
        <v>2.0199999999999999E-2</v>
      </c>
      <c r="H11" s="293"/>
      <c r="I11" s="294"/>
      <c r="J11" s="274"/>
    </row>
    <row r="12" spans="1:10" ht="12.95" customHeight="1">
      <c r="A12" s="288"/>
      <c r="B12" s="289" t="s">
        <v>51</v>
      </c>
      <c r="C12" s="285" t="s">
        <v>52</v>
      </c>
      <c r="D12" s="285" t="s">
        <v>53</v>
      </c>
      <c r="E12" s="290">
        <v>1120000</v>
      </c>
      <c r="F12" s="291">
        <v>2530.08</v>
      </c>
      <c r="G12" s="292">
        <v>1.3599999999999999E-2</v>
      </c>
      <c r="H12" s="293"/>
      <c r="I12" s="294"/>
      <c r="J12" s="274"/>
    </row>
    <row r="13" spans="1:10" ht="12.95" customHeight="1">
      <c r="A13" s="288"/>
      <c r="B13" s="289" t="s">
        <v>72</v>
      </c>
      <c r="C13" s="285" t="s">
        <v>73</v>
      </c>
      <c r="D13" s="285" t="s">
        <v>74</v>
      </c>
      <c r="E13" s="290">
        <v>434035</v>
      </c>
      <c r="F13" s="291">
        <v>1848.99</v>
      </c>
      <c r="G13" s="292">
        <v>9.9000000000000008E-3</v>
      </c>
      <c r="H13" s="293"/>
      <c r="I13" s="294"/>
      <c r="J13" s="274"/>
    </row>
    <row r="14" spans="1:10" ht="12.95" customHeight="1">
      <c r="A14" s="288"/>
      <c r="B14" s="289" t="s">
        <v>112</v>
      </c>
      <c r="C14" s="285" t="s">
        <v>113</v>
      </c>
      <c r="D14" s="285" t="s">
        <v>114</v>
      </c>
      <c r="E14" s="290">
        <v>44597</v>
      </c>
      <c r="F14" s="291">
        <v>1049.28</v>
      </c>
      <c r="G14" s="292">
        <v>5.5999999999999999E-3</v>
      </c>
      <c r="H14" s="293"/>
      <c r="I14" s="294"/>
      <c r="J14" s="274"/>
    </row>
    <row r="15" spans="1:10" ht="12.95" customHeight="1">
      <c r="A15" s="288"/>
      <c r="B15" s="289"/>
      <c r="C15" s="285"/>
      <c r="D15" s="285"/>
      <c r="E15" s="290"/>
      <c r="F15" s="291"/>
      <c r="G15" s="292"/>
      <c r="H15" s="293"/>
      <c r="I15" s="294"/>
      <c r="J15" s="274"/>
    </row>
    <row r="16" spans="1:10">
      <c r="A16" s="288"/>
      <c r="B16" s="352" t="s">
        <v>876</v>
      </c>
      <c r="C16" s="285"/>
      <c r="D16" s="285"/>
      <c r="E16" s="290"/>
      <c r="F16" s="291"/>
      <c r="G16" s="292"/>
      <c r="H16" s="293"/>
      <c r="I16" s="294"/>
      <c r="J16" s="274"/>
    </row>
    <row r="17" spans="1:10" ht="12.95" customHeight="1">
      <c r="A17" s="288"/>
      <c r="B17" s="289" t="s">
        <v>95</v>
      </c>
      <c r="C17" s="285" t="s">
        <v>96</v>
      </c>
      <c r="D17" s="285" t="s">
        <v>32</v>
      </c>
      <c r="E17" s="290">
        <v>108300</v>
      </c>
      <c r="F17" s="291">
        <v>1029.07</v>
      </c>
      <c r="G17" s="292">
        <v>5.4999999999999997E-3</v>
      </c>
      <c r="H17" s="293"/>
      <c r="I17" s="294"/>
      <c r="J17" s="274"/>
    </row>
    <row r="18" spans="1:10" ht="12.95" customHeight="1">
      <c r="A18" s="274"/>
      <c r="B18" s="284" t="s">
        <v>125</v>
      </c>
      <c r="C18" s="285"/>
      <c r="D18" s="285"/>
      <c r="E18" s="285"/>
      <c r="F18" s="295">
        <v>27846.7</v>
      </c>
      <c r="G18" s="296">
        <v>0.14940000000000001</v>
      </c>
      <c r="H18" s="297"/>
      <c r="I18" s="298"/>
      <c r="J18" s="274"/>
    </row>
    <row r="19" spans="1:10" ht="12.95" customHeight="1">
      <c r="A19" s="274"/>
      <c r="B19" s="299" t="s">
        <v>126</v>
      </c>
      <c r="C19" s="300"/>
      <c r="D19" s="300"/>
      <c r="E19" s="300"/>
      <c r="F19" s="297" t="s">
        <v>127</v>
      </c>
      <c r="G19" s="297" t="s">
        <v>127</v>
      </c>
      <c r="H19" s="297"/>
      <c r="I19" s="298"/>
      <c r="J19" s="274"/>
    </row>
    <row r="20" spans="1:10" ht="12.95" customHeight="1">
      <c r="A20" s="274"/>
      <c r="B20" s="299" t="s">
        <v>125</v>
      </c>
      <c r="C20" s="300"/>
      <c r="D20" s="300"/>
      <c r="E20" s="300"/>
      <c r="F20" s="297" t="s">
        <v>127</v>
      </c>
      <c r="G20" s="297" t="s">
        <v>127</v>
      </c>
      <c r="H20" s="297"/>
      <c r="I20" s="298"/>
      <c r="J20" s="274"/>
    </row>
    <row r="21" spans="1:10" ht="12.95" customHeight="1">
      <c r="A21" s="274"/>
      <c r="B21" s="301" t="s">
        <v>635</v>
      </c>
      <c r="C21" s="302"/>
      <c r="D21" s="303"/>
      <c r="E21" s="304"/>
      <c r="F21" s="305"/>
      <c r="G21" s="297"/>
      <c r="H21" s="297"/>
      <c r="I21" s="298"/>
      <c r="J21" s="274"/>
    </row>
    <row r="22" spans="1:10" ht="12.95" customHeight="1">
      <c r="A22" s="274"/>
      <c r="B22" s="306" t="s">
        <v>636</v>
      </c>
      <c r="C22" s="285" t="s">
        <v>637</v>
      </c>
      <c r="D22" s="285" t="s">
        <v>638</v>
      </c>
      <c r="E22" s="290">
        <v>2814280</v>
      </c>
      <c r="F22" s="291">
        <v>7127.1641</v>
      </c>
      <c r="G22" s="292">
        <v>3.8264789072623331E-2</v>
      </c>
      <c r="H22" s="297"/>
      <c r="I22" s="298"/>
      <c r="J22" s="274"/>
    </row>
    <row r="23" spans="1:10" ht="12.95" customHeight="1">
      <c r="A23" s="274"/>
      <c r="B23" s="306" t="s">
        <v>639</v>
      </c>
      <c r="C23" s="285" t="s">
        <v>640</v>
      </c>
      <c r="D23" s="285" t="s">
        <v>638</v>
      </c>
      <c r="E23" s="290">
        <v>1536079</v>
      </c>
      <c r="F23" s="291">
        <v>5741.8633020000007</v>
      </c>
      <c r="G23" s="292">
        <v>3.0827294706861949E-2</v>
      </c>
      <c r="H23" s="297"/>
      <c r="I23" s="298"/>
      <c r="J23" s="274"/>
    </row>
    <row r="24" spans="1:10" ht="12.95" customHeight="1">
      <c r="A24" s="274"/>
      <c r="B24" s="306" t="s">
        <v>641</v>
      </c>
      <c r="C24" s="285" t="s">
        <v>642</v>
      </c>
      <c r="D24" s="285" t="s">
        <v>638</v>
      </c>
      <c r="E24" s="290">
        <v>493139</v>
      </c>
      <c r="F24" s="291">
        <v>1677.4616224000001</v>
      </c>
      <c r="G24" s="292">
        <v>9.0060666848622885E-3</v>
      </c>
      <c r="H24" s="297"/>
      <c r="I24" s="298"/>
      <c r="J24" s="274"/>
    </row>
    <row r="25" spans="1:10" ht="12.95" customHeight="1">
      <c r="A25" s="274"/>
      <c r="B25" s="299" t="s">
        <v>125</v>
      </c>
      <c r="C25" s="300"/>
      <c r="D25" s="300"/>
      <c r="E25" s="304"/>
      <c r="F25" s="295">
        <f>SUM(F22:F24)</f>
        <v>14546.4890244</v>
      </c>
      <c r="G25" s="296">
        <f>SUM(G22:G24)</f>
        <v>7.8098150464347565E-2</v>
      </c>
      <c r="H25" s="297"/>
      <c r="I25" s="298"/>
      <c r="J25" s="274"/>
    </row>
    <row r="26" spans="1:10" ht="12.95" customHeight="1">
      <c r="A26" s="274"/>
      <c r="B26" s="299" t="s">
        <v>128</v>
      </c>
      <c r="C26" s="304"/>
      <c r="D26" s="300"/>
      <c r="E26" s="304"/>
      <c r="F26" s="295">
        <f>F18+F25</f>
        <v>42393.189024400002</v>
      </c>
      <c r="G26" s="296">
        <f>G18+G25</f>
        <v>0.22749815046434757</v>
      </c>
      <c r="H26" s="297"/>
      <c r="I26" s="298"/>
      <c r="J26" s="274"/>
    </row>
    <row r="27" spans="1:10" ht="12.95" customHeight="1">
      <c r="A27" s="274"/>
      <c r="B27" s="284" t="s">
        <v>504</v>
      </c>
      <c r="C27" s="285"/>
      <c r="D27" s="285"/>
      <c r="E27" s="285"/>
      <c r="F27" s="285"/>
      <c r="G27" s="285"/>
      <c r="H27" s="286"/>
      <c r="I27" s="287"/>
      <c r="J27" s="274"/>
    </row>
    <row r="28" spans="1:10" ht="12.95" customHeight="1">
      <c r="A28" s="274"/>
      <c r="B28" s="284" t="s">
        <v>505</v>
      </c>
      <c r="C28" s="285"/>
      <c r="D28" s="285"/>
      <c r="E28" s="285"/>
      <c r="F28" s="274"/>
      <c r="G28" s="286"/>
      <c r="H28" s="286"/>
      <c r="I28" s="287"/>
      <c r="J28" s="274"/>
    </row>
    <row r="29" spans="1:10" ht="12.95" customHeight="1">
      <c r="A29" s="288"/>
      <c r="B29" s="289" t="s">
        <v>643</v>
      </c>
      <c r="C29" s="285" t="s">
        <v>644</v>
      </c>
      <c r="D29" s="285" t="s">
        <v>176</v>
      </c>
      <c r="E29" s="290">
        <v>3500000</v>
      </c>
      <c r="F29" s="291">
        <v>3596.93</v>
      </c>
      <c r="G29" s="292">
        <v>1.9300000000000001E-2</v>
      </c>
      <c r="H29" s="307">
        <v>7.5187000000000004E-2</v>
      </c>
      <c r="I29" s="294"/>
      <c r="J29" s="274"/>
    </row>
    <row r="30" spans="1:10" ht="12.95" customHeight="1">
      <c r="A30" s="288"/>
      <c r="B30" s="289" t="s">
        <v>645</v>
      </c>
      <c r="C30" s="285" t="s">
        <v>646</v>
      </c>
      <c r="D30" s="285" t="s">
        <v>176</v>
      </c>
      <c r="E30" s="290">
        <v>3500000</v>
      </c>
      <c r="F30" s="291">
        <v>3573.64</v>
      </c>
      <c r="G30" s="292">
        <v>1.9199999999999998E-2</v>
      </c>
      <c r="H30" s="307">
        <v>7.5296000000000002E-2</v>
      </c>
      <c r="I30" s="294"/>
      <c r="J30" s="274"/>
    </row>
    <row r="31" spans="1:10" ht="12.95" customHeight="1">
      <c r="A31" s="288"/>
      <c r="B31" s="289" t="s">
        <v>647</v>
      </c>
      <c r="C31" s="285" t="s">
        <v>648</v>
      </c>
      <c r="D31" s="285" t="s">
        <v>176</v>
      </c>
      <c r="E31" s="290">
        <v>3500000</v>
      </c>
      <c r="F31" s="291">
        <v>3565.71</v>
      </c>
      <c r="G31" s="292">
        <v>1.9099999999999999E-2</v>
      </c>
      <c r="H31" s="307">
        <v>7.5296000000000002E-2</v>
      </c>
      <c r="I31" s="294"/>
      <c r="J31" s="274"/>
    </row>
    <row r="32" spans="1:10" ht="12.95" customHeight="1">
      <c r="A32" s="288"/>
      <c r="B32" s="289" t="s">
        <v>649</v>
      </c>
      <c r="C32" s="285" t="s">
        <v>650</v>
      </c>
      <c r="D32" s="285" t="s">
        <v>176</v>
      </c>
      <c r="E32" s="290">
        <v>3500000</v>
      </c>
      <c r="F32" s="291">
        <v>3555.07</v>
      </c>
      <c r="G32" s="292">
        <v>1.9099999999999999E-2</v>
      </c>
      <c r="H32" s="307">
        <v>7.5296000000000002E-2</v>
      </c>
      <c r="I32" s="294"/>
      <c r="J32" s="274"/>
    </row>
    <row r="33" spans="1:10" ht="12.95" customHeight="1">
      <c r="A33" s="288"/>
      <c r="B33" s="289" t="s">
        <v>902</v>
      </c>
      <c r="C33" s="285" t="s">
        <v>651</v>
      </c>
      <c r="D33" s="285" t="s">
        <v>652</v>
      </c>
      <c r="E33" s="290">
        <v>350</v>
      </c>
      <c r="F33" s="291">
        <v>3440.95</v>
      </c>
      <c r="G33" s="292">
        <v>1.8499999999999999E-2</v>
      </c>
      <c r="H33" s="307">
        <v>7.8649999999999998E-2</v>
      </c>
      <c r="I33" s="294"/>
      <c r="J33" s="274"/>
    </row>
    <row r="34" spans="1:10" ht="12.95" customHeight="1">
      <c r="A34" s="288"/>
      <c r="B34" s="289" t="s">
        <v>653</v>
      </c>
      <c r="C34" s="285" t="s">
        <v>654</v>
      </c>
      <c r="D34" s="285" t="s">
        <v>176</v>
      </c>
      <c r="E34" s="290">
        <v>3000000</v>
      </c>
      <c r="F34" s="291">
        <v>3115.36</v>
      </c>
      <c r="G34" s="292">
        <v>1.67E-2</v>
      </c>
      <c r="H34" s="307">
        <v>7.5290999999999997E-2</v>
      </c>
      <c r="I34" s="294"/>
      <c r="J34" s="274"/>
    </row>
    <row r="35" spans="1:10" ht="12.95" customHeight="1">
      <c r="A35" s="288"/>
      <c r="B35" s="289" t="s">
        <v>655</v>
      </c>
      <c r="C35" s="285" t="s">
        <v>656</v>
      </c>
      <c r="D35" s="285" t="s">
        <v>176</v>
      </c>
      <c r="E35" s="290">
        <v>3000000</v>
      </c>
      <c r="F35" s="291">
        <v>3114.57</v>
      </c>
      <c r="G35" s="292">
        <v>1.67E-2</v>
      </c>
      <c r="H35" s="307">
        <v>7.5290999999999997E-2</v>
      </c>
      <c r="I35" s="294"/>
      <c r="J35" s="274"/>
    </row>
    <row r="36" spans="1:10" ht="12.95" customHeight="1">
      <c r="A36" s="288"/>
      <c r="B36" s="289" t="s">
        <v>657</v>
      </c>
      <c r="C36" s="285" t="s">
        <v>658</v>
      </c>
      <c r="D36" s="285" t="s">
        <v>176</v>
      </c>
      <c r="E36" s="290">
        <v>3000000</v>
      </c>
      <c r="F36" s="291">
        <v>3060</v>
      </c>
      <c r="G36" s="292">
        <v>1.6400000000000001E-2</v>
      </c>
      <c r="H36" s="307">
        <v>7.5277999999999998E-2</v>
      </c>
      <c r="I36" s="294"/>
      <c r="J36" s="274"/>
    </row>
    <row r="37" spans="1:10" ht="12.95" customHeight="1">
      <c r="A37" s="288"/>
      <c r="B37" s="289" t="s">
        <v>659</v>
      </c>
      <c r="C37" s="285" t="s">
        <v>660</v>
      </c>
      <c r="D37" s="285" t="s">
        <v>176</v>
      </c>
      <c r="E37" s="290">
        <v>3000000</v>
      </c>
      <c r="F37" s="291">
        <v>3039.81</v>
      </c>
      <c r="G37" s="292">
        <v>1.6299999999999999E-2</v>
      </c>
      <c r="H37" s="307">
        <v>7.5360999999999997E-2</v>
      </c>
      <c r="I37" s="294"/>
      <c r="J37" s="274"/>
    </row>
    <row r="38" spans="1:10" ht="12.95" customHeight="1">
      <c r="A38" s="288"/>
      <c r="B38" s="289" t="s">
        <v>661</v>
      </c>
      <c r="C38" s="285" t="s">
        <v>662</v>
      </c>
      <c r="D38" s="285" t="s">
        <v>176</v>
      </c>
      <c r="E38" s="290">
        <v>2500000</v>
      </c>
      <c r="F38" s="291">
        <v>2614.84</v>
      </c>
      <c r="G38" s="292">
        <v>1.4E-2</v>
      </c>
      <c r="H38" s="307">
        <v>7.5232000000000007E-2</v>
      </c>
      <c r="I38" s="294"/>
      <c r="J38" s="274"/>
    </row>
    <row r="39" spans="1:10" ht="12.95" customHeight="1">
      <c r="A39" s="288"/>
      <c r="B39" s="289" t="s">
        <v>663</v>
      </c>
      <c r="C39" s="285" t="s">
        <v>664</v>
      </c>
      <c r="D39" s="285" t="s">
        <v>176</v>
      </c>
      <c r="E39" s="290">
        <v>2500000</v>
      </c>
      <c r="F39" s="291">
        <v>2577.92</v>
      </c>
      <c r="G39" s="292">
        <v>1.38E-2</v>
      </c>
      <c r="H39" s="307">
        <v>7.5290999999999997E-2</v>
      </c>
      <c r="I39" s="294"/>
      <c r="J39" s="274"/>
    </row>
    <row r="40" spans="1:10" ht="12.95" customHeight="1">
      <c r="A40" s="288"/>
      <c r="B40" s="289" t="s">
        <v>665</v>
      </c>
      <c r="C40" s="285" t="s">
        <v>666</v>
      </c>
      <c r="D40" s="285" t="s">
        <v>176</v>
      </c>
      <c r="E40" s="290">
        <v>2500000</v>
      </c>
      <c r="F40" s="291">
        <v>2564.4299999999998</v>
      </c>
      <c r="G40" s="292">
        <v>1.38E-2</v>
      </c>
      <c r="H40" s="307">
        <v>7.5658000000000003E-2</v>
      </c>
      <c r="I40" s="294"/>
      <c r="J40" s="274"/>
    </row>
    <row r="41" spans="1:10" ht="12.95" customHeight="1">
      <c r="A41" s="288"/>
      <c r="B41" s="289" t="s">
        <v>667</v>
      </c>
      <c r="C41" s="285" t="s">
        <v>668</v>
      </c>
      <c r="D41" s="285" t="s">
        <v>176</v>
      </c>
      <c r="E41" s="290">
        <v>2500000</v>
      </c>
      <c r="F41" s="291">
        <v>2558.3200000000002</v>
      </c>
      <c r="G41" s="292">
        <v>1.37E-2</v>
      </c>
      <c r="H41" s="307">
        <v>7.5212000000000001E-2</v>
      </c>
      <c r="I41" s="294"/>
      <c r="J41" s="274"/>
    </row>
    <row r="42" spans="1:10" ht="12.95" customHeight="1">
      <c r="A42" s="288"/>
      <c r="B42" s="289" t="s">
        <v>669</v>
      </c>
      <c r="C42" s="285" t="s">
        <v>670</v>
      </c>
      <c r="D42" s="285" t="s">
        <v>176</v>
      </c>
      <c r="E42" s="290">
        <v>2500000</v>
      </c>
      <c r="F42" s="291">
        <v>2550.21</v>
      </c>
      <c r="G42" s="292">
        <v>1.37E-2</v>
      </c>
      <c r="H42" s="307">
        <v>7.5582999999999997E-2</v>
      </c>
      <c r="I42" s="294"/>
      <c r="J42" s="274"/>
    </row>
    <row r="43" spans="1:10" ht="12.95" customHeight="1">
      <c r="A43" s="288"/>
      <c r="B43" s="289" t="s">
        <v>671</v>
      </c>
      <c r="C43" s="285" t="s">
        <v>672</v>
      </c>
      <c r="D43" s="285" t="s">
        <v>176</v>
      </c>
      <c r="E43" s="290">
        <v>2500000</v>
      </c>
      <c r="F43" s="291">
        <v>2543.73</v>
      </c>
      <c r="G43" s="292">
        <v>1.37E-2</v>
      </c>
      <c r="H43" s="307">
        <v>7.5284000000000004E-2</v>
      </c>
      <c r="I43" s="294"/>
      <c r="J43" s="274"/>
    </row>
    <row r="44" spans="1:10" ht="12.95" customHeight="1">
      <c r="A44" s="288"/>
      <c r="B44" s="289" t="s">
        <v>673</v>
      </c>
      <c r="C44" s="285" t="s">
        <v>674</v>
      </c>
      <c r="D44" s="285" t="s">
        <v>176</v>
      </c>
      <c r="E44" s="290">
        <v>2500000</v>
      </c>
      <c r="F44" s="291">
        <v>2535.91</v>
      </c>
      <c r="G44" s="292">
        <v>1.3599999999999999E-2</v>
      </c>
      <c r="H44" s="307">
        <v>7.5369999999999993E-2</v>
      </c>
      <c r="I44" s="294"/>
      <c r="J44" s="274"/>
    </row>
    <row r="45" spans="1:10" ht="12.95" customHeight="1">
      <c r="A45" s="288"/>
      <c r="B45" s="289" t="s">
        <v>675</v>
      </c>
      <c r="C45" s="285" t="s">
        <v>676</v>
      </c>
      <c r="D45" s="285" t="s">
        <v>176</v>
      </c>
      <c r="E45" s="290">
        <v>2500000</v>
      </c>
      <c r="F45" s="291">
        <v>2535.61</v>
      </c>
      <c r="G45" s="292">
        <v>1.3599999999999999E-2</v>
      </c>
      <c r="H45" s="307">
        <v>7.5369999999999993E-2</v>
      </c>
      <c r="I45" s="294"/>
      <c r="J45" s="274"/>
    </row>
    <row r="46" spans="1:10" ht="12.95" customHeight="1">
      <c r="A46" s="288"/>
      <c r="B46" s="289" t="s">
        <v>677</v>
      </c>
      <c r="C46" s="285" t="s">
        <v>678</v>
      </c>
      <c r="D46" s="285" t="s">
        <v>176</v>
      </c>
      <c r="E46" s="290">
        <v>2500000</v>
      </c>
      <c r="F46" s="291">
        <v>2491.3000000000002</v>
      </c>
      <c r="G46" s="292">
        <v>1.34E-2</v>
      </c>
      <c r="H46" s="307">
        <v>7.5263999999999998E-2</v>
      </c>
      <c r="I46" s="294"/>
      <c r="J46" s="274"/>
    </row>
    <row r="47" spans="1:10" ht="12.95" customHeight="1">
      <c r="A47" s="288"/>
      <c r="B47" s="289" t="s">
        <v>679</v>
      </c>
      <c r="C47" s="285" t="s">
        <v>680</v>
      </c>
      <c r="D47" s="285" t="s">
        <v>176</v>
      </c>
      <c r="E47" s="290">
        <v>2000000</v>
      </c>
      <c r="F47" s="291">
        <v>2062.7800000000002</v>
      </c>
      <c r="G47" s="292">
        <v>1.11E-2</v>
      </c>
      <c r="H47" s="307">
        <v>7.5979000000000005E-2</v>
      </c>
      <c r="I47" s="294"/>
      <c r="J47" s="274"/>
    </row>
    <row r="48" spans="1:10" ht="12.95" customHeight="1">
      <c r="A48" s="288"/>
      <c r="B48" s="289" t="s">
        <v>681</v>
      </c>
      <c r="C48" s="285" t="s">
        <v>682</v>
      </c>
      <c r="D48" s="285" t="s">
        <v>176</v>
      </c>
      <c r="E48" s="290">
        <v>2000000</v>
      </c>
      <c r="F48" s="291">
        <v>2016.27</v>
      </c>
      <c r="G48" s="292">
        <v>1.0800000000000001E-2</v>
      </c>
      <c r="H48" s="307">
        <v>7.5355000000000005E-2</v>
      </c>
      <c r="I48" s="294"/>
      <c r="J48" s="274"/>
    </row>
    <row r="49" spans="1:10" ht="12.95" customHeight="1">
      <c r="A49" s="288"/>
      <c r="B49" s="289" t="s">
        <v>683</v>
      </c>
      <c r="C49" s="285" t="s">
        <v>684</v>
      </c>
      <c r="D49" s="285" t="s">
        <v>176</v>
      </c>
      <c r="E49" s="290">
        <v>1500000</v>
      </c>
      <c r="F49" s="291">
        <v>1578.57</v>
      </c>
      <c r="G49" s="292">
        <v>8.5000000000000006E-3</v>
      </c>
      <c r="H49" s="307">
        <v>7.5776999999999997E-2</v>
      </c>
      <c r="I49" s="294"/>
      <c r="J49" s="274"/>
    </row>
    <row r="50" spans="1:10" ht="12.95" customHeight="1">
      <c r="A50" s="288"/>
      <c r="B50" s="289" t="s">
        <v>685</v>
      </c>
      <c r="C50" s="285" t="s">
        <v>686</v>
      </c>
      <c r="D50" s="285" t="s">
        <v>176</v>
      </c>
      <c r="E50" s="290">
        <v>1500000</v>
      </c>
      <c r="F50" s="291">
        <v>1557.21</v>
      </c>
      <c r="G50" s="292">
        <v>8.3999999999999995E-3</v>
      </c>
      <c r="H50" s="307">
        <v>7.5979000000000005E-2</v>
      </c>
      <c r="I50" s="294"/>
      <c r="J50" s="274"/>
    </row>
    <row r="51" spans="1:10" ht="12.95" customHeight="1">
      <c r="A51" s="288"/>
      <c r="B51" s="289" t="s">
        <v>687</v>
      </c>
      <c r="C51" s="285" t="s">
        <v>688</v>
      </c>
      <c r="D51" s="285" t="s">
        <v>176</v>
      </c>
      <c r="E51" s="290">
        <v>1500000</v>
      </c>
      <c r="F51" s="291">
        <v>1555.22</v>
      </c>
      <c r="G51" s="292">
        <v>8.3000000000000001E-3</v>
      </c>
      <c r="H51" s="307">
        <v>7.5662999999999994E-2</v>
      </c>
      <c r="I51" s="294"/>
      <c r="J51" s="274"/>
    </row>
    <row r="52" spans="1:10" ht="12.95" customHeight="1">
      <c r="A52" s="288"/>
      <c r="B52" s="289" t="s">
        <v>689</v>
      </c>
      <c r="C52" s="285" t="s">
        <v>690</v>
      </c>
      <c r="D52" s="285" t="s">
        <v>176</v>
      </c>
      <c r="E52" s="290">
        <v>1500000</v>
      </c>
      <c r="F52" s="291">
        <v>1548.09</v>
      </c>
      <c r="G52" s="292">
        <v>8.3000000000000001E-3</v>
      </c>
      <c r="H52" s="307">
        <v>7.5687000000000004E-2</v>
      </c>
      <c r="I52" s="294"/>
      <c r="J52" s="274"/>
    </row>
    <row r="53" spans="1:10" ht="12.95" customHeight="1">
      <c r="A53" s="288"/>
      <c r="B53" s="289" t="s">
        <v>691</v>
      </c>
      <c r="C53" s="285" t="s">
        <v>692</v>
      </c>
      <c r="D53" s="285" t="s">
        <v>176</v>
      </c>
      <c r="E53" s="290">
        <v>1500000</v>
      </c>
      <c r="F53" s="291">
        <v>1544.09</v>
      </c>
      <c r="G53" s="292">
        <v>8.3000000000000001E-3</v>
      </c>
      <c r="H53" s="307">
        <v>7.5586E-2</v>
      </c>
      <c r="I53" s="294"/>
      <c r="J53" s="274"/>
    </row>
    <row r="54" spans="1:10" ht="12.95" customHeight="1">
      <c r="A54" s="288"/>
      <c r="B54" s="289" t="s">
        <v>693</v>
      </c>
      <c r="C54" s="285" t="s">
        <v>694</v>
      </c>
      <c r="D54" s="285" t="s">
        <v>176</v>
      </c>
      <c r="E54" s="290">
        <v>1500000</v>
      </c>
      <c r="F54" s="291">
        <v>1541.38</v>
      </c>
      <c r="G54" s="292">
        <v>8.3000000000000001E-3</v>
      </c>
      <c r="H54" s="307">
        <v>7.521499999999999E-2</v>
      </c>
      <c r="I54" s="294"/>
      <c r="J54" s="274"/>
    </row>
    <row r="55" spans="1:10" ht="12.95" customHeight="1">
      <c r="A55" s="288"/>
      <c r="B55" s="289" t="s">
        <v>695</v>
      </c>
      <c r="C55" s="285" t="s">
        <v>696</v>
      </c>
      <c r="D55" s="285" t="s">
        <v>176</v>
      </c>
      <c r="E55" s="290">
        <v>1500000</v>
      </c>
      <c r="F55" s="291">
        <v>1540.04</v>
      </c>
      <c r="G55" s="292">
        <v>8.3000000000000001E-3</v>
      </c>
      <c r="H55" s="307">
        <v>7.5290999999999997E-2</v>
      </c>
      <c r="I55" s="294"/>
      <c r="J55" s="274"/>
    </row>
    <row r="56" spans="1:10" ht="12.95" customHeight="1">
      <c r="A56" s="288"/>
      <c r="B56" s="289" t="s">
        <v>903</v>
      </c>
      <c r="C56" s="285" t="s">
        <v>508</v>
      </c>
      <c r="D56" s="285" t="s">
        <v>509</v>
      </c>
      <c r="E56" s="290">
        <v>150</v>
      </c>
      <c r="F56" s="291">
        <v>1509.22</v>
      </c>
      <c r="G56" s="292">
        <v>8.0999999999999996E-3</v>
      </c>
      <c r="H56" s="307">
        <v>7.8100000000000003E-2</v>
      </c>
      <c r="I56" s="294"/>
      <c r="J56" s="274"/>
    </row>
    <row r="57" spans="1:10" ht="12.95" customHeight="1">
      <c r="A57" s="288"/>
      <c r="B57" s="289" t="s">
        <v>697</v>
      </c>
      <c r="C57" s="285" t="s">
        <v>698</v>
      </c>
      <c r="D57" s="285" t="s">
        <v>176</v>
      </c>
      <c r="E57" s="290">
        <v>1500000</v>
      </c>
      <c r="F57" s="291">
        <v>1500.72</v>
      </c>
      <c r="G57" s="292">
        <v>8.0999999999999996E-3</v>
      </c>
      <c r="H57" s="307">
        <v>7.2112999999999997E-2</v>
      </c>
      <c r="I57" s="294"/>
      <c r="J57" s="274"/>
    </row>
    <row r="58" spans="1:10" ht="12.95" customHeight="1">
      <c r="A58" s="288"/>
      <c r="B58" s="289" t="s">
        <v>699</v>
      </c>
      <c r="C58" s="285" t="s">
        <v>700</v>
      </c>
      <c r="D58" s="285" t="s">
        <v>176</v>
      </c>
      <c r="E58" s="290">
        <v>1500000</v>
      </c>
      <c r="F58" s="291">
        <v>1478.33</v>
      </c>
      <c r="G58" s="292">
        <v>7.9000000000000008E-3</v>
      </c>
      <c r="H58" s="307">
        <v>7.5240000000000001E-2</v>
      </c>
      <c r="I58" s="294"/>
      <c r="J58" s="274"/>
    </row>
    <row r="59" spans="1:10" ht="12.95" customHeight="1">
      <c r="A59" s="288"/>
      <c r="B59" s="289" t="s">
        <v>904</v>
      </c>
      <c r="C59" s="285" t="s">
        <v>701</v>
      </c>
      <c r="D59" s="285" t="s">
        <v>652</v>
      </c>
      <c r="E59" s="290">
        <v>150</v>
      </c>
      <c r="F59" s="291">
        <v>1469.13</v>
      </c>
      <c r="G59" s="292">
        <v>7.9000000000000008E-3</v>
      </c>
      <c r="H59" s="307">
        <v>7.8649999999999998E-2</v>
      </c>
      <c r="I59" s="294"/>
      <c r="J59" s="274"/>
    </row>
    <row r="60" spans="1:10" ht="12.95" customHeight="1">
      <c r="A60" s="288"/>
      <c r="B60" s="289" t="s">
        <v>702</v>
      </c>
      <c r="C60" s="285" t="s">
        <v>703</v>
      </c>
      <c r="D60" s="285" t="s">
        <v>176</v>
      </c>
      <c r="E60" s="290">
        <v>1500000</v>
      </c>
      <c r="F60" s="291">
        <v>1465.73</v>
      </c>
      <c r="G60" s="292">
        <v>7.9000000000000008E-3</v>
      </c>
      <c r="H60" s="307">
        <v>7.5499999999999998E-2</v>
      </c>
      <c r="I60" s="294"/>
      <c r="J60" s="274"/>
    </row>
    <row r="61" spans="1:10" ht="12.95" customHeight="1">
      <c r="A61" s="288"/>
      <c r="B61" s="289" t="s">
        <v>704</v>
      </c>
      <c r="C61" s="285" t="s">
        <v>705</v>
      </c>
      <c r="D61" s="285" t="s">
        <v>176</v>
      </c>
      <c r="E61" s="290">
        <v>1000000</v>
      </c>
      <c r="F61" s="291">
        <v>1065.56</v>
      </c>
      <c r="G61" s="292">
        <v>5.7000000000000002E-3</v>
      </c>
      <c r="H61" s="307">
        <v>7.5472999999999998E-2</v>
      </c>
      <c r="I61" s="294"/>
      <c r="J61" s="274"/>
    </row>
    <row r="62" spans="1:10" ht="12.95" customHeight="1">
      <c r="A62" s="288"/>
      <c r="B62" s="289" t="s">
        <v>706</v>
      </c>
      <c r="C62" s="285" t="s">
        <v>707</v>
      </c>
      <c r="D62" s="285" t="s">
        <v>176</v>
      </c>
      <c r="E62" s="290">
        <v>1000000</v>
      </c>
      <c r="F62" s="291">
        <v>1043.67</v>
      </c>
      <c r="G62" s="292">
        <v>5.5999999999999999E-3</v>
      </c>
      <c r="H62" s="307">
        <v>7.5232000000000007E-2</v>
      </c>
      <c r="I62" s="294"/>
      <c r="J62" s="274"/>
    </row>
    <row r="63" spans="1:10" ht="12.95" customHeight="1">
      <c r="A63" s="288"/>
      <c r="B63" s="289" t="s">
        <v>708</v>
      </c>
      <c r="C63" s="285" t="s">
        <v>709</v>
      </c>
      <c r="D63" s="285" t="s">
        <v>176</v>
      </c>
      <c r="E63" s="290">
        <v>1000000</v>
      </c>
      <c r="F63" s="291">
        <v>1042.18</v>
      </c>
      <c r="G63" s="292">
        <v>5.5999999999999999E-3</v>
      </c>
      <c r="H63" s="307">
        <v>7.5602000000000003E-2</v>
      </c>
      <c r="I63" s="294"/>
      <c r="J63" s="274"/>
    </row>
    <row r="64" spans="1:10" ht="12.95" customHeight="1">
      <c r="A64" s="288"/>
      <c r="B64" s="289" t="s">
        <v>710</v>
      </c>
      <c r="C64" s="285" t="s">
        <v>711</v>
      </c>
      <c r="D64" s="285" t="s">
        <v>176</v>
      </c>
      <c r="E64" s="290">
        <v>1000000</v>
      </c>
      <c r="F64" s="291">
        <v>1040.9100000000001</v>
      </c>
      <c r="G64" s="292">
        <v>5.5999999999999999E-3</v>
      </c>
      <c r="H64" s="307">
        <v>7.578E-2</v>
      </c>
      <c r="I64" s="294"/>
      <c r="J64" s="274"/>
    </row>
    <row r="65" spans="1:10" ht="12.95" customHeight="1">
      <c r="A65" s="288"/>
      <c r="B65" s="289" t="s">
        <v>712</v>
      </c>
      <c r="C65" s="285" t="s">
        <v>713</v>
      </c>
      <c r="D65" s="285" t="s">
        <v>176</v>
      </c>
      <c r="E65" s="290">
        <v>1000000</v>
      </c>
      <c r="F65" s="291">
        <v>1037.49</v>
      </c>
      <c r="G65" s="292">
        <v>5.5999999999999999E-3</v>
      </c>
      <c r="H65" s="307">
        <v>7.5531000000000001E-2</v>
      </c>
      <c r="I65" s="294"/>
      <c r="J65" s="274"/>
    </row>
    <row r="66" spans="1:10" ht="12.95" customHeight="1">
      <c r="A66" s="288"/>
      <c r="B66" s="289" t="s">
        <v>714</v>
      </c>
      <c r="C66" s="285" t="s">
        <v>715</v>
      </c>
      <c r="D66" s="285" t="s">
        <v>176</v>
      </c>
      <c r="E66" s="290">
        <v>1000000</v>
      </c>
      <c r="F66" s="291">
        <v>1037</v>
      </c>
      <c r="G66" s="292">
        <v>5.5999999999999999E-3</v>
      </c>
      <c r="H66" s="307">
        <v>7.5662999999999994E-2</v>
      </c>
      <c r="I66" s="294"/>
      <c r="J66" s="274"/>
    </row>
    <row r="67" spans="1:10" ht="12.95" customHeight="1">
      <c r="A67" s="288"/>
      <c r="B67" s="289" t="s">
        <v>716</v>
      </c>
      <c r="C67" s="285" t="s">
        <v>717</v>
      </c>
      <c r="D67" s="285" t="s">
        <v>176</v>
      </c>
      <c r="E67" s="290">
        <v>1000000</v>
      </c>
      <c r="F67" s="291">
        <v>1035.05</v>
      </c>
      <c r="G67" s="292">
        <v>5.5999999999999999E-3</v>
      </c>
      <c r="H67" s="307">
        <v>7.5687000000000004E-2</v>
      </c>
      <c r="I67" s="294"/>
      <c r="J67" s="274"/>
    </row>
    <row r="68" spans="1:10" ht="12.95" customHeight="1">
      <c r="A68" s="288"/>
      <c r="B68" s="289" t="s">
        <v>718</v>
      </c>
      <c r="C68" s="285" t="s">
        <v>719</v>
      </c>
      <c r="D68" s="285" t="s">
        <v>176</v>
      </c>
      <c r="E68" s="290">
        <v>1000000</v>
      </c>
      <c r="F68" s="291">
        <v>1027.51</v>
      </c>
      <c r="G68" s="292">
        <v>5.4999999999999997E-3</v>
      </c>
      <c r="H68" s="307">
        <v>7.5234999999999996E-2</v>
      </c>
      <c r="I68" s="294"/>
      <c r="J68" s="274"/>
    </row>
    <row r="69" spans="1:10" ht="12.95" customHeight="1">
      <c r="A69" s="288"/>
      <c r="B69" s="289" t="s">
        <v>720</v>
      </c>
      <c r="C69" s="285" t="s">
        <v>721</v>
      </c>
      <c r="D69" s="285" t="s">
        <v>176</v>
      </c>
      <c r="E69" s="290">
        <v>1000000</v>
      </c>
      <c r="F69" s="291">
        <v>1027.32</v>
      </c>
      <c r="G69" s="292">
        <v>5.4999999999999997E-3</v>
      </c>
      <c r="H69" s="307">
        <v>7.5620000000000007E-2</v>
      </c>
      <c r="I69" s="294"/>
      <c r="J69" s="274"/>
    </row>
    <row r="70" spans="1:10" ht="12.95" customHeight="1">
      <c r="A70" s="288"/>
      <c r="B70" s="289" t="s">
        <v>722</v>
      </c>
      <c r="C70" s="285" t="s">
        <v>723</v>
      </c>
      <c r="D70" s="285" t="s">
        <v>176</v>
      </c>
      <c r="E70" s="290">
        <v>1000000</v>
      </c>
      <c r="F70" s="291">
        <v>1025.3699999999999</v>
      </c>
      <c r="G70" s="292">
        <v>5.4999999999999997E-3</v>
      </c>
      <c r="H70" s="307">
        <v>7.5518000000000002E-2</v>
      </c>
      <c r="I70" s="294"/>
      <c r="J70" s="274"/>
    </row>
    <row r="71" spans="1:10" ht="12.95" customHeight="1">
      <c r="A71" s="288"/>
      <c r="B71" s="289" t="s">
        <v>724</v>
      </c>
      <c r="C71" s="285" t="s">
        <v>725</v>
      </c>
      <c r="D71" s="285" t="s">
        <v>176</v>
      </c>
      <c r="E71" s="290">
        <v>1000000</v>
      </c>
      <c r="F71" s="291">
        <v>1018.74</v>
      </c>
      <c r="G71" s="292">
        <v>5.4999999999999997E-3</v>
      </c>
      <c r="H71" s="307">
        <v>7.5874999999999998E-2</v>
      </c>
      <c r="I71" s="294"/>
      <c r="J71" s="274"/>
    </row>
    <row r="72" spans="1:10" ht="12.95" customHeight="1">
      <c r="A72" s="288"/>
      <c r="B72" s="289" t="s">
        <v>726</v>
      </c>
      <c r="C72" s="285" t="s">
        <v>727</v>
      </c>
      <c r="D72" s="285" t="s">
        <v>176</v>
      </c>
      <c r="E72" s="290">
        <v>1000000</v>
      </c>
      <c r="F72" s="291">
        <v>1011.45</v>
      </c>
      <c r="G72" s="292">
        <v>5.4000000000000003E-3</v>
      </c>
      <c r="H72" s="307">
        <v>7.5296000000000002E-2</v>
      </c>
      <c r="I72" s="294"/>
      <c r="J72" s="274"/>
    </row>
    <row r="73" spans="1:10" ht="12.95" customHeight="1">
      <c r="A73" s="288"/>
      <c r="B73" s="289" t="s">
        <v>728</v>
      </c>
      <c r="C73" s="285" t="s">
        <v>729</v>
      </c>
      <c r="D73" s="285" t="s">
        <v>176</v>
      </c>
      <c r="E73" s="290">
        <v>1000000</v>
      </c>
      <c r="F73" s="291">
        <v>1009.92</v>
      </c>
      <c r="G73" s="292">
        <v>5.4000000000000003E-3</v>
      </c>
      <c r="H73" s="307">
        <v>7.5296000000000002E-2</v>
      </c>
      <c r="I73" s="294"/>
      <c r="J73" s="274"/>
    </row>
    <row r="74" spans="1:10" ht="12.95" customHeight="1">
      <c r="A74" s="288"/>
      <c r="B74" s="289" t="s">
        <v>730</v>
      </c>
      <c r="C74" s="285" t="s">
        <v>731</v>
      </c>
      <c r="D74" s="285" t="s">
        <v>176</v>
      </c>
      <c r="E74" s="290">
        <v>1000000</v>
      </c>
      <c r="F74" s="291">
        <v>1003.11</v>
      </c>
      <c r="G74" s="292">
        <v>5.4000000000000003E-3</v>
      </c>
      <c r="H74" s="307">
        <v>7.5447E-2</v>
      </c>
      <c r="I74" s="294"/>
      <c r="J74" s="274"/>
    </row>
    <row r="75" spans="1:10" ht="12.95" customHeight="1">
      <c r="A75" s="288"/>
      <c r="B75" s="289" t="s">
        <v>732</v>
      </c>
      <c r="C75" s="285" t="s">
        <v>733</v>
      </c>
      <c r="D75" s="285" t="s">
        <v>176</v>
      </c>
      <c r="E75" s="290">
        <v>1000000</v>
      </c>
      <c r="F75" s="291">
        <v>1001.07</v>
      </c>
      <c r="G75" s="292">
        <v>5.4000000000000003E-3</v>
      </c>
      <c r="H75" s="307">
        <v>7.5214000000000003E-2</v>
      </c>
      <c r="I75" s="294"/>
      <c r="J75" s="274"/>
    </row>
    <row r="76" spans="1:10" ht="12.95" customHeight="1">
      <c r="A76" s="288"/>
      <c r="B76" s="289" t="s">
        <v>734</v>
      </c>
      <c r="C76" s="285" t="s">
        <v>735</v>
      </c>
      <c r="D76" s="285" t="s">
        <v>176</v>
      </c>
      <c r="E76" s="290">
        <v>1000000</v>
      </c>
      <c r="F76" s="291">
        <v>991.35</v>
      </c>
      <c r="G76" s="292">
        <v>5.3E-3</v>
      </c>
      <c r="H76" s="307">
        <v>7.5079000000000007E-2</v>
      </c>
      <c r="I76" s="294"/>
      <c r="J76" s="274"/>
    </row>
    <row r="77" spans="1:10" ht="12.95" customHeight="1">
      <c r="A77" s="288"/>
      <c r="B77" s="289" t="s">
        <v>905</v>
      </c>
      <c r="C77" s="285" t="s">
        <v>511</v>
      </c>
      <c r="D77" s="285" t="s">
        <v>509</v>
      </c>
      <c r="E77" s="290">
        <v>100</v>
      </c>
      <c r="F77" s="291">
        <v>990.69</v>
      </c>
      <c r="G77" s="292">
        <v>5.3E-3</v>
      </c>
      <c r="H77" s="307">
        <v>7.85E-2</v>
      </c>
      <c r="I77" s="294"/>
      <c r="J77" s="274"/>
    </row>
    <row r="78" spans="1:10" ht="12.95" customHeight="1">
      <c r="A78" s="288"/>
      <c r="B78" s="289" t="s">
        <v>736</v>
      </c>
      <c r="C78" s="285" t="s">
        <v>737</v>
      </c>
      <c r="D78" s="285" t="s">
        <v>176</v>
      </c>
      <c r="E78" s="290">
        <v>1000000</v>
      </c>
      <c r="F78" s="291">
        <v>985.49</v>
      </c>
      <c r="G78" s="292">
        <v>5.3E-3</v>
      </c>
      <c r="H78" s="307">
        <v>7.5240000000000001E-2</v>
      </c>
      <c r="I78" s="294"/>
      <c r="J78" s="274"/>
    </row>
    <row r="79" spans="1:10" ht="12.95" customHeight="1">
      <c r="A79" s="288"/>
      <c r="B79" s="289" t="s">
        <v>738</v>
      </c>
      <c r="C79" s="285" t="s">
        <v>739</v>
      </c>
      <c r="D79" s="285" t="s">
        <v>176</v>
      </c>
      <c r="E79" s="290">
        <v>1000000</v>
      </c>
      <c r="F79" s="291">
        <v>977.91</v>
      </c>
      <c r="G79" s="292">
        <v>5.3E-3</v>
      </c>
      <c r="H79" s="307">
        <v>7.5554999999999997E-2</v>
      </c>
      <c r="I79" s="294"/>
      <c r="J79" s="274"/>
    </row>
    <row r="80" spans="1:10" ht="12.95" customHeight="1">
      <c r="A80" s="288"/>
      <c r="B80" s="289" t="s">
        <v>740</v>
      </c>
      <c r="C80" s="285" t="s">
        <v>741</v>
      </c>
      <c r="D80" s="285" t="s">
        <v>176</v>
      </c>
      <c r="E80" s="290">
        <v>500000</v>
      </c>
      <c r="F80" s="291">
        <v>526.72</v>
      </c>
      <c r="G80" s="292">
        <v>2.8E-3</v>
      </c>
      <c r="H80" s="307">
        <v>7.5658000000000003E-2</v>
      </c>
      <c r="I80" s="294"/>
      <c r="J80" s="274"/>
    </row>
    <row r="81" spans="1:10" ht="12.95" customHeight="1">
      <c r="A81" s="288"/>
      <c r="B81" s="289" t="s">
        <v>742</v>
      </c>
      <c r="C81" s="285" t="s">
        <v>743</v>
      </c>
      <c r="D81" s="285" t="s">
        <v>176</v>
      </c>
      <c r="E81" s="290">
        <v>500000</v>
      </c>
      <c r="F81" s="291">
        <v>526.65</v>
      </c>
      <c r="G81" s="292">
        <v>2.8E-3</v>
      </c>
      <c r="H81" s="307">
        <v>7.5472999999999998E-2</v>
      </c>
      <c r="I81" s="294"/>
      <c r="J81" s="274"/>
    </row>
    <row r="82" spans="1:10" ht="12.95" customHeight="1">
      <c r="A82" s="288"/>
      <c r="B82" s="289" t="s">
        <v>744</v>
      </c>
      <c r="C82" s="285" t="s">
        <v>745</v>
      </c>
      <c r="D82" s="285" t="s">
        <v>176</v>
      </c>
      <c r="E82" s="290">
        <v>500000</v>
      </c>
      <c r="F82" s="291">
        <v>525.32000000000005</v>
      </c>
      <c r="G82" s="292">
        <v>2.8E-3</v>
      </c>
      <c r="H82" s="307">
        <v>7.5782999999999989E-2</v>
      </c>
      <c r="I82" s="294"/>
      <c r="J82" s="274"/>
    </row>
    <row r="83" spans="1:10" ht="12.95" customHeight="1">
      <c r="A83" s="288"/>
      <c r="B83" s="289" t="s">
        <v>746</v>
      </c>
      <c r="C83" s="285" t="s">
        <v>747</v>
      </c>
      <c r="D83" s="285" t="s">
        <v>176</v>
      </c>
      <c r="E83" s="290">
        <v>500000</v>
      </c>
      <c r="F83" s="291">
        <v>525.19000000000005</v>
      </c>
      <c r="G83" s="292">
        <v>2.8E-3</v>
      </c>
      <c r="H83" s="307">
        <v>7.5531000000000001E-2</v>
      </c>
      <c r="I83" s="294"/>
      <c r="J83" s="274"/>
    </row>
    <row r="84" spans="1:10" ht="12.95" customHeight="1">
      <c r="A84" s="288"/>
      <c r="B84" s="289" t="s">
        <v>748</v>
      </c>
      <c r="C84" s="285" t="s">
        <v>749</v>
      </c>
      <c r="D84" s="285" t="s">
        <v>176</v>
      </c>
      <c r="E84" s="290">
        <v>500000</v>
      </c>
      <c r="F84" s="291">
        <v>524.95000000000005</v>
      </c>
      <c r="G84" s="292">
        <v>2.8E-3</v>
      </c>
      <c r="H84" s="307">
        <v>7.5232000000000007E-2</v>
      </c>
      <c r="I84" s="294"/>
      <c r="J84" s="274"/>
    </row>
    <row r="85" spans="1:10" ht="12.95" customHeight="1">
      <c r="A85" s="288"/>
      <c r="B85" s="289" t="s">
        <v>750</v>
      </c>
      <c r="C85" s="285" t="s">
        <v>751</v>
      </c>
      <c r="D85" s="285" t="s">
        <v>176</v>
      </c>
      <c r="E85" s="290">
        <v>500000</v>
      </c>
      <c r="F85" s="291">
        <v>524.49</v>
      </c>
      <c r="G85" s="292">
        <v>2.8E-3</v>
      </c>
      <c r="H85" s="307">
        <v>7.5782999999999989E-2</v>
      </c>
      <c r="I85" s="294"/>
      <c r="J85" s="274"/>
    </row>
    <row r="86" spans="1:10" ht="12.95" customHeight="1">
      <c r="A86" s="288"/>
      <c r="B86" s="289" t="s">
        <v>752</v>
      </c>
      <c r="C86" s="285" t="s">
        <v>753</v>
      </c>
      <c r="D86" s="285" t="s">
        <v>176</v>
      </c>
      <c r="E86" s="290">
        <v>500000</v>
      </c>
      <c r="F86" s="291">
        <v>523.34</v>
      </c>
      <c r="G86" s="292">
        <v>2.8E-3</v>
      </c>
      <c r="H86" s="307">
        <v>7.5658000000000003E-2</v>
      </c>
      <c r="I86" s="294"/>
      <c r="J86" s="274"/>
    </row>
    <row r="87" spans="1:10" ht="12.95" customHeight="1">
      <c r="A87" s="288"/>
      <c r="B87" s="289" t="s">
        <v>754</v>
      </c>
      <c r="C87" s="285" t="s">
        <v>755</v>
      </c>
      <c r="D87" s="285" t="s">
        <v>176</v>
      </c>
      <c r="E87" s="290">
        <v>500000</v>
      </c>
      <c r="F87" s="291">
        <v>522.66</v>
      </c>
      <c r="G87" s="292">
        <v>2.8E-3</v>
      </c>
      <c r="H87" s="307">
        <v>7.5658000000000003E-2</v>
      </c>
      <c r="I87" s="294"/>
      <c r="J87" s="274"/>
    </row>
    <row r="88" spans="1:10" ht="12.95" customHeight="1">
      <c r="A88" s="288"/>
      <c r="B88" s="289" t="s">
        <v>756</v>
      </c>
      <c r="C88" s="285" t="s">
        <v>757</v>
      </c>
      <c r="D88" s="285" t="s">
        <v>176</v>
      </c>
      <c r="E88" s="290">
        <v>500000</v>
      </c>
      <c r="F88" s="291">
        <v>522.39</v>
      </c>
      <c r="G88" s="292">
        <v>2.8E-3</v>
      </c>
      <c r="H88" s="307">
        <v>7.5979000000000005E-2</v>
      </c>
      <c r="I88" s="294"/>
      <c r="J88" s="274"/>
    </row>
    <row r="89" spans="1:10" ht="12.95" customHeight="1">
      <c r="A89" s="288"/>
      <c r="B89" s="289" t="s">
        <v>758</v>
      </c>
      <c r="C89" s="285" t="s">
        <v>759</v>
      </c>
      <c r="D89" s="285" t="s">
        <v>176</v>
      </c>
      <c r="E89" s="290">
        <v>500000</v>
      </c>
      <c r="F89" s="291">
        <v>522.34</v>
      </c>
      <c r="G89" s="292">
        <v>2.8E-3</v>
      </c>
      <c r="H89" s="307">
        <v>7.5232000000000007E-2</v>
      </c>
      <c r="I89" s="294"/>
      <c r="J89" s="274"/>
    </row>
    <row r="90" spans="1:10" ht="12.95" customHeight="1">
      <c r="A90" s="288"/>
      <c r="B90" s="289" t="s">
        <v>760</v>
      </c>
      <c r="C90" s="285" t="s">
        <v>761</v>
      </c>
      <c r="D90" s="285" t="s">
        <v>176</v>
      </c>
      <c r="E90" s="290">
        <v>500000</v>
      </c>
      <c r="F90" s="291">
        <v>520.76</v>
      </c>
      <c r="G90" s="292">
        <v>2.8E-3</v>
      </c>
      <c r="H90" s="307">
        <v>7.5602000000000003E-2</v>
      </c>
      <c r="I90" s="294"/>
      <c r="J90" s="274"/>
    </row>
    <row r="91" spans="1:10" ht="12.95" customHeight="1">
      <c r="A91" s="288"/>
      <c r="B91" s="289" t="s">
        <v>762</v>
      </c>
      <c r="C91" s="285" t="s">
        <v>763</v>
      </c>
      <c r="D91" s="285" t="s">
        <v>176</v>
      </c>
      <c r="E91" s="290">
        <v>500000</v>
      </c>
      <c r="F91" s="291">
        <v>519.99</v>
      </c>
      <c r="G91" s="292">
        <v>2.8E-3</v>
      </c>
      <c r="H91" s="307">
        <v>7.5602000000000003E-2</v>
      </c>
      <c r="I91" s="294"/>
      <c r="J91" s="274"/>
    </row>
    <row r="92" spans="1:10" ht="12.95" customHeight="1">
      <c r="A92" s="288"/>
      <c r="B92" s="289" t="s">
        <v>764</v>
      </c>
      <c r="C92" s="285" t="s">
        <v>765</v>
      </c>
      <c r="D92" s="285" t="s">
        <v>176</v>
      </c>
      <c r="E92" s="290">
        <v>500000</v>
      </c>
      <c r="F92" s="291">
        <v>519.95000000000005</v>
      </c>
      <c r="G92" s="292">
        <v>2.8E-3</v>
      </c>
      <c r="H92" s="307">
        <v>7.5620000000000007E-2</v>
      </c>
      <c r="I92" s="294"/>
      <c r="J92" s="274"/>
    </row>
    <row r="93" spans="1:10" ht="12.95" customHeight="1">
      <c r="A93" s="288"/>
      <c r="B93" s="289" t="s">
        <v>766</v>
      </c>
      <c r="C93" s="285" t="s">
        <v>767</v>
      </c>
      <c r="D93" s="285" t="s">
        <v>176</v>
      </c>
      <c r="E93" s="290">
        <v>500000</v>
      </c>
      <c r="F93" s="291">
        <v>518.84</v>
      </c>
      <c r="G93" s="292">
        <v>2.8E-3</v>
      </c>
      <c r="H93" s="307">
        <v>7.7329999999999996E-2</v>
      </c>
      <c r="I93" s="294"/>
      <c r="J93" s="274"/>
    </row>
    <row r="94" spans="1:10" ht="12.95" customHeight="1">
      <c r="A94" s="288"/>
      <c r="B94" s="289" t="s">
        <v>768</v>
      </c>
      <c r="C94" s="285" t="s">
        <v>769</v>
      </c>
      <c r="D94" s="285" t="s">
        <v>176</v>
      </c>
      <c r="E94" s="290">
        <v>500000</v>
      </c>
      <c r="F94" s="291">
        <v>518.05999999999995</v>
      </c>
      <c r="G94" s="292">
        <v>2.8E-3</v>
      </c>
      <c r="H94" s="307">
        <v>7.5811000000000003E-2</v>
      </c>
      <c r="I94" s="294"/>
      <c r="J94" s="274"/>
    </row>
    <row r="95" spans="1:10" ht="12.95" customHeight="1">
      <c r="A95" s="288"/>
      <c r="B95" s="289" t="s">
        <v>770</v>
      </c>
      <c r="C95" s="285" t="s">
        <v>771</v>
      </c>
      <c r="D95" s="285" t="s">
        <v>176</v>
      </c>
      <c r="E95" s="290">
        <v>500000</v>
      </c>
      <c r="F95" s="291">
        <v>518</v>
      </c>
      <c r="G95" s="292">
        <v>2.8E-3</v>
      </c>
      <c r="H95" s="307">
        <v>7.5369000000000005E-2</v>
      </c>
      <c r="I95" s="294"/>
      <c r="J95" s="274"/>
    </row>
    <row r="96" spans="1:10" ht="12.95" customHeight="1">
      <c r="A96" s="288"/>
      <c r="B96" s="289" t="s">
        <v>772</v>
      </c>
      <c r="C96" s="285" t="s">
        <v>773</v>
      </c>
      <c r="D96" s="285" t="s">
        <v>176</v>
      </c>
      <c r="E96" s="290">
        <v>500000</v>
      </c>
      <c r="F96" s="291">
        <v>517.79999999999995</v>
      </c>
      <c r="G96" s="292">
        <v>2.8E-3</v>
      </c>
      <c r="H96" s="307">
        <v>7.5510000000000008E-2</v>
      </c>
      <c r="I96" s="294"/>
      <c r="J96" s="274"/>
    </row>
    <row r="97" spans="1:10" ht="12.95" customHeight="1">
      <c r="A97" s="288"/>
      <c r="B97" s="289" t="s">
        <v>774</v>
      </c>
      <c r="C97" s="285" t="s">
        <v>775</v>
      </c>
      <c r="D97" s="285" t="s">
        <v>176</v>
      </c>
      <c r="E97" s="290">
        <v>500000</v>
      </c>
      <c r="F97" s="291">
        <v>517.71</v>
      </c>
      <c r="G97" s="292">
        <v>2.8E-3</v>
      </c>
      <c r="H97" s="307">
        <v>7.5784000000000004E-2</v>
      </c>
      <c r="I97" s="294"/>
      <c r="J97" s="274"/>
    </row>
    <row r="98" spans="1:10" ht="12.95" customHeight="1">
      <c r="A98" s="288"/>
      <c r="B98" s="289" t="s">
        <v>776</v>
      </c>
      <c r="C98" s="285" t="s">
        <v>777</v>
      </c>
      <c r="D98" s="285" t="s">
        <v>176</v>
      </c>
      <c r="E98" s="290">
        <v>500000</v>
      </c>
      <c r="F98" s="291">
        <v>517.53</v>
      </c>
      <c r="G98" s="292">
        <v>2.8E-3</v>
      </c>
      <c r="H98" s="307">
        <v>7.5658000000000003E-2</v>
      </c>
      <c r="I98" s="294"/>
      <c r="J98" s="274"/>
    </row>
    <row r="99" spans="1:10" ht="12.95" customHeight="1">
      <c r="A99" s="288"/>
      <c r="B99" s="289" t="s">
        <v>778</v>
      </c>
      <c r="C99" s="285" t="s">
        <v>779</v>
      </c>
      <c r="D99" s="285" t="s">
        <v>176</v>
      </c>
      <c r="E99" s="290">
        <v>500000</v>
      </c>
      <c r="F99" s="291">
        <v>517.35</v>
      </c>
      <c r="G99" s="292">
        <v>2.8E-3</v>
      </c>
      <c r="H99" s="307">
        <v>7.5510000000000008E-2</v>
      </c>
      <c r="I99" s="294"/>
      <c r="J99" s="274"/>
    </row>
    <row r="100" spans="1:10" ht="12.95" customHeight="1">
      <c r="A100" s="288"/>
      <c r="B100" s="289" t="s">
        <v>780</v>
      </c>
      <c r="C100" s="285" t="s">
        <v>781</v>
      </c>
      <c r="D100" s="285" t="s">
        <v>176</v>
      </c>
      <c r="E100" s="290">
        <v>500000</v>
      </c>
      <c r="F100" s="291">
        <v>517.20000000000005</v>
      </c>
      <c r="G100" s="292">
        <v>2.8E-3</v>
      </c>
      <c r="H100" s="307">
        <v>7.5236999999999998E-2</v>
      </c>
      <c r="I100" s="294"/>
      <c r="J100" s="274"/>
    </row>
    <row r="101" spans="1:10" ht="12.95" customHeight="1">
      <c r="A101" s="288"/>
      <c r="B101" s="289" t="s">
        <v>782</v>
      </c>
      <c r="C101" s="285" t="s">
        <v>783</v>
      </c>
      <c r="D101" s="285" t="s">
        <v>176</v>
      </c>
      <c r="E101" s="290">
        <v>500000</v>
      </c>
      <c r="F101" s="291">
        <v>515.67999999999995</v>
      </c>
      <c r="G101" s="292">
        <v>2.8E-3</v>
      </c>
      <c r="H101" s="307">
        <v>7.5689999999999993E-2</v>
      </c>
      <c r="I101" s="294"/>
      <c r="J101" s="274"/>
    </row>
    <row r="102" spans="1:10" ht="12.95" customHeight="1">
      <c r="A102" s="288"/>
      <c r="B102" s="289" t="s">
        <v>784</v>
      </c>
      <c r="C102" s="285" t="s">
        <v>785</v>
      </c>
      <c r="D102" s="285" t="s">
        <v>176</v>
      </c>
      <c r="E102" s="290">
        <v>500000</v>
      </c>
      <c r="F102" s="291">
        <v>515.62</v>
      </c>
      <c r="G102" s="292">
        <v>2.8E-3</v>
      </c>
      <c r="H102" s="307">
        <v>7.5650999999999996E-2</v>
      </c>
      <c r="I102" s="294"/>
      <c r="J102" s="274"/>
    </row>
    <row r="103" spans="1:10" ht="12.95" customHeight="1">
      <c r="A103" s="288"/>
      <c r="B103" s="289" t="s">
        <v>786</v>
      </c>
      <c r="C103" s="285" t="s">
        <v>787</v>
      </c>
      <c r="D103" s="285" t="s">
        <v>176</v>
      </c>
      <c r="E103" s="290">
        <v>500000</v>
      </c>
      <c r="F103" s="291">
        <v>515.5</v>
      </c>
      <c r="G103" s="292">
        <v>2.8E-3</v>
      </c>
      <c r="H103" s="307">
        <v>7.5232000000000007E-2</v>
      </c>
      <c r="I103" s="294"/>
      <c r="J103" s="274"/>
    </row>
    <row r="104" spans="1:10" ht="12.95" customHeight="1">
      <c r="A104" s="288"/>
      <c r="B104" s="289" t="s">
        <v>788</v>
      </c>
      <c r="C104" s="285" t="s">
        <v>789</v>
      </c>
      <c r="D104" s="285" t="s">
        <v>176</v>
      </c>
      <c r="E104" s="290">
        <v>500000</v>
      </c>
      <c r="F104" s="291">
        <v>515.23</v>
      </c>
      <c r="G104" s="292">
        <v>2.8E-3</v>
      </c>
      <c r="H104" s="307">
        <v>7.5387999999999997E-2</v>
      </c>
      <c r="I104" s="294"/>
      <c r="J104" s="274"/>
    </row>
    <row r="105" spans="1:10" ht="12.95" customHeight="1">
      <c r="A105" s="288"/>
      <c r="B105" s="289" t="s">
        <v>790</v>
      </c>
      <c r="C105" s="285" t="s">
        <v>791</v>
      </c>
      <c r="D105" s="285" t="s">
        <v>176</v>
      </c>
      <c r="E105" s="290">
        <v>500000</v>
      </c>
      <c r="F105" s="291">
        <v>513.96</v>
      </c>
      <c r="G105" s="292">
        <v>2.8E-3</v>
      </c>
      <c r="H105" s="307">
        <v>7.5128E-2</v>
      </c>
      <c r="I105" s="294"/>
      <c r="J105" s="274"/>
    </row>
    <row r="106" spans="1:10" ht="12.95" customHeight="1">
      <c r="A106" s="288"/>
      <c r="B106" s="289" t="s">
        <v>792</v>
      </c>
      <c r="C106" s="285" t="s">
        <v>793</v>
      </c>
      <c r="D106" s="285" t="s">
        <v>176</v>
      </c>
      <c r="E106" s="290">
        <v>500000</v>
      </c>
      <c r="F106" s="291">
        <v>513.5</v>
      </c>
      <c r="G106" s="292">
        <v>2.8E-3</v>
      </c>
      <c r="H106" s="307">
        <v>7.5613E-2</v>
      </c>
      <c r="I106" s="294"/>
      <c r="J106" s="274"/>
    </row>
    <row r="107" spans="1:10" ht="12.95" customHeight="1">
      <c r="A107" s="288"/>
      <c r="B107" s="289" t="s">
        <v>794</v>
      </c>
      <c r="C107" s="285" t="s">
        <v>795</v>
      </c>
      <c r="D107" s="285" t="s">
        <v>176</v>
      </c>
      <c r="E107" s="290">
        <v>500000</v>
      </c>
      <c r="F107" s="291">
        <v>512.65</v>
      </c>
      <c r="G107" s="292">
        <v>2.8E-3</v>
      </c>
      <c r="H107" s="307">
        <v>7.5336E-2</v>
      </c>
      <c r="I107" s="294"/>
      <c r="J107" s="274"/>
    </row>
    <row r="108" spans="1:10" ht="12.95" customHeight="1">
      <c r="A108" s="288"/>
      <c r="B108" s="289" t="s">
        <v>796</v>
      </c>
      <c r="C108" s="285" t="s">
        <v>797</v>
      </c>
      <c r="D108" s="285" t="s">
        <v>176</v>
      </c>
      <c r="E108" s="290">
        <v>500000</v>
      </c>
      <c r="F108" s="291">
        <v>511.7</v>
      </c>
      <c r="G108" s="292">
        <v>2.7000000000000001E-3</v>
      </c>
      <c r="H108" s="307">
        <v>7.5483000000000008E-2</v>
      </c>
      <c r="I108" s="294"/>
      <c r="J108" s="274"/>
    </row>
    <row r="109" spans="1:10" ht="12.95" customHeight="1">
      <c r="A109" s="288"/>
      <c r="B109" s="289" t="s">
        <v>798</v>
      </c>
      <c r="C109" s="285" t="s">
        <v>799</v>
      </c>
      <c r="D109" s="285" t="s">
        <v>176</v>
      </c>
      <c r="E109" s="290">
        <v>500000</v>
      </c>
      <c r="F109" s="291">
        <v>511.63</v>
      </c>
      <c r="G109" s="292">
        <v>2.7000000000000001E-3</v>
      </c>
      <c r="H109" s="307">
        <v>7.5187000000000004E-2</v>
      </c>
      <c r="I109" s="294"/>
      <c r="J109" s="274"/>
    </row>
    <row r="110" spans="1:10" ht="12.95" customHeight="1">
      <c r="A110" s="288"/>
      <c r="B110" s="289" t="s">
        <v>800</v>
      </c>
      <c r="C110" s="285" t="s">
        <v>801</v>
      </c>
      <c r="D110" s="285" t="s">
        <v>176</v>
      </c>
      <c r="E110" s="290">
        <v>500000</v>
      </c>
      <c r="F110" s="291">
        <v>511.58</v>
      </c>
      <c r="G110" s="292">
        <v>2.7000000000000001E-3</v>
      </c>
      <c r="H110" s="307">
        <v>7.5518000000000002E-2</v>
      </c>
      <c r="I110" s="294"/>
      <c r="J110" s="274"/>
    </row>
    <row r="111" spans="1:10" ht="12.95" customHeight="1">
      <c r="A111" s="288"/>
      <c r="B111" s="289" t="s">
        <v>802</v>
      </c>
      <c r="C111" s="285" t="s">
        <v>803</v>
      </c>
      <c r="D111" s="285" t="s">
        <v>176</v>
      </c>
      <c r="E111" s="290">
        <v>500000</v>
      </c>
      <c r="F111" s="291">
        <v>509.96</v>
      </c>
      <c r="G111" s="292">
        <v>2.7000000000000001E-3</v>
      </c>
      <c r="H111" s="307">
        <v>7.5426999999999994E-2</v>
      </c>
      <c r="I111" s="294"/>
      <c r="J111" s="274"/>
    </row>
    <row r="112" spans="1:10" ht="12.95" customHeight="1">
      <c r="A112" s="288"/>
      <c r="B112" s="289" t="s">
        <v>804</v>
      </c>
      <c r="C112" s="285" t="s">
        <v>805</v>
      </c>
      <c r="D112" s="285" t="s">
        <v>176</v>
      </c>
      <c r="E112" s="290">
        <v>500000</v>
      </c>
      <c r="F112" s="291">
        <v>509.29</v>
      </c>
      <c r="G112" s="292">
        <v>2.7000000000000001E-3</v>
      </c>
      <c r="H112" s="307">
        <v>7.5736999999999999E-2</v>
      </c>
      <c r="I112" s="294"/>
      <c r="J112" s="274"/>
    </row>
    <row r="113" spans="1:10" ht="12.95" customHeight="1">
      <c r="A113" s="288"/>
      <c r="B113" s="289" t="s">
        <v>806</v>
      </c>
      <c r="C113" s="285" t="s">
        <v>807</v>
      </c>
      <c r="D113" s="285" t="s">
        <v>176</v>
      </c>
      <c r="E113" s="290">
        <v>500000</v>
      </c>
      <c r="F113" s="291">
        <v>508.49</v>
      </c>
      <c r="G113" s="292">
        <v>2.7000000000000001E-3</v>
      </c>
      <c r="H113" s="307">
        <v>7.5420000000000001E-2</v>
      </c>
      <c r="I113" s="294"/>
      <c r="J113" s="274"/>
    </row>
    <row r="114" spans="1:10" ht="12.95" customHeight="1">
      <c r="A114" s="288"/>
      <c r="B114" s="289" t="s">
        <v>808</v>
      </c>
      <c r="C114" s="285" t="s">
        <v>809</v>
      </c>
      <c r="D114" s="285" t="s">
        <v>176</v>
      </c>
      <c r="E114" s="290">
        <v>500000</v>
      </c>
      <c r="F114" s="291">
        <v>507.84</v>
      </c>
      <c r="G114" s="292">
        <v>2.7000000000000001E-3</v>
      </c>
      <c r="H114" s="307">
        <v>7.5126999999999999E-2</v>
      </c>
      <c r="I114" s="294"/>
      <c r="J114" s="274"/>
    </row>
    <row r="115" spans="1:10" ht="12.95" customHeight="1">
      <c r="A115" s="288"/>
      <c r="B115" s="289" t="s">
        <v>810</v>
      </c>
      <c r="C115" s="285" t="s">
        <v>811</v>
      </c>
      <c r="D115" s="285" t="s">
        <v>176</v>
      </c>
      <c r="E115" s="290">
        <v>500000</v>
      </c>
      <c r="F115" s="291">
        <v>506.89</v>
      </c>
      <c r="G115" s="292">
        <v>2.7000000000000001E-3</v>
      </c>
      <c r="H115" s="307">
        <v>7.4440000000000006E-2</v>
      </c>
      <c r="I115" s="294"/>
      <c r="J115" s="274"/>
    </row>
    <row r="116" spans="1:10" ht="12.95" customHeight="1">
      <c r="A116" s="288"/>
      <c r="B116" s="289" t="s">
        <v>812</v>
      </c>
      <c r="C116" s="285" t="s">
        <v>813</v>
      </c>
      <c r="D116" s="285" t="s">
        <v>176</v>
      </c>
      <c r="E116" s="290">
        <v>500000</v>
      </c>
      <c r="F116" s="291">
        <v>506.26</v>
      </c>
      <c r="G116" s="292">
        <v>2.7000000000000001E-3</v>
      </c>
      <c r="H116" s="307">
        <v>7.5232000000000007E-2</v>
      </c>
      <c r="I116" s="294"/>
      <c r="J116" s="274"/>
    </row>
    <row r="117" spans="1:10" ht="12.95" customHeight="1">
      <c r="A117" s="288"/>
      <c r="B117" s="289" t="s">
        <v>814</v>
      </c>
      <c r="C117" s="285" t="s">
        <v>815</v>
      </c>
      <c r="D117" s="285" t="s">
        <v>176</v>
      </c>
      <c r="E117" s="290">
        <v>500000</v>
      </c>
      <c r="F117" s="291">
        <v>504.71</v>
      </c>
      <c r="G117" s="292">
        <v>2.7000000000000001E-3</v>
      </c>
      <c r="H117" s="307">
        <v>7.5207999999999997E-2</v>
      </c>
      <c r="I117" s="294"/>
      <c r="J117" s="274"/>
    </row>
    <row r="118" spans="1:10" ht="12.95" customHeight="1">
      <c r="A118" s="288"/>
      <c r="B118" s="289" t="s">
        <v>816</v>
      </c>
      <c r="C118" s="285" t="s">
        <v>817</v>
      </c>
      <c r="D118" s="285" t="s">
        <v>176</v>
      </c>
      <c r="E118" s="290">
        <v>500000</v>
      </c>
      <c r="F118" s="291">
        <v>504.05</v>
      </c>
      <c r="G118" s="292">
        <v>2.7000000000000001E-3</v>
      </c>
      <c r="H118" s="307">
        <v>7.4945999999999999E-2</v>
      </c>
      <c r="I118" s="294"/>
      <c r="J118" s="274"/>
    </row>
    <row r="119" spans="1:10" ht="12.95" customHeight="1">
      <c r="A119" s="288"/>
      <c r="B119" s="289" t="s">
        <v>818</v>
      </c>
      <c r="C119" s="285" t="s">
        <v>819</v>
      </c>
      <c r="D119" s="285" t="s">
        <v>176</v>
      </c>
      <c r="E119" s="290">
        <v>500000</v>
      </c>
      <c r="F119" s="291">
        <v>502.65</v>
      </c>
      <c r="G119" s="292">
        <v>2.7000000000000001E-3</v>
      </c>
      <c r="H119" s="307">
        <v>7.5421000000000002E-2</v>
      </c>
      <c r="I119" s="294"/>
      <c r="J119" s="274"/>
    </row>
    <row r="120" spans="1:10" ht="12.95" customHeight="1">
      <c r="A120" s="288"/>
      <c r="B120" s="289" t="s">
        <v>820</v>
      </c>
      <c r="C120" s="285" t="s">
        <v>821</v>
      </c>
      <c r="D120" s="285" t="s">
        <v>176</v>
      </c>
      <c r="E120" s="290">
        <v>500000</v>
      </c>
      <c r="F120" s="291">
        <v>499.99</v>
      </c>
      <c r="G120" s="292">
        <v>2.7000000000000001E-3</v>
      </c>
      <c r="H120" s="307">
        <v>7.1820000000000009E-2</v>
      </c>
      <c r="I120" s="294"/>
      <c r="J120" s="274"/>
    </row>
    <row r="121" spans="1:10" ht="12.95" customHeight="1">
      <c r="A121" s="288"/>
      <c r="B121" s="289" t="s">
        <v>822</v>
      </c>
      <c r="C121" s="285" t="s">
        <v>823</v>
      </c>
      <c r="D121" s="285" t="s">
        <v>176</v>
      </c>
      <c r="E121" s="290">
        <v>500000</v>
      </c>
      <c r="F121" s="291">
        <v>498.06</v>
      </c>
      <c r="G121" s="292">
        <v>2.7000000000000001E-3</v>
      </c>
      <c r="H121" s="307">
        <v>7.5430999999999998E-2</v>
      </c>
      <c r="I121" s="294"/>
      <c r="J121" s="274"/>
    </row>
    <row r="122" spans="1:10" ht="12.95" customHeight="1">
      <c r="A122" s="288"/>
      <c r="B122" s="289" t="s">
        <v>824</v>
      </c>
      <c r="C122" s="285" t="s">
        <v>825</v>
      </c>
      <c r="D122" s="285" t="s">
        <v>176</v>
      </c>
      <c r="E122" s="290">
        <v>500000</v>
      </c>
      <c r="F122" s="291">
        <v>496.73</v>
      </c>
      <c r="G122" s="292">
        <v>2.7000000000000001E-3</v>
      </c>
      <c r="H122" s="307">
        <v>7.5332999999999997E-2</v>
      </c>
      <c r="I122" s="294"/>
      <c r="J122" s="274"/>
    </row>
    <row r="123" spans="1:10" ht="12.95" customHeight="1">
      <c r="A123" s="288"/>
      <c r="B123" s="289" t="s">
        <v>826</v>
      </c>
      <c r="C123" s="285" t="s">
        <v>827</v>
      </c>
      <c r="D123" s="285" t="s">
        <v>176</v>
      </c>
      <c r="E123" s="290">
        <v>500000</v>
      </c>
      <c r="F123" s="291">
        <v>494.41</v>
      </c>
      <c r="G123" s="292">
        <v>2.7000000000000001E-3</v>
      </c>
      <c r="H123" s="307">
        <v>7.4978000000000003E-2</v>
      </c>
      <c r="I123" s="294"/>
      <c r="J123" s="274"/>
    </row>
    <row r="124" spans="1:10" ht="12.95" customHeight="1">
      <c r="A124" s="288"/>
      <c r="B124" s="289" t="s">
        <v>828</v>
      </c>
      <c r="C124" s="285" t="s">
        <v>829</v>
      </c>
      <c r="D124" s="285" t="s">
        <v>176</v>
      </c>
      <c r="E124" s="290">
        <v>500000</v>
      </c>
      <c r="F124" s="291">
        <v>494.03</v>
      </c>
      <c r="G124" s="292">
        <v>2.7000000000000001E-3</v>
      </c>
      <c r="H124" s="307">
        <v>7.5378000000000001E-2</v>
      </c>
      <c r="I124" s="294"/>
      <c r="J124" s="274"/>
    </row>
    <row r="125" spans="1:10" ht="12.95" customHeight="1">
      <c r="A125" s="288"/>
      <c r="B125" s="289" t="s">
        <v>906</v>
      </c>
      <c r="C125" s="285" t="s">
        <v>830</v>
      </c>
      <c r="D125" s="285" t="s">
        <v>509</v>
      </c>
      <c r="E125" s="290">
        <v>50000</v>
      </c>
      <c r="F125" s="291">
        <v>492.92</v>
      </c>
      <c r="G125" s="292">
        <v>2.5999999999999999E-3</v>
      </c>
      <c r="H125" s="307">
        <v>8.0999000000000002E-2</v>
      </c>
      <c r="I125" s="294"/>
      <c r="J125" s="274"/>
    </row>
    <row r="126" spans="1:10" ht="12.95" customHeight="1">
      <c r="A126" s="288"/>
      <c r="B126" s="289" t="s">
        <v>831</v>
      </c>
      <c r="C126" s="285" t="s">
        <v>832</v>
      </c>
      <c r="D126" s="285" t="s">
        <v>176</v>
      </c>
      <c r="E126" s="290">
        <v>500000</v>
      </c>
      <c r="F126" s="291">
        <v>492.78</v>
      </c>
      <c r="G126" s="292">
        <v>2.5999999999999999E-3</v>
      </c>
      <c r="H126" s="307">
        <v>7.5521000000000005E-2</v>
      </c>
      <c r="I126" s="294"/>
      <c r="J126" s="274"/>
    </row>
    <row r="127" spans="1:10" ht="12.95" customHeight="1">
      <c r="A127" s="288"/>
      <c r="B127" s="289" t="s">
        <v>833</v>
      </c>
      <c r="C127" s="285" t="s">
        <v>834</v>
      </c>
      <c r="D127" s="285" t="s">
        <v>176</v>
      </c>
      <c r="E127" s="290">
        <v>500000</v>
      </c>
      <c r="F127" s="291">
        <v>489.27</v>
      </c>
      <c r="G127" s="292">
        <v>2.5999999999999999E-3</v>
      </c>
      <c r="H127" s="307">
        <v>7.5499999999999998E-2</v>
      </c>
      <c r="I127" s="294"/>
      <c r="J127" s="274"/>
    </row>
    <row r="128" spans="1:10" ht="12.95" customHeight="1">
      <c r="A128" s="288"/>
      <c r="B128" s="289" t="s">
        <v>835</v>
      </c>
      <c r="C128" s="285" t="s">
        <v>836</v>
      </c>
      <c r="D128" s="285" t="s">
        <v>176</v>
      </c>
      <c r="E128" s="290">
        <v>500000</v>
      </c>
      <c r="F128" s="291">
        <v>483.2</v>
      </c>
      <c r="G128" s="292">
        <v>2.5999999999999999E-3</v>
      </c>
      <c r="H128" s="307">
        <v>7.5513999999999998E-2</v>
      </c>
      <c r="I128" s="294"/>
      <c r="J128" s="274"/>
    </row>
    <row r="129" spans="1:10" ht="12.95" customHeight="1">
      <c r="A129" s="288"/>
      <c r="B129" s="289" t="s">
        <v>837</v>
      </c>
      <c r="C129" s="285" t="s">
        <v>838</v>
      </c>
      <c r="D129" s="285" t="s">
        <v>176</v>
      </c>
      <c r="E129" s="290">
        <v>500000</v>
      </c>
      <c r="F129" s="291">
        <v>476.38</v>
      </c>
      <c r="G129" s="292">
        <v>2.5999999999999999E-3</v>
      </c>
      <c r="H129" s="307">
        <v>7.5298999999999991E-2</v>
      </c>
      <c r="I129" s="294"/>
      <c r="J129" s="274"/>
    </row>
    <row r="130" spans="1:10" ht="12.95" customHeight="1">
      <c r="A130" s="274"/>
      <c r="B130" s="284" t="s">
        <v>125</v>
      </c>
      <c r="C130" s="285"/>
      <c r="D130" s="285"/>
      <c r="E130" s="285"/>
      <c r="F130" s="295">
        <v>120335.08</v>
      </c>
      <c r="G130" s="296">
        <v>0.6462</v>
      </c>
      <c r="H130" s="297"/>
      <c r="I130" s="298"/>
      <c r="J130" s="274"/>
    </row>
    <row r="131" spans="1:10" ht="12.95" customHeight="1">
      <c r="A131" s="274"/>
      <c r="B131" s="299" t="s">
        <v>514</v>
      </c>
      <c r="C131" s="300"/>
      <c r="D131" s="300"/>
      <c r="E131" s="300"/>
      <c r="F131" s="297" t="s">
        <v>127</v>
      </c>
      <c r="G131" s="297" t="s">
        <v>127</v>
      </c>
      <c r="H131" s="297"/>
      <c r="I131" s="298"/>
      <c r="J131" s="274"/>
    </row>
    <row r="132" spans="1:10" ht="12.95" customHeight="1">
      <c r="A132" s="274"/>
      <c r="B132" s="299" t="s">
        <v>125</v>
      </c>
      <c r="C132" s="300"/>
      <c r="D132" s="300"/>
      <c r="E132" s="300"/>
      <c r="F132" s="297" t="s">
        <v>127</v>
      </c>
      <c r="G132" s="297" t="s">
        <v>127</v>
      </c>
      <c r="H132" s="297"/>
      <c r="I132" s="298"/>
      <c r="J132" s="274"/>
    </row>
    <row r="133" spans="1:10" ht="12.95" customHeight="1">
      <c r="A133" s="274"/>
      <c r="B133" s="299" t="s">
        <v>128</v>
      </c>
      <c r="C133" s="304"/>
      <c r="D133" s="300"/>
      <c r="E133" s="304"/>
      <c r="F133" s="295">
        <v>120335.08</v>
      </c>
      <c r="G133" s="296">
        <v>0.6462</v>
      </c>
      <c r="H133" s="297"/>
      <c r="I133" s="298"/>
      <c r="J133" s="274"/>
    </row>
    <row r="134" spans="1:10" ht="12.95" customHeight="1">
      <c r="A134" s="274"/>
      <c r="B134" s="284" t="s">
        <v>152</v>
      </c>
      <c r="C134" s="285"/>
      <c r="D134" s="285"/>
      <c r="E134" s="285"/>
      <c r="F134" s="285"/>
      <c r="G134" s="285"/>
      <c r="H134" s="286"/>
      <c r="I134" s="287"/>
      <c r="J134" s="274"/>
    </row>
    <row r="135" spans="1:10" ht="12.95" customHeight="1">
      <c r="A135" s="274"/>
      <c r="B135" s="284" t="s">
        <v>153</v>
      </c>
      <c r="C135" s="285"/>
      <c r="D135" s="285"/>
      <c r="E135" s="285"/>
      <c r="F135" s="274"/>
      <c r="G135" s="286"/>
      <c r="H135" s="286"/>
      <c r="I135" s="287"/>
      <c r="J135" s="274"/>
    </row>
    <row r="136" spans="1:10" ht="12.95" customHeight="1">
      <c r="A136" s="288"/>
      <c r="B136" s="289" t="s">
        <v>907</v>
      </c>
      <c r="C136" s="285" t="s">
        <v>839</v>
      </c>
      <c r="D136" s="285" t="s">
        <v>553</v>
      </c>
      <c r="E136" s="290">
        <v>1000</v>
      </c>
      <c r="F136" s="291">
        <v>4719.5200000000004</v>
      </c>
      <c r="G136" s="292">
        <v>2.53E-2</v>
      </c>
      <c r="H136" s="307">
        <v>7.775E-2</v>
      </c>
      <c r="I136" s="294"/>
      <c r="J136" s="274"/>
    </row>
    <row r="137" spans="1:10" ht="12.95" customHeight="1">
      <c r="A137" s="288"/>
      <c r="B137" s="289" t="s">
        <v>908</v>
      </c>
      <c r="C137" s="285" t="s">
        <v>840</v>
      </c>
      <c r="D137" s="285" t="s">
        <v>553</v>
      </c>
      <c r="E137" s="290">
        <v>600</v>
      </c>
      <c r="F137" s="291">
        <v>2834.63</v>
      </c>
      <c r="G137" s="292">
        <v>1.52E-2</v>
      </c>
      <c r="H137" s="307">
        <v>7.8E-2</v>
      </c>
      <c r="I137" s="294"/>
      <c r="J137" s="274"/>
    </row>
    <row r="138" spans="1:10" ht="12.95" customHeight="1">
      <c r="A138" s="288"/>
      <c r="B138" s="289" t="s">
        <v>909</v>
      </c>
      <c r="C138" s="285" t="s">
        <v>841</v>
      </c>
      <c r="D138" s="285" t="s">
        <v>553</v>
      </c>
      <c r="E138" s="290">
        <v>400</v>
      </c>
      <c r="F138" s="291">
        <v>1886.88</v>
      </c>
      <c r="G138" s="292">
        <v>1.01E-2</v>
      </c>
      <c r="H138" s="307">
        <v>7.8149999999999997E-2</v>
      </c>
      <c r="I138" s="294"/>
      <c r="J138" s="274"/>
    </row>
    <row r="139" spans="1:10" ht="12.95" customHeight="1">
      <c r="A139" s="288"/>
      <c r="B139" s="289" t="s">
        <v>910</v>
      </c>
      <c r="C139" s="285" t="s">
        <v>842</v>
      </c>
      <c r="D139" s="285" t="s">
        <v>553</v>
      </c>
      <c r="E139" s="290">
        <v>300</v>
      </c>
      <c r="F139" s="291">
        <v>1435.97</v>
      </c>
      <c r="G139" s="292">
        <v>7.7000000000000002E-3</v>
      </c>
      <c r="H139" s="307">
        <v>7.7498999999999998E-2</v>
      </c>
      <c r="I139" s="294"/>
      <c r="J139" s="274"/>
    </row>
    <row r="140" spans="1:10" ht="12.95" customHeight="1">
      <c r="A140" s="288"/>
      <c r="B140" s="289" t="s">
        <v>862</v>
      </c>
      <c r="C140" s="285" t="s">
        <v>164</v>
      </c>
      <c r="D140" s="285" t="s">
        <v>553</v>
      </c>
      <c r="E140" s="290">
        <v>300</v>
      </c>
      <c r="F140" s="291">
        <v>1404.85</v>
      </c>
      <c r="G140" s="292">
        <v>7.4999999999999997E-3</v>
      </c>
      <c r="H140" s="307">
        <v>7.7499999999999999E-2</v>
      </c>
      <c r="I140" s="294"/>
      <c r="J140" s="274"/>
    </row>
    <row r="141" spans="1:10" ht="12.95" customHeight="1">
      <c r="A141" s="288"/>
      <c r="B141" s="289" t="s">
        <v>911</v>
      </c>
      <c r="C141" s="285" t="s">
        <v>206</v>
      </c>
      <c r="D141" s="285" t="s">
        <v>553</v>
      </c>
      <c r="E141" s="290">
        <v>200</v>
      </c>
      <c r="F141" s="291">
        <v>976.6</v>
      </c>
      <c r="G141" s="292">
        <v>5.1999999999999998E-3</v>
      </c>
      <c r="H141" s="307">
        <v>7.8100000000000003E-2</v>
      </c>
      <c r="I141" s="294"/>
      <c r="J141" s="274"/>
    </row>
    <row r="142" spans="1:10" ht="12.95" customHeight="1">
      <c r="A142" s="288"/>
      <c r="B142" s="289" t="s">
        <v>912</v>
      </c>
      <c r="C142" s="285" t="s">
        <v>157</v>
      </c>
      <c r="D142" s="285" t="s">
        <v>555</v>
      </c>
      <c r="E142" s="290">
        <v>200</v>
      </c>
      <c r="F142" s="291">
        <v>951.13</v>
      </c>
      <c r="G142" s="292">
        <v>5.1000000000000004E-3</v>
      </c>
      <c r="H142" s="307">
        <v>7.7499999999999999E-2</v>
      </c>
      <c r="I142" s="294"/>
      <c r="J142" s="274"/>
    </row>
    <row r="143" spans="1:10" ht="12.95" customHeight="1">
      <c r="A143" s="288"/>
      <c r="B143" s="289" t="s">
        <v>913</v>
      </c>
      <c r="C143" s="285" t="s">
        <v>843</v>
      </c>
      <c r="D143" s="285" t="s">
        <v>553</v>
      </c>
      <c r="E143" s="290">
        <v>200</v>
      </c>
      <c r="F143" s="291">
        <v>938.62</v>
      </c>
      <c r="G143" s="292">
        <v>5.0000000000000001E-3</v>
      </c>
      <c r="H143" s="307">
        <v>7.7499999999999999E-2</v>
      </c>
      <c r="I143" s="294"/>
      <c r="J143" s="274"/>
    </row>
    <row r="144" spans="1:10" ht="12.95" customHeight="1">
      <c r="A144" s="274"/>
      <c r="B144" s="284" t="s">
        <v>125</v>
      </c>
      <c r="C144" s="285"/>
      <c r="D144" s="285"/>
      <c r="E144" s="285"/>
      <c r="F144" s="295">
        <v>15148.2</v>
      </c>
      <c r="G144" s="296">
        <v>8.1100000000000005E-2</v>
      </c>
      <c r="H144" s="297"/>
      <c r="I144" s="298"/>
      <c r="J144" s="274"/>
    </row>
    <row r="145" spans="1:10" ht="12.95" customHeight="1">
      <c r="A145" s="274"/>
      <c r="B145" s="284" t="s">
        <v>171</v>
      </c>
      <c r="C145" s="285"/>
      <c r="D145" s="285"/>
      <c r="E145" s="285"/>
      <c r="F145" s="274"/>
      <c r="G145" s="286"/>
      <c r="H145" s="286"/>
      <c r="I145" s="287"/>
      <c r="J145" s="274"/>
    </row>
    <row r="146" spans="1:10" ht="12.95" customHeight="1">
      <c r="A146" s="288"/>
      <c r="B146" s="289" t="s">
        <v>914</v>
      </c>
      <c r="C146" s="285" t="s">
        <v>190</v>
      </c>
      <c r="D146" s="285" t="s">
        <v>553</v>
      </c>
      <c r="E146" s="290">
        <v>500</v>
      </c>
      <c r="F146" s="291">
        <v>2474.31</v>
      </c>
      <c r="G146" s="292">
        <v>1.3299999999999999E-2</v>
      </c>
      <c r="H146" s="307">
        <v>8.2400000000000001E-2</v>
      </c>
      <c r="I146" s="294"/>
      <c r="J146" s="274"/>
    </row>
    <row r="147" spans="1:10" ht="12.95" customHeight="1">
      <c r="A147" s="274"/>
      <c r="B147" s="284" t="s">
        <v>125</v>
      </c>
      <c r="C147" s="285"/>
      <c r="D147" s="285"/>
      <c r="E147" s="285"/>
      <c r="F147" s="295">
        <v>2474.31</v>
      </c>
      <c r="G147" s="296">
        <v>1.3299999999999999E-2</v>
      </c>
      <c r="H147" s="297"/>
      <c r="I147" s="298"/>
      <c r="J147" s="274"/>
    </row>
    <row r="148" spans="1:10" ht="12.95" customHeight="1">
      <c r="A148" s="274"/>
      <c r="B148" s="284" t="s">
        <v>173</v>
      </c>
      <c r="C148" s="285"/>
      <c r="D148" s="285"/>
      <c r="E148" s="285"/>
      <c r="F148" s="274"/>
      <c r="G148" s="286"/>
      <c r="H148" s="286"/>
      <c r="I148" s="287"/>
      <c r="J148" s="274"/>
    </row>
    <row r="149" spans="1:10" ht="12.95" customHeight="1">
      <c r="A149" s="288"/>
      <c r="B149" s="289" t="s">
        <v>177</v>
      </c>
      <c r="C149" s="285" t="s">
        <v>178</v>
      </c>
      <c r="D149" s="285" t="s">
        <v>176</v>
      </c>
      <c r="E149" s="290">
        <v>1000000</v>
      </c>
      <c r="F149" s="291">
        <v>942.43</v>
      </c>
      <c r="G149" s="292">
        <v>5.1000000000000004E-3</v>
      </c>
      <c r="H149" s="307">
        <v>7.1008000000000002E-2</v>
      </c>
      <c r="I149" s="294"/>
      <c r="J149" s="274"/>
    </row>
    <row r="150" spans="1:10" ht="12.95" customHeight="1">
      <c r="A150" s="274"/>
      <c r="B150" s="284" t="s">
        <v>125</v>
      </c>
      <c r="C150" s="285"/>
      <c r="D150" s="285"/>
      <c r="E150" s="285"/>
      <c r="F150" s="295">
        <v>942.43</v>
      </c>
      <c r="G150" s="296">
        <v>5.1000000000000004E-3</v>
      </c>
      <c r="H150" s="297"/>
      <c r="I150" s="298"/>
      <c r="J150" s="274"/>
    </row>
    <row r="151" spans="1:10" ht="12.95" customHeight="1">
      <c r="A151" s="274"/>
      <c r="B151" s="299" t="s">
        <v>128</v>
      </c>
      <c r="C151" s="304"/>
      <c r="D151" s="300"/>
      <c r="E151" s="304"/>
      <c r="F151" s="295">
        <v>18564.939999999999</v>
      </c>
      <c r="G151" s="296">
        <v>9.9500000000000005E-2</v>
      </c>
      <c r="H151" s="297"/>
      <c r="I151" s="298"/>
      <c r="J151" s="274"/>
    </row>
    <row r="152" spans="1:10" ht="12.95" customHeight="1">
      <c r="A152" s="274"/>
      <c r="B152" s="284" t="s">
        <v>191</v>
      </c>
      <c r="C152" s="285"/>
      <c r="D152" s="285"/>
      <c r="E152" s="285"/>
      <c r="F152" s="285"/>
      <c r="G152" s="285"/>
      <c r="H152" s="286"/>
      <c r="I152" s="287"/>
      <c r="J152" s="274"/>
    </row>
    <row r="153" spans="1:10" ht="12.95" customHeight="1">
      <c r="A153" s="274"/>
      <c r="B153" s="284" t="s">
        <v>595</v>
      </c>
      <c r="C153" s="285"/>
      <c r="D153" s="285"/>
      <c r="E153" s="285"/>
      <c r="F153" s="274"/>
      <c r="G153" s="286"/>
      <c r="H153" s="286"/>
      <c r="I153" s="287"/>
      <c r="J153" s="274"/>
    </row>
    <row r="154" spans="1:10" ht="12.95" customHeight="1">
      <c r="A154" s="288"/>
      <c r="B154" s="289" t="s">
        <v>596</v>
      </c>
      <c r="C154" s="285" t="s">
        <v>597</v>
      </c>
      <c r="D154" s="285"/>
      <c r="E154" s="290">
        <v>4267.9859999999999</v>
      </c>
      <c r="F154" s="291">
        <v>433.35</v>
      </c>
      <c r="G154" s="292">
        <v>2.3E-3</v>
      </c>
      <c r="H154" s="307"/>
      <c r="I154" s="294"/>
      <c r="J154" s="274"/>
    </row>
    <row r="155" spans="1:10" ht="12.95" customHeight="1">
      <c r="A155" s="274"/>
      <c r="B155" s="284" t="s">
        <v>125</v>
      </c>
      <c r="C155" s="285"/>
      <c r="D155" s="285"/>
      <c r="E155" s="285"/>
      <c r="F155" s="295">
        <v>433.35</v>
      </c>
      <c r="G155" s="296">
        <v>2.3E-3</v>
      </c>
      <c r="H155" s="297"/>
      <c r="I155" s="298"/>
      <c r="J155" s="274"/>
    </row>
    <row r="156" spans="1:10" ht="12.95" customHeight="1">
      <c r="A156" s="274"/>
      <c r="B156" s="299" t="s">
        <v>128</v>
      </c>
      <c r="C156" s="304"/>
      <c r="D156" s="300"/>
      <c r="E156" s="304"/>
      <c r="F156" s="295">
        <v>433.35</v>
      </c>
      <c r="G156" s="296">
        <v>2.3E-3</v>
      </c>
      <c r="H156" s="297"/>
      <c r="I156" s="298"/>
      <c r="J156" s="274"/>
    </row>
    <row r="157" spans="1:10" ht="12.95" customHeight="1">
      <c r="A157" s="274"/>
      <c r="B157" s="284" t="s">
        <v>181</v>
      </c>
      <c r="C157" s="285"/>
      <c r="D157" s="285"/>
      <c r="E157" s="285"/>
      <c r="F157" s="285"/>
      <c r="G157" s="285"/>
      <c r="H157" s="286"/>
      <c r="I157" s="287"/>
      <c r="J157" s="274"/>
    </row>
    <row r="158" spans="1:10" ht="12.95" customHeight="1">
      <c r="A158" s="288"/>
      <c r="B158" s="289" t="s">
        <v>182</v>
      </c>
      <c r="C158" s="285"/>
      <c r="D158" s="285"/>
      <c r="E158" s="290"/>
      <c r="F158" s="291">
        <v>2895</v>
      </c>
      <c r="G158" s="292">
        <v>1.55E-2</v>
      </c>
      <c r="H158" s="307">
        <v>6.6703436991401799E-2</v>
      </c>
      <c r="I158" s="294"/>
      <c r="J158" s="274"/>
    </row>
    <row r="159" spans="1:10" ht="12.95" customHeight="1">
      <c r="A159" s="274"/>
      <c r="B159" s="284" t="s">
        <v>125</v>
      </c>
      <c r="C159" s="285"/>
      <c r="D159" s="285"/>
      <c r="E159" s="285"/>
      <c r="F159" s="295">
        <v>2895</v>
      </c>
      <c r="G159" s="296">
        <v>1.55E-2</v>
      </c>
      <c r="H159" s="297"/>
      <c r="I159" s="298"/>
      <c r="J159" s="274"/>
    </row>
    <row r="160" spans="1:10" ht="12.95" customHeight="1">
      <c r="A160" s="274"/>
      <c r="B160" s="299" t="s">
        <v>514</v>
      </c>
      <c r="C160" s="300"/>
      <c r="D160" s="300"/>
      <c r="E160" s="300"/>
      <c r="F160" s="297" t="s">
        <v>127</v>
      </c>
      <c r="G160" s="297" t="s">
        <v>127</v>
      </c>
      <c r="H160" s="297"/>
      <c r="I160" s="298"/>
      <c r="J160" s="274"/>
    </row>
    <row r="161" spans="1:10" ht="12.95" customHeight="1">
      <c r="A161" s="274"/>
      <c r="B161" s="299" t="s">
        <v>125</v>
      </c>
      <c r="C161" s="300"/>
      <c r="D161" s="300"/>
      <c r="E161" s="300"/>
      <c r="F161" s="297" t="s">
        <v>127</v>
      </c>
      <c r="G161" s="297" t="s">
        <v>127</v>
      </c>
      <c r="H161" s="297"/>
      <c r="I161" s="298"/>
      <c r="J161" s="274"/>
    </row>
    <row r="162" spans="1:10" ht="12.95" customHeight="1">
      <c r="A162" s="274"/>
      <c r="B162" s="299" t="s">
        <v>128</v>
      </c>
      <c r="C162" s="304"/>
      <c r="D162" s="300"/>
      <c r="E162" s="304"/>
      <c r="F162" s="295">
        <v>2895</v>
      </c>
      <c r="G162" s="296">
        <v>1.55E-2</v>
      </c>
      <c r="H162" s="297"/>
      <c r="I162" s="298"/>
      <c r="J162" s="274"/>
    </row>
    <row r="163" spans="1:10" ht="12.95" customHeight="1">
      <c r="A163" s="274"/>
      <c r="B163" s="299" t="s">
        <v>183</v>
      </c>
      <c r="C163" s="285"/>
      <c r="D163" s="300"/>
      <c r="E163" s="285"/>
      <c r="F163" s="308">
        <f>2674.4309756+F171</f>
        <v>1637.5109755999997</v>
      </c>
      <c r="G163" s="296">
        <f>1.46%+G171</f>
        <v>9.0000000000000011E-3</v>
      </c>
      <c r="H163" s="297"/>
      <c r="I163" s="298"/>
      <c r="J163" s="274"/>
    </row>
    <row r="164" spans="1:10" ht="12.95" customHeight="1" thickBot="1">
      <c r="A164" s="274"/>
      <c r="B164" s="309" t="s">
        <v>184</v>
      </c>
      <c r="C164" s="310"/>
      <c r="D164" s="310"/>
      <c r="E164" s="310"/>
      <c r="F164" s="311">
        <v>186259.07</v>
      </c>
      <c r="G164" s="312">
        <v>1</v>
      </c>
      <c r="H164" s="313"/>
      <c r="I164" s="314"/>
      <c r="J164" s="274"/>
    </row>
    <row r="165" spans="1:10" ht="12.95" customHeight="1">
      <c r="A165" s="274"/>
      <c r="B165" s="278"/>
      <c r="C165" s="274"/>
      <c r="D165" s="274"/>
      <c r="E165" s="274"/>
      <c r="F165" s="274"/>
      <c r="G165" s="274"/>
      <c r="H165" s="274"/>
      <c r="I165" s="274"/>
      <c r="J165" s="274"/>
    </row>
    <row r="166" spans="1:10" ht="12.95" customHeight="1" thickBot="1">
      <c r="A166" s="274"/>
      <c r="B166" s="327" t="s">
        <v>138</v>
      </c>
      <c r="C166" s="328"/>
      <c r="D166" s="328"/>
      <c r="E166" s="328"/>
      <c r="F166" s="328"/>
      <c r="G166" s="328"/>
      <c r="H166" s="328"/>
      <c r="I166" s="274"/>
    </row>
    <row r="167" spans="1:10" ht="12.95" customHeight="1">
      <c r="A167" s="274"/>
      <c r="B167" s="329" t="s">
        <v>10</v>
      </c>
      <c r="C167" s="330"/>
      <c r="D167" s="330" t="s">
        <v>444</v>
      </c>
      <c r="E167" s="330" t="s">
        <v>13</v>
      </c>
      <c r="F167" s="350" t="s">
        <v>850</v>
      </c>
      <c r="G167" s="330" t="s">
        <v>851</v>
      </c>
      <c r="H167" s="331" t="s">
        <v>875</v>
      </c>
      <c r="I167" s="274"/>
    </row>
    <row r="168" spans="1:10" ht="12.95" customHeight="1">
      <c r="A168" s="274"/>
      <c r="B168" s="449" t="s">
        <v>139</v>
      </c>
      <c r="C168" s="285"/>
      <c r="D168" s="285"/>
      <c r="E168" s="285"/>
      <c r="F168" s="274"/>
      <c r="G168" s="286"/>
      <c r="H168" s="450"/>
      <c r="I168" s="274"/>
    </row>
    <row r="169" spans="1:10" ht="12.95" customHeight="1">
      <c r="A169" s="288"/>
      <c r="B169" s="451" t="s">
        <v>149</v>
      </c>
      <c r="C169" s="285"/>
      <c r="D169" s="285"/>
      <c r="E169" s="290">
        <v>-108300</v>
      </c>
      <c r="F169" s="291">
        <v>-1036.92</v>
      </c>
      <c r="G169" s="292">
        <v>-5.5999999999999999E-3</v>
      </c>
      <c r="H169" s="452"/>
      <c r="I169" s="274"/>
    </row>
    <row r="170" spans="1:10" ht="12.95" customHeight="1">
      <c r="A170" s="274"/>
      <c r="B170" s="449" t="s">
        <v>125</v>
      </c>
      <c r="C170" s="285"/>
      <c r="D170" s="285"/>
      <c r="E170" s="285"/>
      <c r="F170" s="295">
        <v>-1036.92</v>
      </c>
      <c r="G170" s="296">
        <v>-5.5999999999999999E-3</v>
      </c>
      <c r="H170" s="453"/>
      <c r="I170" s="274"/>
    </row>
    <row r="171" spans="1:10" ht="12.95" customHeight="1" thickBot="1">
      <c r="A171" s="274"/>
      <c r="B171" s="454" t="s">
        <v>128</v>
      </c>
      <c r="C171" s="455"/>
      <c r="D171" s="456"/>
      <c r="E171" s="455"/>
      <c r="F171" s="457">
        <v>-1036.92</v>
      </c>
      <c r="G171" s="458">
        <v>-5.5999999999999999E-3</v>
      </c>
      <c r="H171" s="459"/>
      <c r="I171" s="274"/>
    </row>
    <row r="172" spans="1:10" ht="12.95" customHeight="1">
      <c r="A172" s="274"/>
      <c r="B172" s="275"/>
      <c r="C172" s="274"/>
      <c r="D172" s="274"/>
      <c r="E172" s="274"/>
      <c r="F172" s="274"/>
      <c r="G172" s="274"/>
      <c r="H172" s="274"/>
      <c r="I172" s="274"/>
      <c r="J172" s="274"/>
    </row>
    <row r="173" spans="1:10" ht="12.95" customHeight="1">
      <c r="A173" s="274"/>
      <c r="B173" s="275"/>
      <c r="C173" s="274"/>
      <c r="D173" s="274"/>
      <c r="E173" s="274"/>
      <c r="F173" s="274"/>
      <c r="G173" s="274"/>
      <c r="H173" s="274"/>
      <c r="I173" s="274"/>
      <c r="J173" s="274"/>
    </row>
    <row r="174" spans="1:10" ht="12.95" customHeight="1">
      <c r="A174" s="274"/>
      <c r="B174" s="275" t="s">
        <v>186</v>
      </c>
      <c r="C174" s="274"/>
      <c r="D174" s="274"/>
      <c r="E174" s="274"/>
      <c r="F174" s="274"/>
      <c r="G174" s="274"/>
      <c r="H174" s="274"/>
      <c r="I174" s="274"/>
      <c r="J174" s="274"/>
    </row>
    <row r="175" spans="1:10" ht="12.95" customHeight="1">
      <c r="A175" s="274"/>
      <c r="B175" s="275" t="s">
        <v>188</v>
      </c>
      <c r="C175" s="274"/>
      <c r="D175" s="274"/>
      <c r="E175" s="274"/>
      <c r="F175" s="274"/>
      <c r="G175" s="274"/>
      <c r="H175" s="274"/>
      <c r="I175" s="274"/>
      <c r="J175" s="274"/>
    </row>
    <row r="176" spans="1:10" ht="12.95" customHeight="1">
      <c r="A176" s="274"/>
      <c r="B176" s="676" t="s">
        <v>189</v>
      </c>
      <c r="C176" s="676"/>
      <c r="D176" s="676"/>
      <c r="E176" s="274"/>
      <c r="F176" s="274"/>
      <c r="G176" s="274"/>
      <c r="H176" s="274"/>
      <c r="I176" s="274"/>
      <c r="J176" s="274"/>
    </row>
    <row r="177" spans="1:10" ht="13.35" customHeight="1" thickBot="1">
      <c r="A177" s="274"/>
      <c r="B177" s="275"/>
      <c r="C177" s="274"/>
      <c r="D177" s="274"/>
      <c r="E177" s="274"/>
      <c r="F177" s="274"/>
      <c r="G177" s="274"/>
      <c r="H177" s="274"/>
      <c r="I177" s="274"/>
      <c r="J177" s="274"/>
    </row>
    <row r="178" spans="1:10">
      <c r="B178" s="115" t="s">
        <v>424</v>
      </c>
      <c r="C178" s="116"/>
      <c r="D178" s="117"/>
      <c r="E178" s="118"/>
      <c r="F178" s="119"/>
      <c r="G178" s="119"/>
      <c r="H178" s="120"/>
      <c r="I178" s="121"/>
      <c r="J178" s="121"/>
    </row>
    <row r="179" spans="1:10" ht="15.75" thickBot="1">
      <c r="B179" s="122" t="s">
        <v>425</v>
      </c>
      <c r="C179" s="65"/>
      <c r="D179" s="123"/>
      <c r="E179" s="123"/>
      <c r="F179" s="65"/>
      <c r="G179" s="124"/>
      <c r="H179" s="125"/>
      <c r="I179" s="121"/>
      <c r="J179" s="121"/>
    </row>
    <row r="180" spans="1:10" ht="36">
      <c r="B180" s="677" t="s">
        <v>426</v>
      </c>
      <c r="C180" s="679" t="s">
        <v>427</v>
      </c>
      <c r="D180" s="126" t="s">
        <v>428</v>
      </c>
      <c r="E180" s="126" t="s">
        <v>428</v>
      </c>
      <c r="F180" s="127" t="s">
        <v>429</v>
      </c>
      <c r="G180" s="124"/>
      <c r="H180" s="125"/>
      <c r="I180" s="121"/>
      <c r="J180" s="121"/>
    </row>
    <row r="181" spans="1:10">
      <c r="B181" s="678"/>
      <c r="C181" s="680"/>
      <c r="D181" s="128" t="s">
        <v>430</v>
      </c>
      <c r="E181" s="128" t="s">
        <v>431</v>
      </c>
      <c r="F181" s="129" t="s">
        <v>430</v>
      </c>
      <c r="G181" s="124"/>
      <c r="H181" s="125"/>
      <c r="I181" s="121"/>
      <c r="J181" s="121"/>
    </row>
    <row r="182" spans="1:10" ht="15.75" thickBot="1">
      <c r="B182" s="130" t="s">
        <v>127</v>
      </c>
      <c r="C182" s="131" t="s">
        <v>127</v>
      </c>
      <c r="D182" s="131" t="s">
        <v>127</v>
      </c>
      <c r="E182" s="131" t="s">
        <v>127</v>
      </c>
      <c r="F182" s="132" t="s">
        <v>127</v>
      </c>
      <c r="G182" s="124"/>
      <c r="H182" s="125"/>
      <c r="I182" s="121"/>
      <c r="J182" s="121"/>
    </row>
    <row r="183" spans="1:10">
      <c r="B183" s="133" t="s">
        <v>432</v>
      </c>
      <c r="C183" s="134"/>
      <c r="D183" s="134"/>
      <c r="E183" s="134"/>
      <c r="F183" s="134"/>
      <c r="G183" s="124"/>
      <c r="H183" s="125"/>
      <c r="I183" s="121"/>
      <c r="J183" s="121"/>
    </row>
    <row r="184" spans="1:10">
      <c r="B184" s="135"/>
      <c r="C184" s="65"/>
      <c r="D184" s="65"/>
      <c r="E184" s="65"/>
      <c r="F184" s="65"/>
      <c r="G184" s="124"/>
      <c r="H184" s="125"/>
      <c r="I184" s="121"/>
      <c r="J184" s="121"/>
    </row>
    <row r="185" spans="1:10" ht="15.75" thickBot="1">
      <c r="B185" s="135" t="s">
        <v>515</v>
      </c>
      <c r="C185" s="65"/>
      <c r="D185" s="65"/>
      <c r="E185" s="65"/>
      <c r="F185" s="65"/>
      <c r="G185" s="124"/>
      <c r="H185" s="125"/>
      <c r="I185" s="121"/>
      <c r="J185" s="121"/>
    </row>
    <row r="186" spans="1:10">
      <c r="B186" s="136" t="s">
        <v>516</v>
      </c>
      <c r="C186" s="479" t="s">
        <v>849</v>
      </c>
      <c r="D186" s="480" t="s">
        <v>517</v>
      </c>
      <c r="E186" s="65"/>
      <c r="F186" s="65"/>
      <c r="G186" s="124"/>
      <c r="H186" s="125"/>
      <c r="I186" s="121"/>
      <c r="J186" s="121"/>
    </row>
    <row r="187" spans="1:10">
      <c r="B187" s="137" t="s">
        <v>437</v>
      </c>
      <c r="C187" s="138"/>
      <c r="D187" s="139"/>
      <c r="E187" s="65"/>
      <c r="F187" s="65"/>
      <c r="G187" s="124"/>
      <c r="H187" s="125"/>
      <c r="I187" s="121"/>
      <c r="J187" s="121"/>
    </row>
    <row r="188" spans="1:10">
      <c r="B188" s="137" t="s">
        <v>518</v>
      </c>
      <c r="C188" s="139">
        <v>13.1152</v>
      </c>
      <c r="D188" s="139">
        <v>13.309799999999999</v>
      </c>
      <c r="E188" s="65"/>
      <c r="F188" s="65"/>
      <c r="G188" s="124"/>
      <c r="H188" s="125"/>
      <c r="I188" s="121"/>
      <c r="J188" s="121"/>
    </row>
    <row r="189" spans="1:10">
      <c r="B189" s="137" t="s">
        <v>915</v>
      </c>
      <c r="C189" s="139">
        <v>10.6084</v>
      </c>
      <c r="D189" s="139">
        <v>10.702500000000001</v>
      </c>
      <c r="E189" s="65"/>
      <c r="F189" s="65"/>
      <c r="G189" s="140"/>
      <c r="H189" s="125"/>
      <c r="I189" s="121"/>
      <c r="J189" s="121"/>
    </row>
    <row r="190" spans="1:10">
      <c r="B190" s="137" t="s">
        <v>438</v>
      </c>
      <c r="C190" s="139"/>
      <c r="D190" s="139"/>
      <c r="E190" s="65"/>
      <c r="F190" s="65"/>
      <c r="G190" s="124"/>
      <c r="H190" s="125"/>
      <c r="I190" s="121"/>
      <c r="J190" s="121"/>
    </row>
    <row r="191" spans="1:10">
      <c r="B191" s="137" t="s">
        <v>519</v>
      </c>
      <c r="C191" s="139">
        <v>13.010400000000001</v>
      </c>
      <c r="D191" s="139">
        <v>13.2003</v>
      </c>
      <c r="E191" s="65"/>
      <c r="F191" s="65"/>
      <c r="G191" s="140"/>
      <c r="H191" s="125"/>
      <c r="I191" s="121"/>
      <c r="J191" s="121"/>
    </row>
    <row r="192" spans="1:10" ht="15.75" thickBot="1">
      <c r="B192" s="141" t="s">
        <v>916</v>
      </c>
      <c r="C192" s="142">
        <v>10.697900000000001</v>
      </c>
      <c r="D192" s="142">
        <v>10.7727</v>
      </c>
      <c r="E192" s="65"/>
      <c r="F192" s="65"/>
      <c r="G192" s="140"/>
      <c r="H192" s="125"/>
      <c r="I192" s="121"/>
      <c r="J192" s="121"/>
    </row>
    <row r="193" spans="2:10">
      <c r="B193" s="122"/>
      <c r="C193" s="65"/>
      <c r="D193" s="65"/>
      <c r="E193" s="65"/>
      <c r="F193" s="65"/>
      <c r="G193" s="124"/>
      <c r="H193" s="125"/>
      <c r="I193" s="121"/>
      <c r="J193" s="121"/>
    </row>
    <row r="194" spans="2:10">
      <c r="B194" s="135" t="s">
        <v>844</v>
      </c>
      <c r="C194" s="143"/>
      <c r="D194" s="143"/>
      <c r="E194" s="143"/>
      <c r="F194" s="65"/>
      <c r="G194" s="124"/>
      <c r="H194" s="125"/>
      <c r="I194" s="121"/>
      <c r="J194" s="121"/>
    </row>
    <row r="195" spans="2:10">
      <c r="B195" s="135"/>
      <c r="C195" s="143"/>
      <c r="D195" s="143"/>
      <c r="E195" s="143"/>
      <c r="F195" s="65"/>
      <c r="G195" s="124"/>
      <c r="H195" s="125"/>
      <c r="I195" s="121"/>
      <c r="J195" s="121"/>
    </row>
    <row r="196" spans="2:10" ht="24">
      <c r="B196" s="315" t="s">
        <v>607</v>
      </c>
      <c r="C196" s="316" t="s">
        <v>620</v>
      </c>
      <c r="D196" s="316" t="s">
        <v>609</v>
      </c>
      <c r="E196" s="316" t="s">
        <v>614</v>
      </c>
      <c r="F196" s="65"/>
      <c r="G196" s="124"/>
      <c r="H196" s="125"/>
      <c r="I196" s="121"/>
      <c r="J196" s="121"/>
    </row>
    <row r="197" spans="2:10" ht="24">
      <c r="B197" s="317" t="s">
        <v>611</v>
      </c>
      <c r="C197" s="318" t="s">
        <v>621</v>
      </c>
      <c r="D197" s="319">
        <v>6.360143E-2</v>
      </c>
      <c r="E197" s="319">
        <v>6.360143E-2</v>
      </c>
      <c r="F197" s="65"/>
      <c r="G197" s="124"/>
      <c r="H197" s="125"/>
      <c r="I197" s="121"/>
      <c r="J197" s="121"/>
    </row>
    <row r="198" spans="2:10" ht="24">
      <c r="B198" s="317" t="s">
        <v>611</v>
      </c>
      <c r="C198" s="318" t="s">
        <v>623</v>
      </c>
      <c r="D198" s="319">
        <v>8.1727499999999995E-2</v>
      </c>
      <c r="E198" s="319">
        <v>8.1727499999999995E-2</v>
      </c>
      <c r="F198" s="65"/>
      <c r="G198" s="124"/>
      <c r="H198" s="125"/>
      <c r="I198" s="121"/>
      <c r="J198" s="121"/>
    </row>
    <row r="199" spans="2:10">
      <c r="B199" s="320"/>
      <c r="C199" s="264"/>
      <c r="D199" s="321"/>
      <c r="E199" s="321"/>
      <c r="F199" s="65"/>
      <c r="G199" s="124"/>
      <c r="H199" s="125"/>
      <c r="I199" s="121"/>
      <c r="J199" s="121"/>
    </row>
    <row r="200" spans="2:10" ht="30" customHeight="1">
      <c r="B200" s="663" t="s">
        <v>624</v>
      </c>
      <c r="C200" s="664"/>
      <c r="D200" s="664"/>
      <c r="E200" s="664"/>
      <c r="F200" s="664"/>
      <c r="G200" s="664"/>
      <c r="H200" s="665"/>
      <c r="I200" s="121"/>
      <c r="J200" s="121"/>
    </row>
    <row r="201" spans="2:10">
      <c r="B201" s="320"/>
      <c r="C201" s="264"/>
      <c r="D201" s="321"/>
      <c r="E201" s="321"/>
      <c r="F201" s="65"/>
      <c r="G201" s="124"/>
      <c r="H201" s="125"/>
      <c r="I201" s="121"/>
      <c r="J201" s="121"/>
    </row>
    <row r="202" spans="2:10">
      <c r="B202" s="135" t="s">
        <v>521</v>
      </c>
      <c r="C202" s="143"/>
      <c r="E202" s="143"/>
      <c r="F202" s="65"/>
      <c r="G202" s="124"/>
      <c r="H202" s="125"/>
      <c r="I202" s="121"/>
      <c r="J202" s="121"/>
    </row>
    <row r="203" spans="2:10">
      <c r="B203" s="135"/>
      <c r="C203" s="143"/>
      <c r="E203" s="143"/>
      <c r="F203" s="65"/>
      <c r="G203" s="124"/>
      <c r="H203" s="125"/>
      <c r="I203" s="121"/>
      <c r="J203" s="121"/>
    </row>
    <row r="204" spans="2:10">
      <c r="B204" s="135" t="s">
        <v>845</v>
      </c>
      <c r="C204" s="143"/>
      <c r="E204" s="143"/>
      <c r="F204" s="65"/>
      <c r="G204" s="124"/>
      <c r="H204" s="125"/>
      <c r="I204" s="121"/>
      <c r="J204" s="121"/>
    </row>
    <row r="205" spans="2:10">
      <c r="B205" s="150" t="s">
        <v>439</v>
      </c>
      <c r="C205" s="143"/>
      <c r="E205" s="143"/>
      <c r="F205" s="65"/>
      <c r="G205" s="124"/>
      <c r="H205" s="125"/>
      <c r="I205" s="121"/>
      <c r="J205" s="121"/>
    </row>
    <row r="206" spans="2:10">
      <c r="B206" s="150"/>
      <c r="C206" s="143"/>
      <c r="F206" s="65"/>
      <c r="G206" s="124"/>
      <c r="H206" s="125"/>
      <c r="I206" s="121"/>
      <c r="J206" s="121"/>
    </row>
    <row r="207" spans="2:10">
      <c r="B207" s="135" t="s">
        <v>523</v>
      </c>
      <c r="C207" s="143"/>
      <c r="F207" s="65"/>
      <c r="G207" s="124"/>
      <c r="H207" s="125"/>
      <c r="I207" s="121"/>
      <c r="J207" s="121"/>
    </row>
    <row r="208" spans="2:10">
      <c r="B208" s="135"/>
      <c r="C208" s="143"/>
      <c r="F208" s="65"/>
      <c r="G208" s="124"/>
      <c r="H208" s="125"/>
      <c r="I208" s="121"/>
      <c r="J208" s="121"/>
    </row>
    <row r="209" spans="2:10">
      <c r="B209" s="135" t="s">
        <v>524</v>
      </c>
      <c r="C209" s="143"/>
      <c r="F209" s="65"/>
      <c r="G209" s="124"/>
      <c r="H209" s="125"/>
      <c r="I209" s="121"/>
      <c r="J209" s="121"/>
    </row>
    <row r="210" spans="2:10">
      <c r="B210" s="151"/>
      <c r="C210" s="143"/>
      <c r="D210" s="143"/>
      <c r="F210" s="65"/>
      <c r="G210" s="124"/>
      <c r="H210" s="125"/>
      <c r="I210" s="121"/>
      <c r="J210" s="121"/>
    </row>
    <row r="211" spans="2:10">
      <c r="B211" s="135" t="s">
        <v>846</v>
      </c>
      <c r="C211" s="143"/>
      <c r="D211" s="143"/>
      <c r="E211" s="143"/>
      <c r="F211" s="65"/>
      <c r="G211" s="124"/>
      <c r="H211" s="125"/>
      <c r="I211" s="121"/>
      <c r="J211" s="121"/>
    </row>
    <row r="212" spans="2:10">
      <c r="B212" s="135"/>
      <c r="C212" s="143"/>
      <c r="D212" s="143"/>
      <c r="E212" s="143"/>
      <c r="F212" s="65"/>
      <c r="G212" s="124"/>
      <c r="H212" s="125"/>
      <c r="I212" s="121"/>
      <c r="J212" s="121"/>
    </row>
    <row r="213" spans="2:10">
      <c r="B213" s="135" t="s">
        <v>525</v>
      </c>
      <c r="C213" s="143"/>
      <c r="D213" s="143"/>
      <c r="E213" s="143"/>
      <c r="F213" s="65"/>
      <c r="G213" s="124"/>
      <c r="H213" s="125"/>
      <c r="I213" s="121"/>
      <c r="J213" s="121"/>
    </row>
    <row r="214" spans="2:10">
      <c r="B214" s="135"/>
      <c r="C214" s="143"/>
      <c r="D214" s="143"/>
      <c r="E214" s="143"/>
      <c r="F214" s="65"/>
      <c r="G214" s="124"/>
      <c r="H214" s="125"/>
      <c r="I214" s="121"/>
      <c r="J214" s="121"/>
    </row>
    <row r="215" spans="2:10" ht="15.75" thickBot="1">
      <c r="B215" s="135" t="s">
        <v>526</v>
      </c>
      <c r="C215" s="143"/>
      <c r="D215" s="143"/>
      <c r="E215" s="143"/>
      <c r="F215" s="65"/>
      <c r="H215" s="125"/>
      <c r="I215" s="121"/>
      <c r="J215" s="121"/>
    </row>
    <row r="216" spans="2:10">
      <c r="B216" s="152" t="s">
        <v>527</v>
      </c>
      <c r="C216" s="153"/>
      <c r="D216" s="153"/>
      <c r="E216" s="153"/>
      <c r="F216" s="154">
        <v>0.51</v>
      </c>
      <c r="H216" s="125"/>
      <c r="I216" s="121"/>
      <c r="J216" s="121"/>
    </row>
    <row r="217" spans="2:10">
      <c r="B217" s="155" t="s">
        <v>528</v>
      </c>
      <c r="C217" s="156"/>
      <c r="D217" s="156"/>
      <c r="E217" s="156"/>
      <c r="F217" s="157">
        <f>64.62-F220</f>
        <v>60.38</v>
      </c>
      <c r="H217" s="125"/>
      <c r="I217" s="121"/>
      <c r="J217" s="121"/>
    </row>
    <row r="218" spans="2:10">
      <c r="B218" s="155" t="s">
        <v>529</v>
      </c>
      <c r="C218" s="156"/>
      <c r="D218" s="156"/>
      <c r="E218" s="156"/>
      <c r="F218" s="157">
        <v>9.44</v>
      </c>
      <c r="H218" s="125"/>
      <c r="I218" s="121"/>
      <c r="J218" s="121"/>
    </row>
    <row r="219" spans="2:10">
      <c r="B219" s="155" t="s">
        <v>530</v>
      </c>
      <c r="C219" s="156"/>
      <c r="D219" s="156"/>
      <c r="E219" s="156"/>
      <c r="F219" s="157">
        <f>(G26)*100</f>
        <v>22.749815046434758</v>
      </c>
      <c r="G219" s="158"/>
      <c r="H219" s="125"/>
      <c r="I219" s="121"/>
      <c r="J219" s="121"/>
    </row>
    <row r="220" spans="2:10">
      <c r="B220" s="155" t="s">
        <v>531</v>
      </c>
      <c r="C220" s="156"/>
      <c r="D220" s="156"/>
      <c r="E220" s="156"/>
      <c r="F220" s="157">
        <v>4.24</v>
      </c>
      <c r="G220" s="159"/>
      <c r="H220" s="125"/>
      <c r="I220" s="121"/>
      <c r="J220" s="121"/>
    </row>
    <row r="221" spans="2:10" ht="15.75" thickBot="1">
      <c r="B221" s="160" t="s">
        <v>532</v>
      </c>
      <c r="C221" s="161"/>
      <c r="D221" s="161"/>
      <c r="E221" s="161"/>
      <c r="F221" s="162">
        <f>(G155+G158+G163)*100</f>
        <v>2.68</v>
      </c>
      <c r="G221" s="159"/>
      <c r="H221" s="125"/>
      <c r="I221" s="121"/>
      <c r="J221" s="121"/>
    </row>
    <row r="222" spans="2:10">
      <c r="B222" s="135"/>
      <c r="C222" s="143"/>
      <c r="D222" s="143"/>
      <c r="E222" s="143"/>
      <c r="F222" s="163"/>
      <c r="G222" s="124"/>
      <c r="H222" s="125"/>
      <c r="I222" s="121"/>
      <c r="J222" s="121"/>
    </row>
    <row r="223" spans="2:10">
      <c r="B223" s="135"/>
      <c r="C223" s="143"/>
      <c r="D223" s="143"/>
      <c r="E223" s="143"/>
      <c r="F223" s="65"/>
      <c r="G223" s="124"/>
      <c r="H223" s="125"/>
      <c r="I223" s="121"/>
      <c r="J223" s="121"/>
    </row>
    <row r="224" spans="2:10">
      <c r="B224" s="135" t="s">
        <v>533</v>
      </c>
      <c r="C224" s="143"/>
      <c r="D224" s="143"/>
      <c r="E224" s="143"/>
      <c r="F224" s="65"/>
      <c r="G224" s="124"/>
      <c r="H224" s="125"/>
      <c r="I224" s="121"/>
      <c r="J224" s="121"/>
    </row>
    <row r="225" spans="2:10">
      <c r="B225" s="155" t="s">
        <v>534</v>
      </c>
      <c r="C225" s="164"/>
      <c r="D225" s="164"/>
      <c r="E225" s="164"/>
      <c r="F225" s="165">
        <f>F216+F217</f>
        <v>60.89</v>
      </c>
      <c r="G225" s="166"/>
      <c r="H225" s="125"/>
      <c r="I225" s="121"/>
      <c r="J225" s="121"/>
    </row>
    <row r="226" spans="2:10">
      <c r="B226" s="155" t="s">
        <v>535</v>
      </c>
      <c r="C226" s="164"/>
      <c r="D226" s="164"/>
      <c r="E226" s="164"/>
      <c r="F226" s="165">
        <f>F220</f>
        <v>4.24</v>
      </c>
      <c r="G226" s="166"/>
      <c r="H226" s="125"/>
      <c r="I226" s="121"/>
      <c r="J226" s="121"/>
    </row>
    <row r="227" spans="2:10">
      <c r="B227" s="155" t="s">
        <v>536</v>
      </c>
      <c r="C227" s="164"/>
      <c r="D227" s="164"/>
      <c r="E227" s="164"/>
      <c r="F227" s="165">
        <f>F219</f>
        <v>22.749815046434758</v>
      </c>
      <c r="G227" s="167"/>
      <c r="H227" s="125"/>
      <c r="I227" s="121"/>
      <c r="J227" s="121"/>
    </row>
    <row r="228" spans="2:10">
      <c r="B228" s="155" t="s">
        <v>537</v>
      </c>
      <c r="C228" s="164"/>
      <c r="D228" s="164"/>
      <c r="E228" s="164"/>
      <c r="F228" s="165">
        <f>F218</f>
        <v>9.44</v>
      </c>
      <c r="G228" s="167"/>
      <c r="H228" s="125"/>
      <c r="I228" s="121"/>
      <c r="J228" s="121"/>
    </row>
    <row r="229" spans="2:10">
      <c r="B229" s="155" t="s">
        <v>532</v>
      </c>
      <c r="C229" s="164"/>
      <c r="D229" s="164"/>
      <c r="E229" s="164"/>
      <c r="F229" s="165">
        <f>F221</f>
        <v>2.68</v>
      </c>
      <c r="G229" s="166"/>
      <c r="H229" s="460"/>
      <c r="I229" s="121"/>
      <c r="J229" s="121"/>
    </row>
    <row r="230" spans="2:10">
      <c r="B230" s="135"/>
      <c r="C230" s="168"/>
      <c r="D230" s="168"/>
      <c r="E230" s="168"/>
      <c r="F230" s="169"/>
      <c r="G230" s="124"/>
      <c r="H230" s="125"/>
      <c r="I230" s="121"/>
      <c r="J230" s="121"/>
    </row>
    <row r="231" spans="2:10">
      <c r="B231" s="135" t="s">
        <v>468</v>
      </c>
      <c r="C231" s="168"/>
      <c r="D231" s="168"/>
      <c r="E231" s="168"/>
      <c r="F231" s="170"/>
      <c r="G231" s="124"/>
      <c r="H231" s="125"/>
      <c r="I231" s="121"/>
      <c r="J231" s="121"/>
    </row>
    <row r="232" spans="2:10" ht="15.75" thickBot="1">
      <c r="B232" s="171"/>
      <c r="C232" s="172"/>
      <c r="D232" s="172"/>
      <c r="E232" s="173"/>
      <c r="F232" s="174"/>
      <c r="G232" s="173"/>
      <c r="H232" s="175"/>
      <c r="I232" s="121"/>
      <c r="J232" s="121"/>
    </row>
    <row r="233" spans="2:10">
      <c r="B233" s="176" t="s">
        <v>538</v>
      </c>
      <c r="C233" s="177"/>
      <c r="D233" s="177"/>
      <c r="E233" s="177"/>
      <c r="F233" s="178"/>
      <c r="G233" s="179"/>
      <c r="H233" s="120"/>
      <c r="I233" s="121"/>
      <c r="J233" s="121"/>
    </row>
    <row r="234" spans="2:10">
      <c r="B234" s="135"/>
      <c r="C234" s="168"/>
      <c r="D234" s="168"/>
      <c r="E234" s="168"/>
      <c r="F234" s="170"/>
      <c r="G234" s="124"/>
      <c r="H234" s="125"/>
      <c r="I234" s="121"/>
      <c r="J234" s="121"/>
    </row>
    <row r="235" spans="2:10">
      <c r="B235" s="180" t="s">
        <v>539</v>
      </c>
      <c r="C235" s="181"/>
      <c r="D235" s="181"/>
      <c r="E235" s="181"/>
      <c r="F235" s="182"/>
      <c r="G235" s="124"/>
      <c r="H235" s="125"/>
      <c r="I235" s="121"/>
      <c r="J235" s="121"/>
    </row>
    <row r="236" spans="2:10" ht="78.75">
      <c r="B236" s="183" t="s">
        <v>442</v>
      </c>
      <c r="C236" s="184" t="s">
        <v>443</v>
      </c>
      <c r="D236" s="184" t="s">
        <v>444</v>
      </c>
      <c r="E236" s="184" t="s">
        <v>445</v>
      </c>
      <c r="F236" s="184" t="s">
        <v>446</v>
      </c>
      <c r="G236" s="184" t="s">
        <v>447</v>
      </c>
      <c r="H236" s="125"/>
      <c r="I236" s="121"/>
      <c r="J236" s="121"/>
    </row>
    <row r="237" spans="2:10" ht="15.75">
      <c r="B237" s="185" t="s">
        <v>95</v>
      </c>
      <c r="C237" s="70">
        <v>45379</v>
      </c>
      <c r="D237" s="71" t="s">
        <v>449</v>
      </c>
      <c r="E237" s="165">
        <v>945.62432640812563</v>
      </c>
      <c r="F237" s="322">
        <v>957.45</v>
      </c>
      <c r="G237" s="681">
        <v>194.32570000000001</v>
      </c>
      <c r="H237" s="125"/>
      <c r="I237" s="121"/>
      <c r="J237" s="121"/>
    </row>
    <row r="238" spans="2:10" ht="15.75">
      <c r="B238" s="185"/>
      <c r="C238" s="70"/>
      <c r="D238" s="71"/>
      <c r="E238" s="165"/>
      <c r="F238" s="322"/>
      <c r="G238" s="682"/>
      <c r="H238" s="125"/>
      <c r="I238" s="121"/>
      <c r="J238" s="121"/>
    </row>
    <row r="239" spans="2:10">
      <c r="B239" s="185" t="s">
        <v>847</v>
      </c>
      <c r="C239" s="64"/>
      <c r="D239" s="64"/>
      <c r="E239" s="186"/>
      <c r="F239" s="186"/>
      <c r="G239" s="187"/>
      <c r="H239" s="125"/>
      <c r="I239" s="121"/>
      <c r="J239" s="121"/>
    </row>
    <row r="240" spans="2:10">
      <c r="B240" s="150"/>
      <c r="C240" s="65"/>
      <c r="D240" s="65"/>
      <c r="E240" s="188"/>
      <c r="F240" s="188"/>
      <c r="G240" s="189"/>
      <c r="H240" s="125"/>
      <c r="I240" s="121"/>
      <c r="J240" s="121"/>
    </row>
    <row r="241" spans="2:10">
      <c r="B241" s="462" t="s">
        <v>546</v>
      </c>
      <c r="C241" s="463"/>
      <c r="D241" s="464"/>
      <c r="E241" s="371"/>
      <c r="F241" s="371"/>
      <c r="G241" s="371"/>
      <c r="H241" s="461"/>
      <c r="I241" s="192"/>
      <c r="J241" s="192"/>
    </row>
    <row r="242" spans="2:10">
      <c r="B242" s="465" t="s">
        <v>451</v>
      </c>
      <c r="C242" s="370"/>
      <c r="D242" s="370"/>
      <c r="E242" s="370"/>
      <c r="F242" s="371"/>
      <c r="G242" s="371"/>
      <c r="H242" s="461"/>
      <c r="I242" s="192"/>
      <c r="J242" s="192"/>
    </row>
    <row r="243" spans="2:10">
      <c r="B243" s="465" t="s">
        <v>452</v>
      </c>
      <c r="C243" s="370"/>
      <c r="D243" s="370"/>
      <c r="E243" s="409">
        <v>110</v>
      </c>
      <c r="F243" s="410"/>
      <c r="G243" s="410"/>
      <c r="H243" s="461"/>
      <c r="I243" s="192"/>
      <c r="J243" s="192"/>
    </row>
    <row r="244" spans="2:10">
      <c r="B244" s="465" t="s">
        <v>453</v>
      </c>
      <c r="C244" s="370"/>
      <c r="D244" s="370"/>
      <c r="E244" s="409"/>
      <c r="F244" s="410"/>
      <c r="G244" s="410"/>
      <c r="H244" s="461"/>
      <c r="I244" s="192"/>
      <c r="J244" s="192"/>
    </row>
    <row r="245" spans="2:10">
      <c r="B245" s="465" t="s">
        <v>454</v>
      </c>
      <c r="C245" s="370"/>
      <c r="D245" s="370"/>
      <c r="E245" s="409"/>
      <c r="F245" s="410"/>
      <c r="G245" s="410"/>
      <c r="H245" s="461"/>
      <c r="I245" s="192"/>
      <c r="J245" s="192"/>
    </row>
    <row r="246" spans="2:10">
      <c r="B246" s="465" t="s">
        <v>455</v>
      </c>
      <c r="C246" s="370"/>
      <c r="D246" s="370"/>
      <c r="E246" s="409"/>
      <c r="F246" s="410"/>
      <c r="G246" s="410"/>
      <c r="H246" s="461"/>
      <c r="I246" s="192"/>
      <c r="J246" s="192"/>
    </row>
    <row r="247" spans="2:10">
      <c r="B247" s="465" t="s">
        <v>456</v>
      </c>
      <c r="C247" s="370"/>
      <c r="D247" s="370"/>
      <c r="E247" s="409">
        <v>146628219.06999999</v>
      </c>
      <c r="F247" s="410"/>
      <c r="G247" s="410"/>
      <c r="H247" s="461"/>
      <c r="I247" s="192"/>
      <c r="J247" s="192"/>
    </row>
    <row r="248" spans="2:10">
      <c r="B248" s="465" t="s">
        <v>457</v>
      </c>
      <c r="C248" s="370"/>
      <c r="D248" s="370"/>
      <c r="E248" s="409"/>
      <c r="F248" s="410"/>
      <c r="G248" s="410"/>
      <c r="H248" s="461"/>
      <c r="I248" s="192"/>
      <c r="J248" s="195"/>
    </row>
    <row r="249" spans="2:10">
      <c r="B249" s="465" t="s">
        <v>458</v>
      </c>
      <c r="C249" s="370"/>
      <c r="D249" s="370"/>
      <c r="E249" s="409"/>
      <c r="F249" s="410"/>
      <c r="G249" s="411"/>
      <c r="H249" s="461"/>
      <c r="I249" s="192"/>
      <c r="J249" s="196"/>
    </row>
    <row r="250" spans="2:10">
      <c r="B250" s="465" t="s">
        <v>459</v>
      </c>
      <c r="C250" s="370"/>
      <c r="D250" s="370"/>
      <c r="E250" s="409">
        <v>-20675993.509999998</v>
      </c>
      <c r="F250" s="410"/>
      <c r="G250" s="412"/>
      <c r="H250" s="461"/>
      <c r="I250" s="192"/>
      <c r="J250" s="196"/>
    </row>
    <row r="251" spans="2:10">
      <c r="B251" s="466"/>
      <c r="C251" s="371"/>
      <c r="D251" s="371"/>
      <c r="E251" s="359"/>
      <c r="F251" s="410"/>
      <c r="G251" s="412"/>
      <c r="H251" s="461"/>
      <c r="I251" s="192"/>
      <c r="J251" s="196"/>
    </row>
    <row r="252" spans="2:10">
      <c r="B252" s="413" t="s">
        <v>460</v>
      </c>
      <c r="C252" s="414"/>
      <c r="D252" s="414"/>
      <c r="E252" s="415"/>
      <c r="F252" s="410"/>
      <c r="G252" s="410"/>
      <c r="H252" s="461"/>
      <c r="I252" s="192"/>
      <c r="J252" s="192"/>
    </row>
    <row r="253" spans="2:10">
      <c r="B253" s="375"/>
      <c r="C253" s="371"/>
      <c r="D253" s="371"/>
      <c r="E253" s="415"/>
      <c r="F253" s="415"/>
      <c r="G253" s="410"/>
      <c r="H253" s="467"/>
      <c r="I253" s="121"/>
      <c r="J253" s="121"/>
    </row>
    <row r="254" spans="2:10">
      <c r="B254" s="462" t="s">
        <v>541</v>
      </c>
      <c r="C254" s="463"/>
      <c r="D254" s="463"/>
      <c r="E254" s="371"/>
      <c r="F254" s="371"/>
      <c r="G254" s="371"/>
      <c r="H254" s="467"/>
      <c r="I254" s="121"/>
      <c r="J254" s="121"/>
    </row>
    <row r="255" spans="2:10">
      <c r="B255" s="466"/>
      <c r="C255" s="371"/>
      <c r="D255" s="371"/>
      <c r="E255" s="371"/>
      <c r="F255" s="468"/>
      <c r="G255" s="468"/>
      <c r="H255" s="467"/>
      <c r="I255" s="121"/>
      <c r="J255" s="121"/>
    </row>
    <row r="256" spans="2:10">
      <c r="B256" s="462" t="s">
        <v>542</v>
      </c>
      <c r="C256" s="463"/>
      <c r="D256" s="463"/>
      <c r="E256" s="371"/>
      <c r="F256" s="469"/>
      <c r="G256" s="468"/>
      <c r="H256" s="467"/>
      <c r="I256" s="121"/>
      <c r="J256" s="121"/>
    </row>
    <row r="257" spans="1:10">
      <c r="B257" s="413"/>
      <c r="C257" s="414"/>
      <c r="D257" s="414"/>
      <c r="E257" s="371"/>
      <c r="F257" s="371"/>
      <c r="G257" s="371"/>
      <c r="H257" s="467"/>
      <c r="I257" s="121"/>
      <c r="J257" s="121"/>
    </row>
    <row r="258" spans="1:10">
      <c r="B258" s="462" t="s">
        <v>543</v>
      </c>
      <c r="C258" s="463"/>
      <c r="D258" s="463"/>
      <c r="E258" s="371"/>
      <c r="F258" s="469"/>
      <c r="G258" s="371"/>
      <c r="H258" s="467"/>
      <c r="I258" s="121"/>
      <c r="J258" s="121"/>
    </row>
    <row r="259" spans="1:10" ht="51" hidden="1">
      <c r="B259" s="477" t="s">
        <v>442</v>
      </c>
      <c r="C259" s="470" t="s">
        <v>461</v>
      </c>
      <c r="D259" s="470" t="s">
        <v>462</v>
      </c>
      <c r="E259" s="471" t="s">
        <v>463</v>
      </c>
      <c r="F259" s="471" t="s">
        <v>464</v>
      </c>
      <c r="G259" s="371"/>
      <c r="H259" s="467"/>
      <c r="I259" s="121"/>
      <c r="J259" s="121"/>
    </row>
    <row r="260" spans="1:10" hidden="1">
      <c r="B260" s="472" t="s">
        <v>36</v>
      </c>
      <c r="C260" s="396" t="s">
        <v>544</v>
      </c>
      <c r="D260" s="397"/>
      <c r="E260" s="393"/>
      <c r="F260" s="393"/>
      <c r="G260" s="371"/>
      <c r="H260" s="467"/>
      <c r="I260" s="121"/>
      <c r="J260" s="121"/>
    </row>
    <row r="261" spans="1:10" hidden="1">
      <c r="B261" s="472" t="s">
        <v>27</v>
      </c>
      <c r="C261" s="396" t="s">
        <v>544</v>
      </c>
      <c r="D261" s="397"/>
      <c r="E261" s="393"/>
      <c r="F261" s="393"/>
      <c r="G261" s="371"/>
      <c r="H261" s="467"/>
      <c r="I261" s="121"/>
      <c r="J261" s="121"/>
    </row>
    <row r="262" spans="1:10" hidden="1">
      <c r="B262" s="683" t="s">
        <v>545</v>
      </c>
      <c r="C262" s="684"/>
      <c r="D262" s="684"/>
      <c r="E262" s="684"/>
      <c r="F262" s="685"/>
      <c r="G262" s="371"/>
      <c r="H262" s="467"/>
      <c r="I262" s="121"/>
      <c r="J262" s="121"/>
    </row>
    <row r="263" spans="1:10">
      <c r="B263" s="473"/>
      <c r="C263" s="478"/>
      <c r="D263" s="478"/>
      <c r="E263" s="478"/>
      <c r="F263" s="478"/>
      <c r="G263" s="371"/>
      <c r="H263" s="467"/>
      <c r="I263" s="121"/>
      <c r="J263" s="121"/>
    </row>
    <row r="264" spans="1:10">
      <c r="B264" s="462" t="s">
        <v>848</v>
      </c>
      <c r="C264" s="463"/>
      <c r="D264" s="463"/>
      <c r="E264" s="371"/>
      <c r="F264" s="371"/>
      <c r="G264" s="371"/>
      <c r="H264" s="467"/>
      <c r="I264" s="121"/>
      <c r="J264" s="121"/>
    </row>
    <row r="265" spans="1:10">
      <c r="B265" s="417" t="s">
        <v>465</v>
      </c>
      <c r="C265" s="418"/>
      <c r="D265" s="418"/>
      <c r="E265" s="370">
        <v>30</v>
      </c>
      <c r="F265" s="371"/>
      <c r="G265" s="371"/>
      <c r="H265" s="467"/>
      <c r="I265" s="121"/>
      <c r="J265" s="121"/>
    </row>
    <row r="266" spans="1:10">
      <c r="B266" s="417" t="s">
        <v>466</v>
      </c>
      <c r="C266" s="418"/>
      <c r="D266" s="418"/>
      <c r="E266" s="419">
        <v>57960000</v>
      </c>
      <c r="F266" s="371"/>
      <c r="G266" s="371"/>
      <c r="H266" s="467"/>
      <c r="I266" s="121"/>
      <c r="J266" s="121"/>
    </row>
    <row r="267" spans="1:10">
      <c r="B267" s="417" t="s">
        <v>467</v>
      </c>
      <c r="C267" s="418"/>
      <c r="D267" s="418"/>
      <c r="E267" s="419">
        <v>419895</v>
      </c>
      <c r="F267" s="371"/>
      <c r="G267" s="371"/>
      <c r="H267" s="467"/>
      <c r="I267" s="121"/>
      <c r="J267" s="121"/>
    </row>
    <row r="268" spans="1:10">
      <c r="B268" s="466"/>
      <c r="C268" s="371"/>
      <c r="D268" s="371"/>
      <c r="E268" s="371"/>
      <c r="F268" s="371"/>
      <c r="G268" s="371"/>
      <c r="H268" s="467"/>
      <c r="I268" s="121"/>
      <c r="J268" s="121"/>
    </row>
    <row r="269" spans="1:10" ht="15.75" thickBot="1">
      <c r="B269" s="474" t="s">
        <v>494</v>
      </c>
      <c r="C269" s="475"/>
      <c r="D269" s="475"/>
      <c r="E269" s="475"/>
      <c r="F269" s="475"/>
      <c r="G269" s="475"/>
      <c r="H269" s="476"/>
      <c r="I269" s="121"/>
      <c r="J269" s="121"/>
    </row>
    <row r="270" spans="1:10" ht="12.95" customHeight="1">
      <c r="A270" s="274"/>
      <c r="B270" s="275"/>
      <c r="C270" s="275"/>
      <c r="D270" s="275"/>
      <c r="E270" s="274"/>
      <c r="F270" s="274"/>
      <c r="G270" s="274"/>
      <c r="H270" s="274"/>
      <c r="I270" s="274"/>
      <c r="J270" s="274"/>
    </row>
    <row r="271" spans="1:10" ht="12.95" customHeight="1">
      <c r="A271" s="274"/>
      <c r="B271" s="275"/>
      <c r="C271" s="274"/>
      <c r="D271" s="274"/>
      <c r="E271" s="274"/>
      <c r="F271" s="274"/>
      <c r="G271" s="274"/>
      <c r="H271" s="274"/>
      <c r="I271" s="274"/>
      <c r="J271" s="274"/>
    </row>
    <row r="272" spans="1:10" ht="12.95" customHeight="1">
      <c r="A272" s="274"/>
      <c r="B272" s="657" t="s">
        <v>964</v>
      </c>
      <c r="C272" s="657"/>
      <c r="D272" s="657"/>
      <c r="E272" s="657"/>
      <c r="F272" s="657"/>
      <c r="G272" s="657"/>
      <c r="H272" s="657"/>
      <c r="I272" s="657"/>
      <c r="J272" s="598"/>
    </row>
    <row r="273" spans="2:10">
      <c r="B273" s="658" t="s">
        <v>871</v>
      </c>
      <c r="C273" s="659" t="s">
        <v>870</v>
      </c>
      <c r="D273" s="659"/>
      <c r="E273" s="606" t="s">
        <v>923</v>
      </c>
      <c r="F273" s="606" t="s">
        <v>924</v>
      </c>
      <c r="G273" s="659" t="s">
        <v>925</v>
      </c>
      <c r="H273" s="659"/>
      <c r="I273" s="659"/>
      <c r="J273" s="659"/>
    </row>
    <row r="274" spans="2:10" ht="64.5">
      <c r="B274" s="658"/>
      <c r="C274" s="606" t="s">
        <v>438</v>
      </c>
      <c r="D274" s="606" t="s">
        <v>437</v>
      </c>
      <c r="E274" s="606" t="s">
        <v>965</v>
      </c>
      <c r="F274" s="606" t="s">
        <v>966</v>
      </c>
      <c r="G274" s="606" t="s">
        <v>438</v>
      </c>
      <c r="H274" s="606" t="s">
        <v>437</v>
      </c>
      <c r="I274" s="606" t="s">
        <v>965</v>
      </c>
      <c r="J274" s="606" t="s">
        <v>966</v>
      </c>
    </row>
    <row r="275" spans="2:10">
      <c r="B275" s="621" t="s">
        <v>967</v>
      </c>
      <c r="C275" s="612">
        <v>0.10565721175603304</v>
      </c>
      <c r="D275" s="612">
        <v>0.10896628592650348</v>
      </c>
      <c r="E275" s="612">
        <v>6.955421796611283E-2</v>
      </c>
      <c r="F275" s="612">
        <v>3.55223193942662E-2</v>
      </c>
      <c r="G275" s="622">
        <v>13200.300000000001</v>
      </c>
      <c r="H275" s="622">
        <v>13309.799999999997</v>
      </c>
      <c r="I275" s="622">
        <v>12042.807752314189</v>
      </c>
      <c r="J275" s="622">
        <v>11013.023681727611</v>
      </c>
    </row>
    <row r="276" spans="2:10">
      <c r="B276" s="604" t="s">
        <v>929</v>
      </c>
      <c r="C276" s="612">
        <v>0.17823702865547109</v>
      </c>
      <c r="D276" s="612">
        <v>0.18172240703882725</v>
      </c>
      <c r="E276" s="612">
        <v>0.12518023294768965</v>
      </c>
      <c r="F276" s="612">
        <v>9.3914215066476681E-2</v>
      </c>
      <c r="G276" s="622">
        <v>11787.666095156454</v>
      </c>
      <c r="H276" s="622">
        <v>11822.631218966237</v>
      </c>
      <c r="I276" s="622">
        <v>11255.4387358934</v>
      </c>
      <c r="J276" s="622">
        <v>10941.832679884898</v>
      </c>
    </row>
    <row r="277" spans="2:10">
      <c r="B277" s="523"/>
      <c r="C277" s="515"/>
      <c r="D277" s="524"/>
      <c r="E277" s="515"/>
      <c r="F277" s="515"/>
      <c r="G277" s="515"/>
      <c r="H277" s="515"/>
      <c r="I277" s="515"/>
      <c r="J277" s="515"/>
    </row>
    <row r="278" spans="2:10">
      <c r="B278" s="515"/>
      <c r="C278" s="515"/>
      <c r="D278" s="515"/>
      <c r="E278" s="515"/>
      <c r="F278" s="515"/>
      <c r="G278" s="515"/>
      <c r="H278" s="515"/>
      <c r="I278" s="515"/>
      <c r="J278" s="515"/>
    </row>
    <row r="279" spans="2:10">
      <c r="B279" s="657" t="s">
        <v>968</v>
      </c>
      <c r="C279" s="657"/>
      <c r="D279" s="657"/>
      <c r="E279" s="657"/>
      <c r="F279" s="657"/>
      <c r="G279" s="515"/>
      <c r="H279" s="515"/>
      <c r="I279" s="515"/>
      <c r="J279" s="515"/>
    </row>
    <row r="280" spans="2:10" ht="51.75">
      <c r="B280" s="597"/>
      <c r="C280" s="609" t="s">
        <v>967</v>
      </c>
      <c r="D280" s="606" t="s">
        <v>929</v>
      </c>
      <c r="E280" s="606" t="s">
        <v>930</v>
      </c>
      <c r="F280" s="606" t="s">
        <v>931</v>
      </c>
      <c r="G280" s="515"/>
      <c r="H280" s="515"/>
      <c r="I280" s="515"/>
      <c r="J280" s="515"/>
    </row>
    <row r="281" spans="2:10">
      <c r="B281" s="604" t="s">
        <v>934</v>
      </c>
      <c r="C281" s="610">
        <v>340000</v>
      </c>
      <c r="D281" s="610">
        <v>120000</v>
      </c>
      <c r="E281" s="611" t="s">
        <v>952</v>
      </c>
      <c r="F281" s="611" t="s">
        <v>952</v>
      </c>
      <c r="G281" s="515"/>
      <c r="H281" s="515"/>
      <c r="I281" s="515"/>
      <c r="J281" s="515"/>
    </row>
    <row r="282" spans="2:10">
      <c r="B282" s="604" t="s">
        <v>935</v>
      </c>
      <c r="C282" s="610">
        <v>406456.81911726698</v>
      </c>
      <c r="D282" s="610">
        <v>132160.219083765</v>
      </c>
      <c r="E282" s="611" t="s">
        <v>952</v>
      </c>
      <c r="F282" s="611" t="s">
        <v>952</v>
      </c>
      <c r="G282" s="515"/>
      <c r="H282" s="515"/>
      <c r="I282" s="515"/>
      <c r="J282" s="515"/>
    </row>
    <row r="283" spans="2:10">
      <c r="B283" s="604" t="s">
        <v>936</v>
      </c>
      <c r="C283" s="611">
        <v>0.12715205636187099</v>
      </c>
      <c r="D283" s="611">
        <v>0.19391622991150101</v>
      </c>
      <c r="E283" s="611" t="s">
        <v>952</v>
      </c>
      <c r="F283" s="611" t="s">
        <v>952</v>
      </c>
      <c r="G283" s="515"/>
      <c r="H283" s="515"/>
      <c r="I283" s="515"/>
      <c r="J283" s="524"/>
    </row>
    <row r="284" spans="2:10">
      <c r="B284" s="604" t="s">
        <v>969</v>
      </c>
      <c r="C284" s="611">
        <v>8.5051094412530795E-2</v>
      </c>
      <c r="D284" s="611">
        <v>0.12581634654316398</v>
      </c>
      <c r="E284" s="611" t="s">
        <v>952</v>
      </c>
      <c r="F284" s="611" t="s">
        <v>952</v>
      </c>
      <c r="G284" s="515"/>
      <c r="H284" s="515"/>
      <c r="I284" s="515"/>
      <c r="J284" s="524"/>
    </row>
    <row r="285" spans="2:10">
      <c r="B285" s="604" t="s">
        <v>970</v>
      </c>
      <c r="C285" s="611">
        <v>5.9508093741645202E-2</v>
      </c>
      <c r="D285" s="611">
        <v>8.4209579746122309E-2</v>
      </c>
      <c r="E285" s="611" t="s">
        <v>952</v>
      </c>
      <c r="F285" s="611" t="s">
        <v>952</v>
      </c>
      <c r="G285" s="515"/>
      <c r="H285" s="515"/>
      <c r="I285" s="515"/>
      <c r="J285" s="524"/>
    </row>
    <row r="286" spans="2:10">
      <c r="B286" s="515"/>
      <c r="C286" s="515"/>
      <c r="D286" s="515"/>
      <c r="E286" s="515"/>
      <c r="F286" s="515"/>
      <c r="G286" s="515"/>
      <c r="H286" s="515"/>
      <c r="I286" s="515"/>
      <c r="J286" s="515"/>
    </row>
    <row r="287" spans="2:10">
      <c r="B287" s="657" t="s">
        <v>971</v>
      </c>
      <c r="C287" s="657"/>
      <c r="D287" s="657"/>
      <c r="E287" s="657"/>
      <c r="F287" s="657"/>
      <c r="G287" s="515"/>
      <c r="H287" s="515"/>
      <c r="I287" s="515"/>
      <c r="J287" s="515"/>
    </row>
    <row r="288" spans="2:10" ht="51.75">
      <c r="B288" s="597"/>
      <c r="C288" s="609" t="s">
        <v>967</v>
      </c>
      <c r="D288" s="606" t="s">
        <v>929</v>
      </c>
      <c r="E288" s="606" t="s">
        <v>930</v>
      </c>
      <c r="F288" s="606" t="s">
        <v>931</v>
      </c>
      <c r="G288" s="515"/>
      <c r="H288" s="515"/>
      <c r="I288" s="515"/>
      <c r="J288" s="515"/>
    </row>
    <row r="289" spans="2:10">
      <c r="B289" s="604" t="s">
        <v>934</v>
      </c>
      <c r="C289" s="610">
        <v>340000</v>
      </c>
      <c r="D289" s="610">
        <v>120000</v>
      </c>
      <c r="E289" s="611" t="s">
        <v>952</v>
      </c>
      <c r="F289" s="611" t="s">
        <v>952</v>
      </c>
      <c r="G289" s="515"/>
      <c r="H289" s="515"/>
      <c r="I289" s="515"/>
      <c r="J289" s="515"/>
    </row>
    <row r="290" spans="2:10">
      <c r="B290" s="604" t="s">
        <v>935</v>
      </c>
      <c r="C290" s="610">
        <v>408284.12642345001</v>
      </c>
      <c r="D290" s="610">
        <v>132375.67360637899</v>
      </c>
      <c r="E290" s="611" t="s">
        <v>952</v>
      </c>
      <c r="F290" s="611" t="s">
        <v>952</v>
      </c>
      <c r="G290" s="515"/>
      <c r="H290" s="515"/>
      <c r="I290" s="515"/>
      <c r="J290" s="515"/>
    </row>
    <row r="291" spans="2:10">
      <c r="B291" s="604" t="s">
        <v>936</v>
      </c>
      <c r="C291" s="611">
        <v>0.130456884554532</v>
      </c>
      <c r="D291" s="611">
        <v>0.19744402924222398</v>
      </c>
      <c r="E291" s="611" t="s">
        <v>952</v>
      </c>
      <c r="F291" s="611" t="s">
        <v>952</v>
      </c>
      <c r="G291" s="515"/>
      <c r="H291" s="515"/>
      <c r="I291" s="524"/>
      <c r="J291" s="524"/>
    </row>
    <row r="292" spans="2:10">
      <c r="B292" s="604" t="s">
        <v>969</v>
      </c>
      <c r="C292" s="611">
        <v>8.5051094412530795E-2</v>
      </c>
      <c r="D292" s="611">
        <v>0.12581634654316398</v>
      </c>
      <c r="E292" s="611" t="s">
        <v>952</v>
      </c>
      <c r="F292" s="611" t="s">
        <v>952</v>
      </c>
      <c r="G292" s="515"/>
      <c r="H292" s="515"/>
      <c r="I292" s="524"/>
      <c r="J292" s="524"/>
    </row>
    <row r="293" spans="2:10">
      <c r="B293" s="604" t="s">
        <v>970</v>
      </c>
      <c r="C293" s="611">
        <v>5.9508093741645202E-2</v>
      </c>
      <c r="D293" s="611">
        <v>8.4209579746122309E-2</v>
      </c>
      <c r="E293" s="611" t="s">
        <v>952</v>
      </c>
      <c r="F293" s="611" t="s">
        <v>952</v>
      </c>
      <c r="G293" s="515"/>
      <c r="H293" s="515"/>
      <c r="I293" s="524"/>
      <c r="J293" s="524"/>
    </row>
    <row r="294" spans="2:10">
      <c r="B294" s="515"/>
      <c r="C294" s="515"/>
      <c r="D294" s="515"/>
      <c r="E294" s="515"/>
      <c r="F294" s="515"/>
      <c r="G294" s="515"/>
      <c r="H294" s="515"/>
      <c r="I294" s="515"/>
      <c r="J294" s="515"/>
    </row>
    <row r="295" spans="2:10">
      <c r="B295"/>
      <c r="C295"/>
      <c r="D295"/>
      <c r="E295"/>
      <c r="F295"/>
      <c r="G295"/>
      <c r="H295"/>
      <c r="I295"/>
      <c r="J295"/>
    </row>
    <row r="296" spans="2:10">
      <c r="B296" s="606" t="s">
        <v>949</v>
      </c>
      <c r="C296" s="597"/>
      <c r="D296"/>
      <c r="E296"/>
      <c r="F296"/>
      <c r="G296"/>
      <c r="H296"/>
      <c r="I296"/>
      <c r="J296"/>
    </row>
    <row r="297" spans="2:10">
      <c r="B297" s="598" t="s">
        <v>961</v>
      </c>
      <c r="C297" s="616">
        <v>1513.5571548226137</v>
      </c>
      <c r="D297"/>
      <c r="E297"/>
      <c r="F297"/>
      <c r="G297"/>
      <c r="H297"/>
      <c r="I297"/>
      <c r="J297"/>
    </row>
    <row r="298" spans="2:10">
      <c r="B298" s="598" t="s">
        <v>962</v>
      </c>
      <c r="C298" s="607">
        <v>3.3035449236849903</v>
      </c>
      <c r="D298"/>
      <c r="E298"/>
      <c r="F298"/>
      <c r="G298"/>
      <c r="H298"/>
      <c r="I298"/>
      <c r="J298"/>
    </row>
    <row r="299" spans="2:10">
      <c r="B299" s="598" t="s">
        <v>950</v>
      </c>
      <c r="C299" s="607">
        <v>3.4313691472090491</v>
      </c>
      <c r="D299"/>
      <c r="E299"/>
      <c r="F299"/>
      <c r="G299"/>
      <c r="H299"/>
      <c r="I299"/>
      <c r="J299"/>
    </row>
    <row r="300" spans="2:10">
      <c r="B300" s="598" t="s">
        <v>963</v>
      </c>
      <c r="C300" s="623">
        <v>7.5620923674147592E-2</v>
      </c>
      <c r="D300"/>
      <c r="E300"/>
      <c r="F300"/>
      <c r="G300"/>
      <c r="H300"/>
      <c r="I300"/>
      <c r="J300"/>
    </row>
    <row r="302" spans="2:10" ht="15.75" thickBot="1"/>
    <row r="303" spans="2:10" s="544" customFormat="1" ht="12.75">
      <c r="B303" s="578"/>
      <c r="C303" s="579"/>
      <c r="D303" s="580"/>
      <c r="E303" s="686" t="s">
        <v>983</v>
      </c>
      <c r="F303" s="687"/>
    </row>
    <row r="304" spans="2:10" s="544" customFormat="1" ht="12.75">
      <c r="B304" s="581" t="s">
        <v>973</v>
      </c>
      <c r="C304" s="582"/>
      <c r="D304" s="582"/>
      <c r="E304" s="531"/>
      <c r="F304" s="461"/>
    </row>
    <row r="305" spans="2:6" s="544" customFormat="1" ht="12.75">
      <c r="B305" s="583" t="s">
        <v>974</v>
      </c>
      <c r="C305" s="582"/>
      <c r="D305" s="582"/>
      <c r="E305" s="531"/>
      <c r="F305" s="461"/>
    </row>
    <row r="306" spans="2:6" s="544" customFormat="1" ht="12.75">
      <c r="B306" s="584" t="s">
        <v>984</v>
      </c>
      <c r="C306" s="582"/>
      <c r="D306" s="582"/>
      <c r="E306" s="531"/>
      <c r="F306" s="461"/>
    </row>
    <row r="307" spans="2:6" s="544" customFormat="1" ht="12.75">
      <c r="B307" s="584" t="s">
        <v>985</v>
      </c>
      <c r="C307" s="582"/>
      <c r="D307" s="582"/>
      <c r="E307" s="531"/>
      <c r="F307" s="461"/>
    </row>
    <row r="308" spans="2:6" s="544" customFormat="1" ht="12.75">
      <c r="B308" s="585"/>
      <c r="C308" s="582"/>
      <c r="D308" s="582"/>
      <c r="E308" s="531"/>
      <c r="F308" s="461"/>
    </row>
    <row r="309" spans="2:6" s="544" customFormat="1" ht="12.75">
      <c r="B309" s="585"/>
      <c r="C309" s="582"/>
      <c r="D309" s="582"/>
      <c r="E309" s="531"/>
      <c r="F309" s="461"/>
    </row>
    <row r="310" spans="2:6" s="544" customFormat="1" ht="12.75">
      <c r="B310" s="585"/>
      <c r="C310" s="582"/>
      <c r="D310" s="582"/>
      <c r="E310" s="531"/>
      <c r="F310" s="461"/>
    </row>
    <row r="311" spans="2:6" s="544" customFormat="1" ht="12.75">
      <c r="B311" s="585"/>
      <c r="C311" s="582"/>
      <c r="D311" s="582"/>
      <c r="E311" s="531"/>
      <c r="F311" s="461"/>
    </row>
    <row r="312" spans="2:6" s="544" customFormat="1" ht="12.75">
      <c r="B312" s="583" t="s">
        <v>986</v>
      </c>
      <c r="C312" s="582"/>
      <c r="D312" s="582"/>
      <c r="E312" s="531"/>
      <c r="F312" s="461"/>
    </row>
    <row r="313" spans="2:6" s="544" customFormat="1" ht="13.5" thickBot="1">
      <c r="B313" s="586"/>
      <c r="C313" s="587"/>
      <c r="D313" s="587"/>
      <c r="E313" s="537"/>
      <c r="F313" s="538"/>
    </row>
    <row r="314" spans="2:6" s="544" customFormat="1" ht="13.5" thickBot="1"/>
    <row r="315" spans="2:6" s="544" customFormat="1" ht="12.75">
      <c r="B315" s="588" t="s">
        <v>999</v>
      </c>
    </row>
    <row r="316" spans="2:6" s="544" customFormat="1" ht="12.75">
      <c r="B316" s="589" t="s">
        <v>987</v>
      </c>
    </row>
    <row r="317" spans="2:6" s="544" customFormat="1" ht="12.75">
      <c r="B317" s="590"/>
    </row>
    <row r="318" spans="2:6" s="544" customFormat="1" ht="12.75">
      <c r="B318" s="590"/>
    </row>
    <row r="319" spans="2:6" s="544" customFormat="1" ht="12.75">
      <c r="B319" s="590"/>
    </row>
    <row r="320" spans="2:6" s="544" customFormat="1" ht="12.75">
      <c r="B320" s="590"/>
    </row>
    <row r="321" spans="2:2" s="544" customFormat="1" ht="12.75">
      <c r="B321" s="590"/>
    </row>
    <row r="322" spans="2:2" s="544" customFormat="1" ht="12.75">
      <c r="B322" s="590"/>
    </row>
    <row r="323" spans="2:2" s="544" customFormat="1" ht="12.75">
      <c r="B323" s="590"/>
    </row>
    <row r="324" spans="2:2" s="544" customFormat="1" ht="12.75">
      <c r="B324" s="590"/>
    </row>
    <row r="325" spans="2:2" s="544" customFormat="1" ht="12.75">
      <c r="B325" s="590"/>
    </row>
    <row r="326" spans="2:2" s="544" customFormat="1" ht="12.75">
      <c r="B326" s="590"/>
    </row>
    <row r="327" spans="2:2" s="544" customFormat="1" ht="12.75">
      <c r="B327" s="590"/>
    </row>
    <row r="328" spans="2:2" s="544" customFormat="1" ht="13.5" thickBot="1">
      <c r="B328" s="591"/>
    </row>
  </sheetData>
  <mergeCells count="14">
    <mergeCell ref="E303:F303"/>
    <mergeCell ref="B279:F279"/>
    <mergeCell ref="B287:F287"/>
    <mergeCell ref="B1:F1"/>
    <mergeCell ref="B200:H200"/>
    <mergeCell ref="B272:I272"/>
    <mergeCell ref="B273:B274"/>
    <mergeCell ref="C273:D273"/>
    <mergeCell ref="G273:J273"/>
    <mergeCell ref="B176:D176"/>
    <mergeCell ref="B180:B181"/>
    <mergeCell ref="C180:C181"/>
    <mergeCell ref="G237:G238"/>
    <mergeCell ref="B262:F262"/>
  </mergeCells>
  <pageMargins left="0" right="0" top="0" bottom="0" header="0" footer="0"/>
  <pageSetup orientation="landscape" r:id="rId1"/>
  <headerFooter>
    <oddFooter>&amp;C&amp;1#&amp;"Calibri"&amp;10&amp;K000000 For 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/>
  </sheetPr>
  <dimension ref="A1:H318"/>
  <sheetViews>
    <sheetView zoomScaleNormal="100" workbookViewId="0"/>
  </sheetViews>
  <sheetFormatPr defaultRowHeight="15"/>
  <cols>
    <col min="1" max="1" width="3.42578125" customWidth="1"/>
    <col min="2" max="2" width="48.5703125" customWidth="1"/>
    <col min="3" max="3" width="16.5703125" customWidth="1"/>
    <col min="4" max="4" width="27.28515625" customWidth="1"/>
    <col min="5" max="5" width="17.7109375" customWidth="1"/>
    <col min="6" max="6" width="18.140625" customWidth="1"/>
    <col min="7" max="7" width="13.85546875" customWidth="1"/>
    <col min="8" max="8" width="12.7109375" customWidth="1"/>
  </cols>
  <sheetData>
    <row r="1" spans="1:8" ht="15.95" customHeight="1">
      <c r="A1" s="3"/>
      <c r="B1" s="675" t="s">
        <v>917</v>
      </c>
      <c r="C1" s="675"/>
      <c r="D1" s="675"/>
      <c r="E1" s="675"/>
      <c r="F1" s="675"/>
      <c r="G1" s="3"/>
      <c r="H1" s="3"/>
    </row>
    <row r="2" spans="1:8" ht="12.95" customHeight="1">
      <c r="A2" s="3"/>
      <c r="B2" s="5"/>
      <c r="C2" s="3"/>
      <c r="D2" s="3"/>
      <c r="E2" s="3"/>
      <c r="F2" s="3"/>
      <c r="G2" s="3"/>
      <c r="H2" s="3"/>
    </row>
    <row r="3" spans="1:8" ht="12.95" customHeight="1" thickBot="1">
      <c r="A3" s="6"/>
      <c r="B3" s="325" t="s">
        <v>9</v>
      </c>
      <c r="C3" s="3"/>
      <c r="D3" s="3"/>
      <c r="E3" s="3"/>
      <c r="F3" s="3"/>
      <c r="G3" s="3"/>
      <c r="H3" s="3"/>
    </row>
    <row r="4" spans="1:8" ht="27.95" customHeight="1">
      <c r="A4" s="3"/>
      <c r="B4" s="8" t="s">
        <v>10</v>
      </c>
      <c r="C4" s="9" t="s">
        <v>11</v>
      </c>
      <c r="D4" s="10" t="s">
        <v>12</v>
      </c>
      <c r="E4" s="10" t="s">
        <v>13</v>
      </c>
      <c r="F4" s="10" t="s">
        <v>14</v>
      </c>
      <c r="G4" s="10" t="s">
        <v>15</v>
      </c>
      <c r="H4" s="11" t="s">
        <v>16</v>
      </c>
    </row>
    <row r="5" spans="1:8" ht="12.95" customHeight="1">
      <c r="A5" s="3"/>
      <c r="B5" s="12" t="s">
        <v>19</v>
      </c>
      <c r="C5" s="13"/>
      <c r="D5" s="13"/>
      <c r="E5" s="13"/>
      <c r="F5" s="13"/>
      <c r="G5" s="13"/>
      <c r="H5" s="15"/>
    </row>
    <row r="6" spans="1:8" ht="12.95" customHeight="1">
      <c r="A6" s="3"/>
      <c r="B6" s="12" t="s">
        <v>20</v>
      </c>
      <c r="C6" s="13"/>
      <c r="D6" s="13"/>
      <c r="E6" s="13"/>
      <c r="F6" s="3"/>
      <c r="G6" s="14"/>
      <c r="H6" s="15"/>
    </row>
    <row r="7" spans="1:8" ht="12.95" customHeight="1">
      <c r="A7" s="16"/>
      <c r="B7" s="17" t="s">
        <v>21</v>
      </c>
      <c r="C7" s="13" t="s">
        <v>22</v>
      </c>
      <c r="D7" s="13" t="s">
        <v>23</v>
      </c>
      <c r="E7" s="18">
        <v>196350</v>
      </c>
      <c r="F7" s="19">
        <v>2755.58</v>
      </c>
      <c r="G7" s="20">
        <v>7.4300000000000005E-2</v>
      </c>
      <c r="H7" s="22"/>
    </row>
    <row r="8" spans="1:8" ht="12.95" customHeight="1">
      <c r="A8" s="16"/>
      <c r="B8" s="17" t="s">
        <v>109</v>
      </c>
      <c r="C8" s="13" t="s">
        <v>110</v>
      </c>
      <c r="D8" s="13" t="s">
        <v>111</v>
      </c>
      <c r="E8" s="18">
        <v>56750</v>
      </c>
      <c r="F8" s="19">
        <v>1658.01</v>
      </c>
      <c r="G8" s="20">
        <v>4.4699999999999997E-2</v>
      </c>
      <c r="H8" s="22"/>
    </row>
    <row r="9" spans="1:8" ht="12.95" customHeight="1">
      <c r="A9" s="16"/>
      <c r="B9" s="17" t="s">
        <v>83</v>
      </c>
      <c r="C9" s="13" t="s">
        <v>84</v>
      </c>
      <c r="D9" s="13" t="s">
        <v>26</v>
      </c>
      <c r="E9" s="18">
        <v>20250</v>
      </c>
      <c r="F9" s="19">
        <v>1315.31</v>
      </c>
      <c r="G9" s="20">
        <v>3.5499999999999997E-2</v>
      </c>
      <c r="H9" s="22"/>
    </row>
    <row r="10" spans="1:8" ht="12.95" customHeight="1">
      <c r="A10" s="16"/>
      <c r="B10" s="17" t="s">
        <v>207</v>
      </c>
      <c r="C10" s="13" t="s">
        <v>208</v>
      </c>
      <c r="D10" s="13" t="s">
        <v>111</v>
      </c>
      <c r="E10" s="18">
        <v>218700</v>
      </c>
      <c r="F10" s="19">
        <v>1114.06</v>
      </c>
      <c r="G10" s="20">
        <v>0.03</v>
      </c>
      <c r="H10" s="22"/>
    </row>
    <row r="11" spans="1:8" ht="12.95" customHeight="1">
      <c r="A11" s="16"/>
      <c r="B11" s="17" t="s">
        <v>209</v>
      </c>
      <c r="C11" s="13" t="s">
        <v>210</v>
      </c>
      <c r="D11" s="13" t="s">
        <v>23</v>
      </c>
      <c r="E11" s="18">
        <v>133500</v>
      </c>
      <c r="F11" s="19">
        <v>998.71</v>
      </c>
      <c r="G11" s="20">
        <v>2.69E-2</v>
      </c>
      <c r="H11" s="22"/>
    </row>
    <row r="12" spans="1:8" ht="12.95" customHeight="1">
      <c r="A12" s="16"/>
      <c r="B12" s="17" t="s">
        <v>211</v>
      </c>
      <c r="C12" s="13" t="s">
        <v>212</v>
      </c>
      <c r="D12" s="13" t="s">
        <v>213</v>
      </c>
      <c r="E12" s="18">
        <v>339200</v>
      </c>
      <c r="F12" s="19">
        <v>915.16</v>
      </c>
      <c r="G12" s="20">
        <v>2.47E-2</v>
      </c>
      <c r="H12" s="22"/>
    </row>
    <row r="13" spans="1:8" ht="12.95" customHeight="1">
      <c r="A13" s="16"/>
      <c r="B13" s="17" t="s">
        <v>214</v>
      </c>
      <c r="C13" s="13" t="s">
        <v>215</v>
      </c>
      <c r="D13" s="13" t="s">
        <v>29</v>
      </c>
      <c r="E13" s="18">
        <v>226125</v>
      </c>
      <c r="F13" s="19">
        <v>840.62</v>
      </c>
      <c r="G13" s="20">
        <v>2.2700000000000001E-2</v>
      </c>
      <c r="H13" s="22"/>
    </row>
    <row r="14" spans="1:8" ht="12.95" customHeight="1">
      <c r="A14" s="16"/>
      <c r="B14" s="17" t="s">
        <v>216</v>
      </c>
      <c r="C14" s="13" t="s">
        <v>217</v>
      </c>
      <c r="D14" s="13" t="s">
        <v>23</v>
      </c>
      <c r="E14" s="18">
        <v>304200</v>
      </c>
      <c r="F14" s="19">
        <v>807.5</v>
      </c>
      <c r="G14" s="20">
        <v>2.18E-2</v>
      </c>
      <c r="H14" s="22"/>
    </row>
    <row r="15" spans="1:8" ht="12.95" customHeight="1">
      <c r="A15" s="16"/>
      <c r="B15" s="17" t="s">
        <v>218</v>
      </c>
      <c r="C15" s="13" t="s">
        <v>219</v>
      </c>
      <c r="D15" s="13" t="s">
        <v>29</v>
      </c>
      <c r="E15" s="18">
        <v>234000</v>
      </c>
      <c r="F15" s="19">
        <v>785.3</v>
      </c>
      <c r="G15" s="20">
        <v>2.12E-2</v>
      </c>
      <c r="H15" s="22"/>
    </row>
    <row r="16" spans="1:8" ht="12.95" customHeight="1">
      <c r="A16" s="16"/>
      <c r="B16" s="17" t="s">
        <v>220</v>
      </c>
      <c r="C16" s="13" t="s">
        <v>221</v>
      </c>
      <c r="D16" s="13" t="s">
        <v>222</v>
      </c>
      <c r="E16" s="18">
        <v>480000</v>
      </c>
      <c r="F16" s="19">
        <v>772.56</v>
      </c>
      <c r="G16" s="20">
        <v>2.0799999999999999E-2</v>
      </c>
      <c r="H16" s="22"/>
    </row>
    <row r="17" spans="1:8" ht="12.95" customHeight="1">
      <c r="A17" s="16"/>
      <c r="B17" s="17" t="s">
        <v>44</v>
      </c>
      <c r="C17" s="13" t="s">
        <v>45</v>
      </c>
      <c r="D17" s="13" t="s">
        <v>23</v>
      </c>
      <c r="E17" s="18">
        <v>71250</v>
      </c>
      <c r="F17" s="19">
        <v>766.01</v>
      </c>
      <c r="G17" s="20">
        <v>2.07E-2</v>
      </c>
      <c r="H17" s="22"/>
    </row>
    <row r="18" spans="1:8" ht="12.95" customHeight="1">
      <c r="A18" s="16"/>
      <c r="B18" s="17" t="s">
        <v>223</v>
      </c>
      <c r="C18" s="13" t="s">
        <v>224</v>
      </c>
      <c r="D18" s="13" t="s">
        <v>225</v>
      </c>
      <c r="E18" s="18">
        <v>5360000</v>
      </c>
      <c r="F18" s="19">
        <v>731.64</v>
      </c>
      <c r="G18" s="20">
        <v>1.9699999999999999E-2</v>
      </c>
      <c r="H18" s="22"/>
    </row>
    <row r="19" spans="1:8" ht="12.95" customHeight="1">
      <c r="A19" s="16"/>
      <c r="B19" s="17" t="s">
        <v>226</v>
      </c>
      <c r="C19" s="13" t="s">
        <v>227</v>
      </c>
      <c r="D19" s="13" t="s">
        <v>111</v>
      </c>
      <c r="E19" s="18">
        <v>438750</v>
      </c>
      <c r="F19" s="19">
        <v>726.35</v>
      </c>
      <c r="G19" s="20">
        <v>1.9599999999999999E-2</v>
      </c>
      <c r="H19" s="22"/>
    </row>
    <row r="20" spans="1:8" ht="12.95" customHeight="1">
      <c r="A20" s="16"/>
      <c r="B20" s="17" t="s">
        <v>46</v>
      </c>
      <c r="C20" s="13" t="s">
        <v>47</v>
      </c>
      <c r="D20" s="13" t="s">
        <v>23</v>
      </c>
      <c r="E20" s="18">
        <v>41600</v>
      </c>
      <c r="F20" s="19">
        <v>702.81</v>
      </c>
      <c r="G20" s="20">
        <v>1.9E-2</v>
      </c>
      <c r="H20" s="22"/>
    </row>
    <row r="21" spans="1:8" ht="12.95" customHeight="1">
      <c r="A21" s="16"/>
      <c r="B21" s="17" t="s">
        <v>228</v>
      </c>
      <c r="C21" s="13" t="s">
        <v>229</v>
      </c>
      <c r="D21" s="13" t="s">
        <v>230</v>
      </c>
      <c r="E21" s="18">
        <v>336300</v>
      </c>
      <c r="F21" s="19">
        <v>689.75</v>
      </c>
      <c r="G21" s="20">
        <v>1.8599999999999998E-2</v>
      </c>
      <c r="H21" s="22"/>
    </row>
    <row r="22" spans="1:8" ht="12.95" customHeight="1">
      <c r="A22" s="16"/>
      <c r="B22" s="17" t="s">
        <v>231</v>
      </c>
      <c r="C22" s="13" t="s">
        <v>232</v>
      </c>
      <c r="D22" s="13" t="s">
        <v>90</v>
      </c>
      <c r="E22" s="18">
        <v>85725</v>
      </c>
      <c r="F22" s="19">
        <v>685.89</v>
      </c>
      <c r="G22" s="20">
        <v>1.8499999999999999E-2</v>
      </c>
      <c r="H22" s="22"/>
    </row>
    <row r="23" spans="1:8" ht="12.95" customHeight="1">
      <c r="A23" s="16"/>
      <c r="B23" s="17" t="s">
        <v>122</v>
      </c>
      <c r="C23" s="13" t="s">
        <v>123</v>
      </c>
      <c r="D23" s="13" t="s">
        <v>124</v>
      </c>
      <c r="E23" s="18">
        <v>19500</v>
      </c>
      <c r="F23" s="19">
        <v>678.12</v>
      </c>
      <c r="G23" s="20">
        <v>1.83E-2</v>
      </c>
      <c r="H23" s="22"/>
    </row>
    <row r="24" spans="1:8" ht="12.95" customHeight="1">
      <c r="A24" s="16"/>
      <c r="B24" s="17" t="s">
        <v>233</v>
      </c>
      <c r="C24" s="13" t="s">
        <v>234</v>
      </c>
      <c r="D24" s="13" t="s">
        <v>65</v>
      </c>
      <c r="E24" s="18">
        <v>18600</v>
      </c>
      <c r="F24" s="19">
        <v>648.91999999999996</v>
      </c>
      <c r="G24" s="20">
        <v>1.7500000000000002E-2</v>
      </c>
      <c r="H24" s="22"/>
    </row>
    <row r="25" spans="1:8" ht="12.95" customHeight="1">
      <c r="A25" s="16"/>
      <c r="B25" s="17" t="s">
        <v>39</v>
      </c>
      <c r="C25" s="13" t="s">
        <v>40</v>
      </c>
      <c r="D25" s="13" t="s">
        <v>23</v>
      </c>
      <c r="E25" s="18">
        <v>57400</v>
      </c>
      <c r="F25" s="19">
        <v>603.96</v>
      </c>
      <c r="G25" s="20">
        <v>1.6299999999999999E-2</v>
      </c>
      <c r="H25" s="22"/>
    </row>
    <row r="26" spans="1:8" ht="12.95" customHeight="1">
      <c r="A26" s="16"/>
      <c r="B26" s="17" t="s">
        <v>235</v>
      </c>
      <c r="C26" s="13" t="s">
        <v>236</v>
      </c>
      <c r="D26" s="13" t="s">
        <v>237</v>
      </c>
      <c r="E26" s="18">
        <v>252300</v>
      </c>
      <c r="F26" s="19">
        <v>577.39</v>
      </c>
      <c r="G26" s="20">
        <v>1.5599999999999999E-2</v>
      </c>
      <c r="H26" s="22"/>
    </row>
    <row r="27" spans="1:8" ht="12.95" customHeight="1">
      <c r="A27" s="16"/>
      <c r="B27" s="17" t="s">
        <v>103</v>
      </c>
      <c r="C27" s="13" t="s">
        <v>104</v>
      </c>
      <c r="D27" s="13" t="s">
        <v>65</v>
      </c>
      <c r="E27" s="18">
        <v>207500</v>
      </c>
      <c r="F27" s="19">
        <v>573.74</v>
      </c>
      <c r="G27" s="20">
        <v>1.55E-2</v>
      </c>
      <c r="H27" s="22"/>
    </row>
    <row r="28" spans="1:8" ht="12.95" customHeight="1">
      <c r="A28" s="16"/>
      <c r="B28" s="17" t="s">
        <v>101</v>
      </c>
      <c r="C28" s="13" t="s">
        <v>102</v>
      </c>
      <c r="D28" s="13" t="s">
        <v>23</v>
      </c>
      <c r="E28" s="18">
        <v>277500</v>
      </c>
      <c r="F28" s="19">
        <v>542.79</v>
      </c>
      <c r="G28" s="20">
        <v>1.46E-2</v>
      </c>
      <c r="H28" s="22"/>
    </row>
    <row r="29" spans="1:8" ht="12.95" customHeight="1">
      <c r="A29" s="16"/>
      <c r="B29" s="17" t="s">
        <v>238</v>
      </c>
      <c r="C29" s="13" t="s">
        <v>239</v>
      </c>
      <c r="D29" s="13" t="s">
        <v>240</v>
      </c>
      <c r="E29" s="18">
        <v>17800</v>
      </c>
      <c r="F29" s="19">
        <v>502.3</v>
      </c>
      <c r="G29" s="20">
        <v>1.35E-2</v>
      </c>
      <c r="H29" s="22"/>
    </row>
    <row r="30" spans="1:8" ht="12.95" customHeight="1">
      <c r="A30" s="16"/>
      <c r="B30" s="17" t="s">
        <v>95</v>
      </c>
      <c r="C30" s="13" t="s">
        <v>96</v>
      </c>
      <c r="D30" s="13" t="s">
        <v>32</v>
      </c>
      <c r="E30" s="18">
        <v>47025</v>
      </c>
      <c r="F30" s="19">
        <v>446.83</v>
      </c>
      <c r="G30" s="20">
        <v>1.21E-2</v>
      </c>
      <c r="H30" s="22"/>
    </row>
    <row r="31" spans="1:8" ht="12.95" customHeight="1">
      <c r="A31" s="16"/>
      <c r="B31" s="17" t="s">
        <v>241</v>
      </c>
      <c r="C31" s="13" t="s">
        <v>242</v>
      </c>
      <c r="D31" s="13" t="s">
        <v>26</v>
      </c>
      <c r="E31" s="18">
        <v>263258</v>
      </c>
      <c r="F31" s="19">
        <v>440.04</v>
      </c>
      <c r="G31" s="20">
        <v>1.1900000000000001E-2</v>
      </c>
      <c r="H31" s="22"/>
    </row>
    <row r="32" spans="1:8" ht="12.95" customHeight="1">
      <c r="A32" s="16"/>
      <c r="B32" s="17" t="s">
        <v>61</v>
      </c>
      <c r="C32" s="13" t="s">
        <v>62</v>
      </c>
      <c r="D32" s="13" t="s">
        <v>35</v>
      </c>
      <c r="E32" s="18">
        <v>26000</v>
      </c>
      <c r="F32" s="19">
        <v>435.21</v>
      </c>
      <c r="G32" s="20">
        <v>1.17E-2</v>
      </c>
      <c r="H32" s="22"/>
    </row>
    <row r="33" spans="1:8" ht="12.95" customHeight="1">
      <c r="A33" s="16"/>
      <c r="B33" s="17" t="s">
        <v>243</v>
      </c>
      <c r="C33" s="13" t="s">
        <v>244</v>
      </c>
      <c r="D33" s="13" t="s">
        <v>245</v>
      </c>
      <c r="E33" s="18">
        <v>66300</v>
      </c>
      <c r="F33" s="19">
        <v>424.68</v>
      </c>
      <c r="G33" s="20">
        <v>1.15E-2</v>
      </c>
      <c r="H33" s="22"/>
    </row>
    <row r="34" spans="1:8" ht="12.95" customHeight="1">
      <c r="A34" s="16"/>
      <c r="B34" s="17" t="s">
        <v>93</v>
      </c>
      <c r="C34" s="13" t="s">
        <v>94</v>
      </c>
      <c r="D34" s="13" t="s">
        <v>23</v>
      </c>
      <c r="E34" s="18">
        <v>27000</v>
      </c>
      <c r="F34" s="19">
        <v>398.22</v>
      </c>
      <c r="G34" s="20">
        <v>1.0699999999999999E-2</v>
      </c>
      <c r="H34" s="22"/>
    </row>
    <row r="35" spans="1:8" ht="12.95" customHeight="1">
      <c r="A35" s="16"/>
      <c r="B35" s="17" t="s">
        <v>246</v>
      </c>
      <c r="C35" s="13" t="s">
        <v>247</v>
      </c>
      <c r="D35" s="13" t="s">
        <v>240</v>
      </c>
      <c r="E35" s="18">
        <v>131400</v>
      </c>
      <c r="F35" s="19">
        <v>382.37</v>
      </c>
      <c r="G35" s="20">
        <v>1.03E-2</v>
      </c>
      <c r="H35" s="22"/>
    </row>
    <row r="36" spans="1:8" ht="12.95" customHeight="1">
      <c r="A36" s="16"/>
      <c r="B36" s="17" t="s">
        <v>248</v>
      </c>
      <c r="C36" s="13" t="s">
        <v>249</v>
      </c>
      <c r="D36" s="13" t="s">
        <v>245</v>
      </c>
      <c r="E36" s="18">
        <v>58000</v>
      </c>
      <c r="F36" s="19">
        <v>380.45</v>
      </c>
      <c r="G36" s="20">
        <v>1.03E-2</v>
      </c>
      <c r="H36" s="22"/>
    </row>
    <row r="37" spans="1:8" ht="12.95" customHeight="1">
      <c r="A37" s="16"/>
      <c r="B37" s="17" t="s">
        <v>97</v>
      </c>
      <c r="C37" s="13" t="s">
        <v>98</v>
      </c>
      <c r="D37" s="13" t="s">
        <v>35</v>
      </c>
      <c r="E37" s="18">
        <v>8050</v>
      </c>
      <c r="F37" s="19">
        <v>329.66</v>
      </c>
      <c r="G37" s="20">
        <v>8.8999999999999999E-3</v>
      </c>
      <c r="H37" s="22"/>
    </row>
    <row r="38" spans="1:8" ht="12.95" customHeight="1">
      <c r="A38" s="16"/>
      <c r="B38" s="17" t="s">
        <v>250</v>
      </c>
      <c r="C38" s="13" t="s">
        <v>251</v>
      </c>
      <c r="D38" s="13" t="s">
        <v>222</v>
      </c>
      <c r="E38" s="18">
        <v>52500</v>
      </c>
      <c r="F38" s="19">
        <v>323.3</v>
      </c>
      <c r="G38" s="20">
        <v>8.6999999999999994E-3</v>
      </c>
      <c r="H38" s="22"/>
    </row>
    <row r="39" spans="1:8" ht="12.95" customHeight="1">
      <c r="A39" s="16"/>
      <c r="B39" s="17" t="s">
        <v>252</v>
      </c>
      <c r="C39" s="13" t="s">
        <v>253</v>
      </c>
      <c r="D39" s="13" t="s">
        <v>26</v>
      </c>
      <c r="E39" s="18">
        <v>20000</v>
      </c>
      <c r="F39" s="19">
        <v>318.76</v>
      </c>
      <c r="G39" s="20">
        <v>8.6E-3</v>
      </c>
      <c r="H39" s="22"/>
    </row>
    <row r="40" spans="1:8" ht="12.95" customHeight="1">
      <c r="A40" s="16"/>
      <c r="B40" s="17" t="s">
        <v>119</v>
      </c>
      <c r="C40" s="13" t="s">
        <v>120</v>
      </c>
      <c r="D40" s="13" t="s">
        <v>121</v>
      </c>
      <c r="E40" s="18">
        <v>25900</v>
      </c>
      <c r="F40" s="19">
        <v>301.95999999999998</v>
      </c>
      <c r="G40" s="20">
        <v>8.0999999999999996E-3</v>
      </c>
      <c r="H40" s="22"/>
    </row>
    <row r="41" spans="1:8" ht="12.95" customHeight="1">
      <c r="A41" s="16"/>
      <c r="B41" s="17" t="s">
        <v>254</v>
      </c>
      <c r="C41" s="13" t="s">
        <v>255</v>
      </c>
      <c r="D41" s="13" t="s">
        <v>74</v>
      </c>
      <c r="E41" s="18">
        <v>137250</v>
      </c>
      <c r="F41" s="19">
        <v>250.14</v>
      </c>
      <c r="G41" s="20">
        <v>6.7000000000000002E-3</v>
      </c>
      <c r="H41" s="22"/>
    </row>
    <row r="42" spans="1:8" ht="12.95" customHeight="1">
      <c r="A42" s="16"/>
      <c r="B42" s="17" t="s">
        <v>256</v>
      </c>
      <c r="C42" s="13" t="s">
        <v>257</v>
      </c>
      <c r="D42" s="13" t="s">
        <v>23</v>
      </c>
      <c r="E42" s="18">
        <v>43200</v>
      </c>
      <c r="F42" s="19">
        <v>243.84</v>
      </c>
      <c r="G42" s="20">
        <v>6.6E-3</v>
      </c>
      <c r="H42" s="22"/>
    </row>
    <row r="43" spans="1:8" ht="12.95" customHeight="1">
      <c r="A43" s="16"/>
      <c r="B43" s="17" t="s">
        <v>258</v>
      </c>
      <c r="C43" s="13" t="s">
        <v>259</v>
      </c>
      <c r="D43" s="13" t="s">
        <v>65</v>
      </c>
      <c r="E43" s="18">
        <v>22000</v>
      </c>
      <c r="F43" s="19">
        <v>226.18</v>
      </c>
      <c r="G43" s="20">
        <v>6.1000000000000004E-3</v>
      </c>
      <c r="H43" s="22"/>
    </row>
    <row r="44" spans="1:8" ht="12.95" customHeight="1">
      <c r="A44" s="16"/>
      <c r="B44" s="17" t="s">
        <v>260</v>
      </c>
      <c r="C44" s="13" t="s">
        <v>261</v>
      </c>
      <c r="D44" s="13" t="s">
        <v>65</v>
      </c>
      <c r="E44" s="18">
        <v>760</v>
      </c>
      <c r="F44" s="19">
        <v>216.1</v>
      </c>
      <c r="G44" s="20">
        <v>5.7999999999999996E-3</v>
      </c>
      <c r="H44" s="22"/>
    </row>
    <row r="45" spans="1:8" ht="12.95" customHeight="1">
      <c r="A45" s="16"/>
      <c r="B45" s="17" t="s">
        <v>262</v>
      </c>
      <c r="C45" s="13" t="s">
        <v>263</v>
      </c>
      <c r="D45" s="13" t="s">
        <v>225</v>
      </c>
      <c r="E45" s="18">
        <v>85000</v>
      </c>
      <c r="F45" s="19">
        <v>214.88</v>
      </c>
      <c r="G45" s="20">
        <v>5.7999999999999996E-3</v>
      </c>
      <c r="H45" s="22"/>
    </row>
    <row r="46" spans="1:8" ht="12.95" customHeight="1">
      <c r="A46" s="16"/>
      <c r="B46" s="17" t="s">
        <v>264</v>
      </c>
      <c r="C46" s="13" t="s">
        <v>265</v>
      </c>
      <c r="D46" s="13" t="s">
        <v>23</v>
      </c>
      <c r="E46" s="18">
        <v>140000</v>
      </c>
      <c r="F46" s="19">
        <v>210.56</v>
      </c>
      <c r="G46" s="20">
        <v>5.7000000000000002E-3</v>
      </c>
      <c r="H46" s="22"/>
    </row>
    <row r="47" spans="1:8" ht="12.95" customHeight="1">
      <c r="A47" s="16"/>
      <c r="B47" s="17" t="s">
        <v>266</v>
      </c>
      <c r="C47" s="13" t="s">
        <v>267</v>
      </c>
      <c r="D47" s="13" t="s">
        <v>65</v>
      </c>
      <c r="E47" s="18">
        <v>38000</v>
      </c>
      <c r="F47" s="19">
        <v>176.7</v>
      </c>
      <c r="G47" s="20">
        <v>4.7999999999999996E-3</v>
      </c>
      <c r="H47" s="22"/>
    </row>
    <row r="48" spans="1:8" ht="12.95" customHeight="1">
      <c r="A48" s="16"/>
      <c r="B48" s="17" t="s">
        <v>268</v>
      </c>
      <c r="C48" s="13" t="s">
        <v>269</v>
      </c>
      <c r="D48" s="13" t="s">
        <v>240</v>
      </c>
      <c r="E48" s="18">
        <v>11500</v>
      </c>
      <c r="F48" s="19">
        <v>176.11</v>
      </c>
      <c r="G48" s="20">
        <v>4.7000000000000002E-3</v>
      </c>
      <c r="H48" s="22"/>
    </row>
    <row r="49" spans="1:8" ht="12.95" customHeight="1">
      <c r="A49" s="16"/>
      <c r="B49" s="17" t="s">
        <v>192</v>
      </c>
      <c r="C49" s="13" t="s">
        <v>193</v>
      </c>
      <c r="D49" s="13" t="s">
        <v>35</v>
      </c>
      <c r="E49" s="18">
        <v>33000</v>
      </c>
      <c r="F49" s="19">
        <v>171.14</v>
      </c>
      <c r="G49" s="20">
        <v>4.5999999999999999E-3</v>
      </c>
      <c r="H49" s="22"/>
    </row>
    <row r="50" spans="1:8" ht="12.95" customHeight="1">
      <c r="A50" s="16"/>
      <c r="B50" s="17" t="s">
        <v>270</v>
      </c>
      <c r="C50" s="13" t="s">
        <v>271</v>
      </c>
      <c r="D50" s="13" t="s">
        <v>65</v>
      </c>
      <c r="E50" s="18">
        <v>18125</v>
      </c>
      <c r="F50" s="19">
        <v>167.67</v>
      </c>
      <c r="G50" s="20">
        <v>4.4999999999999997E-3</v>
      </c>
      <c r="H50" s="22"/>
    </row>
    <row r="51" spans="1:8" ht="12.95" customHeight="1">
      <c r="A51" s="16"/>
      <c r="B51" s="17" t="s">
        <v>272</v>
      </c>
      <c r="C51" s="13" t="s">
        <v>273</v>
      </c>
      <c r="D51" s="13" t="s">
        <v>222</v>
      </c>
      <c r="E51" s="18">
        <v>11803</v>
      </c>
      <c r="F51" s="19">
        <v>161.83000000000001</v>
      </c>
      <c r="G51" s="20">
        <v>4.4000000000000003E-3</v>
      </c>
      <c r="H51" s="22"/>
    </row>
    <row r="52" spans="1:8" ht="12.95" customHeight="1">
      <c r="A52" s="16"/>
      <c r="B52" s="17" t="s">
        <v>99</v>
      </c>
      <c r="C52" s="13" t="s">
        <v>100</v>
      </c>
      <c r="D52" s="13" t="s">
        <v>35</v>
      </c>
      <c r="E52" s="18">
        <v>12000</v>
      </c>
      <c r="F52" s="19">
        <v>152.86000000000001</v>
      </c>
      <c r="G52" s="20">
        <v>4.1000000000000003E-3</v>
      </c>
      <c r="H52" s="22"/>
    </row>
    <row r="53" spans="1:8" ht="12.95" customHeight="1">
      <c r="A53" s="16"/>
      <c r="B53" s="17" t="s">
        <v>274</v>
      </c>
      <c r="C53" s="13" t="s">
        <v>275</v>
      </c>
      <c r="D53" s="13" t="s">
        <v>90</v>
      </c>
      <c r="E53" s="18">
        <v>104500</v>
      </c>
      <c r="F53" s="19">
        <v>147.19</v>
      </c>
      <c r="G53" s="20">
        <v>4.0000000000000001E-3</v>
      </c>
      <c r="H53" s="22"/>
    </row>
    <row r="54" spans="1:8" ht="12.95" customHeight="1">
      <c r="A54" s="16"/>
      <c r="B54" s="17" t="s">
        <v>276</v>
      </c>
      <c r="C54" s="13" t="s">
        <v>277</v>
      </c>
      <c r="D54" s="13" t="s">
        <v>26</v>
      </c>
      <c r="E54" s="18">
        <v>15000</v>
      </c>
      <c r="F54" s="19">
        <v>137.21</v>
      </c>
      <c r="G54" s="20">
        <v>3.7000000000000002E-3</v>
      </c>
      <c r="H54" s="22"/>
    </row>
    <row r="55" spans="1:8" ht="12.95" customHeight="1">
      <c r="A55" s="16"/>
      <c r="B55" s="17" t="s">
        <v>278</v>
      </c>
      <c r="C55" s="13" t="s">
        <v>279</v>
      </c>
      <c r="D55" s="13" t="s">
        <v>280</v>
      </c>
      <c r="E55" s="18">
        <v>50050</v>
      </c>
      <c r="F55" s="19">
        <v>132.43</v>
      </c>
      <c r="G55" s="20">
        <v>3.5999999999999999E-3</v>
      </c>
      <c r="H55" s="22"/>
    </row>
    <row r="56" spans="1:8" ht="12.95" customHeight="1">
      <c r="A56" s="16"/>
      <c r="B56" s="17" t="s">
        <v>281</v>
      </c>
      <c r="C56" s="13" t="s">
        <v>282</v>
      </c>
      <c r="D56" s="13" t="s">
        <v>117</v>
      </c>
      <c r="E56" s="18">
        <v>7500</v>
      </c>
      <c r="F56" s="19">
        <v>128.38</v>
      </c>
      <c r="G56" s="20">
        <v>3.5000000000000001E-3</v>
      </c>
      <c r="H56" s="22"/>
    </row>
    <row r="57" spans="1:8" ht="12.95" customHeight="1">
      <c r="A57" s="16"/>
      <c r="B57" s="17" t="s">
        <v>283</v>
      </c>
      <c r="C57" s="13" t="s">
        <v>284</v>
      </c>
      <c r="D57" s="13" t="s">
        <v>285</v>
      </c>
      <c r="E57" s="18">
        <v>23750</v>
      </c>
      <c r="F57" s="19">
        <v>127.81</v>
      </c>
      <c r="G57" s="20">
        <v>3.3999999999999998E-3</v>
      </c>
      <c r="H57" s="22"/>
    </row>
    <row r="58" spans="1:8" ht="12.95" customHeight="1">
      <c r="A58" s="16"/>
      <c r="B58" s="17" t="s">
        <v>286</v>
      </c>
      <c r="C58" s="13" t="s">
        <v>287</v>
      </c>
      <c r="D58" s="13" t="s">
        <v>288</v>
      </c>
      <c r="E58" s="18">
        <v>1750</v>
      </c>
      <c r="F58" s="19">
        <v>106.78</v>
      </c>
      <c r="G58" s="20">
        <v>2.8999999999999998E-3</v>
      </c>
      <c r="H58" s="22"/>
    </row>
    <row r="59" spans="1:8" ht="12.95" customHeight="1">
      <c r="A59" s="16"/>
      <c r="B59" s="17" t="s">
        <v>289</v>
      </c>
      <c r="C59" s="13" t="s">
        <v>290</v>
      </c>
      <c r="D59" s="13" t="s">
        <v>213</v>
      </c>
      <c r="E59" s="18">
        <v>67500</v>
      </c>
      <c r="F59" s="19">
        <v>105.27</v>
      </c>
      <c r="G59" s="20">
        <v>2.8E-3</v>
      </c>
      <c r="H59" s="22"/>
    </row>
    <row r="60" spans="1:8" ht="12.95" customHeight="1">
      <c r="A60" s="16"/>
      <c r="B60" s="17" t="s">
        <v>291</v>
      </c>
      <c r="C60" s="13" t="s">
        <v>292</v>
      </c>
      <c r="D60" s="13" t="s">
        <v>35</v>
      </c>
      <c r="E60" s="18">
        <v>1800</v>
      </c>
      <c r="F60" s="19">
        <v>95.42</v>
      </c>
      <c r="G60" s="20">
        <v>2.5999999999999999E-3</v>
      </c>
      <c r="H60" s="22"/>
    </row>
    <row r="61" spans="1:8" ht="12.95" customHeight="1">
      <c r="A61" s="16"/>
      <c r="B61" s="17" t="s">
        <v>293</v>
      </c>
      <c r="C61" s="13" t="s">
        <v>294</v>
      </c>
      <c r="D61" s="13" t="s">
        <v>295</v>
      </c>
      <c r="E61" s="18">
        <v>3300</v>
      </c>
      <c r="F61" s="19">
        <v>94.26</v>
      </c>
      <c r="G61" s="20">
        <v>2.5000000000000001E-3</v>
      </c>
      <c r="H61" s="22"/>
    </row>
    <row r="62" spans="1:8" ht="12.95" customHeight="1">
      <c r="A62" s="16"/>
      <c r="B62" s="17" t="s">
        <v>296</v>
      </c>
      <c r="C62" s="13" t="s">
        <v>297</v>
      </c>
      <c r="D62" s="13" t="s">
        <v>26</v>
      </c>
      <c r="E62" s="18">
        <v>14000</v>
      </c>
      <c r="F62" s="19">
        <v>90.71</v>
      </c>
      <c r="G62" s="20">
        <v>2.3999999999999998E-3</v>
      </c>
      <c r="H62" s="22"/>
    </row>
    <row r="63" spans="1:8" ht="12.95" customHeight="1">
      <c r="A63" s="16"/>
      <c r="B63" s="17" t="s">
        <v>204</v>
      </c>
      <c r="C63" s="13" t="s">
        <v>205</v>
      </c>
      <c r="D63" s="13" t="s">
        <v>74</v>
      </c>
      <c r="E63" s="18">
        <v>30000</v>
      </c>
      <c r="F63" s="19">
        <v>82.04</v>
      </c>
      <c r="G63" s="20">
        <v>2.2000000000000001E-3</v>
      </c>
      <c r="H63" s="22"/>
    </row>
    <row r="64" spans="1:8" ht="12.95" customHeight="1">
      <c r="A64" s="16"/>
      <c r="B64" s="17" t="s">
        <v>298</v>
      </c>
      <c r="C64" s="13" t="s">
        <v>299</v>
      </c>
      <c r="D64" s="13" t="s">
        <v>285</v>
      </c>
      <c r="E64" s="18">
        <v>6500</v>
      </c>
      <c r="F64" s="19">
        <v>81.75</v>
      </c>
      <c r="G64" s="20">
        <v>2.2000000000000001E-3</v>
      </c>
      <c r="H64" s="22"/>
    </row>
    <row r="65" spans="1:8" ht="12.95" customHeight="1">
      <c r="A65" s="16"/>
      <c r="B65" s="17" t="s">
        <v>300</v>
      </c>
      <c r="C65" s="13" t="s">
        <v>301</v>
      </c>
      <c r="D65" s="13" t="s">
        <v>90</v>
      </c>
      <c r="E65" s="18">
        <v>10000</v>
      </c>
      <c r="F65" s="19">
        <v>77.63</v>
      </c>
      <c r="G65" s="20">
        <v>2.0999999999999999E-3</v>
      </c>
      <c r="H65" s="22"/>
    </row>
    <row r="66" spans="1:8" ht="12.95" customHeight="1">
      <c r="A66" s="16"/>
      <c r="B66" s="17" t="s">
        <v>302</v>
      </c>
      <c r="C66" s="13" t="s">
        <v>303</v>
      </c>
      <c r="D66" s="13" t="s">
        <v>26</v>
      </c>
      <c r="E66" s="18">
        <v>42000</v>
      </c>
      <c r="F66" s="19">
        <v>74</v>
      </c>
      <c r="G66" s="20">
        <v>2E-3</v>
      </c>
      <c r="H66" s="22"/>
    </row>
    <row r="67" spans="1:8" ht="12.95" customHeight="1">
      <c r="A67" s="16"/>
      <c r="B67" s="17" t="s">
        <v>304</v>
      </c>
      <c r="C67" s="13" t="s">
        <v>305</v>
      </c>
      <c r="D67" s="13" t="s">
        <v>23</v>
      </c>
      <c r="E67" s="18">
        <v>27500</v>
      </c>
      <c r="F67" s="19">
        <v>71.540000000000006</v>
      </c>
      <c r="G67" s="20">
        <v>1.9E-3</v>
      </c>
      <c r="H67" s="22"/>
    </row>
    <row r="68" spans="1:8" ht="12.95" customHeight="1">
      <c r="A68" s="16"/>
      <c r="B68" s="17" t="s">
        <v>70</v>
      </c>
      <c r="C68" s="13" t="s">
        <v>71</v>
      </c>
      <c r="D68" s="13" t="s">
        <v>65</v>
      </c>
      <c r="E68" s="18">
        <v>875</v>
      </c>
      <c r="F68" s="19">
        <v>56.21</v>
      </c>
      <c r="G68" s="20">
        <v>1.5E-3</v>
      </c>
      <c r="H68" s="22"/>
    </row>
    <row r="69" spans="1:8" ht="12.95" customHeight="1">
      <c r="A69" s="16"/>
      <c r="B69" s="17" t="s">
        <v>306</v>
      </c>
      <c r="C69" s="13" t="s">
        <v>307</v>
      </c>
      <c r="D69" s="13" t="s">
        <v>23</v>
      </c>
      <c r="E69" s="18">
        <v>40000</v>
      </c>
      <c r="F69" s="19">
        <v>54.06</v>
      </c>
      <c r="G69" s="20">
        <v>1.5E-3</v>
      </c>
      <c r="H69" s="22"/>
    </row>
    <row r="70" spans="1:8" ht="12.95" customHeight="1">
      <c r="A70" s="16"/>
      <c r="B70" s="17" t="s">
        <v>308</v>
      </c>
      <c r="C70" s="13" t="s">
        <v>309</v>
      </c>
      <c r="D70" s="13" t="s">
        <v>26</v>
      </c>
      <c r="E70" s="18">
        <v>16200</v>
      </c>
      <c r="F70" s="19">
        <v>29.75</v>
      </c>
      <c r="G70" s="20">
        <v>8.0000000000000004E-4</v>
      </c>
      <c r="H70" s="22"/>
    </row>
    <row r="71" spans="1:8" ht="12.95" customHeight="1">
      <c r="A71" s="16"/>
      <c r="B71" s="17" t="s">
        <v>310</v>
      </c>
      <c r="C71" s="13" t="s">
        <v>311</v>
      </c>
      <c r="D71" s="13" t="s">
        <v>117</v>
      </c>
      <c r="E71" s="18">
        <v>2400</v>
      </c>
      <c r="F71" s="19">
        <v>23.27</v>
      </c>
      <c r="G71" s="20">
        <v>5.9999999999999995E-4</v>
      </c>
      <c r="H71" s="22"/>
    </row>
    <row r="72" spans="1:8" ht="12.95" customHeight="1">
      <c r="A72" s="16"/>
      <c r="B72" s="17" t="s">
        <v>312</v>
      </c>
      <c r="C72" s="13" t="s">
        <v>313</v>
      </c>
      <c r="D72" s="13" t="s">
        <v>26</v>
      </c>
      <c r="E72" s="18">
        <v>15000</v>
      </c>
      <c r="F72" s="19">
        <v>17.47</v>
      </c>
      <c r="G72" s="20">
        <v>5.0000000000000001E-4</v>
      </c>
      <c r="H72" s="22"/>
    </row>
    <row r="73" spans="1:8" ht="12.95" customHeight="1">
      <c r="A73" s="16"/>
      <c r="B73" s="17" t="s">
        <v>314</v>
      </c>
      <c r="C73" s="13" t="s">
        <v>315</v>
      </c>
      <c r="D73" s="13" t="s">
        <v>26</v>
      </c>
      <c r="E73" s="18">
        <v>3875</v>
      </c>
      <c r="F73" s="19">
        <v>15.53</v>
      </c>
      <c r="G73" s="20">
        <v>4.0000000000000002E-4</v>
      </c>
      <c r="H73" s="22"/>
    </row>
    <row r="74" spans="1:8" ht="12.95" customHeight="1">
      <c r="A74" s="16"/>
      <c r="B74" s="17" t="s">
        <v>316</v>
      </c>
      <c r="C74" s="13" t="s">
        <v>317</v>
      </c>
      <c r="D74" s="13" t="s">
        <v>35</v>
      </c>
      <c r="E74" s="18">
        <v>2000</v>
      </c>
      <c r="F74" s="19">
        <v>15.52</v>
      </c>
      <c r="G74" s="20">
        <v>4.0000000000000002E-4</v>
      </c>
      <c r="H74" s="22"/>
    </row>
    <row r="75" spans="1:8" ht="12.95" customHeight="1">
      <c r="A75" s="16"/>
      <c r="B75" s="17" t="s">
        <v>318</v>
      </c>
      <c r="C75" s="13" t="s">
        <v>319</v>
      </c>
      <c r="D75" s="13" t="s">
        <v>288</v>
      </c>
      <c r="E75" s="18">
        <v>600</v>
      </c>
      <c r="F75" s="19">
        <v>14.11</v>
      </c>
      <c r="G75" s="20">
        <v>4.0000000000000002E-4</v>
      </c>
      <c r="H75" s="22"/>
    </row>
    <row r="76" spans="1:8" ht="12.95" customHeight="1">
      <c r="A76" s="16"/>
      <c r="B76" s="17" t="s">
        <v>320</v>
      </c>
      <c r="C76" s="13" t="s">
        <v>321</v>
      </c>
      <c r="D76" s="13" t="s">
        <v>213</v>
      </c>
      <c r="E76" s="18">
        <v>2800</v>
      </c>
      <c r="F76" s="19">
        <v>14.11</v>
      </c>
      <c r="G76" s="20">
        <v>4.0000000000000002E-4</v>
      </c>
      <c r="H76" s="22"/>
    </row>
    <row r="77" spans="1:8" ht="12.95" customHeight="1">
      <c r="A77" s="16"/>
      <c r="B77" s="17" t="s">
        <v>322</v>
      </c>
      <c r="C77" s="13" t="s">
        <v>323</v>
      </c>
      <c r="D77" s="13" t="s">
        <v>237</v>
      </c>
      <c r="E77" s="18">
        <v>477</v>
      </c>
      <c r="F77" s="19">
        <v>10.45</v>
      </c>
      <c r="G77" s="20">
        <v>2.9999999999999997E-4</v>
      </c>
      <c r="H77" s="22"/>
    </row>
    <row r="78" spans="1:8" ht="12.95" customHeight="1">
      <c r="A78" s="16"/>
      <c r="B78" s="17" t="s">
        <v>324</v>
      </c>
      <c r="C78" s="13" t="s">
        <v>325</v>
      </c>
      <c r="D78" s="13" t="s">
        <v>58</v>
      </c>
      <c r="E78" s="18">
        <v>7100</v>
      </c>
      <c r="F78" s="19">
        <v>8.4600000000000009</v>
      </c>
      <c r="G78" s="20">
        <v>2.0000000000000001E-4</v>
      </c>
      <c r="H78" s="22"/>
    </row>
    <row r="79" spans="1:8" ht="12.95" customHeight="1">
      <c r="A79" s="16"/>
      <c r="B79" s="17" t="s">
        <v>115</v>
      </c>
      <c r="C79" s="13" t="s">
        <v>116</v>
      </c>
      <c r="D79" s="13" t="s">
        <v>117</v>
      </c>
      <c r="E79" s="18">
        <v>1100</v>
      </c>
      <c r="F79" s="19">
        <v>6.4</v>
      </c>
      <c r="G79" s="20">
        <v>2.0000000000000001E-4</v>
      </c>
      <c r="H79" s="22"/>
    </row>
    <row r="80" spans="1:8" ht="12.95" customHeight="1">
      <c r="A80" s="16"/>
      <c r="B80" s="17" t="s">
        <v>326</v>
      </c>
      <c r="C80" s="13" t="s">
        <v>327</v>
      </c>
      <c r="D80" s="13" t="s">
        <v>202</v>
      </c>
      <c r="E80" s="18">
        <v>1600</v>
      </c>
      <c r="F80" s="19">
        <v>5.97</v>
      </c>
      <c r="G80" s="20">
        <v>2.0000000000000001E-4</v>
      </c>
      <c r="H80" s="22"/>
    </row>
    <row r="81" spans="1:8" ht="12.95" customHeight="1">
      <c r="A81" s="3"/>
      <c r="B81" s="12" t="s">
        <v>125</v>
      </c>
      <c r="C81" s="13"/>
      <c r="D81" s="13"/>
      <c r="E81" s="13"/>
      <c r="F81" s="23">
        <v>28765.7</v>
      </c>
      <c r="G81" s="24">
        <v>0.77580000000000005</v>
      </c>
      <c r="H81" s="26"/>
    </row>
    <row r="82" spans="1:8" ht="12.95" customHeight="1">
      <c r="A82" s="3"/>
      <c r="B82" s="27" t="s">
        <v>126</v>
      </c>
      <c r="C82" s="2"/>
      <c r="D82" s="2"/>
      <c r="E82" s="2"/>
      <c r="F82" s="25" t="s">
        <v>127</v>
      </c>
      <c r="G82" s="25" t="s">
        <v>127</v>
      </c>
      <c r="H82" s="26"/>
    </row>
    <row r="83" spans="1:8" ht="12.95" customHeight="1">
      <c r="A83" s="3"/>
      <c r="B83" s="27" t="s">
        <v>125</v>
      </c>
      <c r="C83" s="2"/>
      <c r="D83" s="2"/>
      <c r="E83" s="2"/>
      <c r="F83" s="25" t="s">
        <v>127</v>
      </c>
      <c r="G83" s="25" t="s">
        <v>127</v>
      </c>
      <c r="H83" s="26"/>
    </row>
    <row r="84" spans="1:8" ht="12.95" customHeight="1">
      <c r="A84" s="3"/>
      <c r="B84" s="27" t="s">
        <v>128</v>
      </c>
      <c r="C84" s="28"/>
      <c r="D84" s="2"/>
      <c r="E84" s="28"/>
      <c r="F84" s="23">
        <v>28765.7</v>
      </c>
      <c r="G84" s="24">
        <v>0.77580000000000005</v>
      </c>
      <c r="H84" s="26"/>
    </row>
    <row r="85" spans="1:8" ht="12.95" customHeight="1">
      <c r="A85" s="3"/>
      <c r="B85" s="12" t="s">
        <v>152</v>
      </c>
      <c r="C85" s="13"/>
      <c r="D85" s="13"/>
      <c r="E85" s="13"/>
      <c r="F85" s="13"/>
      <c r="G85" s="13"/>
      <c r="H85" s="15"/>
    </row>
    <row r="86" spans="1:8" ht="12.95" customHeight="1">
      <c r="A86" s="3"/>
      <c r="B86" s="12" t="s">
        <v>153</v>
      </c>
      <c r="C86" s="13"/>
      <c r="D86" s="13"/>
      <c r="E86" s="13"/>
      <c r="F86" s="3"/>
      <c r="G86" s="14"/>
      <c r="H86" s="15"/>
    </row>
    <row r="87" spans="1:8" ht="12.95" customHeight="1">
      <c r="A87" s="16"/>
      <c r="B87" s="17" t="s">
        <v>912</v>
      </c>
      <c r="C87" s="13" t="s">
        <v>157</v>
      </c>
      <c r="D87" s="13" t="s">
        <v>555</v>
      </c>
      <c r="E87" s="18">
        <v>300</v>
      </c>
      <c r="F87" s="19">
        <v>1426.69</v>
      </c>
      <c r="G87" s="20">
        <v>3.85E-2</v>
      </c>
      <c r="H87" s="635">
        <v>7.7499999999999999E-2</v>
      </c>
    </row>
    <row r="88" spans="1:8" ht="12.95" customHeight="1">
      <c r="A88" s="16"/>
      <c r="B88" s="17" t="s">
        <v>911</v>
      </c>
      <c r="C88" s="13" t="s">
        <v>206</v>
      </c>
      <c r="D88" s="13" t="s">
        <v>553</v>
      </c>
      <c r="E88" s="18">
        <v>100</v>
      </c>
      <c r="F88" s="19">
        <v>488.3</v>
      </c>
      <c r="G88" s="20">
        <v>1.32E-2</v>
      </c>
      <c r="H88" s="635">
        <v>7.8100000000000003E-2</v>
      </c>
    </row>
    <row r="89" spans="1:8" ht="12.95" customHeight="1">
      <c r="A89" s="16"/>
      <c r="B89" s="17" t="s">
        <v>868</v>
      </c>
      <c r="C89" s="13" t="s">
        <v>170</v>
      </c>
      <c r="D89" s="13" t="s">
        <v>553</v>
      </c>
      <c r="E89" s="18">
        <v>100</v>
      </c>
      <c r="F89" s="19">
        <v>468.35</v>
      </c>
      <c r="G89" s="20">
        <v>1.26E-2</v>
      </c>
      <c r="H89" s="635">
        <v>7.8299999999999995E-2</v>
      </c>
    </row>
    <row r="90" spans="1:8" ht="12.95" customHeight="1">
      <c r="A90" s="3"/>
      <c r="B90" s="12" t="s">
        <v>125</v>
      </c>
      <c r="C90" s="13"/>
      <c r="D90" s="13"/>
      <c r="E90" s="13"/>
      <c r="F90" s="23">
        <v>2383.34</v>
      </c>
      <c r="G90" s="24">
        <v>6.4299999999999996E-2</v>
      </c>
      <c r="H90" s="26"/>
    </row>
    <row r="91" spans="1:8" ht="12.95" customHeight="1">
      <c r="A91" s="3"/>
      <c r="B91" s="12" t="s">
        <v>171</v>
      </c>
      <c r="C91" s="13"/>
      <c r="D91" s="13"/>
      <c r="E91" s="13"/>
      <c r="F91" s="3"/>
      <c r="G91" s="14"/>
      <c r="H91" s="15"/>
    </row>
    <row r="92" spans="1:8" ht="12.95" customHeight="1">
      <c r="A92" s="16"/>
      <c r="B92" s="17" t="s">
        <v>914</v>
      </c>
      <c r="C92" s="13" t="s">
        <v>190</v>
      </c>
      <c r="D92" s="13" t="s">
        <v>553</v>
      </c>
      <c r="E92" s="18">
        <v>100</v>
      </c>
      <c r="F92" s="19">
        <v>494.86</v>
      </c>
      <c r="G92" s="20">
        <v>1.3299999999999999E-2</v>
      </c>
      <c r="H92" s="635">
        <v>8.2400000000000001E-2</v>
      </c>
    </row>
    <row r="93" spans="1:8" ht="12.95" customHeight="1">
      <c r="A93" s="3"/>
      <c r="B93" s="12" t="s">
        <v>125</v>
      </c>
      <c r="C93" s="13"/>
      <c r="D93" s="13"/>
      <c r="E93" s="13"/>
      <c r="F93" s="23">
        <v>494.86</v>
      </c>
      <c r="G93" s="24">
        <v>1.3299999999999999E-2</v>
      </c>
      <c r="H93" s="26"/>
    </row>
    <row r="94" spans="1:8" ht="12.95" customHeight="1">
      <c r="A94" s="3"/>
      <c r="B94" s="12" t="s">
        <v>173</v>
      </c>
      <c r="C94" s="13"/>
      <c r="D94" s="13"/>
      <c r="E94" s="13"/>
      <c r="F94" s="3"/>
      <c r="G94" s="14"/>
      <c r="H94" s="15"/>
    </row>
    <row r="95" spans="1:8" ht="12.95" customHeight="1">
      <c r="A95" s="16"/>
      <c r="B95" s="17" t="s">
        <v>412</v>
      </c>
      <c r="C95" s="13" t="s">
        <v>413</v>
      </c>
      <c r="D95" s="13" t="s">
        <v>176</v>
      </c>
      <c r="E95" s="18">
        <v>500000</v>
      </c>
      <c r="F95" s="19">
        <v>477.86</v>
      </c>
      <c r="G95" s="20">
        <v>1.29E-2</v>
      </c>
      <c r="H95" s="635">
        <v>7.1347999999999995E-2</v>
      </c>
    </row>
    <row r="96" spans="1:8" ht="12.95" customHeight="1">
      <c r="A96" s="3"/>
      <c r="B96" s="12" t="s">
        <v>125</v>
      </c>
      <c r="C96" s="13"/>
      <c r="D96" s="13"/>
      <c r="E96" s="13"/>
      <c r="F96" s="23">
        <v>477.86</v>
      </c>
      <c r="G96" s="24">
        <v>1.29E-2</v>
      </c>
      <c r="H96" s="26"/>
    </row>
    <row r="97" spans="1:8" ht="12.95" customHeight="1">
      <c r="A97" s="3"/>
      <c r="B97" s="27" t="s">
        <v>128</v>
      </c>
      <c r="C97" s="28"/>
      <c r="D97" s="2"/>
      <c r="E97" s="28"/>
      <c r="F97" s="23">
        <v>3356.06</v>
      </c>
      <c r="G97" s="24">
        <v>9.0499999999999997E-2</v>
      </c>
      <c r="H97" s="26"/>
    </row>
    <row r="98" spans="1:8" ht="12.95" customHeight="1">
      <c r="A98" s="3"/>
      <c r="B98" s="12" t="s">
        <v>191</v>
      </c>
      <c r="C98" s="13"/>
      <c r="D98" s="13"/>
      <c r="E98" s="13"/>
      <c r="F98" s="13"/>
      <c r="G98" s="13"/>
      <c r="H98" s="15"/>
    </row>
    <row r="99" spans="1:8" ht="12.95" customHeight="1">
      <c r="A99" s="3"/>
      <c r="B99" s="12" t="s">
        <v>414</v>
      </c>
      <c r="C99" s="13"/>
      <c r="D99" s="13"/>
      <c r="E99" s="13"/>
      <c r="F99" s="3"/>
      <c r="G99" s="14"/>
      <c r="H99" s="15"/>
    </row>
    <row r="100" spans="1:8" ht="12.95" customHeight="1">
      <c r="A100" s="16"/>
      <c r="B100" s="17" t="s">
        <v>415</v>
      </c>
      <c r="C100" s="13" t="s">
        <v>416</v>
      </c>
      <c r="D100" s="13"/>
      <c r="E100" s="18">
        <v>300694.95</v>
      </c>
      <c r="F100" s="19">
        <v>4010.64</v>
      </c>
      <c r="G100" s="20">
        <v>0.1082</v>
      </c>
      <c r="H100" s="635"/>
    </row>
    <row r="101" spans="1:8" ht="12.95" customHeight="1">
      <c r="A101" s="3"/>
      <c r="B101" s="12" t="s">
        <v>125</v>
      </c>
      <c r="C101" s="13"/>
      <c r="D101" s="13"/>
      <c r="E101" s="13"/>
      <c r="F101" s="23">
        <v>4010.64</v>
      </c>
      <c r="G101" s="24">
        <v>0.1082</v>
      </c>
      <c r="H101" s="26"/>
    </row>
    <row r="102" spans="1:8" ht="12.95" customHeight="1">
      <c r="A102" s="3"/>
      <c r="B102" s="27" t="s">
        <v>128</v>
      </c>
      <c r="C102" s="28"/>
      <c r="D102" s="2"/>
      <c r="E102" s="28"/>
      <c r="F102" s="23">
        <v>4010.64</v>
      </c>
      <c r="G102" s="24">
        <v>0.1082</v>
      </c>
      <c r="H102" s="26"/>
    </row>
    <row r="103" spans="1:8" ht="12.95" customHeight="1">
      <c r="A103" s="3"/>
      <c r="B103" s="12" t="s">
        <v>181</v>
      </c>
      <c r="C103" s="13"/>
      <c r="D103" s="13"/>
      <c r="E103" s="13"/>
      <c r="F103" s="13"/>
      <c r="G103" s="13"/>
      <c r="H103" s="15"/>
    </row>
    <row r="104" spans="1:8" ht="12.95" customHeight="1">
      <c r="A104" s="16"/>
      <c r="B104" s="17" t="s">
        <v>182</v>
      </c>
      <c r="C104" s="13"/>
      <c r="D104" s="13"/>
      <c r="E104" s="18"/>
      <c r="F104" s="19">
        <v>2730</v>
      </c>
      <c r="G104" s="20">
        <v>7.3599999999999999E-2</v>
      </c>
      <c r="H104" s="635">
        <v>6.6709147914061614E-2</v>
      </c>
    </row>
    <row r="105" spans="1:8" ht="12.95" customHeight="1">
      <c r="A105" s="3"/>
      <c r="B105" s="12" t="s">
        <v>125</v>
      </c>
      <c r="C105" s="13"/>
      <c r="D105" s="13"/>
      <c r="E105" s="13"/>
      <c r="F105" s="23">
        <v>2730</v>
      </c>
      <c r="G105" s="24">
        <v>7.3599999999999999E-2</v>
      </c>
      <c r="H105" s="26"/>
    </row>
    <row r="106" spans="1:8" ht="12.95" customHeight="1">
      <c r="A106" s="3"/>
      <c r="B106" s="27" t="s">
        <v>128</v>
      </c>
      <c r="C106" s="28"/>
      <c r="D106" s="2"/>
      <c r="E106" s="28"/>
      <c r="F106" s="23">
        <v>2730</v>
      </c>
      <c r="G106" s="24">
        <v>7.3599999999999999E-2</v>
      </c>
      <c r="H106" s="26"/>
    </row>
    <row r="107" spans="1:8" ht="12.95" customHeight="1">
      <c r="A107" s="3"/>
      <c r="B107" s="27" t="s">
        <v>183</v>
      </c>
      <c r="C107" s="13"/>
      <c r="D107" s="2"/>
      <c r="E107" s="13"/>
      <c r="F107" s="30">
        <f>27227.56+F210</f>
        <v>-1785.9700000000084</v>
      </c>
      <c r="G107" s="24">
        <f>73.46%+G210</f>
        <v>-4.809999999999981E-2</v>
      </c>
      <c r="H107" s="26"/>
    </row>
    <row r="108" spans="1:8" ht="12.95" customHeight="1" thickBot="1">
      <c r="A108" s="3"/>
      <c r="B108" s="31" t="s">
        <v>184</v>
      </c>
      <c r="C108" s="32"/>
      <c r="D108" s="32"/>
      <c r="E108" s="32"/>
      <c r="F108" s="33">
        <v>37076.43</v>
      </c>
      <c r="G108" s="34">
        <v>1</v>
      </c>
      <c r="H108" s="36"/>
    </row>
    <row r="109" spans="1:8" ht="12.95" customHeight="1">
      <c r="A109" s="3"/>
      <c r="B109" s="6"/>
      <c r="C109" s="3"/>
      <c r="D109" s="3"/>
      <c r="E109" s="3"/>
      <c r="F109" s="3"/>
      <c r="G109" s="3"/>
      <c r="H109" s="3"/>
    </row>
    <row r="110" spans="1:8" ht="12.95" customHeight="1">
      <c r="A110" s="3"/>
      <c r="B110" s="4" t="s">
        <v>185</v>
      </c>
      <c r="C110" s="3"/>
      <c r="D110" s="3"/>
      <c r="E110" s="3"/>
      <c r="F110" s="3"/>
      <c r="G110" s="3"/>
      <c r="H110" s="3"/>
    </row>
    <row r="111" spans="1:8" ht="12.95" customHeight="1" thickBot="1">
      <c r="A111" s="3"/>
      <c r="B111" s="327" t="s">
        <v>138</v>
      </c>
      <c r="C111" s="328"/>
      <c r="D111" s="328"/>
      <c r="E111" s="328"/>
      <c r="F111" s="328"/>
      <c r="G111" s="328"/>
      <c r="H111" s="328"/>
    </row>
    <row r="112" spans="1:8" ht="12.95" customHeight="1">
      <c r="B112" s="329" t="s">
        <v>10</v>
      </c>
      <c r="C112" s="330"/>
      <c r="D112" s="330" t="s">
        <v>444</v>
      </c>
      <c r="E112" s="330" t="s">
        <v>13</v>
      </c>
      <c r="F112" s="350" t="s">
        <v>850</v>
      </c>
      <c r="G112" s="330" t="s">
        <v>851</v>
      </c>
      <c r="H112" s="331" t="s">
        <v>875</v>
      </c>
    </row>
    <row r="113" spans="2:8" ht="12.95" customHeight="1">
      <c r="B113" s="481" t="s">
        <v>139</v>
      </c>
      <c r="C113" s="482"/>
      <c r="D113" s="482"/>
      <c r="E113" s="482"/>
      <c r="F113" s="483"/>
      <c r="G113" s="484"/>
      <c r="H113" s="485"/>
    </row>
    <row r="114" spans="2:8" ht="12.95" customHeight="1">
      <c r="B114" s="486" t="s">
        <v>411</v>
      </c>
      <c r="C114" s="487">
        <v>1436.0070204750205</v>
      </c>
      <c r="D114" s="487">
        <v>1413.65</v>
      </c>
      <c r="E114" s="488">
        <v>-183150</v>
      </c>
      <c r="F114" s="489">
        <v>-2589.1</v>
      </c>
      <c r="G114" s="490">
        <v>-6.9800000000000001E-2</v>
      </c>
      <c r="H114" s="690">
        <v>6475.9</v>
      </c>
    </row>
    <row r="115" spans="2:8" ht="12.95" customHeight="1">
      <c r="B115" s="486" t="s">
        <v>143</v>
      </c>
      <c r="C115" s="487">
        <v>2954.1821319999999</v>
      </c>
      <c r="D115" s="487">
        <v>2944.25</v>
      </c>
      <c r="E115" s="488">
        <v>-40000</v>
      </c>
      <c r="F115" s="489">
        <v>-1177.7</v>
      </c>
      <c r="G115" s="490">
        <v>-3.1800000000000002E-2</v>
      </c>
      <c r="H115" s="690"/>
    </row>
    <row r="116" spans="2:8" ht="12.95" customHeight="1">
      <c r="B116" s="486" t="s">
        <v>410</v>
      </c>
      <c r="C116" s="487">
        <v>727.52075842696627</v>
      </c>
      <c r="D116" s="487">
        <v>754.25</v>
      </c>
      <c r="E116" s="488">
        <v>-133500</v>
      </c>
      <c r="F116" s="489">
        <v>-1006.92</v>
      </c>
      <c r="G116" s="490">
        <v>-2.7199999999999998E-2</v>
      </c>
      <c r="H116" s="690"/>
    </row>
    <row r="117" spans="2:8" ht="12.95" customHeight="1">
      <c r="B117" s="486" t="s">
        <v>409</v>
      </c>
      <c r="C117" s="487">
        <v>522.67116212121209</v>
      </c>
      <c r="D117" s="487">
        <v>513.5</v>
      </c>
      <c r="E117" s="488">
        <v>-178200</v>
      </c>
      <c r="F117" s="489">
        <v>-915.06</v>
      </c>
      <c r="G117" s="490">
        <v>-2.47E-2</v>
      </c>
      <c r="H117" s="690"/>
    </row>
    <row r="118" spans="2:8" ht="12.95" customHeight="1">
      <c r="B118" s="486" t="s">
        <v>408</v>
      </c>
      <c r="C118" s="487">
        <v>381.48504327252624</v>
      </c>
      <c r="D118" s="487">
        <v>373.95</v>
      </c>
      <c r="E118" s="488">
        <v>-226125</v>
      </c>
      <c r="F118" s="489">
        <v>-845.59</v>
      </c>
      <c r="G118" s="490">
        <v>-2.2800000000000001E-2</v>
      </c>
      <c r="H118" s="690"/>
    </row>
    <row r="119" spans="2:8" ht="12.95" customHeight="1">
      <c r="B119" s="486" t="s">
        <v>407</v>
      </c>
      <c r="C119" s="487">
        <v>164.07058375</v>
      </c>
      <c r="D119" s="487">
        <v>162.35</v>
      </c>
      <c r="E119" s="488">
        <v>-480000</v>
      </c>
      <c r="F119" s="489">
        <v>-779.28</v>
      </c>
      <c r="G119" s="490">
        <v>-2.1000000000000001E-2</v>
      </c>
      <c r="H119" s="690"/>
    </row>
    <row r="120" spans="2:8" ht="12.95" customHeight="1">
      <c r="B120" s="486" t="s">
        <v>406</v>
      </c>
      <c r="C120" s="487">
        <v>262.03192376420827</v>
      </c>
      <c r="D120" s="487">
        <v>267.14999999999998</v>
      </c>
      <c r="E120" s="488">
        <v>-283725</v>
      </c>
      <c r="F120" s="489">
        <v>-757.97</v>
      </c>
      <c r="G120" s="490">
        <v>-2.0400000000000001E-2</v>
      </c>
      <c r="H120" s="690"/>
    </row>
    <row r="121" spans="2:8" ht="12.95" customHeight="1">
      <c r="B121" s="486" t="s">
        <v>404</v>
      </c>
      <c r="C121" s="487">
        <v>16.494029850746269</v>
      </c>
      <c r="D121" s="487">
        <v>13.75</v>
      </c>
      <c r="E121" s="488">
        <v>-5360000</v>
      </c>
      <c r="F121" s="489">
        <v>-737</v>
      </c>
      <c r="G121" s="490">
        <v>-1.9900000000000001E-2</v>
      </c>
      <c r="H121" s="690"/>
    </row>
    <row r="122" spans="2:8" ht="12.95" customHeight="1">
      <c r="B122" s="486" t="s">
        <v>405</v>
      </c>
      <c r="C122" s="487">
        <v>174.47109112250712</v>
      </c>
      <c r="D122" s="487">
        <v>168.55</v>
      </c>
      <c r="E122" s="488">
        <v>-438750</v>
      </c>
      <c r="F122" s="489">
        <v>-739.51</v>
      </c>
      <c r="G122" s="490">
        <v>-1.9900000000000001E-2</v>
      </c>
      <c r="H122" s="690"/>
    </row>
    <row r="123" spans="2:8" ht="12.95" customHeight="1">
      <c r="B123" s="486" t="s">
        <v>403</v>
      </c>
      <c r="C123" s="487">
        <v>813.26178897637794</v>
      </c>
      <c r="D123" s="487">
        <v>811.8</v>
      </c>
      <c r="E123" s="488">
        <v>-85725</v>
      </c>
      <c r="F123" s="489">
        <v>-695.92</v>
      </c>
      <c r="G123" s="490">
        <v>-1.8800000000000001E-2</v>
      </c>
      <c r="H123" s="690"/>
    </row>
    <row r="124" spans="2:8" ht="12.95" customHeight="1">
      <c r="B124" s="486" t="s">
        <v>402</v>
      </c>
      <c r="C124" s="487">
        <v>205.79236949152542</v>
      </c>
      <c r="D124" s="487">
        <v>206.25</v>
      </c>
      <c r="E124" s="488">
        <v>-336300</v>
      </c>
      <c r="F124" s="489">
        <v>-693.62</v>
      </c>
      <c r="G124" s="490">
        <v>-1.8700000000000001E-2</v>
      </c>
      <c r="H124" s="690"/>
    </row>
    <row r="125" spans="2:8" ht="12.95" customHeight="1">
      <c r="B125" s="486" t="s">
        <v>401</v>
      </c>
      <c r="C125" s="487">
        <v>6695.213059047619</v>
      </c>
      <c r="D125" s="487">
        <v>6563.7</v>
      </c>
      <c r="E125" s="488">
        <v>-10500</v>
      </c>
      <c r="F125" s="489">
        <v>-689.19</v>
      </c>
      <c r="G125" s="490">
        <v>-1.8599999999999998E-2</v>
      </c>
      <c r="H125" s="690"/>
    </row>
    <row r="126" spans="2:8" ht="12.95" customHeight="1">
      <c r="B126" s="486" t="s">
        <v>140</v>
      </c>
      <c r="C126" s="487">
        <v>3486.2230461538461</v>
      </c>
      <c r="D126" s="487">
        <v>3501.1</v>
      </c>
      <c r="E126" s="488">
        <v>-19500</v>
      </c>
      <c r="F126" s="489">
        <v>-682.71</v>
      </c>
      <c r="G126" s="490">
        <v>-1.84E-2</v>
      </c>
      <c r="H126" s="690"/>
    </row>
    <row r="127" spans="2:8" ht="12.95" customHeight="1">
      <c r="B127" s="486" t="s">
        <v>151</v>
      </c>
      <c r="C127" s="487">
        <v>6950.4601712820513</v>
      </c>
      <c r="D127" s="487">
        <v>6529.85</v>
      </c>
      <c r="E127" s="488">
        <v>-9750</v>
      </c>
      <c r="F127" s="489">
        <v>-636.66</v>
      </c>
      <c r="G127" s="490">
        <v>-1.72E-2</v>
      </c>
      <c r="H127" s="690"/>
    </row>
    <row r="128" spans="2:8" ht="12.95" customHeight="1">
      <c r="B128" s="486" t="s">
        <v>400</v>
      </c>
      <c r="C128" s="487">
        <v>1083.2605000888889</v>
      </c>
      <c r="D128" s="487">
        <v>1090.3</v>
      </c>
      <c r="E128" s="488">
        <v>-56250</v>
      </c>
      <c r="F128" s="489">
        <v>-613.29</v>
      </c>
      <c r="G128" s="490">
        <v>-1.6500000000000001E-2</v>
      </c>
      <c r="H128" s="690"/>
    </row>
    <row r="129" spans="2:8" ht="12.95" customHeight="1">
      <c r="B129" s="486" t="s">
        <v>399</v>
      </c>
      <c r="C129" s="487">
        <v>1060.385343902439</v>
      </c>
      <c r="D129" s="487">
        <v>1060.3</v>
      </c>
      <c r="E129" s="488">
        <v>-57400</v>
      </c>
      <c r="F129" s="489">
        <v>-608.61</v>
      </c>
      <c r="G129" s="490">
        <v>-1.6400000000000001E-2</v>
      </c>
      <c r="H129" s="690"/>
    </row>
    <row r="130" spans="2:8" ht="12.95" customHeight="1">
      <c r="B130" s="486" t="s">
        <v>398</v>
      </c>
      <c r="C130" s="487">
        <v>227.30454252873562</v>
      </c>
      <c r="D130" s="487">
        <v>230.55</v>
      </c>
      <c r="E130" s="488">
        <v>-252300</v>
      </c>
      <c r="F130" s="489">
        <v>-581.67999999999995</v>
      </c>
      <c r="G130" s="490">
        <v>-1.5699999999999999E-2</v>
      </c>
      <c r="H130" s="690"/>
    </row>
    <row r="131" spans="2:8" ht="12.95" customHeight="1">
      <c r="B131" s="486" t="s">
        <v>145</v>
      </c>
      <c r="C131" s="487">
        <v>273.42951084337352</v>
      </c>
      <c r="D131" s="487">
        <v>278.8</v>
      </c>
      <c r="E131" s="488">
        <v>-207500</v>
      </c>
      <c r="F131" s="489">
        <v>-578.51</v>
      </c>
      <c r="G131" s="490">
        <v>-1.5599999999999999E-2</v>
      </c>
      <c r="H131" s="690"/>
    </row>
    <row r="132" spans="2:8" ht="12.95" customHeight="1">
      <c r="B132" s="486" t="s">
        <v>397</v>
      </c>
      <c r="C132" s="487">
        <v>1739.462644</v>
      </c>
      <c r="D132" s="487">
        <v>1700.1</v>
      </c>
      <c r="E132" s="488">
        <v>-30000</v>
      </c>
      <c r="F132" s="489">
        <v>-510.03</v>
      </c>
      <c r="G132" s="490">
        <v>-1.38E-2</v>
      </c>
      <c r="H132" s="690"/>
    </row>
    <row r="133" spans="2:8" ht="12.95" customHeight="1">
      <c r="B133" s="486" t="s">
        <v>396</v>
      </c>
      <c r="C133" s="487">
        <v>2996.9328358208954</v>
      </c>
      <c r="D133" s="487">
        <v>2965.6</v>
      </c>
      <c r="E133" s="488">
        <v>-16750</v>
      </c>
      <c r="F133" s="489">
        <v>-496.74</v>
      </c>
      <c r="G133" s="490">
        <v>-1.34E-2</v>
      </c>
      <c r="H133" s="690"/>
    </row>
    <row r="134" spans="2:8" ht="12.95" customHeight="1">
      <c r="B134" s="486" t="s">
        <v>395</v>
      </c>
      <c r="C134" s="487">
        <v>262.57417878787879</v>
      </c>
      <c r="D134" s="487">
        <v>270.89999999999998</v>
      </c>
      <c r="E134" s="488">
        <v>-174900</v>
      </c>
      <c r="F134" s="489">
        <v>-473.8</v>
      </c>
      <c r="G134" s="490">
        <v>-1.2800000000000001E-2</v>
      </c>
      <c r="H134" s="690"/>
    </row>
    <row r="135" spans="2:8" ht="12.95" customHeight="1">
      <c r="B135" s="486" t="s">
        <v>394</v>
      </c>
      <c r="C135" s="487">
        <v>271.5129</v>
      </c>
      <c r="D135" s="487">
        <v>273.14999999999998</v>
      </c>
      <c r="E135" s="488">
        <v>-164300</v>
      </c>
      <c r="F135" s="489">
        <v>-448.79</v>
      </c>
      <c r="G135" s="490">
        <v>-1.21E-2</v>
      </c>
      <c r="H135" s="690"/>
    </row>
    <row r="136" spans="2:8" ht="12.95" customHeight="1">
      <c r="B136" s="486" t="s">
        <v>149</v>
      </c>
      <c r="C136" s="487">
        <v>944.0333333333333</v>
      </c>
      <c r="D136" s="487">
        <v>957.45</v>
      </c>
      <c r="E136" s="488">
        <v>-47025</v>
      </c>
      <c r="F136" s="489">
        <v>-450.24</v>
      </c>
      <c r="G136" s="490">
        <v>-1.21E-2</v>
      </c>
      <c r="H136" s="690"/>
    </row>
    <row r="137" spans="2:8" ht="12.95" customHeight="1">
      <c r="B137" s="486" t="s">
        <v>393</v>
      </c>
      <c r="C137" s="487">
        <v>337.54402142857145</v>
      </c>
      <c r="D137" s="487">
        <v>337.85</v>
      </c>
      <c r="E137" s="488">
        <v>-126000</v>
      </c>
      <c r="F137" s="489">
        <v>-425.69</v>
      </c>
      <c r="G137" s="490">
        <v>-1.15E-2</v>
      </c>
      <c r="H137" s="690"/>
    </row>
    <row r="138" spans="2:8" ht="12.95" customHeight="1">
      <c r="B138" s="486" t="s">
        <v>392</v>
      </c>
      <c r="C138" s="487">
        <v>3015.3804057971015</v>
      </c>
      <c r="D138" s="487">
        <v>2842.1</v>
      </c>
      <c r="E138" s="488">
        <v>-13800</v>
      </c>
      <c r="F138" s="489">
        <v>-392.21</v>
      </c>
      <c r="G138" s="490">
        <v>-1.06E-2</v>
      </c>
      <c r="H138" s="690"/>
    </row>
    <row r="139" spans="2:8" ht="12.95" customHeight="1">
      <c r="B139" s="486" t="s">
        <v>391</v>
      </c>
      <c r="C139" s="487">
        <v>669.18530172413796</v>
      </c>
      <c r="D139" s="487">
        <v>661.75</v>
      </c>
      <c r="E139" s="488">
        <v>-58000</v>
      </c>
      <c r="F139" s="489">
        <v>-383.82</v>
      </c>
      <c r="G139" s="490">
        <v>-1.04E-2</v>
      </c>
      <c r="H139" s="690"/>
    </row>
    <row r="140" spans="2:8" ht="12.95" customHeight="1">
      <c r="B140" s="486" t="s">
        <v>390</v>
      </c>
      <c r="C140" s="487">
        <v>3531.9787000000001</v>
      </c>
      <c r="D140" s="487">
        <v>3538</v>
      </c>
      <c r="E140" s="488">
        <v>-10800</v>
      </c>
      <c r="F140" s="489">
        <v>-382.1</v>
      </c>
      <c r="G140" s="490">
        <v>-1.03E-2</v>
      </c>
      <c r="H140" s="690"/>
    </row>
    <row r="141" spans="2:8" ht="12.95" customHeight="1">
      <c r="B141" s="486" t="s">
        <v>389</v>
      </c>
      <c r="C141" s="487">
        <v>167.53094401613626</v>
      </c>
      <c r="D141" s="487">
        <v>168.35</v>
      </c>
      <c r="E141" s="488">
        <v>-223100</v>
      </c>
      <c r="F141" s="489">
        <v>-375.59</v>
      </c>
      <c r="G141" s="490">
        <v>-1.01E-2</v>
      </c>
      <c r="H141" s="690"/>
    </row>
    <row r="142" spans="2:8" ht="12.95" customHeight="1">
      <c r="B142" s="486" t="s">
        <v>388</v>
      </c>
      <c r="C142" s="487">
        <v>338.4374722222222</v>
      </c>
      <c r="D142" s="487">
        <v>340.55</v>
      </c>
      <c r="E142" s="488">
        <v>-108000</v>
      </c>
      <c r="F142" s="489">
        <v>-367.79</v>
      </c>
      <c r="G142" s="490">
        <v>-9.9000000000000008E-3</v>
      </c>
      <c r="H142" s="690"/>
    </row>
    <row r="143" spans="2:8" ht="12.95" customHeight="1">
      <c r="B143" s="486" t="s">
        <v>387</v>
      </c>
      <c r="C143" s="487">
        <v>293.11247205882353</v>
      </c>
      <c r="D143" s="487">
        <v>293.25</v>
      </c>
      <c r="E143" s="488">
        <v>-122400</v>
      </c>
      <c r="F143" s="489">
        <v>-358.94</v>
      </c>
      <c r="G143" s="490">
        <v>-9.7000000000000003E-3</v>
      </c>
      <c r="H143" s="690"/>
    </row>
    <row r="144" spans="2:8" ht="12.95" customHeight="1">
      <c r="B144" s="486" t="s">
        <v>148</v>
      </c>
      <c r="C144" s="487">
        <v>3935.6695366459626</v>
      </c>
      <c r="D144" s="487">
        <v>4125.25</v>
      </c>
      <c r="E144" s="488">
        <v>-8050</v>
      </c>
      <c r="F144" s="489">
        <v>-332.08</v>
      </c>
      <c r="G144" s="490">
        <v>-8.9999999999999993E-3</v>
      </c>
      <c r="H144" s="690"/>
    </row>
    <row r="145" spans="2:8" ht="12.95" customHeight="1">
      <c r="B145" s="486" t="s">
        <v>385</v>
      </c>
      <c r="C145" s="487">
        <v>1619.54</v>
      </c>
      <c r="D145" s="487">
        <v>1604.65</v>
      </c>
      <c r="E145" s="488">
        <v>-20000</v>
      </c>
      <c r="F145" s="489">
        <v>-320.93</v>
      </c>
      <c r="G145" s="490">
        <v>-8.6999999999999994E-3</v>
      </c>
      <c r="H145" s="690"/>
    </row>
    <row r="146" spans="2:8" ht="12.95" customHeight="1">
      <c r="B146" s="486" t="s">
        <v>386</v>
      </c>
      <c r="C146" s="487">
        <v>611</v>
      </c>
      <c r="D146" s="487">
        <v>617.54999999999995</v>
      </c>
      <c r="E146" s="488">
        <v>-52500</v>
      </c>
      <c r="F146" s="489">
        <v>-324.20999999999998</v>
      </c>
      <c r="G146" s="490">
        <v>-8.6999999999999994E-3</v>
      </c>
      <c r="H146" s="690"/>
    </row>
    <row r="147" spans="2:8" ht="12.95" customHeight="1">
      <c r="B147" s="486" t="s">
        <v>384</v>
      </c>
      <c r="C147" s="487">
        <v>202.90231587301588</v>
      </c>
      <c r="D147" s="487">
        <v>198.75</v>
      </c>
      <c r="E147" s="488">
        <v>-157500</v>
      </c>
      <c r="F147" s="489">
        <v>-313.02999999999997</v>
      </c>
      <c r="G147" s="490">
        <v>-8.3999999999999995E-3</v>
      </c>
      <c r="H147" s="690"/>
    </row>
    <row r="148" spans="2:8" ht="12.95" customHeight="1">
      <c r="B148" s="486" t="s">
        <v>141</v>
      </c>
      <c r="C148" s="487">
        <v>1160.1283675675675</v>
      </c>
      <c r="D148" s="487">
        <v>1172</v>
      </c>
      <c r="E148" s="488">
        <v>-25900</v>
      </c>
      <c r="F148" s="489">
        <v>-303.55</v>
      </c>
      <c r="G148" s="490">
        <v>-8.2000000000000007E-3</v>
      </c>
      <c r="H148" s="690"/>
    </row>
    <row r="149" spans="2:8" ht="12.95" customHeight="1">
      <c r="B149" s="486" t="s">
        <v>383</v>
      </c>
      <c r="C149" s="487">
        <v>1694.8719000000001</v>
      </c>
      <c r="D149" s="487">
        <v>1695.85</v>
      </c>
      <c r="E149" s="488">
        <v>-16400</v>
      </c>
      <c r="F149" s="489">
        <v>-278.12</v>
      </c>
      <c r="G149" s="490">
        <v>-7.4999999999999997E-3</v>
      </c>
      <c r="H149" s="690"/>
    </row>
    <row r="150" spans="2:8" ht="12.95" customHeight="1">
      <c r="B150" s="486" t="s">
        <v>382</v>
      </c>
      <c r="C150" s="487">
        <v>3669.6320076923075</v>
      </c>
      <c r="D150" s="487">
        <v>3513.35</v>
      </c>
      <c r="E150" s="488">
        <v>-7800</v>
      </c>
      <c r="F150" s="489">
        <v>-274.04000000000002</v>
      </c>
      <c r="G150" s="490">
        <v>-7.4000000000000003E-3</v>
      </c>
      <c r="H150" s="690"/>
    </row>
    <row r="151" spans="2:8" ht="12.95" customHeight="1">
      <c r="B151" s="486" t="s">
        <v>381</v>
      </c>
      <c r="C151" s="487">
        <v>653.74995161290326</v>
      </c>
      <c r="D151" s="487">
        <v>645.79999999999995</v>
      </c>
      <c r="E151" s="488">
        <v>-40300</v>
      </c>
      <c r="F151" s="489">
        <v>-260.26</v>
      </c>
      <c r="G151" s="490">
        <v>-7.0000000000000001E-3</v>
      </c>
      <c r="H151" s="690"/>
    </row>
    <row r="152" spans="2:8" ht="12.95" customHeight="1">
      <c r="B152" s="486" t="s">
        <v>379</v>
      </c>
      <c r="C152" s="487">
        <v>174.95340003768607</v>
      </c>
      <c r="D152" s="487">
        <v>183.4</v>
      </c>
      <c r="E152" s="488">
        <v>-132675</v>
      </c>
      <c r="F152" s="489">
        <v>-243.33</v>
      </c>
      <c r="G152" s="490">
        <v>-6.6E-3</v>
      </c>
      <c r="H152" s="690"/>
    </row>
    <row r="153" spans="2:8" ht="12.95" customHeight="1">
      <c r="B153" s="486" t="s">
        <v>150</v>
      </c>
      <c r="C153" s="487">
        <v>1522.5348181818181</v>
      </c>
      <c r="D153" s="487">
        <v>1482.3</v>
      </c>
      <c r="E153" s="488">
        <v>-16500</v>
      </c>
      <c r="F153" s="489">
        <v>-244.58</v>
      </c>
      <c r="G153" s="490">
        <v>-6.6E-3</v>
      </c>
      <c r="H153" s="690"/>
    </row>
    <row r="154" spans="2:8" ht="12.95" customHeight="1">
      <c r="B154" s="486" t="s">
        <v>380</v>
      </c>
      <c r="C154" s="487">
        <v>567.66875000000005</v>
      </c>
      <c r="D154" s="487">
        <v>569.4</v>
      </c>
      <c r="E154" s="488">
        <v>-43200</v>
      </c>
      <c r="F154" s="489">
        <v>-245.98</v>
      </c>
      <c r="G154" s="490">
        <v>-6.6E-3</v>
      </c>
      <c r="H154" s="690"/>
    </row>
    <row r="155" spans="2:8" ht="12.95" customHeight="1">
      <c r="B155" s="486" t="s">
        <v>146</v>
      </c>
      <c r="C155" s="487">
        <v>196.89475625</v>
      </c>
      <c r="D155" s="487">
        <v>197.25</v>
      </c>
      <c r="E155" s="488">
        <v>-120000</v>
      </c>
      <c r="F155" s="489">
        <v>-236.7</v>
      </c>
      <c r="G155" s="490">
        <v>-6.4000000000000003E-3</v>
      </c>
      <c r="H155" s="690"/>
    </row>
    <row r="156" spans="2:8" ht="12.95" customHeight="1">
      <c r="B156" s="486" t="s">
        <v>378</v>
      </c>
      <c r="C156" s="487">
        <v>1042.60997</v>
      </c>
      <c r="D156" s="487">
        <v>1032.2</v>
      </c>
      <c r="E156" s="488">
        <v>-22000</v>
      </c>
      <c r="F156" s="489">
        <v>-227.08</v>
      </c>
      <c r="G156" s="490">
        <v>-6.1000000000000004E-3</v>
      </c>
      <c r="H156" s="690"/>
    </row>
    <row r="157" spans="2:8" ht="12.95" customHeight="1">
      <c r="B157" s="486" t="s">
        <v>377</v>
      </c>
      <c r="C157" s="487">
        <v>28802.686828947368</v>
      </c>
      <c r="D157" s="487">
        <v>28574.7</v>
      </c>
      <c r="E157" s="488">
        <v>-760</v>
      </c>
      <c r="F157" s="489">
        <v>-217.17</v>
      </c>
      <c r="G157" s="490">
        <v>-5.8999999999999999E-3</v>
      </c>
      <c r="H157" s="690"/>
    </row>
    <row r="158" spans="2:8" ht="12.95" customHeight="1">
      <c r="B158" s="486" t="s">
        <v>376</v>
      </c>
      <c r="C158" s="487">
        <v>245.11600000000001</v>
      </c>
      <c r="D158" s="487">
        <v>254.1</v>
      </c>
      <c r="E158" s="488">
        <v>-85000</v>
      </c>
      <c r="F158" s="489">
        <v>-215.99</v>
      </c>
      <c r="G158" s="490">
        <v>-5.7999999999999996E-3</v>
      </c>
      <c r="H158" s="690"/>
    </row>
    <row r="159" spans="2:8" ht="12.95" customHeight="1">
      <c r="B159" s="486" t="s">
        <v>375</v>
      </c>
      <c r="C159" s="487">
        <v>523.27</v>
      </c>
      <c r="D159" s="487">
        <v>517</v>
      </c>
      <c r="E159" s="488">
        <v>-40500</v>
      </c>
      <c r="F159" s="489">
        <v>-209.39</v>
      </c>
      <c r="G159" s="490">
        <v>-5.5999999999999999E-3</v>
      </c>
      <c r="H159" s="690"/>
    </row>
    <row r="160" spans="2:8" ht="12.95" customHeight="1">
      <c r="B160" s="486" t="s">
        <v>374</v>
      </c>
      <c r="C160" s="487">
        <v>1751.7396000000001</v>
      </c>
      <c r="D160" s="487">
        <v>1715.15</v>
      </c>
      <c r="E160" s="488">
        <v>-11600</v>
      </c>
      <c r="F160" s="489">
        <v>-198.96</v>
      </c>
      <c r="G160" s="490">
        <v>-5.4000000000000003E-3</v>
      </c>
      <c r="H160" s="690"/>
    </row>
    <row r="161" spans="2:8" ht="12.95" customHeight="1">
      <c r="B161" s="486" t="s">
        <v>373</v>
      </c>
      <c r="C161" s="487">
        <v>1446.7665999999999</v>
      </c>
      <c r="D161" s="487">
        <v>1424.2</v>
      </c>
      <c r="E161" s="488">
        <v>-13200</v>
      </c>
      <c r="F161" s="489">
        <v>-187.99</v>
      </c>
      <c r="G161" s="490">
        <v>-5.1000000000000004E-3</v>
      </c>
      <c r="H161" s="690"/>
    </row>
    <row r="162" spans="2:8" ht="12.95" customHeight="1">
      <c r="B162" s="486" t="s">
        <v>371</v>
      </c>
      <c r="C162" s="487">
        <v>1465.4064565217391</v>
      </c>
      <c r="D162" s="487">
        <v>1537.2</v>
      </c>
      <c r="E162" s="488">
        <v>-11500</v>
      </c>
      <c r="F162" s="489">
        <v>-176.78</v>
      </c>
      <c r="G162" s="490">
        <v>-4.7999999999999996E-3</v>
      </c>
      <c r="H162" s="690"/>
    </row>
    <row r="163" spans="2:8" ht="12.95" customHeight="1">
      <c r="B163" s="486" t="s">
        <v>372</v>
      </c>
      <c r="C163" s="487">
        <v>470.27629473684209</v>
      </c>
      <c r="D163" s="487">
        <v>466.5</v>
      </c>
      <c r="E163" s="488">
        <v>-38000</v>
      </c>
      <c r="F163" s="489">
        <v>-177.27</v>
      </c>
      <c r="G163" s="490">
        <v>-4.7999999999999996E-3</v>
      </c>
      <c r="H163" s="690"/>
    </row>
    <row r="164" spans="2:8" ht="12.95" customHeight="1">
      <c r="B164" s="486" t="s">
        <v>369</v>
      </c>
      <c r="C164" s="487">
        <v>640.83249999999998</v>
      </c>
      <c r="D164" s="487">
        <v>651.4</v>
      </c>
      <c r="E164" s="488">
        <v>-26000</v>
      </c>
      <c r="F164" s="489">
        <v>-169.36</v>
      </c>
      <c r="G164" s="490">
        <v>-4.5999999999999999E-3</v>
      </c>
      <c r="H164" s="690"/>
    </row>
    <row r="165" spans="2:8" ht="12.95" customHeight="1">
      <c r="B165" s="486" t="s">
        <v>370</v>
      </c>
      <c r="C165" s="487">
        <v>482.99770000000001</v>
      </c>
      <c r="D165" s="487">
        <v>522.35</v>
      </c>
      <c r="E165" s="488">
        <v>-33000</v>
      </c>
      <c r="F165" s="489">
        <v>-172.38</v>
      </c>
      <c r="G165" s="490">
        <v>-4.5999999999999999E-3</v>
      </c>
      <c r="H165" s="690"/>
    </row>
    <row r="166" spans="2:8" ht="12.95" customHeight="1">
      <c r="B166" s="486" t="s">
        <v>368</v>
      </c>
      <c r="C166" s="487">
        <v>908.63798399999996</v>
      </c>
      <c r="D166" s="487">
        <v>929.2</v>
      </c>
      <c r="E166" s="488">
        <v>-18125</v>
      </c>
      <c r="F166" s="489">
        <v>-168.42</v>
      </c>
      <c r="G166" s="490">
        <v>-4.4999999999999997E-3</v>
      </c>
      <c r="H166" s="690"/>
    </row>
    <row r="167" spans="2:8" ht="12.95" customHeight="1">
      <c r="B167" s="486" t="s">
        <v>365</v>
      </c>
      <c r="C167" s="487">
        <v>1676.2499916666666</v>
      </c>
      <c r="D167" s="487">
        <v>1682.85</v>
      </c>
      <c r="E167" s="488">
        <v>-9600</v>
      </c>
      <c r="F167" s="489">
        <v>-161.55000000000001</v>
      </c>
      <c r="G167" s="490">
        <v>-4.4000000000000003E-3</v>
      </c>
      <c r="H167" s="690"/>
    </row>
    <row r="168" spans="2:8" ht="12.95" customHeight="1">
      <c r="B168" s="486" t="s">
        <v>366</v>
      </c>
      <c r="C168" s="487">
        <v>1090.8104000000001</v>
      </c>
      <c r="D168" s="487">
        <v>1082</v>
      </c>
      <c r="E168" s="488">
        <v>-15000</v>
      </c>
      <c r="F168" s="489">
        <v>-162.30000000000001</v>
      </c>
      <c r="G168" s="490">
        <v>-4.4000000000000003E-3</v>
      </c>
      <c r="H168" s="690"/>
    </row>
    <row r="169" spans="2:8" ht="12.95" customHeight="1">
      <c r="B169" s="486" t="s">
        <v>367</v>
      </c>
      <c r="C169" s="487">
        <v>1394.7034211641108</v>
      </c>
      <c r="D169" s="487">
        <v>1379.45</v>
      </c>
      <c r="E169" s="488">
        <v>-11803</v>
      </c>
      <c r="F169" s="489">
        <v>-162.82</v>
      </c>
      <c r="G169" s="490">
        <v>-4.4000000000000003E-3</v>
      </c>
      <c r="H169" s="690"/>
    </row>
    <row r="170" spans="2:8" ht="12.95" customHeight="1">
      <c r="B170" s="486" t="s">
        <v>147</v>
      </c>
      <c r="C170" s="487">
        <v>1333.8974800000001</v>
      </c>
      <c r="D170" s="487">
        <v>1282.55</v>
      </c>
      <c r="E170" s="488">
        <v>-12000</v>
      </c>
      <c r="F170" s="489">
        <v>-153.91</v>
      </c>
      <c r="G170" s="490">
        <v>-4.1999999999999997E-3</v>
      </c>
      <c r="H170" s="690"/>
    </row>
    <row r="171" spans="2:8" ht="12.95" customHeight="1">
      <c r="B171" s="486" t="s">
        <v>364</v>
      </c>
      <c r="C171" s="487">
        <v>1480.9523666666666</v>
      </c>
      <c r="D171" s="487">
        <v>1493.8</v>
      </c>
      <c r="E171" s="488">
        <v>-10500</v>
      </c>
      <c r="F171" s="489">
        <v>-156.85</v>
      </c>
      <c r="G171" s="490">
        <v>-4.1999999999999997E-3</v>
      </c>
      <c r="H171" s="690"/>
    </row>
    <row r="172" spans="2:8" ht="12.95" customHeight="1">
      <c r="B172" s="486" t="s">
        <v>363</v>
      </c>
      <c r="C172" s="487">
        <v>138.70258947368421</v>
      </c>
      <c r="D172" s="487">
        <v>141.85</v>
      </c>
      <c r="E172" s="488">
        <v>-104500</v>
      </c>
      <c r="F172" s="489">
        <v>-148.22999999999999</v>
      </c>
      <c r="G172" s="490">
        <v>-4.0000000000000001E-3</v>
      </c>
      <c r="H172" s="690"/>
    </row>
    <row r="173" spans="2:8" ht="12.95" customHeight="1">
      <c r="B173" s="486" t="s">
        <v>362</v>
      </c>
      <c r="C173" s="487">
        <v>890.9124753333333</v>
      </c>
      <c r="D173" s="487">
        <v>922</v>
      </c>
      <c r="E173" s="488">
        <v>-15000</v>
      </c>
      <c r="F173" s="489">
        <v>-138.30000000000001</v>
      </c>
      <c r="G173" s="490">
        <v>-3.7000000000000002E-3</v>
      </c>
      <c r="H173" s="690"/>
    </row>
    <row r="174" spans="2:8" ht="12.95" customHeight="1">
      <c r="B174" s="486" t="s">
        <v>361</v>
      </c>
      <c r="C174" s="487">
        <v>267.7346</v>
      </c>
      <c r="D174" s="487">
        <v>268.75</v>
      </c>
      <c r="E174" s="488">
        <v>-50050</v>
      </c>
      <c r="F174" s="489">
        <v>-134.51</v>
      </c>
      <c r="G174" s="490">
        <v>-3.5999999999999999E-3</v>
      </c>
      <c r="H174" s="690"/>
    </row>
    <row r="175" spans="2:8" ht="12.95" customHeight="1">
      <c r="B175" s="486" t="s">
        <v>360</v>
      </c>
      <c r="C175" s="487">
        <v>1712.9266266666666</v>
      </c>
      <c r="D175" s="487">
        <v>1720.7</v>
      </c>
      <c r="E175" s="488">
        <v>-7500</v>
      </c>
      <c r="F175" s="489">
        <v>-129.05000000000001</v>
      </c>
      <c r="G175" s="490">
        <v>-3.5000000000000001E-3</v>
      </c>
      <c r="H175" s="690"/>
    </row>
    <row r="176" spans="2:8" ht="12.95" customHeight="1">
      <c r="B176" s="486" t="s">
        <v>358</v>
      </c>
      <c r="C176" s="487">
        <v>2836.7224999999999</v>
      </c>
      <c r="D176" s="487">
        <v>2865.2</v>
      </c>
      <c r="E176" s="488">
        <v>-4000</v>
      </c>
      <c r="F176" s="489">
        <v>-114.61</v>
      </c>
      <c r="G176" s="490">
        <v>-3.0999999999999999E-3</v>
      </c>
      <c r="H176" s="690"/>
    </row>
    <row r="177" spans="2:8" ht="12.95" customHeight="1">
      <c r="B177" s="486" t="s">
        <v>359</v>
      </c>
      <c r="C177" s="487">
        <v>152.86000000000001</v>
      </c>
      <c r="D177" s="487">
        <v>152.9</v>
      </c>
      <c r="E177" s="488">
        <v>-75000</v>
      </c>
      <c r="F177" s="489">
        <v>-114.68</v>
      </c>
      <c r="G177" s="490">
        <v>-3.0999999999999999E-3</v>
      </c>
      <c r="H177" s="690"/>
    </row>
    <row r="178" spans="2:8" ht="12.95" customHeight="1">
      <c r="B178" s="486" t="s">
        <v>356</v>
      </c>
      <c r="C178" s="487">
        <v>157.33882222222223</v>
      </c>
      <c r="D178" s="487">
        <v>157.15</v>
      </c>
      <c r="E178" s="488">
        <v>-67500</v>
      </c>
      <c r="F178" s="489">
        <v>-106.08</v>
      </c>
      <c r="G178" s="490">
        <v>-2.8999999999999998E-3</v>
      </c>
      <c r="H178" s="690"/>
    </row>
    <row r="179" spans="2:8" ht="12.95" customHeight="1">
      <c r="B179" s="486" t="s">
        <v>357</v>
      </c>
      <c r="C179" s="487">
        <v>6648.9285714285716</v>
      </c>
      <c r="D179" s="487">
        <v>6147.7</v>
      </c>
      <c r="E179" s="488">
        <v>-1750</v>
      </c>
      <c r="F179" s="489">
        <v>-107.58</v>
      </c>
      <c r="G179" s="490">
        <v>-2.8999999999999998E-3</v>
      </c>
      <c r="H179" s="690"/>
    </row>
    <row r="180" spans="2:8" ht="12.95" customHeight="1">
      <c r="B180" s="486" t="s">
        <v>355</v>
      </c>
      <c r="C180" s="487">
        <v>149.30769230769232</v>
      </c>
      <c r="D180" s="487">
        <v>151.75</v>
      </c>
      <c r="E180" s="488">
        <v>-65000</v>
      </c>
      <c r="F180" s="489">
        <v>-98.64</v>
      </c>
      <c r="G180" s="490">
        <v>-2.7000000000000001E-3</v>
      </c>
      <c r="H180" s="690"/>
    </row>
    <row r="181" spans="2:8" ht="12.95" customHeight="1">
      <c r="B181" s="486" t="s">
        <v>353</v>
      </c>
      <c r="C181" s="487">
        <v>2906.3833333333332</v>
      </c>
      <c r="D181" s="487">
        <v>2877.2</v>
      </c>
      <c r="E181" s="488">
        <v>-3300</v>
      </c>
      <c r="F181" s="489">
        <v>-94.95</v>
      </c>
      <c r="G181" s="490">
        <v>-2.5999999999999999E-3</v>
      </c>
      <c r="H181" s="690"/>
    </row>
    <row r="182" spans="2:8" ht="12.95" customHeight="1">
      <c r="B182" s="486" t="s">
        <v>354</v>
      </c>
      <c r="C182" s="487">
        <v>5497.3333000000002</v>
      </c>
      <c r="D182" s="487">
        <v>5337.6</v>
      </c>
      <c r="E182" s="488">
        <v>-1800</v>
      </c>
      <c r="F182" s="489">
        <v>-96.08</v>
      </c>
      <c r="G182" s="490">
        <v>-2.5999999999999999E-3</v>
      </c>
      <c r="H182" s="690"/>
    </row>
    <row r="183" spans="2:8" ht="12.95" customHeight="1">
      <c r="B183" s="486" t="s">
        <v>352</v>
      </c>
      <c r="C183" s="487">
        <v>652.7714285714286</v>
      </c>
      <c r="D183" s="487">
        <v>651.75</v>
      </c>
      <c r="E183" s="488">
        <v>-14000</v>
      </c>
      <c r="F183" s="489">
        <v>-91.25</v>
      </c>
      <c r="G183" s="490">
        <v>-2.5000000000000001E-3</v>
      </c>
      <c r="H183" s="690"/>
    </row>
    <row r="184" spans="2:8" ht="12.95" customHeight="1">
      <c r="B184" s="486" t="s">
        <v>350</v>
      </c>
      <c r="C184" s="487">
        <v>1260.8692307692309</v>
      </c>
      <c r="D184" s="487">
        <v>1262.8499999999999</v>
      </c>
      <c r="E184" s="488">
        <v>-6500</v>
      </c>
      <c r="F184" s="489">
        <v>-82.09</v>
      </c>
      <c r="G184" s="490">
        <v>-2.2000000000000001E-3</v>
      </c>
      <c r="H184" s="690"/>
    </row>
    <row r="185" spans="2:8" ht="12.95" customHeight="1">
      <c r="B185" s="486" t="s">
        <v>351</v>
      </c>
      <c r="C185" s="487">
        <v>277.47500000000002</v>
      </c>
      <c r="D185" s="487">
        <v>277.8</v>
      </c>
      <c r="E185" s="488">
        <v>-30000</v>
      </c>
      <c r="F185" s="489">
        <v>-83.34</v>
      </c>
      <c r="G185" s="490">
        <v>-2.2000000000000001E-3</v>
      </c>
      <c r="H185" s="690"/>
    </row>
    <row r="186" spans="2:8" ht="12.95" customHeight="1">
      <c r="B186" s="486" t="s">
        <v>349</v>
      </c>
      <c r="C186" s="487">
        <v>768.96249999999998</v>
      </c>
      <c r="D186" s="487">
        <v>780.2</v>
      </c>
      <c r="E186" s="488">
        <v>-10000</v>
      </c>
      <c r="F186" s="489">
        <v>-78.02</v>
      </c>
      <c r="G186" s="490">
        <v>-2.0999999999999999E-3</v>
      </c>
      <c r="H186" s="690"/>
    </row>
    <row r="187" spans="2:8" ht="12.95" customHeight="1">
      <c r="B187" s="486" t="s">
        <v>348</v>
      </c>
      <c r="C187" s="487">
        <v>546.35</v>
      </c>
      <c r="D187" s="487">
        <v>544.20000000000005</v>
      </c>
      <c r="E187" s="488">
        <v>-13750</v>
      </c>
      <c r="F187" s="489">
        <v>-74.83</v>
      </c>
      <c r="G187" s="490">
        <v>-2E-3</v>
      </c>
      <c r="H187" s="690"/>
    </row>
    <row r="188" spans="2:8" ht="12.95" customHeight="1">
      <c r="B188" s="486" t="s">
        <v>347</v>
      </c>
      <c r="C188" s="487">
        <v>265.59089999999998</v>
      </c>
      <c r="D188" s="487">
        <v>262.05</v>
      </c>
      <c r="E188" s="488">
        <v>-27500</v>
      </c>
      <c r="F188" s="489">
        <v>-72.06</v>
      </c>
      <c r="G188" s="490">
        <v>-1.9E-3</v>
      </c>
      <c r="H188" s="690"/>
    </row>
    <row r="189" spans="2:8" ht="12.95" customHeight="1">
      <c r="B189" s="486" t="s">
        <v>346</v>
      </c>
      <c r="C189" s="487">
        <v>167.16659993027542</v>
      </c>
      <c r="D189" s="487">
        <v>169.8</v>
      </c>
      <c r="E189" s="488">
        <v>-40158</v>
      </c>
      <c r="F189" s="489">
        <v>-68.19</v>
      </c>
      <c r="G189" s="490">
        <v>-1.8E-3</v>
      </c>
      <c r="H189" s="690"/>
    </row>
    <row r="190" spans="2:8" ht="12.95" customHeight="1">
      <c r="B190" s="486" t="s">
        <v>342</v>
      </c>
      <c r="C190" s="487">
        <v>539.91250000000002</v>
      </c>
      <c r="D190" s="487">
        <v>540.75</v>
      </c>
      <c r="E190" s="488">
        <v>-10000</v>
      </c>
      <c r="F190" s="489">
        <v>-54.08</v>
      </c>
      <c r="G190" s="490">
        <v>-1.5E-3</v>
      </c>
      <c r="H190" s="690"/>
    </row>
    <row r="191" spans="2:8" ht="12.95" customHeight="1">
      <c r="B191" s="486" t="s">
        <v>343</v>
      </c>
      <c r="C191" s="487">
        <v>136.18119999999999</v>
      </c>
      <c r="D191" s="487">
        <v>136.15</v>
      </c>
      <c r="E191" s="488">
        <v>-40000</v>
      </c>
      <c r="F191" s="489">
        <v>-54.46</v>
      </c>
      <c r="G191" s="490">
        <v>-1.5E-3</v>
      </c>
      <c r="H191" s="690"/>
    </row>
    <row r="192" spans="2:8" ht="12.95" customHeight="1">
      <c r="B192" s="486" t="s">
        <v>344</v>
      </c>
      <c r="C192" s="487">
        <v>274.25</v>
      </c>
      <c r="D192" s="487">
        <v>269.39999999999998</v>
      </c>
      <c r="E192" s="488">
        <v>-20475</v>
      </c>
      <c r="F192" s="489">
        <v>-55.16</v>
      </c>
      <c r="G192" s="490">
        <v>-1.5E-3</v>
      </c>
      <c r="H192" s="690"/>
    </row>
    <row r="193" spans="2:8" ht="12.95" customHeight="1">
      <c r="B193" s="486" t="s">
        <v>345</v>
      </c>
      <c r="C193" s="487">
        <v>5970.0428000000002</v>
      </c>
      <c r="D193" s="487">
        <v>6451.4</v>
      </c>
      <c r="E193" s="488">
        <v>-875</v>
      </c>
      <c r="F193" s="489">
        <v>-56.45</v>
      </c>
      <c r="G193" s="490">
        <v>-1.5E-3</v>
      </c>
      <c r="H193" s="690"/>
    </row>
    <row r="194" spans="2:8" ht="12.95" customHeight="1">
      <c r="B194" s="486" t="s">
        <v>341</v>
      </c>
      <c r="C194" s="487">
        <v>176.32</v>
      </c>
      <c r="D194" s="487">
        <v>178.1</v>
      </c>
      <c r="E194" s="488">
        <v>-30000</v>
      </c>
      <c r="F194" s="489">
        <v>-53.43</v>
      </c>
      <c r="G194" s="490">
        <v>-1.4E-3</v>
      </c>
      <c r="H194" s="690"/>
    </row>
    <row r="195" spans="2:8" ht="12.95" customHeight="1">
      <c r="B195" s="486" t="s">
        <v>340</v>
      </c>
      <c r="C195" s="487">
        <v>182.48330000000001</v>
      </c>
      <c r="D195" s="487">
        <v>185.1</v>
      </c>
      <c r="E195" s="488">
        <v>-16200</v>
      </c>
      <c r="F195" s="489">
        <v>-29.99</v>
      </c>
      <c r="G195" s="490">
        <v>-8.0000000000000004E-4</v>
      </c>
      <c r="H195" s="690"/>
    </row>
    <row r="196" spans="2:8" ht="12.95" customHeight="1">
      <c r="B196" s="486" t="s">
        <v>339</v>
      </c>
      <c r="C196" s="487">
        <v>295.27</v>
      </c>
      <c r="D196" s="487">
        <v>295.60000000000002</v>
      </c>
      <c r="E196" s="488">
        <v>-9000</v>
      </c>
      <c r="F196" s="489">
        <v>-26.6</v>
      </c>
      <c r="G196" s="490">
        <v>-6.9999999999999999E-4</v>
      </c>
      <c r="H196" s="690"/>
    </row>
    <row r="197" spans="2:8" ht="12.95" customHeight="1">
      <c r="B197" s="486" t="s">
        <v>337</v>
      </c>
      <c r="C197" s="487">
        <v>173.9</v>
      </c>
      <c r="D197" s="487">
        <v>177</v>
      </c>
      <c r="E197" s="488">
        <v>-12000</v>
      </c>
      <c r="F197" s="489">
        <v>-21.24</v>
      </c>
      <c r="G197" s="490">
        <v>-5.9999999999999995E-4</v>
      </c>
      <c r="H197" s="690"/>
    </row>
    <row r="198" spans="2:8" ht="12.95" customHeight="1">
      <c r="B198" s="486" t="s">
        <v>338</v>
      </c>
      <c r="C198" s="487">
        <v>932.15</v>
      </c>
      <c r="D198" s="487">
        <v>976.95</v>
      </c>
      <c r="E198" s="488">
        <v>-2400</v>
      </c>
      <c r="F198" s="489">
        <v>-23.45</v>
      </c>
      <c r="G198" s="490">
        <v>-5.9999999999999995E-4</v>
      </c>
      <c r="H198" s="690"/>
    </row>
    <row r="199" spans="2:8" ht="12.95" customHeight="1">
      <c r="B199" s="486" t="s">
        <v>336</v>
      </c>
      <c r="C199" s="487">
        <v>115.0333</v>
      </c>
      <c r="D199" s="487">
        <v>117.1</v>
      </c>
      <c r="E199" s="488">
        <v>-15000</v>
      </c>
      <c r="F199" s="489">
        <v>-17.57</v>
      </c>
      <c r="G199" s="490">
        <v>-5.0000000000000001E-4</v>
      </c>
      <c r="H199" s="690"/>
    </row>
    <row r="200" spans="2:8" ht="12.95" customHeight="1">
      <c r="B200" s="486" t="s">
        <v>332</v>
      </c>
      <c r="C200" s="487">
        <v>2431.0500000000002</v>
      </c>
      <c r="D200" s="487">
        <v>2358.6999999999998</v>
      </c>
      <c r="E200" s="488">
        <v>-600</v>
      </c>
      <c r="F200" s="489">
        <v>-14.15</v>
      </c>
      <c r="G200" s="490">
        <v>-4.0000000000000002E-4</v>
      </c>
      <c r="H200" s="690"/>
    </row>
    <row r="201" spans="2:8" ht="12.95" customHeight="1">
      <c r="B201" s="486" t="s">
        <v>333</v>
      </c>
      <c r="C201" s="487">
        <v>505.35</v>
      </c>
      <c r="D201" s="487">
        <v>506.85</v>
      </c>
      <c r="E201" s="488">
        <v>-2800</v>
      </c>
      <c r="F201" s="489">
        <v>-14.19</v>
      </c>
      <c r="G201" s="490">
        <v>-4.0000000000000002E-4</v>
      </c>
      <c r="H201" s="690"/>
    </row>
    <row r="202" spans="2:8" ht="12.95" customHeight="1">
      <c r="B202" s="486" t="s">
        <v>334</v>
      </c>
      <c r="C202" s="487">
        <v>427</v>
      </c>
      <c r="D202" s="487">
        <v>402.9</v>
      </c>
      <c r="E202" s="488">
        <v>-3875</v>
      </c>
      <c r="F202" s="489">
        <v>-15.61</v>
      </c>
      <c r="G202" s="490">
        <v>-4.0000000000000002E-4</v>
      </c>
      <c r="H202" s="690"/>
    </row>
    <row r="203" spans="2:8" ht="12.95" customHeight="1">
      <c r="B203" s="486" t="s">
        <v>335</v>
      </c>
      <c r="C203" s="487">
        <v>830.875</v>
      </c>
      <c r="D203" s="487">
        <v>781.15</v>
      </c>
      <c r="E203" s="488">
        <v>-2000</v>
      </c>
      <c r="F203" s="489">
        <v>-15.62</v>
      </c>
      <c r="G203" s="490">
        <v>-4.0000000000000002E-4</v>
      </c>
      <c r="H203" s="690"/>
    </row>
    <row r="204" spans="2:8" ht="12.95" customHeight="1">
      <c r="B204" s="486" t="s">
        <v>331</v>
      </c>
      <c r="C204" s="487">
        <v>2060</v>
      </c>
      <c r="D204" s="487">
        <v>2206.4499999999998</v>
      </c>
      <c r="E204" s="488">
        <v>-477</v>
      </c>
      <c r="F204" s="489">
        <v>-10.52</v>
      </c>
      <c r="G204" s="490">
        <v>-2.9999999999999997E-4</v>
      </c>
      <c r="H204" s="690"/>
    </row>
    <row r="205" spans="2:8" ht="12.95" customHeight="1">
      <c r="B205" s="486" t="s">
        <v>328</v>
      </c>
      <c r="C205" s="487">
        <v>380.95</v>
      </c>
      <c r="D205" s="487">
        <v>375.55</v>
      </c>
      <c r="E205" s="488">
        <v>-1600</v>
      </c>
      <c r="F205" s="489">
        <v>-6.01</v>
      </c>
      <c r="G205" s="490">
        <v>-2.0000000000000001E-4</v>
      </c>
      <c r="H205" s="690"/>
    </row>
    <row r="206" spans="2:8" ht="12.95" customHeight="1">
      <c r="B206" s="486" t="s">
        <v>142</v>
      </c>
      <c r="C206" s="487">
        <v>588.45000000000005</v>
      </c>
      <c r="D206" s="487">
        <v>586.04999999999995</v>
      </c>
      <c r="E206" s="488">
        <v>-1100</v>
      </c>
      <c r="F206" s="489">
        <v>-6.45</v>
      </c>
      <c r="G206" s="490">
        <v>-2.0000000000000001E-4</v>
      </c>
      <c r="H206" s="690"/>
    </row>
    <row r="207" spans="2:8" ht="12.95" customHeight="1">
      <c r="B207" s="486" t="s">
        <v>329</v>
      </c>
      <c r="C207" s="487">
        <v>183.15</v>
      </c>
      <c r="D207" s="487">
        <v>184.9</v>
      </c>
      <c r="E207" s="488">
        <v>-4575</v>
      </c>
      <c r="F207" s="489">
        <v>-8.4600000000000009</v>
      </c>
      <c r="G207" s="490">
        <v>-2.0000000000000001E-4</v>
      </c>
      <c r="H207" s="690"/>
    </row>
    <row r="208" spans="2:8" ht="12.95" customHeight="1" thickBot="1">
      <c r="B208" s="486" t="s">
        <v>330</v>
      </c>
      <c r="C208" s="487">
        <v>119.2</v>
      </c>
      <c r="D208" s="487">
        <v>119.8</v>
      </c>
      <c r="E208" s="488">
        <v>-7100</v>
      </c>
      <c r="F208" s="489">
        <v>-8.51</v>
      </c>
      <c r="G208" s="490">
        <v>-2.0000000000000001E-4</v>
      </c>
      <c r="H208" s="691"/>
    </row>
    <row r="209" spans="1:8" ht="12.95" customHeight="1">
      <c r="B209" s="491" t="s">
        <v>125</v>
      </c>
      <c r="C209" s="492"/>
      <c r="D209" s="492"/>
      <c r="E209" s="492"/>
      <c r="F209" s="493">
        <f>SUM(F114:F208)</f>
        <v>-29013.53000000001</v>
      </c>
      <c r="G209" s="494">
        <f>SUM(G114:G208)</f>
        <v>-0.78269999999999973</v>
      </c>
      <c r="H209" s="495"/>
    </row>
    <row r="210" spans="1:8" ht="12.95" customHeight="1" thickBot="1">
      <c r="B210" s="496" t="s">
        <v>128</v>
      </c>
      <c r="C210" s="497"/>
      <c r="D210" s="497"/>
      <c r="E210" s="497"/>
      <c r="F210" s="498">
        <f>F209</f>
        <v>-29013.53000000001</v>
      </c>
      <c r="G210" s="499">
        <f>G209</f>
        <v>-0.78269999999999973</v>
      </c>
      <c r="H210" s="500"/>
    </row>
    <row r="211" spans="1:8" ht="12.95" customHeight="1">
      <c r="A211" s="3"/>
      <c r="B211" s="4"/>
      <c r="C211" s="3"/>
      <c r="D211" s="3"/>
      <c r="E211" s="3"/>
      <c r="F211" s="3"/>
      <c r="G211" s="3"/>
      <c r="H211" s="3"/>
    </row>
    <row r="212" spans="1:8" ht="12.95" customHeight="1">
      <c r="A212" s="3"/>
      <c r="B212" s="4"/>
      <c r="C212" s="3"/>
      <c r="D212" s="3"/>
      <c r="E212" s="3"/>
      <c r="F212" s="3"/>
      <c r="G212" s="3"/>
      <c r="H212" s="3"/>
    </row>
    <row r="213" spans="1:8" ht="12.95" customHeight="1">
      <c r="A213" s="3"/>
      <c r="B213" s="4" t="s">
        <v>188</v>
      </c>
      <c r="C213" s="3"/>
      <c r="D213" s="3"/>
      <c r="E213" s="3"/>
      <c r="F213" s="3"/>
      <c r="G213" s="3"/>
      <c r="H213" s="3"/>
    </row>
    <row r="214" spans="1:8" ht="12.95" customHeight="1">
      <c r="A214" s="3"/>
      <c r="B214" s="650" t="s">
        <v>189</v>
      </c>
      <c r="C214" s="650"/>
      <c r="D214" s="650"/>
      <c r="E214" s="3"/>
      <c r="F214" s="3"/>
      <c r="G214" s="3"/>
      <c r="H214" s="3"/>
    </row>
    <row r="215" spans="1:8" ht="12.95" customHeight="1" thickBot="1">
      <c r="A215" s="3"/>
      <c r="B215" s="4"/>
      <c r="C215" s="3"/>
      <c r="D215" s="3"/>
      <c r="E215" s="3"/>
      <c r="F215" s="3"/>
      <c r="G215" s="3"/>
      <c r="H215" s="3"/>
    </row>
    <row r="216" spans="1:8">
      <c r="B216" s="45" t="s">
        <v>424</v>
      </c>
      <c r="C216" s="46"/>
      <c r="D216" s="46"/>
      <c r="E216" s="46"/>
      <c r="F216" s="46"/>
      <c r="G216" s="48"/>
      <c r="H216" s="49"/>
    </row>
    <row r="217" spans="1:8">
      <c r="B217" s="356" t="s">
        <v>425</v>
      </c>
      <c r="C217" s="78"/>
      <c r="D217" s="437"/>
      <c r="E217" s="437"/>
      <c r="F217" s="78"/>
      <c r="G217" s="354"/>
      <c r="H217" s="355"/>
    </row>
    <row r="218" spans="1:8" ht="27" customHeight="1">
      <c r="B218" s="671" t="s">
        <v>426</v>
      </c>
      <c r="C218" s="673" t="s">
        <v>427</v>
      </c>
      <c r="D218" s="439" t="s">
        <v>428</v>
      </c>
      <c r="E218" s="439" t="s">
        <v>428</v>
      </c>
      <c r="F218" s="439" t="s">
        <v>429</v>
      </c>
      <c r="G218" s="354"/>
      <c r="H218" s="355"/>
    </row>
    <row r="219" spans="1:8">
      <c r="B219" s="672"/>
      <c r="C219" s="674"/>
      <c r="D219" s="439" t="s">
        <v>430</v>
      </c>
      <c r="E219" s="439" t="s">
        <v>431</v>
      </c>
      <c r="F219" s="439" t="s">
        <v>430</v>
      </c>
      <c r="G219" s="354"/>
      <c r="H219" s="355"/>
    </row>
    <row r="220" spans="1:8">
      <c r="B220" s="501" t="s">
        <v>127</v>
      </c>
      <c r="C220" s="502" t="s">
        <v>127</v>
      </c>
      <c r="D220" s="502" t="s">
        <v>127</v>
      </c>
      <c r="E220" s="502" t="s">
        <v>127</v>
      </c>
      <c r="F220" s="502" t="s">
        <v>127</v>
      </c>
      <c r="G220" s="354"/>
      <c r="H220" s="355"/>
    </row>
    <row r="221" spans="1:8">
      <c r="B221" s="368" t="s">
        <v>432</v>
      </c>
      <c r="C221" s="353"/>
      <c r="D221" s="353"/>
      <c r="E221" s="353"/>
      <c r="F221" s="353"/>
      <c r="G221" s="354"/>
      <c r="H221" s="355"/>
    </row>
    <row r="222" spans="1:8">
      <c r="B222" s="369"/>
      <c r="C222" s="78"/>
      <c r="D222" s="78"/>
      <c r="E222" s="78"/>
      <c r="F222" s="78"/>
      <c r="G222" s="354"/>
      <c r="H222" s="355"/>
    </row>
    <row r="223" spans="1:8">
      <c r="B223" s="369" t="s">
        <v>433</v>
      </c>
      <c r="C223" s="78"/>
      <c r="D223" s="78"/>
      <c r="E223" s="78"/>
      <c r="F223" s="78"/>
      <c r="G223" s="354"/>
      <c r="H223" s="355"/>
    </row>
    <row r="224" spans="1:8">
      <c r="B224" s="356"/>
      <c r="C224" s="78"/>
      <c r="D224" s="78"/>
      <c r="E224" s="78"/>
      <c r="F224" s="78"/>
      <c r="G224" s="354"/>
      <c r="H224" s="355"/>
    </row>
    <row r="225" spans="2:8">
      <c r="B225" s="369" t="s">
        <v>434</v>
      </c>
      <c r="C225" s="78"/>
      <c r="D225" s="78"/>
      <c r="E225" s="78"/>
      <c r="F225" s="78"/>
      <c r="G225" s="354"/>
      <c r="H225" s="355"/>
    </row>
    <row r="226" spans="2:8">
      <c r="B226" s="357" t="s">
        <v>435</v>
      </c>
      <c r="C226" s="426" t="s">
        <v>436</v>
      </c>
      <c r="D226" s="426" t="s">
        <v>470</v>
      </c>
      <c r="E226" s="78"/>
      <c r="F226" s="371"/>
      <c r="G226" s="354"/>
      <c r="H226" s="355"/>
    </row>
    <row r="227" spans="2:8">
      <c r="B227" s="357" t="s">
        <v>437</v>
      </c>
      <c r="C227" s="625">
        <v>10.1936</v>
      </c>
      <c r="D227" s="372">
        <v>10.2517</v>
      </c>
      <c r="E227" s="78"/>
      <c r="F227" s="371"/>
      <c r="G227" s="354"/>
      <c r="H227" s="355"/>
    </row>
    <row r="228" spans="2:8">
      <c r="B228" s="357" t="s">
        <v>438</v>
      </c>
      <c r="C228" s="625">
        <v>10.184799999999999</v>
      </c>
      <c r="D228" s="624">
        <v>10.24</v>
      </c>
      <c r="E228" s="78"/>
      <c r="F228" s="371"/>
      <c r="G228" s="354"/>
      <c r="H228" s="355"/>
    </row>
    <row r="229" spans="2:8">
      <c r="B229" s="356"/>
      <c r="C229" s="78"/>
      <c r="D229" s="78"/>
      <c r="E229" s="78"/>
      <c r="F229" s="371"/>
      <c r="G229" s="354"/>
      <c r="H229" s="355"/>
    </row>
    <row r="230" spans="2:8">
      <c r="B230" s="369" t="s">
        <v>471</v>
      </c>
      <c r="C230" s="373"/>
      <c r="D230" s="373"/>
      <c r="E230" s="373"/>
      <c r="F230" s="371"/>
      <c r="G230" s="354"/>
      <c r="H230" s="355"/>
    </row>
    <row r="231" spans="2:8">
      <c r="B231" s="369"/>
      <c r="C231" s="373"/>
      <c r="D231" s="373"/>
      <c r="E231" s="373"/>
      <c r="F231" s="78"/>
      <c r="G231" s="354"/>
      <c r="H231" s="355"/>
    </row>
    <row r="232" spans="2:8">
      <c r="B232" s="369" t="s">
        <v>472</v>
      </c>
      <c r="C232" s="373"/>
      <c r="D232" s="373"/>
      <c r="E232" s="373"/>
      <c r="F232" s="78"/>
      <c r="G232" s="354"/>
      <c r="H232" s="355"/>
    </row>
    <row r="233" spans="2:8">
      <c r="B233" s="369"/>
      <c r="C233" s="373"/>
      <c r="D233" s="373"/>
      <c r="E233" s="373"/>
      <c r="F233" s="78"/>
      <c r="G233" s="359"/>
      <c r="H233" s="360"/>
    </row>
    <row r="234" spans="2:8">
      <c r="B234" s="369" t="s">
        <v>481</v>
      </c>
      <c r="C234" s="373"/>
      <c r="D234" s="373"/>
      <c r="E234" s="374"/>
      <c r="F234" s="361"/>
      <c r="G234" s="354"/>
      <c r="H234" s="355"/>
    </row>
    <row r="235" spans="2:8">
      <c r="B235" s="375" t="s">
        <v>439</v>
      </c>
      <c r="C235" s="373"/>
      <c r="D235" s="373"/>
      <c r="E235" s="376"/>
      <c r="F235" s="78"/>
      <c r="G235" s="354"/>
      <c r="H235" s="355"/>
    </row>
    <row r="236" spans="2:8">
      <c r="B236" s="369"/>
      <c r="C236" s="373"/>
      <c r="D236" s="373"/>
      <c r="E236" s="373"/>
      <c r="F236" s="373"/>
      <c r="G236" s="373"/>
      <c r="H236" s="503"/>
    </row>
    <row r="237" spans="2:8" s="67" customFormat="1">
      <c r="B237" s="369" t="s">
        <v>1010</v>
      </c>
      <c r="C237" s="373"/>
      <c r="D237" s="373"/>
      <c r="E237" s="373"/>
      <c r="F237" s="373"/>
      <c r="G237" s="373"/>
      <c r="H237" s="503"/>
    </row>
    <row r="238" spans="2:8">
      <c r="B238" s="369"/>
      <c r="C238" s="373"/>
      <c r="D238" s="373"/>
      <c r="E238" s="373"/>
      <c r="F238" s="373"/>
      <c r="G238" s="373"/>
      <c r="H238" s="503"/>
    </row>
    <row r="239" spans="2:8" s="67" customFormat="1">
      <c r="B239" s="369" t="s">
        <v>482</v>
      </c>
      <c r="C239" s="373"/>
      <c r="D239" s="373"/>
      <c r="E239" s="373"/>
      <c r="F239" s="373"/>
      <c r="G239" s="373"/>
      <c r="H239" s="503"/>
    </row>
    <row r="240" spans="2:8">
      <c r="B240" s="369"/>
      <c r="C240" s="373"/>
      <c r="D240" s="373"/>
      <c r="E240" s="373"/>
      <c r="F240" s="373"/>
      <c r="G240" s="373"/>
      <c r="H240" s="503"/>
    </row>
    <row r="241" spans="2:8">
      <c r="B241" s="369" t="s">
        <v>484</v>
      </c>
      <c r="C241" s="373"/>
      <c r="D241" s="373"/>
      <c r="E241" s="380"/>
      <c r="F241" s="78"/>
      <c r="G241" s="354"/>
      <c r="H241" s="355"/>
    </row>
    <row r="242" spans="2:8">
      <c r="B242" s="369"/>
      <c r="C242" s="376"/>
      <c r="D242" s="373"/>
      <c r="E242" s="381"/>
      <c r="F242" s="354"/>
      <c r="G242" s="354"/>
      <c r="H242" s="355"/>
    </row>
    <row r="243" spans="2:8">
      <c r="B243" s="382" t="s">
        <v>918</v>
      </c>
      <c r="C243" s="373"/>
      <c r="D243" s="373"/>
      <c r="E243" s="373"/>
      <c r="F243" s="78"/>
      <c r="G243" s="354"/>
      <c r="H243" s="355"/>
    </row>
    <row r="244" spans="2:8">
      <c r="B244" s="382"/>
      <c r="C244" s="373"/>
      <c r="D244" s="373"/>
      <c r="E244" s="354"/>
      <c r="F244" s="354"/>
      <c r="G244" s="354"/>
      <c r="H244" s="355"/>
    </row>
    <row r="245" spans="2:8">
      <c r="B245" s="369" t="s">
        <v>919</v>
      </c>
      <c r="C245" s="373"/>
      <c r="D245" s="373"/>
      <c r="E245" s="373"/>
      <c r="F245" s="78"/>
      <c r="G245" s="354"/>
      <c r="H245" s="355"/>
    </row>
    <row r="246" spans="2:8">
      <c r="B246" s="375"/>
      <c r="C246" s="383"/>
      <c r="D246" s="383"/>
      <c r="E246" s="383"/>
      <c r="F246" s="384"/>
      <c r="G246" s="354"/>
      <c r="H246" s="355"/>
    </row>
    <row r="247" spans="2:8">
      <c r="B247" s="375" t="s">
        <v>468</v>
      </c>
      <c r="C247" s="383"/>
      <c r="D247" s="383"/>
      <c r="E247" s="383"/>
      <c r="F247" s="384"/>
      <c r="G247" s="354"/>
      <c r="H247" s="355"/>
    </row>
    <row r="248" spans="2:8">
      <c r="B248" s="375"/>
      <c r="C248" s="383"/>
      <c r="D248" s="383"/>
      <c r="E248" s="383"/>
      <c r="F248" s="384"/>
      <c r="G248" s="354"/>
      <c r="H248" s="355"/>
    </row>
    <row r="249" spans="2:8">
      <c r="B249" s="448" t="s">
        <v>538</v>
      </c>
      <c r="C249" s="383"/>
      <c r="D249" s="383"/>
      <c r="E249" s="383"/>
      <c r="F249" s="384"/>
      <c r="G249" s="354"/>
      <c r="H249" s="355"/>
    </row>
    <row r="250" spans="2:8">
      <c r="B250" s="356"/>
      <c r="C250" s="78"/>
      <c r="D250" s="78"/>
      <c r="E250" s="415"/>
      <c r="F250" s="415"/>
      <c r="G250" s="410"/>
      <c r="H250" s="355"/>
    </row>
    <row r="251" spans="2:8">
      <c r="B251" s="407" t="s">
        <v>490</v>
      </c>
      <c r="C251" s="406"/>
      <c r="D251" s="406"/>
      <c r="E251" s="78"/>
      <c r="F251" s="78"/>
      <c r="G251" s="78"/>
      <c r="H251" s="355"/>
    </row>
    <row r="252" spans="2:8">
      <c r="B252" s="395" t="s">
        <v>451</v>
      </c>
      <c r="C252" s="408"/>
      <c r="D252" s="408"/>
      <c r="E252" s="408"/>
      <c r="F252" s="78"/>
      <c r="G252" s="78"/>
      <c r="H252" s="355"/>
    </row>
    <row r="253" spans="2:8">
      <c r="B253" s="395" t="s">
        <v>452</v>
      </c>
      <c r="C253" s="408"/>
      <c r="D253" s="408"/>
      <c r="E253" s="409">
        <v>2230</v>
      </c>
      <c r="F253" s="410"/>
      <c r="G253" s="410"/>
      <c r="H253" s="355"/>
    </row>
    <row r="254" spans="2:8">
      <c r="B254" s="395" t="s">
        <v>453</v>
      </c>
      <c r="C254" s="408"/>
      <c r="D254" s="408"/>
      <c r="E254" s="409"/>
      <c r="F254" s="410"/>
      <c r="G254" s="410"/>
      <c r="H254" s="355"/>
    </row>
    <row r="255" spans="2:8">
      <c r="B255" s="395" t="s">
        <v>454</v>
      </c>
      <c r="C255" s="408"/>
      <c r="D255" s="408"/>
      <c r="E255" s="409">
        <v>24</v>
      </c>
      <c r="F255" s="410"/>
      <c r="G255" s="410"/>
      <c r="H255" s="355"/>
    </row>
    <row r="256" spans="2:8">
      <c r="B256" s="395" t="s">
        <v>455</v>
      </c>
      <c r="C256" s="408"/>
      <c r="D256" s="408"/>
      <c r="E256" s="409"/>
      <c r="F256" s="410"/>
      <c r="G256" s="410"/>
      <c r="H256" s="355"/>
    </row>
    <row r="257" spans="2:8">
      <c r="B257" s="395" t="s">
        <v>456</v>
      </c>
      <c r="C257" s="408"/>
      <c r="D257" s="408"/>
      <c r="E257" s="409">
        <v>1916149188.0899999</v>
      </c>
      <c r="F257" s="410"/>
      <c r="G257" s="410"/>
      <c r="H257" s="355"/>
    </row>
    <row r="258" spans="2:8">
      <c r="B258" s="395" t="s">
        <v>457</v>
      </c>
      <c r="C258" s="408"/>
      <c r="D258" s="408"/>
      <c r="E258" s="409"/>
      <c r="F258" s="410"/>
      <c r="G258" s="410"/>
      <c r="H258" s="355"/>
    </row>
    <row r="259" spans="2:8">
      <c r="B259" s="395" t="s">
        <v>458</v>
      </c>
      <c r="C259" s="408"/>
      <c r="D259" s="408"/>
      <c r="E259" s="409">
        <v>16100905.5</v>
      </c>
      <c r="F259" s="410"/>
      <c r="G259" s="411"/>
      <c r="H259" s="355"/>
    </row>
    <row r="260" spans="2:8">
      <c r="B260" s="395" t="s">
        <v>459</v>
      </c>
      <c r="C260" s="408"/>
      <c r="D260" s="408"/>
      <c r="E260" s="409">
        <v>-72848026.75000003</v>
      </c>
      <c r="F260" s="410"/>
      <c r="G260" s="412"/>
      <c r="H260" s="355"/>
    </row>
    <row r="261" spans="2:8">
      <c r="B261" s="356"/>
      <c r="C261" s="78"/>
      <c r="D261" s="78"/>
      <c r="E261" s="359"/>
      <c r="F261" s="410"/>
      <c r="G261" s="412"/>
      <c r="H261" s="355"/>
    </row>
    <row r="262" spans="2:8">
      <c r="B262" s="413" t="s">
        <v>460</v>
      </c>
      <c r="C262" s="414"/>
      <c r="D262" s="414"/>
      <c r="E262" s="415"/>
      <c r="F262" s="410"/>
      <c r="G262" s="410"/>
      <c r="H262" s="355"/>
    </row>
    <row r="263" spans="2:8">
      <c r="B263" s="356"/>
      <c r="C263" s="78"/>
      <c r="D263" s="78"/>
      <c r="E263" s="415"/>
      <c r="F263" s="415"/>
      <c r="G263" s="410"/>
      <c r="H263" s="355"/>
    </row>
    <row r="264" spans="2:8">
      <c r="B264" s="407" t="s">
        <v>497</v>
      </c>
      <c r="C264" s="406"/>
      <c r="D264" s="406"/>
      <c r="E264" s="78"/>
      <c r="F264" s="78"/>
      <c r="G264" s="78"/>
      <c r="H264" s="355"/>
    </row>
    <row r="265" spans="2:8" ht="15.75" hidden="1" customHeight="1">
      <c r="B265" s="395" t="s">
        <v>451</v>
      </c>
      <c r="C265" s="408"/>
      <c r="D265" s="408"/>
      <c r="E265" s="408"/>
      <c r="F265" s="78"/>
      <c r="G265" s="78"/>
      <c r="H265" s="355"/>
    </row>
    <row r="266" spans="2:8" ht="15.75" hidden="1" customHeight="1">
      <c r="B266" s="395" t="s">
        <v>452</v>
      </c>
      <c r="C266" s="408"/>
      <c r="D266" s="408"/>
      <c r="E266" s="409"/>
      <c r="F266" s="410"/>
      <c r="G266" s="410"/>
      <c r="H266" s="355"/>
    </row>
    <row r="267" spans="2:8" ht="15.75" hidden="1" customHeight="1">
      <c r="B267" s="395" t="s">
        <v>453</v>
      </c>
      <c r="C267" s="408"/>
      <c r="D267" s="408"/>
      <c r="E267" s="409"/>
      <c r="F267" s="410"/>
      <c r="G267" s="410"/>
      <c r="H267" s="355"/>
    </row>
    <row r="268" spans="2:8" ht="15.75" hidden="1" customHeight="1">
      <c r="B268" s="395" t="s">
        <v>454</v>
      </c>
      <c r="C268" s="408"/>
      <c r="D268" s="408"/>
      <c r="E268" s="409"/>
      <c r="F268" s="410"/>
      <c r="G268" s="410"/>
      <c r="H268" s="355"/>
    </row>
    <row r="269" spans="2:8" ht="15.75" hidden="1" customHeight="1">
      <c r="B269" s="395" t="s">
        <v>455</v>
      </c>
      <c r="C269" s="408"/>
      <c r="D269" s="408"/>
      <c r="E269" s="409"/>
      <c r="F269" s="410"/>
      <c r="G269" s="410"/>
      <c r="H269" s="355"/>
    </row>
    <row r="270" spans="2:8" ht="15.75" hidden="1" customHeight="1">
      <c r="B270" s="395" t="s">
        <v>456</v>
      </c>
      <c r="C270" s="408"/>
      <c r="D270" s="408"/>
      <c r="E270" s="409"/>
      <c r="F270" s="410"/>
      <c r="G270" s="410"/>
      <c r="H270" s="355"/>
    </row>
    <row r="271" spans="2:8" ht="15.75" hidden="1" customHeight="1">
      <c r="B271" s="395" t="s">
        <v>457</v>
      </c>
      <c r="C271" s="408"/>
      <c r="D271" s="408"/>
      <c r="E271" s="409"/>
      <c r="F271" s="410"/>
      <c r="G271" s="410"/>
      <c r="H271" s="355"/>
    </row>
    <row r="272" spans="2:8" ht="15.75" hidden="1" customHeight="1">
      <c r="B272" s="395" t="s">
        <v>458</v>
      </c>
      <c r="C272" s="408"/>
      <c r="D272" s="408"/>
      <c r="E272" s="409"/>
      <c r="F272" s="410"/>
      <c r="G272" s="411"/>
      <c r="H272" s="355"/>
    </row>
    <row r="273" spans="2:8" ht="15.75" hidden="1" customHeight="1">
      <c r="B273" s="395" t="s">
        <v>459</v>
      </c>
      <c r="C273" s="408"/>
      <c r="D273" s="408"/>
      <c r="E273" s="409"/>
      <c r="F273" s="410"/>
      <c r="G273" s="412"/>
      <c r="H273" s="355"/>
    </row>
    <row r="274" spans="2:8" ht="15.75" hidden="1" customHeight="1">
      <c r="B274" s="413" t="s">
        <v>460</v>
      </c>
      <c r="C274" s="414"/>
      <c r="D274" s="414"/>
      <c r="E274" s="415"/>
      <c r="F274" s="410"/>
      <c r="G274" s="410"/>
      <c r="H274" s="355"/>
    </row>
    <row r="275" spans="2:8">
      <c r="B275" s="356"/>
      <c r="C275" s="78"/>
      <c r="D275" s="78"/>
      <c r="E275" s="78"/>
      <c r="F275" s="79"/>
      <c r="G275" s="79"/>
      <c r="H275" s="355"/>
    </row>
    <row r="276" spans="2:8">
      <c r="B276" s="407" t="s">
        <v>491</v>
      </c>
      <c r="C276" s="406"/>
      <c r="D276" s="406"/>
      <c r="E276" s="78"/>
      <c r="F276" s="416"/>
      <c r="G276" s="78"/>
      <c r="H276" s="355"/>
    </row>
    <row r="277" spans="2:8">
      <c r="B277" s="413"/>
      <c r="C277" s="414"/>
      <c r="D277" s="414"/>
      <c r="E277" s="78"/>
      <c r="F277" s="78"/>
      <c r="G277" s="78"/>
      <c r="H277" s="355"/>
    </row>
    <row r="278" spans="2:8">
      <c r="B278" s="407" t="s">
        <v>492</v>
      </c>
      <c r="C278" s="406"/>
      <c r="D278" s="406"/>
      <c r="E278" s="78"/>
      <c r="F278" s="416"/>
      <c r="G278" s="78"/>
      <c r="H278" s="355"/>
    </row>
    <row r="279" spans="2:8" ht="15.75" hidden="1" customHeight="1">
      <c r="B279" s="407" t="s">
        <v>469</v>
      </c>
      <c r="C279" s="406"/>
      <c r="D279" s="406"/>
      <c r="E279" s="78"/>
      <c r="F279" s="78"/>
      <c r="G279" s="78"/>
      <c r="H279" s="355"/>
    </row>
    <row r="280" spans="2:8" ht="15.75" hidden="1" customHeight="1">
      <c r="B280" s="395" t="s">
        <v>465</v>
      </c>
      <c r="C280" s="408"/>
      <c r="D280" s="408"/>
      <c r="E280" s="409">
        <v>2994</v>
      </c>
      <c r="F280" s="78"/>
      <c r="G280" s="78"/>
      <c r="H280" s="355"/>
    </row>
    <row r="281" spans="2:8" ht="15.75" hidden="1" customHeight="1">
      <c r="B281" s="395" t="s">
        <v>466</v>
      </c>
      <c r="C281" s="408"/>
      <c r="D281" s="408"/>
      <c r="E281" s="409">
        <v>3121317000</v>
      </c>
      <c r="F281" s="79"/>
      <c r="G281" s="420"/>
      <c r="H281" s="355"/>
    </row>
    <row r="282" spans="2:8" ht="15.75" hidden="1" customHeight="1">
      <c r="B282" s="395" t="s">
        <v>467</v>
      </c>
      <c r="C282" s="408"/>
      <c r="D282" s="408"/>
      <c r="E282" s="409">
        <v>14516884.32</v>
      </c>
      <c r="F282" s="78"/>
      <c r="G282" s="421"/>
      <c r="H282" s="355"/>
    </row>
    <row r="283" spans="2:8">
      <c r="B283" s="356"/>
      <c r="C283" s="78"/>
      <c r="D283" s="78"/>
      <c r="E283" s="78"/>
      <c r="F283" s="78"/>
      <c r="G283" s="78"/>
      <c r="H283" s="355"/>
    </row>
    <row r="284" spans="2:8" ht="15.75" thickBot="1">
      <c r="B284" s="422" t="s">
        <v>494</v>
      </c>
      <c r="C284" s="423"/>
      <c r="D284" s="423"/>
      <c r="E284" s="423"/>
      <c r="F284" s="423"/>
      <c r="G284" s="423"/>
      <c r="H284" s="367"/>
    </row>
    <row r="287" spans="2:8">
      <c r="B287" s="606" t="s">
        <v>949</v>
      </c>
      <c r="C287" s="597"/>
    </row>
    <row r="288" spans="2:8">
      <c r="B288" s="598" t="s">
        <v>961</v>
      </c>
      <c r="C288" s="616">
        <v>105.23129464935703</v>
      </c>
    </row>
    <row r="289" spans="2:6">
      <c r="B289" s="598" t="s">
        <v>962</v>
      </c>
      <c r="C289" s="607">
        <v>0.26572935251916557</v>
      </c>
    </row>
    <row r="290" spans="2:6">
      <c r="B290" s="598" t="s">
        <v>950</v>
      </c>
      <c r="C290" s="607">
        <v>0.28594051315263597</v>
      </c>
    </row>
    <row r="291" spans="2:6">
      <c r="B291" s="598" t="s">
        <v>963</v>
      </c>
      <c r="C291" s="623">
        <v>7.3975070600067597E-2</v>
      </c>
    </row>
    <row r="293" spans="2:6" ht="15.75" thickBot="1"/>
    <row r="294" spans="2:6" s="544" customFormat="1" ht="12.75">
      <c r="B294" s="578"/>
      <c r="C294" s="579"/>
      <c r="D294" s="580"/>
      <c r="E294" s="688" t="s">
        <v>988</v>
      </c>
      <c r="F294" s="689"/>
    </row>
    <row r="295" spans="2:6" s="544" customFormat="1" ht="12.75">
      <c r="B295" s="581" t="s">
        <v>973</v>
      </c>
      <c r="C295" s="582"/>
      <c r="D295" s="582"/>
      <c r="E295" s="531"/>
      <c r="F295" s="461"/>
    </row>
    <row r="296" spans="2:6" s="544" customFormat="1" ht="12.75">
      <c r="B296" s="583" t="s">
        <v>974</v>
      </c>
      <c r="C296" s="582"/>
      <c r="D296" s="582"/>
      <c r="E296" s="531"/>
      <c r="F296" s="461"/>
    </row>
    <row r="297" spans="2:6" s="544" customFormat="1" ht="12.75">
      <c r="B297" s="584" t="s">
        <v>989</v>
      </c>
      <c r="C297" s="582"/>
      <c r="D297" s="582"/>
      <c r="E297" s="531"/>
      <c r="F297" s="461"/>
    </row>
    <row r="298" spans="2:6" s="544" customFormat="1" ht="12.75">
      <c r="B298" s="584" t="s">
        <v>990</v>
      </c>
      <c r="C298" s="582"/>
      <c r="D298" s="582"/>
      <c r="E298" s="531"/>
      <c r="F298" s="461"/>
    </row>
    <row r="299" spans="2:6" s="544" customFormat="1" ht="12.75">
      <c r="B299" s="585"/>
      <c r="C299" s="582"/>
      <c r="D299" s="582"/>
      <c r="E299" s="531"/>
      <c r="F299" s="461"/>
    </row>
    <row r="300" spans="2:6" s="544" customFormat="1" ht="12.75">
      <c r="B300" s="585"/>
      <c r="C300" s="582"/>
      <c r="D300" s="582"/>
      <c r="E300" s="531"/>
      <c r="F300" s="461"/>
    </row>
    <row r="301" spans="2:6" s="544" customFormat="1" ht="12.75">
      <c r="B301" s="585"/>
      <c r="C301" s="582"/>
      <c r="D301" s="582"/>
      <c r="E301" s="531"/>
      <c r="F301" s="461"/>
    </row>
    <row r="302" spans="2:6" s="544" customFormat="1" ht="12.75">
      <c r="B302" s="585"/>
      <c r="C302" s="582"/>
      <c r="D302" s="582"/>
      <c r="E302" s="531"/>
      <c r="F302" s="461"/>
    </row>
    <row r="303" spans="2:6" s="544" customFormat="1" ht="12.75">
      <c r="B303" s="583" t="s">
        <v>986</v>
      </c>
      <c r="C303" s="582"/>
      <c r="D303" s="582"/>
      <c r="E303" s="531"/>
      <c r="F303" s="461"/>
    </row>
    <row r="304" spans="2:6" s="544" customFormat="1" ht="13.5" thickBot="1">
      <c r="B304" s="586"/>
      <c r="C304" s="587"/>
      <c r="D304" s="587"/>
      <c r="E304" s="537"/>
      <c r="F304" s="538"/>
    </row>
    <row r="305" spans="2:2" ht="15.75" thickBot="1"/>
    <row r="306" spans="2:2">
      <c r="B306" s="588" t="s">
        <v>999</v>
      </c>
    </row>
    <row r="307" spans="2:2">
      <c r="B307" s="592" t="s">
        <v>991</v>
      </c>
    </row>
    <row r="308" spans="2:2">
      <c r="B308" s="592"/>
    </row>
    <row r="309" spans="2:2">
      <c r="B309" s="593"/>
    </row>
    <row r="310" spans="2:2">
      <c r="B310" s="593"/>
    </row>
    <row r="311" spans="2:2">
      <c r="B311" s="593"/>
    </row>
    <row r="312" spans="2:2">
      <c r="B312" s="593"/>
    </row>
    <row r="313" spans="2:2">
      <c r="B313" s="593"/>
    </row>
    <row r="314" spans="2:2">
      <c r="B314" s="593"/>
    </row>
    <row r="315" spans="2:2">
      <c r="B315" s="593"/>
    </row>
    <row r="316" spans="2:2">
      <c r="B316" s="593"/>
    </row>
    <row r="317" spans="2:2">
      <c r="B317" s="593"/>
    </row>
    <row r="318" spans="2:2" ht="15.75" thickBot="1">
      <c r="B318" s="594"/>
    </row>
  </sheetData>
  <mergeCells count="6">
    <mergeCell ref="E294:F294"/>
    <mergeCell ref="B1:F1"/>
    <mergeCell ref="H114:H208"/>
    <mergeCell ref="B214:D214"/>
    <mergeCell ref="B218:B219"/>
    <mergeCell ref="C218:C219"/>
  </mergeCells>
  <pageMargins left="0" right="0" top="0" bottom="0" header="0" footer="0"/>
  <pageSetup orientation="landscape" r:id="rId1"/>
  <headerFooter>
    <oddFooter>&amp;C&amp;1#&amp;"Calibri"&amp;10&amp;K000000 For 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/>
  </sheetPr>
  <dimension ref="A1:I216"/>
  <sheetViews>
    <sheetView zoomScaleNormal="100" workbookViewId="0"/>
  </sheetViews>
  <sheetFormatPr defaultColWidth="8.7109375" defaultRowHeight="15"/>
  <cols>
    <col min="1" max="1" width="3.42578125" style="82" customWidth="1"/>
    <col min="2" max="2" width="48.85546875" style="82" customWidth="1"/>
    <col min="3" max="3" width="16.5703125" style="82" customWidth="1"/>
    <col min="4" max="4" width="24.5703125" style="82" customWidth="1"/>
    <col min="5" max="5" width="16.140625" style="82" customWidth="1"/>
    <col min="6" max="6" width="21.7109375" style="82" customWidth="1"/>
    <col min="7" max="7" width="13.42578125" style="82" customWidth="1"/>
    <col min="8" max="8" width="13.5703125" style="82" customWidth="1"/>
    <col min="9" max="9" width="11.42578125" style="82" customWidth="1"/>
    <col min="10" max="16384" width="8.7109375" style="82"/>
  </cols>
  <sheetData>
    <row r="1" spans="1:9">
      <c r="A1" s="80"/>
      <c r="B1" s="634" t="s">
        <v>920</v>
      </c>
      <c r="C1" s="80"/>
      <c r="D1" s="80"/>
      <c r="E1" s="80"/>
      <c r="F1" s="80"/>
      <c r="G1" s="80"/>
      <c r="H1" s="80"/>
      <c r="I1" s="80"/>
    </row>
    <row r="2" spans="1:9" ht="12.95" customHeight="1">
      <c r="A2" s="80"/>
      <c r="B2" s="83"/>
      <c r="C2" s="80"/>
      <c r="D2" s="80"/>
      <c r="E2" s="80"/>
      <c r="F2" s="80"/>
      <c r="G2" s="80"/>
      <c r="H2" s="80"/>
      <c r="I2" s="80"/>
    </row>
    <row r="3" spans="1:9" ht="12.95" customHeight="1" thickBot="1">
      <c r="A3" s="84"/>
      <c r="B3" s="325" t="s">
        <v>9</v>
      </c>
      <c r="C3" s="80"/>
      <c r="D3" s="80"/>
      <c r="E3" s="80"/>
      <c r="F3" s="80"/>
      <c r="G3" s="80"/>
      <c r="H3" s="80"/>
      <c r="I3" s="80"/>
    </row>
    <row r="4" spans="1:9" ht="27.95" customHeight="1">
      <c r="A4" s="80"/>
      <c r="B4" s="85" t="s">
        <v>10</v>
      </c>
      <c r="C4" s="86" t="s">
        <v>11</v>
      </c>
      <c r="D4" s="87" t="s">
        <v>12</v>
      </c>
      <c r="E4" s="87" t="s">
        <v>13</v>
      </c>
      <c r="F4" s="87" t="s">
        <v>14</v>
      </c>
      <c r="G4" s="87" t="s">
        <v>15</v>
      </c>
      <c r="H4" s="87" t="s">
        <v>16</v>
      </c>
      <c r="I4" s="88" t="s">
        <v>17</v>
      </c>
    </row>
    <row r="5" spans="1:9" ht="12.95" customHeight="1">
      <c r="A5" s="80"/>
      <c r="B5" s="89" t="s">
        <v>19</v>
      </c>
      <c r="C5" s="90"/>
      <c r="D5" s="90"/>
      <c r="E5" s="90"/>
      <c r="F5" s="90"/>
      <c r="G5" s="90"/>
      <c r="H5" s="91"/>
      <c r="I5" s="92"/>
    </row>
    <row r="6" spans="1:9" ht="12.95" customHeight="1">
      <c r="A6" s="80"/>
      <c r="B6" s="89" t="s">
        <v>20</v>
      </c>
      <c r="C6" s="90"/>
      <c r="D6" s="90"/>
      <c r="E6" s="90"/>
      <c r="F6" s="80"/>
      <c r="G6" s="91"/>
      <c r="H6" s="91"/>
      <c r="I6" s="92"/>
    </row>
    <row r="7" spans="1:9" ht="12.95" customHeight="1">
      <c r="A7" s="93"/>
      <c r="B7" s="94" t="s">
        <v>27</v>
      </c>
      <c r="C7" s="90" t="s">
        <v>28</v>
      </c>
      <c r="D7" s="90" t="s">
        <v>29</v>
      </c>
      <c r="E7" s="95">
        <v>176000</v>
      </c>
      <c r="F7" s="96">
        <v>497.82</v>
      </c>
      <c r="G7" s="97">
        <v>2.93E-2</v>
      </c>
      <c r="H7" s="98"/>
      <c r="I7" s="99"/>
    </row>
    <row r="8" spans="1:9" ht="12.95" customHeight="1">
      <c r="A8" s="93"/>
      <c r="B8" s="94" t="s">
        <v>204</v>
      </c>
      <c r="C8" s="90" t="s">
        <v>205</v>
      </c>
      <c r="D8" s="90" t="s">
        <v>74</v>
      </c>
      <c r="E8" s="95">
        <v>181500</v>
      </c>
      <c r="F8" s="96">
        <v>496.31</v>
      </c>
      <c r="G8" s="97">
        <v>2.92E-2</v>
      </c>
      <c r="H8" s="98"/>
      <c r="I8" s="99"/>
    </row>
    <row r="9" spans="1:9" ht="12.95" customHeight="1">
      <c r="A9" s="93"/>
      <c r="B9" s="94" t="s">
        <v>41</v>
      </c>
      <c r="C9" s="90" t="s">
        <v>42</v>
      </c>
      <c r="D9" s="90" t="s">
        <v>43</v>
      </c>
      <c r="E9" s="95">
        <v>121000</v>
      </c>
      <c r="F9" s="96">
        <v>491.62</v>
      </c>
      <c r="G9" s="97">
        <v>2.9000000000000001E-2</v>
      </c>
      <c r="H9" s="98"/>
      <c r="I9" s="99"/>
    </row>
    <row r="10" spans="1:9" ht="12.95" customHeight="1">
      <c r="A10" s="93"/>
      <c r="B10" s="94" t="s">
        <v>36</v>
      </c>
      <c r="C10" s="90" t="s">
        <v>37</v>
      </c>
      <c r="D10" s="90" t="s">
        <v>38</v>
      </c>
      <c r="E10" s="95">
        <v>112000</v>
      </c>
      <c r="F10" s="96">
        <v>489.1</v>
      </c>
      <c r="G10" s="97">
        <v>2.8799999999999999E-2</v>
      </c>
      <c r="H10" s="98"/>
      <c r="I10" s="99"/>
    </row>
    <row r="11" spans="1:9" ht="12.95" customHeight="1">
      <c r="A11" s="93"/>
      <c r="B11" s="94" t="s">
        <v>112</v>
      </c>
      <c r="C11" s="90" t="s">
        <v>113</v>
      </c>
      <c r="D11" s="90" t="s">
        <v>114</v>
      </c>
      <c r="E11" s="95">
        <v>6743</v>
      </c>
      <c r="F11" s="96">
        <v>158.65</v>
      </c>
      <c r="G11" s="97">
        <v>9.2999999999999992E-3</v>
      </c>
      <c r="H11" s="98"/>
      <c r="I11" s="99"/>
    </row>
    <row r="12" spans="1:9" ht="12.95" customHeight="1">
      <c r="A12" s="93"/>
      <c r="B12" s="94" t="s">
        <v>194</v>
      </c>
      <c r="C12" s="90" t="s">
        <v>195</v>
      </c>
      <c r="D12" s="90" t="s">
        <v>196</v>
      </c>
      <c r="E12" s="95">
        <v>2526</v>
      </c>
      <c r="F12" s="96">
        <v>92.97</v>
      </c>
      <c r="G12" s="97">
        <v>5.4999999999999997E-3</v>
      </c>
      <c r="H12" s="98"/>
      <c r="I12" s="99"/>
    </row>
    <row r="13" spans="1:9" ht="12.95" customHeight="1">
      <c r="A13" s="93"/>
      <c r="B13" s="89"/>
      <c r="C13" s="90"/>
      <c r="D13" s="90"/>
      <c r="E13" s="95"/>
      <c r="F13" s="96"/>
      <c r="G13" s="97"/>
      <c r="H13" s="98"/>
      <c r="I13" s="99"/>
    </row>
    <row r="14" spans="1:9">
      <c r="A14" s="93"/>
      <c r="B14" s="352" t="s">
        <v>876</v>
      </c>
      <c r="C14" s="90"/>
      <c r="D14" s="90"/>
      <c r="E14" s="95"/>
      <c r="F14" s="96"/>
      <c r="G14" s="97"/>
      <c r="H14" s="98"/>
      <c r="I14" s="99"/>
    </row>
    <row r="15" spans="1:9" ht="12.95" customHeight="1">
      <c r="A15" s="93"/>
      <c r="B15" s="94" t="s">
        <v>109</v>
      </c>
      <c r="C15" s="90" t="s">
        <v>110</v>
      </c>
      <c r="D15" s="90" t="s">
        <v>111</v>
      </c>
      <c r="E15" s="95">
        <v>28750</v>
      </c>
      <c r="F15" s="96">
        <v>839.96</v>
      </c>
      <c r="G15" s="97">
        <v>4.9500000000000002E-2</v>
      </c>
      <c r="H15" s="98"/>
      <c r="I15" s="99"/>
    </row>
    <row r="16" spans="1:9" ht="12.95" customHeight="1">
      <c r="A16" s="93"/>
      <c r="B16" s="94" t="s">
        <v>209</v>
      </c>
      <c r="C16" s="90" t="s">
        <v>210</v>
      </c>
      <c r="D16" s="90" t="s">
        <v>23</v>
      </c>
      <c r="E16" s="95">
        <v>73500</v>
      </c>
      <c r="F16" s="96">
        <v>549.85</v>
      </c>
      <c r="G16" s="97">
        <v>3.2399999999999998E-2</v>
      </c>
      <c r="H16" s="98"/>
      <c r="I16" s="99"/>
    </row>
    <row r="17" spans="1:9" ht="12.95" customHeight="1">
      <c r="A17" s="93"/>
      <c r="B17" s="94" t="s">
        <v>220</v>
      </c>
      <c r="C17" s="90" t="s">
        <v>221</v>
      </c>
      <c r="D17" s="90" t="s">
        <v>222</v>
      </c>
      <c r="E17" s="95">
        <v>315000</v>
      </c>
      <c r="F17" s="96">
        <v>506.99</v>
      </c>
      <c r="G17" s="97">
        <v>2.9899999999999999E-2</v>
      </c>
      <c r="H17" s="98"/>
      <c r="I17" s="99"/>
    </row>
    <row r="18" spans="1:9" ht="12.95" customHeight="1">
      <c r="A18" s="93"/>
      <c r="B18" s="94" t="s">
        <v>207</v>
      </c>
      <c r="C18" s="90" t="s">
        <v>208</v>
      </c>
      <c r="D18" s="90" t="s">
        <v>111</v>
      </c>
      <c r="E18" s="95">
        <v>97200</v>
      </c>
      <c r="F18" s="96">
        <v>495.14</v>
      </c>
      <c r="G18" s="97">
        <v>2.92E-2</v>
      </c>
      <c r="H18" s="98"/>
      <c r="I18" s="99"/>
    </row>
    <row r="19" spans="1:9" ht="12.95" customHeight="1">
      <c r="A19" s="93"/>
      <c r="B19" s="94" t="s">
        <v>44</v>
      </c>
      <c r="C19" s="90" t="s">
        <v>45</v>
      </c>
      <c r="D19" s="90" t="s">
        <v>23</v>
      </c>
      <c r="E19" s="95">
        <v>43750</v>
      </c>
      <c r="F19" s="96">
        <v>470.36</v>
      </c>
      <c r="G19" s="97">
        <v>2.7699999999999999E-2</v>
      </c>
      <c r="H19" s="98"/>
      <c r="I19" s="99"/>
    </row>
    <row r="20" spans="1:9" ht="12.95" customHeight="1">
      <c r="A20" s="93"/>
      <c r="B20" s="94" t="s">
        <v>248</v>
      </c>
      <c r="C20" s="90" t="s">
        <v>249</v>
      </c>
      <c r="D20" s="90" t="s">
        <v>245</v>
      </c>
      <c r="E20" s="95">
        <v>50000</v>
      </c>
      <c r="F20" s="96">
        <v>327.98</v>
      </c>
      <c r="G20" s="97">
        <v>1.9300000000000001E-2</v>
      </c>
      <c r="H20" s="98"/>
      <c r="I20" s="99"/>
    </row>
    <row r="21" spans="1:9" ht="12.95" customHeight="1">
      <c r="A21" s="93"/>
      <c r="B21" s="94" t="s">
        <v>93</v>
      </c>
      <c r="C21" s="90" t="s">
        <v>94</v>
      </c>
      <c r="D21" s="90" t="s">
        <v>23</v>
      </c>
      <c r="E21" s="95">
        <v>12500</v>
      </c>
      <c r="F21" s="96">
        <v>184.36</v>
      </c>
      <c r="G21" s="97">
        <v>1.09E-2</v>
      </c>
      <c r="H21" s="98"/>
      <c r="I21" s="99"/>
    </row>
    <row r="22" spans="1:9" ht="12.95" customHeight="1">
      <c r="A22" s="93"/>
      <c r="B22" s="94" t="s">
        <v>122</v>
      </c>
      <c r="C22" s="90" t="s">
        <v>123</v>
      </c>
      <c r="D22" s="90" t="s">
        <v>124</v>
      </c>
      <c r="E22" s="95">
        <v>4800</v>
      </c>
      <c r="F22" s="96">
        <v>166.92</v>
      </c>
      <c r="G22" s="97">
        <v>9.7999999999999997E-3</v>
      </c>
      <c r="H22" s="98"/>
      <c r="I22" s="99"/>
    </row>
    <row r="23" spans="1:9" ht="12.95" customHeight="1">
      <c r="A23" s="93"/>
      <c r="B23" s="94" t="s">
        <v>233</v>
      </c>
      <c r="C23" s="90" t="s">
        <v>234</v>
      </c>
      <c r="D23" s="90" t="s">
        <v>65</v>
      </c>
      <c r="E23" s="95">
        <v>3400</v>
      </c>
      <c r="F23" s="96">
        <v>118.62</v>
      </c>
      <c r="G23" s="97">
        <v>7.0000000000000001E-3</v>
      </c>
      <c r="H23" s="98"/>
      <c r="I23" s="99"/>
    </row>
    <row r="24" spans="1:9" ht="12.95" customHeight="1">
      <c r="A24" s="93"/>
      <c r="B24" s="94" t="s">
        <v>252</v>
      </c>
      <c r="C24" s="90" t="s">
        <v>253</v>
      </c>
      <c r="D24" s="90" t="s">
        <v>26</v>
      </c>
      <c r="E24" s="95">
        <v>6000</v>
      </c>
      <c r="F24" s="96">
        <v>95.63</v>
      </c>
      <c r="G24" s="97">
        <v>5.5999999999999999E-3</v>
      </c>
      <c r="H24" s="98"/>
      <c r="I24" s="99"/>
    </row>
    <row r="25" spans="1:9" ht="12.95" customHeight="1">
      <c r="A25" s="93"/>
      <c r="B25" s="94" t="s">
        <v>264</v>
      </c>
      <c r="C25" s="90" t="s">
        <v>265</v>
      </c>
      <c r="D25" s="90" t="s">
        <v>23</v>
      </c>
      <c r="E25" s="95">
        <v>40000</v>
      </c>
      <c r="F25" s="96">
        <v>60.16</v>
      </c>
      <c r="G25" s="97">
        <v>3.5000000000000001E-3</v>
      </c>
      <c r="H25" s="98"/>
      <c r="I25" s="99"/>
    </row>
    <row r="26" spans="1:9" ht="12.95" customHeight="1">
      <c r="A26" s="93"/>
      <c r="B26" s="94" t="s">
        <v>304</v>
      </c>
      <c r="C26" s="90" t="s">
        <v>305</v>
      </c>
      <c r="D26" s="90" t="s">
        <v>23</v>
      </c>
      <c r="E26" s="95">
        <v>22500</v>
      </c>
      <c r="F26" s="96">
        <v>58.53</v>
      </c>
      <c r="G26" s="97">
        <v>3.3999999999999998E-3</v>
      </c>
      <c r="H26" s="98"/>
      <c r="I26" s="99"/>
    </row>
    <row r="27" spans="1:9" ht="12.95" customHeight="1">
      <c r="A27" s="93"/>
      <c r="B27" s="94" t="s">
        <v>61</v>
      </c>
      <c r="C27" s="90" t="s">
        <v>62</v>
      </c>
      <c r="D27" s="90" t="s">
        <v>35</v>
      </c>
      <c r="E27" s="95">
        <v>3200</v>
      </c>
      <c r="F27" s="96">
        <v>53.56</v>
      </c>
      <c r="G27" s="97">
        <v>3.2000000000000002E-3</v>
      </c>
      <c r="H27" s="98"/>
      <c r="I27" s="99"/>
    </row>
    <row r="28" spans="1:9" ht="12.95" customHeight="1">
      <c r="A28" s="93"/>
      <c r="B28" s="94" t="s">
        <v>231</v>
      </c>
      <c r="C28" s="90" t="s">
        <v>232</v>
      </c>
      <c r="D28" s="90" t="s">
        <v>90</v>
      </c>
      <c r="E28" s="95">
        <v>4725</v>
      </c>
      <c r="F28" s="96">
        <v>37.799999999999997</v>
      </c>
      <c r="G28" s="97">
        <v>2.2000000000000001E-3</v>
      </c>
      <c r="H28" s="98"/>
      <c r="I28" s="99"/>
    </row>
    <row r="29" spans="1:9" ht="12.95" customHeight="1">
      <c r="A29" s="93"/>
      <c r="B29" s="94" t="s">
        <v>283</v>
      </c>
      <c r="C29" s="90" t="s">
        <v>284</v>
      </c>
      <c r="D29" s="90" t="s">
        <v>285</v>
      </c>
      <c r="E29" s="95">
        <v>1250</v>
      </c>
      <c r="F29" s="96">
        <v>6.73</v>
      </c>
      <c r="G29" s="97">
        <v>4.0000000000000002E-4</v>
      </c>
      <c r="H29" s="98"/>
      <c r="I29" s="99"/>
    </row>
    <row r="30" spans="1:9" ht="12.95" customHeight="1">
      <c r="A30" s="80"/>
      <c r="B30" s="89" t="s">
        <v>125</v>
      </c>
      <c r="C30" s="90"/>
      <c r="D30" s="90"/>
      <c r="E30" s="90"/>
      <c r="F30" s="100">
        <v>6199.06</v>
      </c>
      <c r="G30" s="101">
        <v>0.36509999999999998</v>
      </c>
      <c r="H30" s="102"/>
      <c r="I30" s="103"/>
    </row>
    <row r="31" spans="1:9" ht="12.95" customHeight="1">
      <c r="A31" s="80"/>
      <c r="B31" s="104" t="s">
        <v>126</v>
      </c>
      <c r="C31" s="105"/>
      <c r="D31" s="105"/>
      <c r="E31" s="105"/>
      <c r="F31" s="102" t="s">
        <v>127</v>
      </c>
      <c r="G31" s="102" t="s">
        <v>127</v>
      </c>
      <c r="H31" s="102"/>
      <c r="I31" s="103"/>
    </row>
    <row r="32" spans="1:9" ht="12.95" customHeight="1">
      <c r="A32" s="80"/>
      <c r="B32" s="104" t="s">
        <v>125</v>
      </c>
      <c r="C32" s="105"/>
      <c r="D32" s="105"/>
      <c r="E32" s="105"/>
      <c r="F32" s="102" t="s">
        <v>127</v>
      </c>
      <c r="G32" s="102" t="s">
        <v>127</v>
      </c>
      <c r="H32" s="102"/>
      <c r="I32" s="103"/>
    </row>
    <row r="33" spans="1:9" ht="12.95" customHeight="1">
      <c r="A33" s="80"/>
      <c r="B33" s="104" t="s">
        <v>128</v>
      </c>
      <c r="C33" s="106"/>
      <c r="D33" s="105"/>
      <c r="E33" s="106"/>
      <c r="F33" s="100">
        <v>6199.06</v>
      </c>
      <c r="G33" s="101">
        <v>0.36509999999999998</v>
      </c>
      <c r="H33" s="102"/>
      <c r="I33" s="103"/>
    </row>
    <row r="34" spans="1:9" ht="12.95" customHeight="1">
      <c r="A34" s="80"/>
      <c r="B34" s="89" t="s">
        <v>504</v>
      </c>
      <c r="C34" s="90"/>
      <c r="D34" s="90"/>
      <c r="E34" s="90"/>
      <c r="F34" s="90"/>
      <c r="G34" s="90"/>
      <c r="H34" s="91"/>
      <c r="I34" s="92"/>
    </row>
    <row r="35" spans="1:9" ht="12.95" customHeight="1">
      <c r="A35" s="80"/>
      <c r="B35" s="89" t="s">
        <v>505</v>
      </c>
      <c r="C35" s="90"/>
      <c r="D35" s="90"/>
      <c r="E35" s="90"/>
      <c r="F35" s="80"/>
      <c r="G35" s="91"/>
      <c r="H35" s="91"/>
      <c r="I35" s="92"/>
    </row>
    <row r="36" spans="1:9" ht="12.95" customHeight="1">
      <c r="A36" s="93"/>
      <c r="B36" s="94" t="s">
        <v>1003</v>
      </c>
      <c r="C36" s="90" t="s">
        <v>506</v>
      </c>
      <c r="D36" s="90" t="s">
        <v>176</v>
      </c>
      <c r="E36" s="95">
        <v>1500000</v>
      </c>
      <c r="F36" s="96">
        <v>1503.51</v>
      </c>
      <c r="G36" s="97">
        <v>8.8599999999999998E-2</v>
      </c>
      <c r="H36" s="107">
        <v>7.5387999999999997E-2</v>
      </c>
      <c r="I36" s="99"/>
    </row>
    <row r="37" spans="1:9" ht="12.95" customHeight="1">
      <c r="A37" s="93"/>
      <c r="B37" s="94" t="s">
        <v>1006</v>
      </c>
      <c r="C37" s="90" t="s">
        <v>507</v>
      </c>
      <c r="D37" s="90" t="s">
        <v>176</v>
      </c>
      <c r="E37" s="95">
        <v>1000000</v>
      </c>
      <c r="F37" s="96">
        <v>1013.7</v>
      </c>
      <c r="G37" s="97">
        <v>5.9700000000000003E-2</v>
      </c>
      <c r="H37" s="107">
        <v>7.5369000000000005E-2</v>
      </c>
      <c r="I37" s="99"/>
    </row>
    <row r="38" spans="1:9" ht="12.95" customHeight="1">
      <c r="A38" s="93"/>
      <c r="B38" s="94" t="s">
        <v>903</v>
      </c>
      <c r="C38" s="90" t="s">
        <v>508</v>
      </c>
      <c r="D38" s="90" t="s">
        <v>509</v>
      </c>
      <c r="E38" s="95">
        <v>100</v>
      </c>
      <c r="F38" s="96">
        <v>1006.15</v>
      </c>
      <c r="G38" s="97">
        <v>5.9299999999999999E-2</v>
      </c>
      <c r="H38" s="107">
        <v>7.8100000000000003E-2</v>
      </c>
      <c r="I38" s="99"/>
    </row>
    <row r="39" spans="1:9" ht="12.95" customHeight="1">
      <c r="A39" s="93"/>
      <c r="B39" s="94" t="s">
        <v>921</v>
      </c>
      <c r="C39" s="90" t="s">
        <v>510</v>
      </c>
      <c r="D39" s="90" t="s">
        <v>509</v>
      </c>
      <c r="E39" s="95">
        <v>100</v>
      </c>
      <c r="F39" s="96">
        <v>991.4</v>
      </c>
      <c r="G39" s="97">
        <v>5.8400000000000001E-2</v>
      </c>
      <c r="H39" s="107">
        <v>7.8600000000000003E-2</v>
      </c>
      <c r="I39" s="99"/>
    </row>
    <row r="40" spans="1:9" ht="12.95" customHeight="1">
      <c r="A40" s="93"/>
      <c r="B40" s="94" t="s">
        <v>905</v>
      </c>
      <c r="C40" s="90" t="s">
        <v>511</v>
      </c>
      <c r="D40" s="90" t="s">
        <v>509</v>
      </c>
      <c r="E40" s="95">
        <v>100</v>
      </c>
      <c r="F40" s="96">
        <v>990.69</v>
      </c>
      <c r="G40" s="97">
        <v>5.8400000000000001E-2</v>
      </c>
      <c r="H40" s="107">
        <v>7.85E-2</v>
      </c>
      <c r="I40" s="99"/>
    </row>
    <row r="41" spans="1:9" ht="12.95" customHeight="1">
      <c r="A41" s="93"/>
      <c r="B41" s="94" t="s">
        <v>1005</v>
      </c>
      <c r="C41" s="90" t="s">
        <v>512</v>
      </c>
      <c r="D41" s="90" t="s">
        <v>176</v>
      </c>
      <c r="E41" s="95">
        <v>1000000</v>
      </c>
      <c r="F41" s="96">
        <v>953.8</v>
      </c>
      <c r="G41" s="97">
        <v>5.62E-2</v>
      </c>
      <c r="H41" s="107">
        <v>7.5315000000000007E-2</v>
      </c>
      <c r="I41" s="99"/>
    </row>
    <row r="42" spans="1:9" ht="12.95" customHeight="1">
      <c r="A42" s="93"/>
      <c r="B42" s="94" t="s">
        <v>1004</v>
      </c>
      <c r="C42" s="90" t="s">
        <v>513</v>
      </c>
      <c r="D42" s="90" t="s">
        <v>176</v>
      </c>
      <c r="E42" s="95">
        <v>500000</v>
      </c>
      <c r="F42" s="96">
        <v>508.54</v>
      </c>
      <c r="G42" s="97">
        <v>0.03</v>
      </c>
      <c r="H42" s="107">
        <v>7.5316999999999995E-2</v>
      </c>
      <c r="I42" s="99"/>
    </row>
    <row r="43" spans="1:9" ht="12.95" customHeight="1">
      <c r="A43" s="80"/>
      <c r="B43" s="89" t="s">
        <v>125</v>
      </c>
      <c r="C43" s="90"/>
      <c r="D43" s="90"/>
      <c r="E43" s="90"/>
      <c r="F43" s="100">
        <v>6967.79</v>
      </c>
      <c r="G43" s="101">
        <v>0.41060000000000002</v>
      </c>
      <c r="H43" s="102"/>
      <c r="I43" s="103"/>
    </row>
    <row r="44" spans="1:9" ht="12.95" customHeight="1">
      <c r="A44" s="80"/>
      <c r="B44" s="104" t="s">
        <v>514</v>
      </c>
      <c r="C44" s="105"/>
      <c r="D44" s="105"/>
      <c r="E44" s="105"/>
      <c r="F44" s="102" t="s">
        <v>127</v>
      </c>
      <c r="G44" s="102" t="s">
        <v>127</v>
      </c>
      <c r="H44" s="102"/>
      <c r="I44" s="103"/>
    </row>
    <row r="45" spans="1:9" ht="12.95" customHeight="1">
      <c r="A45" s="80"/>
      <c r="B45" s="104" t="s">
        <v>125</v>
      </c>
      <c r="C45" s="105"/>
      <c r="D45" s="105"/>
      <c r="E45" s="105"/>
      <c r="F45" s="102" t="s">
        <v>127</v>
      </c>
      <c r="G45" s="102" t="s">
        <v>127</v>
      </c>
      <c r="H45" s="102"/>
      <c r="I45" s="103"/>
    </row>
    <row r="46" spans="1:9" ht="12.95" customHeight="1">
      <c r="A46" s="80"/>
      <c r="B46" s="104" t="s">
        <v>128</v>
      </c>
      <c r="C46" s="106"/>
      <c r="D46" s="105"/>
      <c r="E46" s="106"/>
      <c r="F46" s="100">
        <v>6967.79</v>
      </c>
      <c r="G46" s="101">
        <v>0.41060000000000002</v>
      </c>
      <c r="H46" s="102"/>
      <c r="I46" s="103"/>
    </row>
    <row r="47" spans="1:9" ht="12.95" customHeight="1">
      <c r="A47" s="80"/>
      <c r="B47" s="89" t="s">
        <v>152</v>
      </c>
      <c r="C47" s="90"/>
      <c r="D47" s="90"/>
      <c r="E47" s="90"/>
      <c r="F47" s="90"/>
      <c r="G47" s="90"/>
      <c r="H47" s="91"/>
      <c r="I47" s="92"/>
    </row>
    <row r="48" spans="1:9" ht="12.95" customHeight="1">
      <c r="A48" s="80"/>
      <c r="B48" s="89" t="s">
        <v>173</v>
      </c>
      <c r="C48" s="90"/>
      <c r="D48" s="90"/>
      <c r="E48" s="90"/>
      <c r="F48" s="80"/>
      <c r="G48" s="91"/>
      <c r="H48" s="91"/>
      <c r="I48" s="92"/>
    </row>
    <row r="49" spans="1:9" ht="12.95" customHeight="1">
      <c r="A49" s="4"/>
      <c r="B49" s="94" t="s">
        <v>174</v>
      </c>
      <c r="C49" s="90" t="s">
        <v>175</v>
      </c>
      <c r="D49" s="90" t="s">
        <v>176</v>
      </c>
      <c r="E49" s="95">
        <v>500000</v>
      </c>
      <c r="F49" s="96">
        <v>470.63</v>
      </c>
      <c r="G49" s="97">
        <v>2.7699999999999999E-2</v>
      </c>
      <c r="H49" s="107">
        <v>7.0949999999999999E-2</v>
      </c>
      <c r="I49" s="99"/>
    </row>
    <row r="50" spans="1:9" ht="12.95" customHeight="1">
      <c r="A50" s="80"/>
      <c r="B50" s="89" t="s">
        <v>125</v>
      </c>
      <c r="C50" s="90"/>
      <c r="D50" s="90"/>
      <c r="E50" s="90"/>
      <c r="F50" s="100">
        <v>470.63</v>
      </c>
      <c r="G50" s="101">
        <v>2.7699999999999999E-2</v>
      </c>
      <c r="H50" s="102"/>
      <c r="I50" s="103"/>
    </row>
    <row r="51" spans="1:9" ht="12.95" customHeight="1">
      <c r="A51" s="80"/>
      <c r="B51" s="104" t="s">
        <v>128</v>
      </c>
      <c r="C51" s="106"/>
      <c r="D51" s="105"/>
      <c r="E51" s="106"/>
      <c r="F51" s="100">
        <v>470.63</v>
      </c>
      <c r="G51" s="101">
        <v>2.7699999999999999E-2</v>
      </c>
      <c r="H51" s="102"/>
      <c r="I51" s="103"/>
    </row>
    <row r="52" spans="1:9" ht="12.95" customHeight="1">
      <c r="A52" s="80"/>
      <c r="B52" s="89" t="s">
        <v>191</v>
      </c>
      <c r="C52" s="90"/>
      <c r="D52" s="90"/>
      <c r="E52" s="90"/>
      <c r="F52" s="90"/>
      <c r="G52" s="90"/>
      <c r="H52" s="91"/>
      <c r="I52" s="92"/>
    </row>
    <row r="53" spans="1:9" ht="12.95" customHeight="1">
      <c r="A53" s="80"/>
      <c r="B53" s="89" t="s">
        <v>414</v>
      </c>
      <c r="C53" s="90"/>
      <c r="D53" s="90"/>
      <c r="E53" s="90"/>
      <c r="F53" s="80"/>
      <c r="G53" s="91"/>
      <c r="H53" s="91"/>
      <c r="I53" s="92"/>
    </row>
    <row r="54" spans="1:9" ht="12.95" customHeight="1">
      <c r="A54" s="93"/>
      <c r="B54" s="94" t="s">
        <v>415</v>
      </c>
      <c r="C54" s="90" t="s">
        <v>416</v>
      </c>
      <c r="D54" s="90"/>
      <c r="E54" s="95">
        <v>75002.2</v>
      </c>
      <c r="F54" s="96">
        <v>1000.37</v>
      </c>
      <c r="G54" s="97">
        <v>5.8900000000000001E-2</v>
      </c>
      <c r="H54" s="107"/>
      <c r="I54" s="99"/>
    </row>
    <row r="55" spans="1:9" ht="12.95" customHeight="1">
      <c r="A55" s="80"/>
      <c r="B55" s="89" t="s">
        <v>125</v>
      </c>
      <c r="C55" s="90"/>
      <c r="D55" s="90"/>
      <c r="E55" s="90"/>
      <c r="F55" s="100">
        <v>1000.37</v>
      </c>
      <c r="G55" s="101">
        <v>5.8900000000000001E-2</v>
      </c>
      <c r="H55" s="102"/>
      <c r="I55" s="103"/>
    </row>
    <row r="56" spans="1:9" ht="12.95" customHeight="1">
      <c r="A56" s="80"/>
      <c r="B56" s="104" t="s">
        <v>128</v>
      </c>
      <c r="C56" s="106"/>
      <c r="D56" s="105"/>
      <c r="E56" s="106"/>
      <c r="F56" s="100">
        <v>1000.37</v>
      </c>
      <c r="G56" s="101">
        <v>5.8900000000000001E-2</v>
      </c>
      <c r="H56" s="102"/>
      <c r="I56" s="103"/>
    </row>
    <row r="57" spans="1:9" ht="12.95" customHeight="1">
      <c r="A57" s="80"/>
      <c r="B57" s="89" t="s">
        <v>181</v>
      </c>
      <c r="C57" s="90"/>
      <c r="D57" s="90"/>
      <c r="E57" s="90"/>
      <c r="F57" s="90"/>
      <c r="G57" s="90"/>
      <c r="H57" s="91"/>
      <c r="I57" s="92"/>
    </row>
    <row r="58" spans="1:9" ht="12.95" customHeight="1">
      <c r="A58" s="4"/>
      <c r="B58" s="94" t="s">
        <v>182</v>
      </c>
      <c r="C58" s="90"/>
      <c r="D58" s="90"/>
      <c r="E58" s="95"/>
      <c r="F58" s="96">
        <v>8560</v>
      </c>
      <c r="G58" s="97">
        <v>0.50419999999999998</v>
      </c>
      <c r="H58" s="107">
        <v>6.6702612408893622E-2</v>
      </c>
      <c r="I58" s="99"/>
    </row>
    <row r="59" spans="1:9" ht="12.95" customHeight="1">
      <c r="A59" s="4"/>
      <c r="B59" s="89" t="s">
        <v>125</v>
      </c>
      <c r="C59" s="90"/>
      <c r="D59" s="90"/>
      <c r="E59" s="90"/>
      <c r="F59" s="100">
        <v>8560</v>
      </c>
      <c r="G59" s="101">
        <v>0.50419999999999998</v>
      </c>
      <c r="H59" s="102"/>
      <c r="I59" s="103"/>
    </row>
    <row r="60" spans="1:9" ht="12.95" customHeight="1">
      <c r="A60" s="4"/>
      <c r="B60" s="104" t="s">
        <v>514</v>
      </c>
      <c r="C60" s="105"/>
      <c r="D60" s="105"/>
      <c r="E60" s="105"/>
      <c r="F60" s="102" t="s">
        <v>127</v>
      </c>
      <c r="G60" s="102" t="s">
        <v>127</v>
      </c>
      <c r="H60" s="102"/>
      <c r="I60" s="103"/>
    </row>
    <row r="61" spans="1:9" ht="12.95" customHeight="1">
      <c r="A61" s="4"/>
      <c r="B61" s="104" t="s">
        <v>125</v>
      </c>
      <c r="C61" s="105"/>
      <c r="D61" s="105"/>
      <c r="E61" s="105"/>
      <c r="F61" s="102" t="s">
        <v>127</v>
      </c>
      <c r="G61" s="102" t="s">
        <v>127</v>
      </c>
      <c r="H61" s="102"/>
      <c r="I61" s="103"/>
    </row>
    <row r="62" spans="1:9" ht="12.95" customHeight="1">
      <c r="A62" s="80"/>
      <c r="B62" s="104" t="s">
        <v>128</v>
      </c>
      <c r="C62" s="106"/>
      <c r="D62" s="105"/>
      <c r="E62" s="106"/>
      <c r="F62" s="100">
        <v>8560</v>
      </c>
      <c r="G62" s="101">
        <v>0.50419999999999998</v>
      </c>
      <c r="H62" s="102"/>
      <c r="I62" s="103"/>
    </row>
    <row r="63" spans="1:9" ht="12.95" customHeight="1">
      <c r="A63" s="4"/>
      <c r="B63" s="104" t="s">
        <v>183</v>
      </c>
      <c r="C63" s="90"/>
      <c r="D63" s="105"/>
      <c r="E63" s="90"/>
      <c r="F63" s="108">
        <v>-6220.6399999999994</v>
      </c>
      <c r="G63" s="101">
        <v>-0.36650000000000005</v>
      </c>
      <c r="H63" s="102"/>
      <c r="I63" s="103"/>
    </row>
    <row r="64" spans="1:9" ht="12.95" customHeight="1" thickBot="1">
      <c r="A64" s="80"/>
      <c r="B64" s="109" t="s">
        <v>184</v>
      </c>
      <c r="C64" s="110"/>
      <c r="D64" s="110"/>
      <c r="E64" s="110"/>
      <c r="F64" s="111">
        <v>16977.21</v>
      </c>
      <c r="G64" s="112">
        <v>1</v>
      </c>
      <c r="H64" s="113"/>
      <c r="I64" s="114"/>
    </row>
    <row r="65" spans="1:9" ht="12.95" customHeight="1">
      <c r="A65" s="80"/>
      <c r="B65" s="84"/>
      <c r="C65" s="80"/>
      <c r="D65" s="80"/>
      <c r="E65" s="80"/>
      <c r="F65" s="80"/>
      <c r="G65" s="80"/>
      <c r="H65" s="80"/>
      <c r="I65" s="80"/>
    </row>
    <row r="66" spans="1:9" ht="12.95" customHeight="1" thickBot="1">
      <c r="A66" s="80"/>
      <c r="B66" s="327" t="s">
        <v>138</v>
      </c>
      <c r="C66" s="328"/>
      <c r="D66" s="328"/>
      <c r="E66" s="328"/>
      <c r="F66" s="328"/>
      <c r="G66" s="328"/>
      <c r="H66" s="328"/>
    </row>
    <row r="67" spans="1:9" ht="12.95" customHeight="1">
      <c r="A67" s="80"/>
      <c r="B67" s="329" t="s">
        <v>10</v>
      </c>
      <c r="C67" s="330"/>
      <c r="D67" s="330" t="s">
        <v>444</v>
      </c>
      <c r="E67" s="330" t="s">
        <v>13</v>
      </c>
      <c r="F67" s="350" t="s">
        <v>850</v>
      </c>
      <c r="G67" s="330" t="s">
        <v>851</v>
      </c>
      <c r="H67" s="331" t="s">
        <v>875</v>
      </c>
    </row>
    <row r="68" spans="1:9" ht="12.95" customHeight="1">
      <c r="A68" s="80"/>
      <c r="B68" s="332" t="s">
        <v>139</v>
      </c>
      <c r="C68" s="13"/>
      <c r="D68" s="13"/>
      <c r="E68" s="13"/>
      <c r="F68" s="351"/>
      <c r="G68" s="348"/>
      <c r="H68" s="333"/>
    </row>
    <row r="69" spans="1:9" ht="12.95" customHeight="1">
      <c r="A69" s="93"/>
      <c r="B69" s="504" t="s">
        <v>396</v>
      </c>
      <c r="C69" s="90"/>
      <c r="D69" s="90"/>
      <c r="E69" s="95">
        <v>-28750</v>
      </c>
      <c r="F69" s="96">
        <v>-852.61</v>
      </c>
      <c r="G69" s="97">
        <v>-5.0200000000000002E-2</v>
      </c>
      <c r="H69" s="505"/>
    </row>
    <row r="70" spans="1:9" ht="12.95" customHeight="1">
      <c r="A70" s="93"/>
      <c r="B70" s="504" t="s">
        <v>503</v>
      </c>
      <c r="C70" s="90"/>
      <c r="D70" s="84"/>
      <c r="E70" s="596">
        <v>-73500</v>
      </c>
      <c r="F70" s="96">
        <v>-558.66999999999996</v>
      </c>
      <c r="G70" s="97">
        <v>-3.2899999999999999E-2</v>
      </c>
      <c r="H70" s="505"/>
    </row>
    <row r="71" spans="1:9" ht="12.95" customHeight="1">
      <c r="A71" s="93"/>
      <c r="B71" s="504" t="s">
        <v>502</v>
      </c>
      <c r="C71" s="90"/>
      <c r="D71" s="84"/>
      <c r="E71" s="596">
        <v>-315000</v>
      </c>
      <c r="F71" s="96">
        <v>-515.66</v>
      </c>
      <c r="G71" s="97">
        <v>-3.04E-2</v>
      </c>
      <c r="H71" s="505"/>
    </row>
    <row r="72" spans="1:9" ht="12.95" customHeight="1">
      <c r="A72" s="93"/>
      <c r="B72" s="504" t="s">
        <v>375</v>
      </c>
      <c r="C72" s="90"/>
      <c r="D72" s="84"/>
      <c r="E72" s="596">
        <v>-97200</v>
      </c>
      <c r="F72" s="96">
        <v>-502.52</v>
      </c>
      <c r="G72" s="97">
        <v>-2.9600000000000001E-2</v>
      </c>
      <c r="H72" s="505"/>
    </row>
    <row r="73" spans="1:9" ht="12.95" customHeight="1">
      <c r="A73" s="93"/>
      <c r="B73" s="504" t="s">
        <v>400</v>
      </c>
      <c r="C73" s="90"/>
      <c r="D73" s="84"/>
      <c r="E73" s="596">
        <v>-43750</v>
      </c>
      <c r="F73" s="96">
        <v>-477.01</v>
      </c>
      <c r="G73" s="97">
        <v>-2.81E-2</v>
      </c>
      <c r="H73" s="505"/>
    </row>
    <row r="74" spans="1:9" ht="12.95" customHeight="1">
      <c r="A74" s="93"/>
      <c r="B74" s="504" t="s">
        <v>501</v>
      </c>
      <c r="C74" s="90"/>
      <c r="D74" s="84"/>
      <c r="E74" s="596">
        <v>-50000</v>
      </c>
      <c r="F74" s="96">
        <v>-333.6</v>
      </c>
      <c r="G74" s="97">
        <v>-1.9599999999999999E-2</v>
      </c>
      <c r="H74" s="505"/>
    </row>
    <row r="75" spans="1:9" ht="12.95" customHeight="1">
      <c r="A75" s="93"/>
      <c r="B75" s="504" t="s">
        <v>364</v>
      </c>
      <c r="C75" s="90"/>
      <c r="D75" s="84"/>
      <c r="E75" s="596">
        <v>-12500</v>
      </c>
      <c r="F75" s="96">
        <v>-186.73</v>
      </c>
      <c r="G75" s="97">
        <v>-1.0999999999999999E-2</v>
      </c>
      <c r="H75" s="505"/>
    </row>
    <row r="76" spans="1:9" ht="12.95" customHeight="1">
      <c r="A76" s="93"/>
      <c r="B76" s="504" t="s">
        <v>500</v>
      </c>
      <c r="C76" s="90"/>
      <c r="D76" s="84"/>
      <c r="E76" s="596">
        <v>-4800</v>
      </c>
      <c r="F76" s="96">
        <v>-169.34</v>
      </c>
      <c r="G76" s="97">
        <v>-0.01</v>
      </c>
      <c r="H76" s="505"/>
    </row>
    <row r="77" spans="1:9" ht="12.95" customHeight="1">
      <c r="A77" s="93"/>
      <c r="B77" s="504" t="s">
        <v>390</v>
      </c>
      <c r="C77" s="90"/>
      <c r="E77" s="596">
        <v>-3400</v>
      </c>
      <c r="F77" s="96">
        <v>-120.29</v>
      </c>
      <c r="G77" s="97">
        <v>-7.1000000000000004E-3</v>
      </c>
      <c r="H77" s="505"/>
    </row>
    <row r="78" spans="1:9" ht="12.95" customHeight="1">
      <c r="A78" s="93"/>
      <c r="B78" s="504" t="s">
        <v>499</v>
      </c>
      <c r="C78" s="90"/>
      <c r="D78" s="90"/>
      <c r="E78" s="95">
        <v>-6000</v>
      </c>
      <c r="F78" s="96">
        <v>-97.1</v>
      </c>
      <c r="G78" s="97">
        <v>-5.7000000000000002E-3</v>
      </c>
      <c r="H78" s="505"/>
    </row>
    <row r="79" spans="1:9" ht="12.95" customHeight="1">
      <c r="A79" s="93"/>
      <c r="B79" s="504" t="s">
        <v>359</v>
      </c>
      <c r="C79" s="90"/>
      <c r="D79" s="90"/>
      <c r="E79" s="95">
        <v>-40000</v>
      </c>
      <c r="F79" s="96">
        <v>-61.16</v>
      </c>
      <c r="G79" s="97">
        <v>-3.5999999999999999E-3</v>
      </c>
      <c r="H79" s="505"/>
    </row>
    <row r="80" spans="1:9" ht="12.95" customHeight="1">
      <c r="A80" s="93"/>
      <c r="B80" s="504" t="s">
        <v>498</v>
      </c>
      <c r="C80" s="90"/>
      <c r="D80" s="90"/>
      <c r="E80" s="95">
        <v>-22500</v>
      </c>
      <c r="F80" s="96">
        <v>-59.42</v>
      </c>
      <c r="G80" s="97">
        <v>-3.5000000000000001E-3</v>
      </c>
      <c r="H80" s="505"/>
    </row>
    <row r="81" spans="1:9" ht="12.95" customHeight="1">
      <c r="A81" s="93"/>
      <c r="B81" s="504" t="s">
        <v>383</v>
      </c>
      <c r="C81" s="90"/>
      <c r="D81" s="90"/>
      <c r="E81" s="95">
        <v>-3200</v>
      </c>
      <c r="F81" s="96">
        <v>-54.27</v>
      </c>
      <c r="G81" s="97">
        <v>-3.2000000000000002E-3</v>
      </c>
      <c r="H81" s="505"/>
    </row>
    <row r="82" spans="1:9" ht="12.95" customHeight="1">
      <c r="A82" s="93"/>
      <c r="B82" s="504" t="s">
        <v>403</v>
      </c>
      <c r="C82" s="90"/>
      <c r="D82" s="90"/>
      <c r="E82" s="95">
        <v>-4725</v>
      </c>
      <c r="F82" s="96">
        <v>-38.36</v>
      </c>
      <c r="G82" s="97">
        <v>-2.3E-3</v>
      </c>
      <c r="H82" s="505"/>
    </row>
    <row r="83" spans="1:9" ht="12.95" customHeight="1">
      <c r="A83" s="93"/>
      <c r="B83" s="504" t="s">
        <v>348</v>
      </c>
      <c r="C83" s="90"/>
      <c r="D83" s="90"/>
      <c r="E83" s="95">
        <v>-1250</v>
      </c>
      <c r="F83" s="96">
        <v>-6.8</v>
      </c>
      <c r="G83" s="97">
        <v>-4.0000000000000002E-4</v>
      </c>
      <c r="H83" s="505"/>
    </row>
    <row r="84" spans="1:9" ht="12.95" customHeight="1">
      <c r="A84" s="275"/>
      <c r="B84" s="506" t="s">
        <v>125</v>
      </c>
      <c r="C84" s="90"/>
      <c r="D84" s="90"/>
      <c r="E84" s="90"/>
      <c r="F84" s="100">
        <v>-4033.54</v>
      </c>
      <c r="G84" s="101">
        <v>-0.23760000000000001</v>
      </c>
      <c r="H84" s="507"/>
    </row>
    <row r="85" spans="1:9" ht="12.95" customHeight="1" thickBot="1">
      <c r="A85" s="80"/>
      <c r="B85" s="508" t="s">
        <v>128</v>
      </c>
      <c r="C85" s="509"/>
      <c r="D85" s="510"/>
      <c r="E85" s="509"/>
      <c r="F85" s="511">
        <v>-4033.54</v>
      </c>
      <c r="G85" s="512">
        <v>-0.23760000000000001</v>
      </c>
      <c r="H85" s="513"/>
    </row>
    <row r="86" spans="1:9" ht="12.95" customHeight="1">
      <c r="A86" s="80"/>
      <c r="B86" s="81"/>
      <c r="C86" s="80"/>
      <c r="D86" s="80"/>
      <c r="E86" s="80"/>
      <c r="F86" s="80"/>
      <c r="G86" s="80"/>
      <c r="H86" s="80"/>
    </row>
    <row r="87" spans="1:9" ht="12.95" customHeight="1">
      <c r="A87" s="80"/>
      <c r="B87" s="81"/>
      <c r="C87" s="80"/>
      <c r="D87" s="80"/>
      <c r="E87" s="80"/>
      <c r="F87" s="80"/>
      <c r="G87" s="80"/>
      <c r="H87" s="80"/>
    </row>
    <row r="88" spans="1:9" ht="12.95" customHeight="1">
      <c r="A88" s="80"/>
      <c r="B88" s="81" t="s">
        <v>188</v>
      </c>
      <c r="C88" s="80"/>
      <c r="D88" s="80"/>
      <c r="E88" s="80"/>
      <c r="F88" s="80"/>
      <c r="G88" s="80"/>
      <c r="H88" s="80"/>
    </row>
    <row r="89" spans="1:9" ht="12.95" customHeight="1">
      <c r="A89" s="80"/>
      <c r="B89" s="696" t="s">
        <v>189</v>
      </c>
      <c r="C89" s="696"/>
      <c r="D89" s="696"/>
      <c r="E89" s="80"/>
      <c r="F89" s="80"/>
      <c r="G89" s="80"/>
      <c r="H89" s="80"/>
      <c r="I89" s="80"/>
    </row>
    <row r="90" spans="1:9" ht="13.35" customHeight="1" thickBot="1">
      <c r="A90" s="80"/>
      <c r="B90" s="81"/>
      <c r="C90" s="80"/>
      <c r="D90" s="80"/>
      <c r="E90" s="80"/>
      <c r="F90" s="80"/>
      <c r="G90" s="80"/>
      <c r="H90" s="80"/>
      <c r="I90" s="80"/>
    </row>
    <row r="91" spans="1:9">
      <c r="B91" s="115" t="s">
        <v>424</v>
      </c>
      <c r="C91" s="116"/>
      <c r="D91" s="117"/>
      <c r="E91" s="118"/>
      <c r="F91" s="119"/>
      <c r="G91" s="119"/>
      <c r="H91" s="120"/>
      <c r="I91" s="121"/>
    </row>
    <row r="92" spans="1:9" ht="15.75" thickBot="1">
      <c r="B92" s="122" t="s">
        <v>425</v>
      </c>
      <c r="C92" s="65"/>
      <c r="D92" s="123"/>
      <c r="E92" s="123"/>
      <c r="F92" s="65"/>
      <c r="G92" s="124"/>
      <c r="H92" s="125"/>
      <c r="I92" s="121"/>
    </row>
    <row r="93" spans="1:9" ht="36">
      <c r="B93" s="677" t="s">
        <v>426</v>
      </c>
      <c r="C93" s="679" t="s">
        <v>427</v>
      </c>
      <c r="D93" s="126" t="s">
        <v>428</v>
      </c>
      <c r="E93" s="126" t="s">
        <v>428</v>
      </c>
      <c r="F93" s="127" t="s">
        <v>429</v>
      </c>
      <c r="G93" s="124"/>
      <c r="H93" s="125"/>
      <c r="I93" s="121"/>
    </row>
    <row r="94" spans="1:9">
      <c r="B94" s="678"/>
      <c r="C94" s="680"/>
      <c r="D94" s="128" t="s">
        <v>430</v>
      </c>
      <c r="E94" s="128" t="s">
        <v>431</v>
      </c>
      <c r="F94" s="129" t="s">
        <v>430</v>
      </c>
      <c r="G94" s="124"/>
      <c r="H94" s="125"/>
      <c r="I94" s="121"/>
    </row>
    <row r="95" spans="1:9" ht="15.75" thickBot="1">
      <c r="B95" s="627" t="s">
        <v>127</v>
      </c>
      <c r="C95" s="131" t="s">
        <v>127</v>
      </c>
      <c r="D95" s="131" t="s">
        <v>127</v>
      </c>
      <c r="E95" s="131" t="s">
        <v>127</v>
      </c>
      <c r="F95" s="132" t="s">
        <v>127</v>
      </c>
      <c r="G95" s="124"/>
      <c r="H95" s="125"/>
      <c r="I95" s="121"/>
    </row>
    <row r="96" spans="1:9">
      <c r="B96" s="133" t="s">
        <v>432</v>
      </c>
      <c r="C96" s="134"/>
      <c r="D96" s="134"/>
      <c r="E96" s="134"/>
      <c r="F96" s="134"/>
      <c r="G96" s="124"/>
      <c r="H96" s="125"/>
      <c r="I96" s="121"/>
    </row>
    <row r="97" spans="2:9">
      <c r="B97" s="135"/>
      <c r="C97" s="65"/>
      <c r="D97" s="65"/>
      <c r="E97" s="65"/>
      <c r="F97" s="65"/>
      <c r="G97" s="124"/>
      <c r="H97" s="125"/>
      <c r="I97" s="121"/>
    </row>
    <row r="98" spans="2:9" ht="15.75" thickBot="1">
      <c r="B98" s="135" t="s">
        <v>515</v>
      </c>
      <c r="C98" s="65"/>
      <c r="D98" s="65"/>
      <c r="E98" s="65"/>
      <c r="F98" s="65"/>
      <c r="G98" s="124"/>
      <c r="H98" s="125"/>
      <c r="I98" s="121"/>
    </row>
    <row r="99" spans="2:9">
      <c r="B99" s="136" t="s">
        <v>516</v>
      </c>
      <c r="C99" s="479"/>
      <c r="D99" s="480" t="s">
        <v>517</v>
      </c>
      <c r="E99" s="65"/>
      <c r="F99" s="65"/>
      <c r="G99" s="124"/>
      <c r="H99" s="125"/>
      <c r="I99" s="121"/>
    </row>
    <row r="100" spans="2:9">
      <c r="B100" s="692" t="s">
        <v>437</v>
      </c>
      <c r="C100" s="693"/>
      <c r="D100" s="139"/>
      <c r="E100" s="65"/>
      <c r="F100" s="65"/>
      <c r="G100" s="124"/>
      <c r="H100" s="125"/>
      <c r="I100" s="121"/>
    </row>
    <row r="101" spans="2:9">
      <c r="B101" s="692" t="s">
        <v>1011</v>
      </c>
      <c r="C101" s="693"/>
      <c r="D101" s="139">
        <v>9.9791000000000007</v>
      </c>
      <c r="E101" s="65"/>
      <c r="F101" s="65"/>
      <c r="G101" s="124"/>
      <c r="H101" s="125"/>
      <c r="I101" s="121"/>
    </row>
    <row r="102" spans="2:9">
      <c r="B102" s="692" t="s">
        <v>1012</v>
      </c>
      <c r="C102" s="693"/>
      <c r="D102" s="139">
        <v>9.9791000000000007</v>
      </c>
      <c r="E102" s="65"/>
      <c r="F102" s="65"/>
      <c r="G102" s="140"/>
      <c r="H102" s="125"/>
      <c r="I102" s="121"/>
    </row>
    <row r="103" spans="2:9">
      <c r="B103" s="692" t="s">
        <v>438</v>
      </c>
      <c r="C103" s="693"/>
      <c r="D103" s="139"/>
      <c r="E103" s="65"/>
      <c r="F103" s="65"/>
      <c r="G103" s="124"/>
      <c r="H103" s="125"/>
      <c r="I103" s="121"/>
    </row>
    <row r="104" spans="2:9">
      <c r="B104" s="692" t="s">
        <v>1013</v>
      </c>
      <c r="C104" s="693"/>
      <c r="D104" s="139">
        <v>9.9787999999999997</v>
      </c>
      <c r="E104" s="65"/>
      <c r="F104" s="65"/>
      <c r="G104" s="140"/>
      <c r="H104" s="125"/>
      <c r="I104" s="121"/>
    </row>
    <row r="105" spans="2:9" ht="15.75" thickBot="1">
      <c r="B105" s="694" t="s">
        <v>1014</v>
      </c>
      <c r="C105" s="695"/>
      <c r="D105" s="142">
        <v>9.9787999999999997</v>
      </c>
      <c r="E105" s="65"/>
      <c r="F105" s="65"/>
      <c r="G105" s="140"/>
      <c r="H105" s="125"/>
      <c r="I105" s="121"/>
    </row>
    <row r="106" spans="2:9">
      <c r="B106" s="122"/>
      <c r="C106" s="65"/>
      <c r="D106" s="65"/>
      <c r="E106" s="65"/>
      <c r="F106" s="65"/>
      <c r="G106" s="124"/>
      <c r="H106" s="125"/>
      <c r="I106" s="121"/>
    </row>
    <row r="107" spans="2:9" ht="30.75" customHeight="1">
      <c r="B107" s="663" t="s">
        <v>624</v>
      </c>
      <c r="C107" s="664"/>
      <c r="D107" s="664"/>
      <c r="E107" s="664"/>
      <c r="F107" s="664"/>
      <c r="G107" s="664"/>
      <c r="H107" s="665"/>
      <c r="I107" s="121"/>
    </row>
    <row r="108" spans="2:9">
      <c r="B108" s="626"/>
      <c r="C108" s="65"/>
      <c r="D108" s="65"/>
      <c r="E108" s="65"/>
      <c r="F108" s="65"/>
      <c r="G108" s="124"/>
      <c r="H108" s="125"/>
      <c r="I108" s="121"/>
    </row>
    <row r="109" spans="2:9">
      <c r="B109" s="135" t="s">
        <v>520</v>
      </c>
      <c r="C109" s="143"/>
      <c r="D109" s="143"/>
      <c r="E109" s="143"/>
      <c r="F109" s="65"/>
      <c r="G109" s="124"/>
      <c r="H109" s="125"/>
      <c r="I109" s="121"/>
    </row>
    <row r="110" spans="2:9">
      <c r="B110" s="144"/>
      <c r="C110" s="145"/>
      <c r="D110" s="146"/>
      <c r="E110" s="146"/>
      <c r="F110" s="147"/>
      <c r="G110" s="124"/>
      <c r="H110" s="148"/>
      <c r="I110" s="149"/>
    </row>
    <row r="111" spans="2:9">
      <c r="B111" s="135" t="s">
        <v>521</v>
      </c>
      <c r="C111" s="143"/>
      <c r="E111" s="143"/>
      <c r="F111" s="65"/>
      <c r="G111" s="124"/>
      <c r="H111" s="125"/>
      <c r="I111" s="121"/>
    </row>
    <row r="112" spans="2:9">
      <c r="B112" s="135"/>
      <c r="C112" s="143"/>
      <c r="E112" s="143"/>
      <c r="F112" s="65"/>
      <c r="G112" s="124"/>
      <c r="H112" s="125"/>
      <c r="I112" s="121"/>
    </row>
    <row r="113" spans="2:9">
      <c r="B113" s="135" t="s">
        <v>522</v>
      </c>
      <c r="C113" s="143"/>
      <c r="E113" s="143"/>
      <c r="F113" s="65"/>
      <c r="G113" s="124"/>
      <c r="H113" s="125"/>
      <c r="I113" s="121"/>
    </row>
    <row r="114" spans="2:9">
      <c r="B114" s="150" t="s">
        <v>439</v>
      </c>
      <c r="C114" s="143"/>
      <c r="E114" s="143"/>
      <c r="F114" s="65"/>
      <c r="G114" s="124"/>
      <c r="H114" s="125"/>
      <c r="I114" s="121"/>
    </row>
    <row r="115" spans="2:9">
      <c r="B115" s="150"/>
      <c r="C115" s="143"/>
      <c r="F115" s="65"/>
      <c r="G115" s="124"/>
      <c r="H115" s="125"/>
      <c r="I115" s="121"/>
    </row>
    <row r="116" spans="2:9">
      <c r="B116" s="135" t="s">
        <v>523</v>
      </c>
      <c r="C116" s="143"/>
      <c r="F116" s="65"/>
      <c r="G116" s="124"/>
      <c r="H116" s="125"/>
      <c r="I116" s="121"/>
    </row>
    <row r="117" spans="2:9">
      <c r="B117" s="135"/>
      <c r="C117" s="143"/>
      <c r="F117" s="65"/>
      <c r="G117" s="124"/>
      <c r="H117" s="125"/>
      <c r="I117" s="121"/>
    </row>
    <row r="118" spans="2:9">
      <c r="B118" s="135" t="s">
        <v>524</v>
      </c>
      <c r="C118" s="143"/>
      <c r="F118" s="65"/>
      <c r="G118" s="124"/>
      <c r="H118" s="125"/>
      <c r="I118" s="121"/>
    </row>
    <row r="119" spans="2:9">
      <c r="B119" s="151"/>
      <c r="C119" s="143"/>
      <c r="D119" s="143"/>
      <c r="F119" s="65"/>
      <c r="G119" s="124"/>
      <c r="H119" s="125"/>
      <c r="I119" s="121"/>
    </row>
    <row r="120" spans="2:9">
      <c r="B120" s="135" t="s">
        <v>1015</v>
      </c>
      <c r="C120" s="143"/>
      <c r="D120" s="143"/>
      <c r="E120" s="143"/>
      <c r="F120" s="65"/>
      <c r="G120" s="124"/>
      <c r="H120" s="125"/>
      <c r="I120" s="121"/>
    </row>
    <row r="121" spans="2:9">
      <c r="B121" s="135"/>
      <c r="C121" s="143"/>
      <c r="D121" s="143"/>
      <c r="E121" s="143"/>
      <c r="F121" s="65"/>
      <c r="G121" s="124"/>
      <c r="H121" s="125"/>
      <c r="I121" s="121"/>
    </row>
    <row r="122" spans="2:9">
      <c r="B122" s="135" t="s">
        <v>525</v>
      </c>
      <c r="C122" s="143"/>
      <c r="D122" s="143"/>
      <c r="E122" s="143"/>
      <c r="F122" s="65"/>
      <c r="G122" s="124"/>
      <c r="H122" s="125"/>
      <c r="I122" s="121"/>
    </row>
    <row r="123" spans="2:9">
      <c r="B123" s="135"/>
      <c r="C123" s="143"/>
      <c r="D123" s="143"/>
      <c r="E123" s="143"/>
      <c r="F123" s="65"/>
      <c r="G123" s="124"/>
      <c r="H123" s="125"/>
      <c r="I123" s="121"/>
    </row>
    <row r="124" spans="2:9" ht="15.75" thickBot="1">
      <c r="B124" s="135" t="s">
        <v>526</v>
      </c>
      <c r="C124" s="143"/>
      <c r="D124" s="143"/>
      <c r="E124" s="143"/>
      <c r="F124" s="65"/>
      <c r="H124" s="125"/>
      <c r="I124" s="121"/>
    </row>
    <row r="125" spans="2:9">
      <c r="B125" s="152" t="s">
        <v>527</v>
      </c>
      <c r="C125" s="153"/>
      <c r="D125" s="153"/>
      <c r="E125" s="153"/>
      <c r="F125" s="154">
        <v>2.77</v>
      </c>
      <c r="H125" s="125"/>
      <c r="I125" s="121"/>
    </row>
    <row r="126" spans="2:9">
      <c r="B126" s="155" t="s">
        <v>528</v>
      </c>
      <c r="C126" s="156"/>
      <c r="D126" s="156"/>
      <c r="E126" s="156"/>
      <c r="F126" s="157">
        <v>23.450000000000003</v>
      </c>
      <c r="H126" s="125"/>
      <c r="I126" s="121"/>
    </row>
    <row r="127" spans="2:9">
      <c r="B127" s="155" t="s">
        <v>529</v>
      </c>
      <c r="C127" s="156"/>
      <c r="D127" s="156"/>
      <c r="E127" s="156"/>
      <c r="F127" s="157">
        <v>0</v>
      </c>
      <c r="H127" s="125"/>
      <c r="I127" s="121"/>
    </row>
    <row r="128" spans="2:9">
      <c r="B128" s="155" t="s">
        <v>530</v>
      </c>
      <c r="C128" s="156"/>
      <c r="D128" s="156"/>
      <c r="E128" s="156"/>
      <c r="F128" s="157">
        <v>36.51</v>
      </c>
      <c r="G128" s="158"/>
      <c r="H128" s="125"/>
      <c r="I128" s="121"/>
    </row>
    <row r="129" spans="2:9">
      <c r="B129" s="155" t="s">
        <v>531</v>
      </c>
      <c r="C129" s="156"/>
      <c r="D129" s="156"/>
      <c r="E129" s="156"/>
      <c r="F129" s="157">
        <v>17.61</v>
      </c>
      <c r="G129" s="159"/>
      <c r="H129" s="125"/>
      <c r="I129" s="121"/>
    </row>
    <row r="130" spans="2:9" ht="15.75" thickBot="1">
      <c r="B130" s="160" t="s">
        <v>532</v>
      </c>
      <c r="C130" s="161"/>
      <c r="D130" s="161"/>
      <c r="E130" s="161"/>
      <c r="F130" s="162">
        <v>19.659999999999989</v>
      </c>
      <c r="G130" s="159"/>
      <c r="H130" s="125"/>
      <c r="I130" s="121"/>
    </row>
    <row r="131" spans="2:9">
      <c r="B131" s="176"/>
      <c r="C131" s="143"/>
      <c r="D131" s="143"/>
      <c r="E131" s="143"/>
      <c r="F131" s="163"/>
      <c r="G131" s="124"/>
      <c r="H131" s="125"/>
      <c r="I131" s="121"/>
    </row>
    <row r="132" spans="2:9">
      <c r="B132" s="135"/>
      <c r="C132" s="143"/>
      <c r="D132" s="143"/>
      <c r="E132" s="143"/>
      <c r="F132" s="65"/>
      <c r="G132" s="124"/>
      <c r="H132" s="125"/>
      <c r="I132" s="121"/>
    </row>
    <row r="133" spans="2:9">
      <c r="B133" s="135" t="s">
        <v>533</v>
      </c>
      <c r="C133" s="143"/>
      <c r="D133" s="143"/>
      <c r="E133" s="143"/>
      <c r="F133" s="65"/>
      <c r="G133" s="124"/>
      <c r="H133" s="125"/>
      <c r="I133" s="121"/>
    </row>
    <row r="134" spans="2:9">
      <c r="B134" s="155" t="s">
        <v>534</v>
      </c>
      <c r="C134" s="164"/>
      <c r="D134" s="164"/>
      <c r="E134" s="164"/>
      <c r="F134" s="165">
        <v>26.220000000000002</v>
      </c>
      <c r="G134" s="166"/>
      <c r="H134" s="125"/>
      <c r="I134" s="121"/>
    </row>
    <row r="135" spans="2:9">
      <c r="B135" s="155" t="s">
        <v>535</v>
      </c>
      <c r="C135" s="164"/>
      <c r="D135" s="164"/>
      <c r="E135" s="164"/>
      <c r="F135" s="165">
        <v>17.61</v>
      </c>
      <c r="G135" s="166"/>
      <c r="H135" s="125"/>
      <c r="I135" s="121"/>
    </row>
    <row r="136" spans="2:9">
      <c r="B136" s="155" t="s">
        <v>536</v>
      </c>
      <c r="C136" s="164"/>
      <c r="D136" s="164"/>
      <c r="E136" s="164"/>
      <c r="F136" s="165">
        <v>36.51</v>
      </c>
      <c r="G136" s="167"/>
      <c r="H136" s="125"/>
      <c r="I136" s="121"/>
    </row>
    <row r="137" spans="2:9">
      <c r="B137" s="155" t="s">
        <v>537</v>
      </c>
      <c r="C137" s="164"/>
      <c r="D137" s="164"/>
      <c r="E137" s="164"/>
      <c r="F137" s="165">
        <v>0</v>
      </c>
      <c r="G137" s="167"/>
      <c r="H137" s="125"/>
      <c r="I137" s="121"/>
    </row>
    <row r="138" spans="2:9">
      <c r="B138" s="155" t="s">
        <v>532</v>
      </c>
      <c r="C138" s="164"/>
      <c r="D138" s="164"/>
      <c r="E138" s="164"/>
      <c r="F138" s="165">
        <v>19.659999999999989</v>
      </c>
      <c r="G138" s="166"/>
      <c r="H138" s="595"/>
      <c r="I138" s="121"/>
    </row>
    <row r="139" spans="2:9">
      <c r="B139" s="135"/>
      <c r="C139" s="168"/>
      <c r="D139" s="168"/>
      <c r="E139" s="168"/>
      <c r="F139" s="169"/>
      <c r="G139" s="124"/>
      <c r="H139" s="125"/>
      <c r="I139" s="121"/>
    </row>
    <row r="140" spans="2:9">
      <c r="B140" s="135" t="s">
        <v>468</v>
      </c>
      <c r="C140" s="168"/>
      <c r="D140" s="168"/>
      <c r="E140" s="168"/>
      <c r="F140" s="170"/>
      <c r="G140" s="124"/>
      <c r="H140" s="125"/>
      <c r="I140" s="121"/>
    </row>
    <row r="141" spans="2:9" ht="15.75" thickBot="1">
      <c r="B141" s="171"/>
      <c r="C141" s="172"/>
      <c r="D141" s="172"/>
      <c r="E141" s="173"/>
      <c r="F141" s="174"/>
      <c r="G141" s="173"/>
      <c r="H141" s="175"/>
      <c r="I141" s="121"/>
    </row>
    <row r="142" spans="2:9">
      <c r="B142" s="176" t="s">
        <v>538</v>
      </c>
      <c r="C142" s="177"/>
      <c r="D142" s="177"/>
      <c r="E142" s="177"/>
      <c r="F142" s="178"/>
      <c r="G142" s="179"/>
      <c r="H142" s="120"/>
      <c r="I142" s="121"/>
    </row>
    <row r="143" spans="2:9">
      <c r="B143" s="135"/>
      <c r="C143" s="168"/>
      <c r="D143" s="168"/>
      <c r="E143" s="168"/>
      <c r="F143" s="170"/>
      <c r="G143" s="124"/>
      <c r="H143" s="125"/>
      <c r="I143" s="121"/>
    </row>
    <row r="144" spans="2:9">
      <c r="B144" s="180" t="s">
        <v>539</v>
      </c>
      <c r="C144" s="181"/>
      <c r="D144" s="181"/>
      <c r="E144" s="181"/>
      <c r="F144" s="182"/>
      <c r="G144" s="124"/>
      <c r="H144" s="125"/>
      <c r="I144" s="121"/>
    </row>
    <row r="145" spans="2:9" ht="38.25">
      <c r="B145" s="477" t="s">
        <v>442</v>
      </c>
      <c r="C145" s="470" t="s">
        <v>443</v>
      </c>
      <c r="D145" s="470" t="s">
        <v>444</v>
      </c>
      <c r="E145" s="470" t="s">
        <v>445</v>
      </c>
      <c r="F145" s="470" t="s">
        <v>446</v>
      </c>
      <c r="G145" s="470" t="s">
        <v>447</v>
      </c>
      <c r="H145" s="125"/>
      <c r="I145" s="121"/>
    </row>
    <row r="146" spans="2:9">
      <c r="B146" s="629" t="s">
        <v>248</v>
      </c>
      <c r="C146" s="396">
        <v>45407</v>
      </c>
      <c r="D146" s="630" t="s">
        <v>449</v>
      </c>
      <c r="E146" s="630">
        <v>662.42499999999995</v>
      </c>
      <c r="F146" s="631">
        <v>667.2</v>
      </c>
      <c r="G146" s="697">
        <v>918.2894</v>
      </c>
      <c r="H146" s="125"/>
      <c r="I146" s="121"/>
    </row>
    <row r="147" spans="2:9">
      <c r="B147" s="629" t="s">
        <v>252</v>
      </c>
      <c r="C147" s="396">
        <v>45407</v>
      </c>
      <c r="D147" s="630" t="s">
        <v>449</v>
      </c>
      <c r="E147" s="630">
        <v>1609.3875</v>
      </c>
      <c r="F147" s="631">
        <v>1618.3</v>
      </c>
      <c r="G147" s="698"/>
      <c r="H147" s="125"/>
      <c r="I147" s="121"/>
    </row>
    <row r="148" spans="2:9">
      <c r="B148" s="629" t="s">
        <v>283</v>
      </c>
      <c r="C148" s="396">
        <v>45407</v>
      </c>
      <c r="D148" s="630" t="s">
        <v>449</v>
      </c>
      <c r="E148" s="630">
        <v>548.65</v>
      </c>
      <c r="F148" s="631">
        <v>544.20000000000005</v>
      </c>
      <c r="G148" s="698"/>
      <c r="H148" s="125"/>
      <c r="I148" s="121"/>
    </row>
    <row r="149" spans="2:9">
      <c r="B149" s="629" t="s">
        <v>233</v>
      </c>
      <c r="C149" s="396">
        <v>45407</v>
      </c>
      <c r="D149" s="630" t="s">
        <v>449</v>
      </c>
      <c r="E149" s="630">
        <v>3530.2440999999999</v>
      </c>
      <c r="F149" s="631">
        <v>3538</v>
      </c>
      <c r="G149" s="698"/>
      <c r="H149" s="125"/>
      <c r="I149" s="121"/>
    </row>
    <row r="150" spans="2:9">
      <c r="B150" s="629" t="s">
        <v>264</v>
      </c>
      <c r="C150" s="396">
        <v>45407</v>
      </c>
      <c r="D150" s="630" t="s">
        <v>449</v>
      </c>
      <c r="E150" s="630">
        <v>153.08750000000001</v>
      </c>
      <c r="F150" s="631">
        <v>152.9</v>
      </c>
      <c r="G150" s="698"/>
      <c r="H150" s="125"/>
      <c r="I150" s="121"/>
    </row>
    <row r="151" spans="2:9">
      <c r="B151" s="629" t="s">
        <v>207</v>
      </c>
      <c r="C151" s="396">
        <v>45407</v>
      </c>
      <c r="D151" s="630" t="s">
        <v>449</v>
      </c>
      <c r="E151" s="630">
        <v>519.58879999999999</v>
      </c>
      <c r="F151" s="631">
        <v>517</v>
      </c>
      <c r="G151" s="698"/>
      <c r="H151" s="125"/>
      <c r="I151" s="121"/>
    </row>
    <row r="152" spans="2:9">
      <c r="B152" s="629" t="s">
        <v>93</v>
      </c>
      <c r="C152" s="396">
        <v>45407</v>
      </c>
      <c r="D152" s="630" t="s">
        <v>449</v>
      </c>
      <c r="E152" s="630">
        <v>1474.77</v>
      </c>
      <c r="F152" s="631">
        <v>1493.8</v>
      </c>
      <c r="G152" s="698"/>
      <c r="H152" s="125"/>
      <c r="I152" s="121"/>
    </row>
    <row r="153" spans="2:9">
      <c r="B153" s="629" t="s">
        <v>61</v>
      </c>
      <c r="C153" s="396">
        <v>45407</v>
      </c>
      <c r="D153" s="630" t="s">
        <v>449</v>
      </c>
      <c r="E153" s="630">
        <v>1695.25</v>
      </c>
      <c r="F153" s="631">
        <v>1695.85</v>
      </c>
      <c r="G153" s="698"/>
      <c r="H153" s="125"/>
      <c r="I153" s="121"/>
    </row>
    <row r="154" spans="2:9">
      <c r="B154" s="629" t="s">
        <v>231</v>
      </c>
      <c r="C154" s="396">
        <v>45407</v>
      </c>
      <c r="D154" s="630" t="s">
        <v>449</v>
      </c>
      <c r="E154" s="630">
        <v>807.72140105820108</v>
      </c>
      <c r="F154" s="631">
        <v>811.8</v>
      </c>
      <c r="G154" s="698"/>
      <c r="H154" s="125"/>
      <c r="I154" s="121"/>
    </row>
    <row r="155" spans="2:9">
      <c r="B155" s="629" t="s">
        <v>122</v>
      </c>
      <c r="C155" s="396">
        <v>45407</v>
      </c>
      <c r="D155" s="630" t="s">
        <v>449</v>
      </c>
      <c r="E155" s="630">
        <v>3518.0936999999999</v>
      </c>
      <c r="F155" s="631">
        <v>3528</v>
      </c>
      <c r="G155" s="698"/>
      <c r="H155" s="125"/>
      <c r="I155" s="121"/>
    </row>
    <row r="156" spans="2:9">
      <c r="B156" s="629" t="s">
        <v>109</v>
      </c>
      <c r="C156" s="396">
        <v>45407</v>
      </c>
      <c r="D156" s="630" t="s">
        <v>449</v>
      </c>
      <c r="E156" s="630">
        <v>2959.8882375652174</v>
      </c>
      <c r="F156" s="631">
        <v>2965.6</v>
      </c>
      <c r="G156" s="698"/>
      <c r="H156" s="125"/>
      <c r="I156" s="121"/>
    </row>
    <row r="157" spans="2:9">
      <c r="B157" s="629" t="s">
        <v>304</v>
      </c>
      <c r="C157" s="396">
        <v>45407</v>
      </c>
      <c r="D157" s="630" t="s">
        <v>449</v>
      </c>
      <c r="E157" s="630">
        <v>263.19439999999997</v>
      </c>
      <c r="F157" s="631">
        <v>264.10000000000002</v>
      </c>
      <c r="G157" s="698"/>
      <c r="H157" s="125"/>
      <c r="I157" s="121"/>
    </row>
    <row r="158" spans="2:9">
      <c r="B158" s="629" t="s">
        <v>209</v>
      </c>
      <c r="C158" s="396">
        <v>45407</v>
      </c>
      <c r="D158" s="630" t="s">
        <v>449</v>
      </c>
      <c r="E158" s="630">
        <v>757.70399999999995</v>
      </c>
      <c r="F158" s="631">
        <v>760.1</v>
      </c>
      <c r="G158" s="698"/>
      <c r="H158" s="125"/>
      <c r="I158" s="121"/>
    </row>
    <row r="159" spans="2:9">
      <c r="B159" s="629" t="s">
        <v>44</v>
      </c>
      <c r="C159" s="396">
        <v>45407</v>
      </c>
      <c r="D159" s="630" t="s">
        <v>449</v>
      </c>
      <c r="E159" s="630">
        <v>1086.2942100571429</v>
      </c>
      <c r="F159" s="631">
        <v>1090.3</v>
      </c>
      <c r="G159" s="698"/>
      <c r="H159" s="125"/>
      <c r="I159" s="121"/>
    </row>
    <row r="160" spans="2:9">
      <c r="B160" s="629" t="s">
        <v>220</v>
      </c>
      <c r="C160" s="396">
        <v>45407</v>
      </c>
      <c r="D160" s="630" t="s">
        <v>449</v>
      </c>
      <c r="E160" s="630">
        <v>162.7028</v>
      </c>
      <c r="F160" s="631">
        <v>163.69999999999999</v>
      </c>
      <c r="G160" s="698"/>
      <c r="H160" s="125"/>
      <c r="I160" s="121"/>
    </row>
    <row r="161" spans="2:9">
      <c r="B161" s="472" t="s">
        <v>540</v>
      </c>
      <c r="C161" s="370"/>
      <c r="D161" s="370"/>
      <c r="E161" s="632"/>
      <c r="F161" s="632"/>
      <c r="G161" s="633"/>
      <c r="H161" s="125"/>
      <c r="I161" s="121"/>
    </row>
    <row r="162" spans="2:9">
      <c r="B162" s="150"/>
      <c r="C162" s="65"/>
      <c r="D162" s="65"/>
      <c r="E162" s="188"/>
      <c r="F162" s="188"/>
      <c r="G162" s="189"/>
      <c r="H162" s="125"/>
      <c r="I162" s="121"/>
    </row>
    <row r="163" spans="2:9" ht="15.75" hidden="1">
      <c r="B163" s="193" t="s">
        <v>451</v>
      </c>
      <c r="C163" s="194"/>
      <c r="D163" s="194"/>
      <c r="E163" s="194"/>
      <c r="F163" s="190"/>
      <c r="G163" s="190"/>
      <c r="H163" s="191"/>
      <c r="I163" s="192"/>
    </row>
    <row r="164" spans="2:9" ht="15.75" hidden="1">
      <c r="B164" s="193" t="s">
        <v>452</v>
      </c>
      <c r="C164" s="194"/>
      <c r="D164" s="194"/>
      <c r="E164" s="74"/>
      <c r="F164" s="75"/>
      <c r="G164" s="75"/>
      <c r="H164" s="191"/>
      <c r="I164" s="192"/>
    </row>
    <row r="165" spans="2:9" ht="15.75" hidden="1">
      <c r="B165" s="193" t="s">
        <v>453</v>
      </c>
      <c r="C165" s="194"/>
      <c r="D165" s="194"/>
      <c r="E165" s="74"/>
      <c r="F165" s="75"/>
      <c r="G165" s="75"/>
      <c r="H165" s="191"/>
      <c r="I165" s="192"/>
    </row>
    <row r="166" spans="2:9" ht="15.75" hidden="1">
      <c r="B166" s="193" t="s">
        <v>454</v>
      </c>
      <c r="C166" s="194"/>
      <c r="D166" s="194"/>
      <c r="E166" s="74"/>
      <c r="F166" s="75"/>
      <c r="G166" s="75"/>
      <c r="H166" s="191"/>
      <c r="I166" s="192"/>
    </row>
    <row r="167" spans="2:9" ht="15.75" hidden="1">
      <c r="B167" s="193" t="s">
        <v>455</v>
      </c>
      <c r="C167" s="194"/>
      <c r="D167" s="194"/>
      <c r="E167" s="74"/>
      <c r="F167" s="75"/>
      <c r="G167" s="75"/>
      <c r="H167" s="191"/>
      <c r="I167" s="192"/>
    </row>
    <row r="168" spans="2:9" ht="15.75" hidden="1">
      <c r="B168" s="193" t="s">
        <v>456</v>
      </c>
      <c r="C168" s="194"/>
      <c r="D168" s="194"/>
      <c r="E168" s="74"/>
      <c r="F168" s="75"/>
      <c r="G168" s="75"/>
      <c r="H168" s="191"/>
      <c r="I168" s="192"/>
    </row>
    <row r="169" spans="2:9" ht="15.75" hidden="1">
      <c r="B169" s="193" t="s">
        <v>457</v>
      </c>
      <c r="C169" s="194"/>
      <c r="D169" s="194"/>
      <c r="E169" s="74"/>
      <c r="F169" s="75"/>
      <c r="G169" s="75"/>
      <c r="H169" s="191"/>
      <c r="I169" s="192"/>
    </row>
    <row r="170" spans="2:9" ht="15.75" hidden="1">
      <c r="B170" s="193" t="s">
        <v>458</v>
      </c>
      <c r="C170" s="194"/>
      <c r="D170" s="194"/>
      <c r="E170" s="74"/>
      <c r="F170" s="75"/>
      <c r="G170" s="76"/>
      <c r="H170" s="191"/>
      <c r="I170" s="192"/>
    </row>
    <row r="171" spans="2:9" ht="15.75" hidden="1">
      <c r="B171" s="193" t="s">
        <v>459</v>
      </c>
      <c r="C171" s="194"/>
      <c r="D171" s="194"/>
      <c r="E171" s="74"/>
      <c r="F171" s="75"/>
      <c r="G171" s="77"/>
      <c r="H171" s="191"/>
      <c r="I171" s="192"/>
    </row>
    <row r="172" spans="2:9">
      <c r="B172" s="197" t="s">
        <v>541</v>
      </c>
      <c r="C172" s="198"/>
      <c r="D172" s="198"/>
      <c r="E172" s="65"/>
      <c r="F172" s="65"/>
      <c r="G172" s="65"/>
      <c r="H172" s="125"/>
      <c r="I172" s="121"/>
    </row>
    <row r="173" spans="2:9">
      <c r="B173" s="122"/>
      <c r="C173" s="65"/>
      <c r="D173" s="65"/>
      <c r="E173" s="65"/>
      <c r="F173" s="199"/>
      <c r="G173" s="199"/>
      <c r="H173" s="125"/>
      <c r="I173" s="121"/>
    </row>
    <row r="174" spans="2:9">
      <c r="B174" s="197" t="s">
        <v>542</v>
      </c>
      <c r="C174" s="198"/>
      <c r="D174" s="198"/>
      <c r="E174" s="65"/>
      <c r="F174" s="200"/>
      <c r="G174" s="199"/>
      <c r="H174" s="125"/>
      <c r="I174" s="121"/>
    </row>
    <row r="175" spans="2:9">
      <c r="B175" s="201"/>
      <c r="C175" s="202"/>
      <c r="D175" s="202"/>
      <c r="E175" s="65"/>
      <c r="F175" s="65"/>
      <c r="G175" s="65"/>
      <c r="H175" s="125"/>
      <c r="I175" s="121"/>
    </row>
    <row r="176" spans="2:9">
      <c r="B176" s="197" t="s">
        <v>543</v>
      </c>
      <c r="C176" s="198"/>
      <c r="D176" s="198"/>
      <c r="E176" s="65"/>
      <c r="F176" s="200"/>
      <c r="G176" s="65"/>
      <c r="H176" s="125"/>
      <c r="I176" s="121"/>
    </row>
    <row r="177" spans="1:9" ht="36" hidden="1">
      <c r="B177" s="203" t="s">
        <v>442</v>
      </c>
      <c r="C177" s="203" t="s">
        <v>461</v>
      </c>
      <c r="D177" s="203" t="s">
        <v>462</v>
      </c>
      <c r="E177" s="204" t="s">
        <v>463</v>
      </c>
      <c r="F177" s="204" t="s">
        <v>464</v>
      </c>
      <c r="G177" s="65"/>
      <c r="H177" s="125"/>
      <c r="I177" s="121"/>
    </row>
    <row r="178" spans="1:9" ht="15.75" hidden="1">
      <c r="B178" s="185" t="s">
        <v>36</v>
      </c>
      <c r="C178" s="70" t="s">
        <v>544</v>
      </c>
      <c r="D178" s="71"/>
      <c r="E178" s="165"/>
      <c r="F178" s="165"/>
      <c r="G178" s="65"/>
      <c r="H178" s="125"/>
      <c r="I178" s="121"/>
    </row>
    <row r="179" spans="1:9" ht="15.75" hidden="1">
      <c r="B179" s="185" t="s">
        <v>27</v>
      </c>
      <c r="C179" s="70" t="s">
        <v>544</v>
      </c>
      <c r="D179" s="71"/>
      <c r="E179" s="165"/>
      <c r="F179" s="165"/>
      <c r="G179" s="65"/>
      <c r="H179" s="125"/>
      <c r="I179" s="121"/>
    </row>
    <row r="180" spans="1:9" hidden="1">
      <c r="B180" s="692" t="s">
        <v>545</v>
      </c>
      <c r="C180" s="699"/>
      <c r="D180" s="699"/>
      <c r="E180" s="699"/>
      <c r="F180" s="700"/>
      <c r="G180" s="65"/>
      <c r="H180" s="125"/>
      <c r="I180" s="121"/>
    </row>
    <row r="181" spans="1:9">
      <c r="B181" s="205"/>
      <c r="C181" s="206"/>
      <c r="D181" s="206"/>
      <c r="E181" s="206"/>
      <c r="F181" s="206"/>
      <c r="G181" s="65"/>
      <c r="H181" s="125"/>
      <c r="I181" s="121"/>
    </row>
    <row r="182" spans="1:9" ht="15.75" thickBot="1">
      <c r="B182" s="207" t="s">
        <v>494</v>
      </c>
      <c r="C182" s="208"/>
      <c r="D182" s="208"/>
      <c r="E182" s="208"/>
      <c r="F182" s="208"/>
      <c r="G182" s="208"/>
      <c r="H182" s="175"/>
      <c r="I182" s="121"/>
    </row>
    <row r="183" spans="1:9" ht="12.95" customHeight="1">
      <c r="A183" s="80"/>
      <c r="B183" s="81"/>
      <c r="C183" s="81"/>
      <c r="D183" s="81"/>
      <c r="E183" s="80"/>
      <c r="F183" s="80"/>
      <c r="G183" s="80"/>
      <c r="H183" s="80"/>
      <c r="I183" s="80"/>
    </row>
    <row r="184" spans="1:9" ht="12.95" customHeight="1">
      <c r="A184" s="80"/>
      <c r="B184" s="81"/>
      <c r="C184" s="80"/>
      <c r="D184" s="80"/>
      <c r="E184" s="80"/>
      <c r="F184" s="80"/>
      <c r="G184" s="80"/>
      <c r="H184" s="80"/>
      <c r="I184" s="80"/>
    </row>
    <row r="185" spans="1:9" ht="12.95" customHeight="1">
      <c r="A185" s="80"/>
      <c r="B185" s="606" t="s">
        <v>949</v>
      </c>
      <c r="C185" s="597"/>
      <c r="D185" s="81"/>
      <c r="E185" s="80"/>
      <c r="F185" s="80"/>
      <c r="G185" s="80"/>
      <c r="H185" s="80"/>
      <c r="I185" s="80"/>
    </row>
    <row r="186" spans="1:9" ht="12.95" customHeight="1">
      <c r="A186" s="80"/>
      <c r="B186" s="598" t="s">
        <v>961</v>
      </c>
      <c r="C186" s="616">
        <v>990.74802800232783</v>
      </c>
      <c r="D186" s="80"/>
      <c r="E186" s="80"/>
      <c r="F186" s="80"/>
      <c r="G186" s="80"/>
      <c r="H186" s="80"/>
      <c r="I186" s="80"/>
    </row>
    <row r="187" spans="1:9">
      <c r="B187" s="598" t="s">
        <v>962</v>
      </c>
      <c r="C187" s="607">
        <v>2.1536033281743623</v>
      </c>
    </row>
    <row r="188" spans="1:9">
      <c r="B188" s="598" t="s">
        <v>950</v>
      </c>
      <c r="C188" s="607">
        <v>2.2471014819909936</v>
      </c>
    </row>
    <row r="189" spans="1:9">
      <c r="B189" s="598" t="s">
        <v>963</v>
      </c>
      <c r="C189" s="623">
        <v>7.3881761793288564E-2</v>
      </c>
    </row>
    <row r="190" spans="1:9" ht="15.75" thickBot="1"/>
    <row r="191" spans="1:9" s="544" customFormat="1" ht="12.75">
      <c r="B191" s="578"/>
      <c r="C191" s="579"/>
      <c r="D191" s="580"/>
      <c r="E191" s="688" t="s">
        <v>1007</v>
      </c>
      <c r="F191" s="689"/>
    </row>
    <row r="192" spans="1:9" s="544" customFormat="1" ht="12.75">
      <c r="B192" s="581" t="s">
        <v>973</v>
      </c>
      <c r="C192" s="582"/>
      <c r="D192" s="582"/>
      <c r="E192" s="531"/>
      <c r="F192" s="461"/>
    </row>
    <row r="193" spans="2:6" s="544" customFormat="1" ht="12.75">
      <c r="B193" s="583" t="s">
        <v>974</v>
      </c>
      <c r="C193" s="582"/>
      <c r="D193" s="582"/>
      <c r="E193" s="531"/>
      <c r="F193" s="461"/>
    </row>
    <row r="194" spans="2:6" s="544" customFormat="1" ht="12.75">
      <c r="B194" s="584" t="s">
        <v>1001</v>
      </c>
      <c r="C194" s="582"/>
      <c r="D194" s="582"/>
      <c r="E194" s="531"/>
      <c r="F194" s="461"/>
    </row>
    <row r="195" spans="2:6" s="544" customFormat="1" ht="24.75" customHeight="1">
      <c r="B195" s="628" t="s">
        <v>1002</v>
      </c>
      <c r="C195" s="582"/>
      <c r="D195" s="582"/>
      <c r="E195" s="531"/>
      <c r="F195" s="461"/>
    </row>
    <row r="196" spans="2:6" s="544" customFormat="1" ht="12.75">
      <c r="B196" s="585"/>
      <c r="C196" s="582"/>
      <c r="D196" s="582"/>
      <c r="E196" s="531"/>
      <c r="F196" s="461"/>
    </row>
    <row r="197" spans="2:6" s="544" customFormat="1" ht="12.75">
      <c r="B197" s="585"/>
      <c r="C197" s="582"/>
      <c r="D197" s="582"/>
      <c r="E197" s="531"/>
      <c r="F197" s="461"/>
    </row>
    <row r="198" spans="2:6" s="544" customFormat="1" ht="12.75">
      <c r="B198" s="585"/>
      <c r="C198" s="582"/>
      <c r="D198" s="582"/>
      <c r="E198" s="531"/>
      <c r="F198" s="461"/>
    </row>
    <row r="199" spans="2:6" s="544" customFormat="1" ht="12.75">
      <c r="B199" s="583" t="s">
        <v>986</v>
      </c>
      <c r="C199" s="582"/>
      <c r="D199" s="582"/>
      <c r="E199" s="531"/>
      <c r="F199" s="461"/>
    </row>
    <row r="200" spans="2:6" s="544" customFormat="1" ht="13.5" thickBot="1">
      <c r="B200" s="586"/>
      <c r="C200" s="587"/>
      <c r="D200" s="587"/>
      <c r="E200" s="537"/>
      <c r="F200" s="538"/>
    </row>
    <row r="203" spans="2:6" ht="15.75" thickBot="1"/>
    <row r="204" spans="2:6" customFormat="1">
      <c r="B204" s="588" t="s">
        <v>999</v>
      </c>
    </row>
    <row r="205" spans="2:6" customFormat="1">
      <c r="B205" s="592" t="s">
        <v>1000</v>
      </c>
    </row>
    <row r="206" spans="2:6" customFormat="1">
      <c r="B206" s="592"/>
    </row>
    <row r="207" spans="2:6" customFormat="1">
      <c r="B207" s="593"/>
    </row>
    <row r="208" spans="2:6" customFormat="1">
      <c r="B208" s="593"/>
    </row>
    <row r="209" spans="2:2" customFormat="1">
      <c r="B209" s="593"/>
    </row>
    <row r="210" spans="2:2" customFormat="1">
      <c r="B210" s="593"/>
    </row>
    <row r="211" spans="2:2" customFormat="1">
      <c r="B211" s="593"/>
    </row>
    <row r="212" spans="2:2" customFormat="1">
      <c r="B212" s="593"/>
    </row>
    <row r="213" spans="2:2" customFormat="1">
      <c r="B213" s="593"/>
    </row>
    <row r="214" spans="2:2" customFormat="1">
      <c r="B214" s="593"/>
    </row>
    <row r="215" spans="2:2" customFormat="1">
      <c r="B215" s="593"/>
    </row>
    <row r="216" spans="2:2" customFormat="1" ht="15.75" thickBot="1">
      <c r="B216" s="594"/>
    </row>
  </sheetData>
  <mergeCells count="13">
    <mergeCell ref="G146:G160"/>
    <mergeCell ref="B180:F180"/>
    <mergeCell ref="E191:F191"/>
    <mergeCell ref="B100:C100"/>
    <mergeCell ref="B101:C101"/>
    <mergeCell ref="B102:C102"/>
    <mergeCell ref="B103:C103"/>
    <mergeCell ref="B104:C104"/>
    <mergeCell ref="B105:C105"/>
    <mergeCell ref="B107:H107"/>
    <mergeCell ref="B89:D89"/>
    <mergeCell ref="B93:B94"/>
    <mergeCell ref="C93:C94"/>
  </mergeCells>
  <pageMargins left="0" right="0" top="0" bottom="0" header="0" footer="0"/>
  <pageSetup orientation="landscape" r:id="rId1"/>
  <headerFooter>
    <oddFooter>&amp;C&amp;1#&amp;"Calibri"&amp;10&amp;K000000 For internal use only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Index</vt:lpstr>
      <vt:lpstr>PPFCF</vt:lpstr>
      <vt:lpstr>PPLF</vt:lpstr>
      <vt:lpstr>PPETSF</vt:lpstr>
      <vt:lpstr>PPCHF</vt:lpstr>
      <vt:lpstr>PPAF</vt:lpstr>
      <vt:lpstr>PPDAAF</vt:lpstr>
      <vt:lpstr>JR_PAGE_ANCHOR_0_1</vt:lpstr>
      <vt:lpstr>JR_PAGE_ANCHOR_0_2</vt:lpstr>
      <vt:lpstr>PPLF!JR_PAGE_ANCHOR_0_3</vt:lpstr>
      <vt:lpstr>JR_PAGE_ANCHOR_0_4</vt:lpstr>
      <vt:lpstr>PPCHF!JR_PAGE_ANCHOR_0_6</vt:lpstr>
      <vt:lpstr>JR_PAGE_ANCHOR_0_7</vt:lpstr>
      <vt:lpstr>PPDAAF!JR_PAGE_ANCHOR_0_8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2024-03-06T13:44:16Z</dcterms:created>
  <dcterms:modified xsi:type="dcterms:W3CDTF">2024-04-19T06:50:03Z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b.comClassification">
    <vt:lpwstr>For internal use only</vt:lpwstr>
  </property>
</Properties>
</file>