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Monthly - PPFCF" sheetId="1" r:id="rId1"/>
    <sheet name="Half Yearly - PPFCF" sheetId="2" r:id="rId2"/>
  </sheets>
  <externalReferences>
    <externalReference r:id="rId5"/>
  </externalReferences>
  <definedNames>
    <definedName name="JR_PAGE_ANCHOR_0_2">'Monthly - PPFCF'!$A$1</definedName>
    <definedName name="JR_PAGE_ANCHOR_0_3">#REF!</definedName>
    <definedName name="JR_PAGE_ANCHOR_0_5">#REF!</definedName>
    <definedName name="JR_PAGE_ANCHOR_0_6">#REF!</definedName>
  </definedNames>
  <calcPr fullCalcOnLoad="1"/>
</workbook>
</file>

<file path=xl/sharedStrings.xml><?xml version="1.0" encoding="utf-8"?>
<sst xmlns="http://schemas.openxmlformats.org/spreadsheetml/2006/main" count="954" uniqueCount="406">
  <si>
    <t>Parag Parikh Flexi Cap Fund (An open-ended dynamic equity scheme investing across large cap, mid-cap, small-cap stocks)</t>
  </si>
  <si>
    <t>Monthly Portfolio Statement as on March 31, 2023</t>
  </si>
  <si>
    <t>Name of the Instrument</t>
  </si>
  <si>
    <t>ISIN</t>
  </si>
  <si>
    <t>Industry^^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</si>
  <si>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</si>
  <si>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</si>
  <si>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</si>
  <si>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</si>
  <si>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</si>
  <si>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</si>
  <si>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</si>
  <si>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</si>
  <si>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Housing Development Finance Corporation Limited</t>
  </si>
  <si>
    <t>INE001A01036</t>
  </si>
  <si>
    <t>Finance</t>
  </si>
  <si>
    <t>ITC Limited</t>
  </si>
  <si>
    <t>INE154A01025</t>
  </si>
  <si>
    <t>Diversified FMCG</t>
  </si>
  <si>
    <t>Bajaj Holdings &amp; Investment Limited</t>
  </si>
  <si>
    <t>INE118A01012</t>
  </si>
  <si>
    <t>ICICI Bank Limited</t>
  </si>
  <si>
    <t>INE090A01021</t>
  </si>
  <si>
    <t>Banks</t>
  </si>
  <si>
    <t>Axis Bank Limited</t>
  </si>
  <si>
    <t>INE238A01034</t>
  </si>
  <si>
    <t>HCL Technologies Limited</t>
  </si>
  <si>
    <t>INE860A01027</t>
  </si>
  <si>
    <t>IT - Software</t>
  </si>
  <si>
    <t>Coal India Limited</t>
  </si>
  <si>
    <t>INE522F01014</t>
  </si>
  <si>
    <t>Consumable Fuels</t>
  </si>
  <si>
    <t>Power Grid Corporation of India Limited</t>
  </si>
  <si>
    <t>INE752E01010</t>
  </si>
  <si>
    <t>Power</t>
  </si>
  <si>
    <t>Hero MotoCorp Limited</t>
  </si>
  <si>
    <t>INE158A01026</t>
  </si>
  <si>
    <t>Automobiles</t>
  </si>
  <si>
    <t>Indian Energy Exchange Limited</t>
  </si>
  <si>
    <t>INE022Q01020</t>
  </si>
  <si>
    <t>Capital Markets</t>
  </si>
  <si>
    <t>Motilal Oswal Financial Services Limited</t>
  </si>
  <si>
    <t>INE338I01027</t>
  </si>
  <si>
    <t>Central Depository Services (India) Limited</t>
  </si>
  <si>
    <t>INE736A01011</t>
  </si>
  <si>
    <t>Multi Commodity Exchange of India Limited</t>
  </si>
  <si>
    <t>INE745G01035</t>
  </si>
  <si>
    <t>Zydus Lifesciences Limited</t>
  </si>
  <si>
    <t>INE010B01027</t>
  </si>
  <si>
    <t>Pharmaceuticals &amp; Biotechnology</t>
  </si>
  <si>
    <t>Sun Pharmaceutical Industries Limited</t>
  </si>
  <si>
    <t>INE044A01036</t>
  </si>
  <si>
    <t>Dr. Reddy's Laboratories Limited</t>
  </si>
  <si>
    <t>INE089A01023</t>
  </si>
  <si>
    <t>NMDC Limited</t>
  </si>
  <si>
    <t>INE584A01023</t>
  </si>
  <si>
    <t>Minerals &amp; Mining</t>
  </si>
  <si>
    <t>IPCA Laboratories Limited</t>
  </si>
  <si>
    <t>INE571A01038</t>
  </si>
  <si>
    <t>Balkrishna Industries Limited</t>
  </si>
  <si>
    <t>INE787D01026</t>
  </si>
  <si>
    <t>Auto Components</t>
  </si>
  <si>
    <t>Infosys Limited</t>
  </si>
  <si>
    <t>INE009A01021</t>
  </si>
  <si>
    <t>Cipla Limited</t>
  </si>
  <si>
    <t>INE059A01026</t>
  </si>
  <si>
    <t>UTI Asset Management Company Limited</t>
  </si>
  <si>
    <t>INE094J01016</t>
  </si>
  <si>
    <t>ICRA Limited</t>
  </si>
  <si>
    <t>INE725G01011</t>
  </si>
  <si>
    <t>Oracle Financial Services Software Limited</t>
  </si>
  <si>
    <t>INE881D01027</t>
  </si>
  <si>
    <t>NMDC Steel Limited</t>
  </si>
  <si>
    <t>INE0NNS01018</t>
  </si>
  <si>
    <t>Ferrous Metals</t>
  </si>
  <si>
    <t>Maharashtra Scooters Limited</t>
  </si>
  <si>
    <t>INE288A01013</t>
  </si>
  <si>
    <t>Tata Consultancy Services Limited</t>
  </si>
  <si>
    <t>INE467B01029</t>
  </si>
  <si>
    <t>Arbitrage</t>
  </si>
  <si>
    <t>Reliance Industries Limited</t>
  </si>
  <si>
    <t>INE002A01018</t>
  </si>
  <si>
    <t>Petroleum Products</t>
  </si>
  <si>
    <t>Bajaj Finance Limited</t>
  </si>
  <si>
    <t>INE296A01024</t>
  </si>
  <si>
    <t>Kotak Mahindra Bank Limited</t>
  </si>
  <si>
    <t>INE237A01028</t>
  </si>
  <si>
    <t>Maruti Suzuki India Limited</t>
  </si>
  <si>
    <t>INE585B01010</t>
  </si>
  <si>
    <t>IndusInd Bank Limited</t>
  </si>
  <si>
    <t>INE095A01012</t>
  </si>
  <si>
    <t>Tech Mahindra Limited</t>
  </si>
  <si>
    <t>INE669C01036</t>
  </si>
  <si>
    <t>Hindustan Unilever Limited</t>
  </si>
  <si>
    <t>INE030A01027</t>
  </si>
  <si>
    <t>Bharti Airtel Limited</t>
  </si>
  <si>
    <t>INE397D01024</t>
  </si>
  <si>
    <t>Telecom - Services</t>
  </si>
  <si>
    <t>Tata Motors Limited</t>
  </si>
  <si>
    <t>INE155A01022</t>
  </si>
  <si>
    <t>Ashok Leyland Limited</t>
  </si>
  <si>
    <t>INE208A01029</t>
  </si>
  <si>
    <t>Agricultural, Commercial &amp; Construction Vehicles</t>
  </si>
  <si>
    <t>HDFC Life Insurance Company Limited</t>
  </si>
  <si>
    <t>INE795G01014</t>
  </si>
  <si>
    <t>Insurance</t>
  </si>
  <si>
    <t>Sub Total</t>
  </si>
  <si>
    <t>(b) Unlisted</t>
  </si>
  <si>
    <t>NIL</t>
  </si>
  <si>
    <t>Total</t>
  </si>
  <si>
    <t>Equity &amp; Equity related Foreign Investments</t>
  </si>
  <si>
    <t>Microsoft Corp</t>
  </si>
  <si>
    <t>US5949181045</t>
  </si>
  <si>
    <t>Internet and Technology #</t>
  </si>
  <si>
    <t>Alphabet Inc A</t>
  </si>
  <si>
    <t>US02079K3059</t>
  </si>
  <si>
    <t>Amazon Com Inc</t>
  </si>
  <si>
    <t>US0231351067</t>
  </si>
  <si>
    <t>Consumer Services #</t>
  </si>
  <si>
    <t>Meta Platforms Registered Shares A</t>
  </si>
  <si>
    <t>US30303M1027</t>
  </si>
  <si>
    <t>Suzuki Motor Corp *</t>
  </si>
  <si>
    <t>US86959X1072</t>
  </si>
  <si>
    <t>Automobiles #</t>
  </si>
  <si>
    <t>Money Market Instruments</t>
  </si>
  <si>
    <t>Certificate of Deposit</t>
  </si>
  <si>
    <t xml:space="preserve">State Bank of India (12/09/2023) </t>
  </si>
  <si>
    <t>INE062A16465</t>
  </si>
  <si>
    <t>CARE A1+</t>
  </si>
  <si>
    <t xml:space="preserve">ICICI Bank Limited (17/11/2023) </t>
  </si>
  <si>
    <t>INE090A169Y6</t>
  </si>
  <si>
    <t>ICRA A1+</t>
  </si>
  <si>
    <t xml:space="preserve">Axis Bank Limited (23/11/2023) </t>
  </si>
  <si>
    <t>INE238AD6157</t>
  </si>
  <si>
    <t>CRISIL A1+</t>
  </si>
  <si>
    <t xml:space="preserve">Bank of Baroda (30/11/2023) </t>
  </si>
  <si>
    <t>INE028A16CZ4</t>
  </si>
  <si>
    <t>IND A1+</t>
  </si>
  <si>
    <t xml:space="preserve">Kotak Mahindra Bank Limited (11/12/2023) </t>
  </si>
  <si>
    <t>INE237A164R5</t>
  </si>
  <si>
    <t xml:space="preserve">National Bank For Agriculture and Rural Development (23/01/2024) </t>
  </si>
  <si>
    <t>INE261F16686</t>
  </si>
  <si>
    <t>Commercial Paper</t>
  </si>
  <si>
    <t>Housing Development Finance Corporation Limited (26/12/2023)</t>
  </si>
  <si>
    <t>INE001A14ZZ7</t>
  </si>
  <si>
    <t>Others</t>
  </si>
  <si>
    <t>Margin Fixed Deposit</t>
  </si>
  <si>
    <t xml:space="preserve">Duration (in Days) </t>
  </si>
  <si>
    <t>5% Axis Bank Limited (14/02/2024)</t>
  </si>
  <si>
    <t>365</t>
  </si>
  <si>
    <t>4.60% Axis Bank Limited (02/11/2023)</t>
  </si>
  <si>
    <t>5% Axis Bank Limited (16/02/2024)</t>
  </si>
  <si>
    <t>5% Axis Bank Limited (15/02/2024)</t>
  </si>
  <si>
    <t>4.60% Axis Bank Limited (01/11/2023)</t>
  </si>
  <si>
    <t>4.60% Axis Bank Limited (03/11/2023)</t>
  </si>
  <si>
    <t>3.3% Axis Bank Limited (07/06/2023)</t>
  </si>
  <si>
    <t>3.3% Axis Bank Limited (31/05/2023)</t>
  </si>
  <si>
    <t>3.65% Axis Bank Limited (05/07/2023)</t>
  </si>
  <si>
    <t>3.65% Axis Bank Limited (06/07/2023)</t>
  </si>
  <si>
    <t>3.65% Axis Bank Limited (20/07/2023)</t>
  </si>
  <si>
    <t>3.65% Axis Bank Limited (23/08/2023)</t>
  </si>
  <si>
    <t>3.65% Axis Bank Limited (29/08/2023)</t>
  </si>
  <si>
    <t>4.60% Axis Bank Limited (01/12/2023)</t>
  </si>
  <si>
    <t>3.3% Axis Bank Limited (14/06/2023)</t>
  </si>
  <si>
    <t>4.60% Axis Bank Limited (05/12/2023)</t>
  </si>
  <si>
    <t>4.60% Axis Bank Limited (30/10/2023)</t>
  </si>
  <si>
    <t>367</t>
  </si>
  <si>
    <t>4.60% Axis Bank Limited (04/12/2023)</t>
  </si>
  <si>
    <t>4.75% Axis Bank Limited (05/02/2024)</t>
  </si>
  <si>
    <t>369</t>
  </si>
  <si>
    <t>5.7% HDFC Bank Limited (19/10/2023)</t>
  </si>
  <si>
    <t>$0.00%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</si>
  <si>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</si>
  <si>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</si>
  <si>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</si>
  <si>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</si>
  <si>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</si>
  <si>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</si>
  <si>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</si>
  <si>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</si>
  <si>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</si>
  <si>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Currency Futures</t>
  </si>
  <si>
    <t>NSE_FUTCUR_USDINR_26/04/2023</t>
  </si>
  <si>
    <t>Short</t>
  </si>
  <si>
    <t>Stock Futures</t>
  </si>
  <si>
    <t>HDFC Life Insurance Company Limited April 2023 Future</t>
  </si>
  <si>
    <t>Ashok Leyland Limited April 2023 Future</t>
  </si>
  <si>
    <t>Tata Motors Limited April 2023 Future</t>
  </si>
  <si>
    <t>Tata Consultancy Services Limited April 2023 Future</t>
  </si>
  <si>
    <t>Bharti Airtel Limited April 2023 Future</t>
  </si>
  <si>
    <t>Hindustan Unilever Limited April 2023 Future</t>
  </si>
  <si>
    <t>Tech Mahindra Limited April 2023 Future</t>
  </si>
  <si>
    <t>IndusInd Bank Limited April 2023 Future</t>
  </si>
  <si>
    <t>Maruti Suzuki India Limited April 2023 Future</t>
  </si>
  <si>
    <t>Kotak Mahindra Bank Limited April 2023 Future</t>
  </si>
  <si>
    <t>Bajaj Finance Limited April 2023 Future</t>
  </si>
  <si>
    <t>Reliance Industries Limited April 2023 Future</t>
  </si>
  <si>
    <t>Derivatives Total</t>
  </si>
  <si>
    <t xml:space="preserve">$  Less Than 0.01% of Net Asset Value </t>
  </si>
  <si>
    <t>~ YTM as on March 31, 2023</t>
  </si>
  <si>
    <t>^ Pursuant to AMFI circular no. 135/BP/91/2020-21, Yield to Call (YTC) for AT-1 bonds and Tier-2 bonds as on March 31, 2023.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</si>
  <si>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</si>
  <si>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</si>
  <si>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</si>
  <si>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</si>
  <si>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</si>
  <si>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</si>
  <si>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</si>
  <si>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</si>
  <si>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</si>
  <si>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</si>
  <si>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</si>
  <si>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</si>
  <si>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</si>
  <si>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</si>
  <si>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</si>
  <si>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</si>
  <si>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 xml:space="preserve">  February 28, 2023(Rs.)</t>
  </si>
  <si>
    <t xml:space="preserve"> March 31, 2023(Rs.)</t>
  </si>
  <si>
    <t>Parag parikh Flexi Cap Fund - Direct Plan</t>
  </si>
  <si>
    <t>Parag parikh Flexi Cap Fund - Regular Plan</t>
  </si>
  <si>
    <t>4.   Total Dividend (Net) declared during the period ended March 31, 2023 - Nil</t>
  </si>
  <si>
    <t>5.   Total Bonus declared during the period ended March 31, 2023 - Nil</t>
  </si>
  <si>
    <t>6.    Total outstanding exposure in derivative instruments as on March 31, 2023: Rs.(48,45,83,54,930)</t>
  </si>
  <si>
    <t xml:space="preserve">       (Gross exposure means sum of all long and short positions in derivatives)</t>
  </si>
  <si>
    <t>7.    Total investment in Foreign Securities / ADRs / GDRs as on March 31, 2023: Rs. 54,22,81,25,019</t>
  </si>
  <si>
    <t>8.    Total Commission paid in the month of March 2023 : Rs. 84,288,203.54</t>
  </si>
  <si>
    <t>9.    Total Brokerage paid for Buying/ Selling of Investment for March 2023 is Rs. 1,18,69,977.24</t>
  </si>
  <si>
    <t>10.  Portfolio Turnover Ratio (Including Equity Arbitrage): 28.86</t>
  </si>
  <si>
    <t>11.  Portfolio Turnover Ratio (Excluding Equity Arbitrage): 8.02</t>
  </si>
  <si>
    <t>12.  Repo transactions in corporate debt securities during the period ending March 31, 2023 is Nil.</t>
  </si>
  <si>
    <t>13.  Deviation from the valuation prices given by valuation agencies: NIL</t>
  </si>
  <si>
    <t>14.  Disclosure for investments in derivative instruments</t>
  </si>
  <si>
    <t>A. Hedging Positions through Futures as on 31-March 2023 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</si>
  <si>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</si>
  <si>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</si>
  <si>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</si>
  <si>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</si>
  <si>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</si>
  <si>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</si>
  <si>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</si>
  <si>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Currency Derivatives-26-Apr-2023</t>
  </si>
  <si>
    <t>Total %age of existing assets hedged through futures: 15.50%</t>
  </si>
  <si>
    <t>Note: In addition to this, 17.33% of our Portfolio is in Foreign Securities (USD) and 0.0002% is in Foreign Currency (USD). 78.65% of total Foreign Portfolio (USD) is hedged through Currency Derivatives to avoid currency risk.</t>
  </si>
  <si>
    <t xml:space="preserve">For the period 01-March-2023 to 31-March-2023, the following details specified for hedging transactions through futures which have been squared off/expired : 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</si>
  <si>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</si>
  <si>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</si>
  <si>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</si>
  <si>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</si>
  <si>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</si>
  <si>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</si>
  <si>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</si>
  <si>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</si>
  <si>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</si>
  <si>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</si>
  <si>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</si>
  <si>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31-March-2023: Nil</t>
  </si>
  <si>
    <t>C. Hedging Position through Put Option as on 31-March-2023: Nil</t>
  </si>
  <si>
    <t>D. Other than Hedging Positions through Options as on 31-March-2023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</si>
  <si>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</si>
  <si>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</si>
  <si>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</si>
  <si>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</si>
  <si>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</si>
  <si>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For the period  01-March-2023 to 31-March-2023, the following details specified for 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</si>
  <si>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</si>
  <si>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</si>
  <si>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</si>
  <si>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31-March-2023: Nil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</si>
  <si>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</si>
  <si>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</si>
  <si>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</si>
  <si>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</si>
  <si>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</si>
  <si>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</si>
  <si>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Regular Plan</t>
  </si>
  <si>
    <t>Direct Plan</t>
  </si>
  <si>
    <t>Nifty 500 (TRI)</t>
  </si>
  <si>
    <t xml:space="preserve">Nifty 50 (TRI) </t>
  </si>
  <si>
    <t>Since Inception (24 May, 2013)</t>
  </si>
  <si>
    <t>March 31, 2022 to March 31, 2023 (Last 1 year)</t>
  </si>
  <si>
    <t>March 31, 2020 to March 31, 2023 (Last 3 year)</t>
  </si>
  <si>
    <t>March 28, 2018 to March 31, 2023 (Last 5 year)</t>
  </si>
  <si>
    <t>SIP Investment Performance - Parag Parikh Flexi Cap Fund - Regular Plan</t>
  </si>
  <si>
    <t>Particulars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</si>
  <si>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</si>
  <si>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</si>
  <si>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</si>
  <si>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</si>
  <si>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</si>
  <si>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</si>
  <si>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</si>
  <si>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</si>
  <si>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</si>
  <si>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</si>
  <si>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</si>
  <si>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</si>
  <si>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</si>
  <si>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</si>
  <si>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</si>
  <si>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</si>
  <si>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March 31, 2023</t>
  </si>
  <si>
    <t>Macaulay Duration (years)</t>
  </si>
  <si>
    <t>Net Asset Value (NAV) as on March 31, 2023</t>
  </si>
  <si>
    <t>Regular Plan : 49.4917</t>
  </si>
  <si>
    <t>Direct Plan : 53.0485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</si>
  <si>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</si>
  <si>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</si>
  <si>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</si>
  <si>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</si>
  <si>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</si>
  <si>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</si>
  <si>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 xml:space="preserve">                        NIFTY 500 TRI</t>
  </si>
  <si>
    <t>PPFAS Mutual Fund</t>
  </si>
  <si>
    <t>PP001</t>
  </si>
  <si>
    <t>Back to Index</t>
  </si>
  <si>
    <t>SCHEME NAME :</t>
  </si>
  <si>
    <t>Parag Parikh Flexi Cap Fund  (An open-ended dynamic equity scheme investing across large cap, mid-cap, small-cap stocks)</t>
  </si>
  <si>
    <t>PORTFOLIO STATEMENT AS ON :</t>
  </si>
  <si>
    <t>Name of the Instrument / Issuer</t>
  </si>
  <si>
    <t>Rating / Industry ^</t>
  </si>
  <si>
    <t>Market value
(Rs. in Lakhs)</t>
  </si>
  <si>
    <t>Yield %</t>
  </si>
  <si>
    <t>100325</t>
  </si>
  <si>
    <t>100001</t>
  </si>
  <si>
    <t>100019</t>
  </si>
  <si>
    <t>100012</t>
  </si>
  <si>
    <t>100037</t>
  </si>
  <si>
    <t>100182</t>
  </si>
  <si>
    <t>100024</t>
  </si>
  <si>
    <t>100179</t>
  </si>
  <si>
    <t>100097</t>
  </si>
  <si>
    <t>100694</t>
  </si>
  <si>
    <t>100661</t>
  </si>
  <si>
    <t>100148</t>
  </si>
  <si>
    <t>100035</t>
  </si>
  <si>
    <t>100243</t>
  </si>
  <si>
    <t>100008</t>
  </si>
  <si>
    <t>100080</t>
  </si>
  <si>
    <t>100004</t>
  </si>
  <si>
    <t>100153</t>
  </si>
  <si>
    <t>100160</t>
  </si>
  <si>
    <t>100133</t>
  </si>
  <si>
    <t>100034</t>
  </si>
  <si>
    <t>100271</t>
  </si>
  <si>
    <t>b) Unlisted</t>
  </si>
  <si>
    <t>c) Foreign Securities and /or overseas ETF</t>
  </si>
  <si>
    <t>100825</t>
  </si>
  <si>
    <t>3000005</t>
  </si>
  <si>
    <t>3000004</t>
  </si>
  <si>
    <t>3000002</t>
  </si>
  <si>
    <t>d) ADR/GDR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</si>
  <si>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</si>
  <si>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</si>
  <si>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</si>
  <si>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</si>
  <si>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</si>
  <si>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</si>
  <si>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</si>
  <si>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</si>
  <si>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</si>
  <si>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</si>
  <si>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</si>
  <si>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</si>
  <si>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 xml:space="preserve">Housing Development Finance Corporation Limited (26/12/2023) 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</si>
  <si>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</si>
  <si>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</si>
  <si>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</si>
  <si>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</si>
  <si>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</si>
  <si>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</si>
  <si>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</si>
  <si>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1301575</t>
  </si>
  <si>
    <t>1301574</t>
  </si>
  <si>
    <t>1301576</t>
  </si>
  <si>
    <t>1301479</t>
  </si>
  <si>
    <t>1301480</t>
  </si>
  <si>
    <t>1301481</t>
  </si>
  <si>
    <t>1301559</t>
  </si>
  <si>
    <t>1301561</t>
  </si>
  <si>
    <t>1301565</t>
  </si>
  <si>
    <t>1301570</t>
  </si>
  <si>
    <t>1301571</t>
  </si>
  <si>
    <t>1301572</t>
  </si>
  <si>
    <t>1301573</t>
  </si>
  <si>
    <t>d) TREPS / Reverse Repo Investments</t>
  </si>
  <si>
    <t>310220100</t>
  </si>
  <si>
    <t>TREPS</t>
  </si>
  <si>
    <t>Other Current Assets / (Liabilities)</t>
  </si>
  <si>
    <t>Net Receivable / (Payable)</t>
  </si>
  <si>
    <t>GRAND TOTAL (AUM)</t>
  </si>
  <si>
    <t>Index / Stock Futures</t>
  </si>
  <si>
    <t>September 30, 2022 (Rs.)</t>
  </si>
  <si>
    <t>Parag Parikh Flexi Cap Fund- Direct Plan</t>
  </si>
  <si>
    <t>Parag Parikh Flexi Cap Fund- Regular Plan</t>
  </si>
  <si>
    <t>8.  Portfolio Turnover Ratio (Including Equity Arbitrage):  28.86</t>
  </si>
  <si>
    <t>9.  Portfolio Turnover Ratio (Excluding Equity Arbitrage): 8.02</t>
  </si>
  <si>
    <t>10.  Repo transactions in corporate debt securities during the period ending  March 2023 is Nil.</t>
  </si>
  <si>
    <t>11.  Deviation from the valuation prices given by valuation agencies: NIL</t>
  </si>
  <si>
    <t>12.  Disclosure for investments in derivative instruments</t>
  </si>
  <si>
    <t xml:space="preserve">For the period 01-October-2022 to 31-March-2023, the following details specified for hedging transactions through futures which have been squared off/expired : </t>
  </si>
  <si>
    <t>B. Other than Hedging Positions through Futures as on 31- March- 2023 : Nil</t>
  </si>
  <si>
    <t>C. Hedging Position through Put Option as on 31- March- 2023 : Nil</t>
  </si>
  <si>
    <t>D. Other than Hedging Positions through Options as on 31- March- 2023 : nil</t>
  </si>
  <si>
    <t>For the period 01-October-2022 to 31-March-2023, the following details specified for non-hedging transactions through options which have already been exercised/expired :</t>
  </si>
  <si>
    <t>E. Hedging Positions through swaps as on 31- March- 2023: Nil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</si>
</sst>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#,##0.00;\(#,##0.00\)"/>
    <numFmt numFmtId="167" formatCode="#,##0.00%;\(#,##0.00\)%"/>
    <numFmt numFmtId="168" formatCode="#,##0.00%"/>
    <numFmt numFmtId="169" formatCode="[$-409]#,##0.00_);\(#,##0.00\)"/>
    <numFmt numFmtId="170" formatCode="0.0000%"/>
    <numFmt numFmtId="171" formatCode="_(* #,##0_);_(* \(#,##0\);_(* \-??_);_(@_)"/>
    <numFmt numFmtId="172" formatCode="dd/mm/yyyy;@"/>
    <numFmt numFmtId="173" formatCode="[$-409]d\-mmm\-yy"/>
    <numFmt numFmtId="174" formatCode="0.0000"/>
    <numFmt numFmtId="175" formatCode="#,##0.0000"/>
    <numFmt numFmtId="176" formatCode="[$-409]mmmm/yy;@"/>
    <numFmt numFmtId="177" formatCode="_(* #,##0.0000_);_(* \(#,##0.0000\);_(* \-??_);_(@_)"/>
    <numFmt numFmtId="178" formatCode="_(* #,##0_);_(* \(#,##0\);_(* \-_);_(* @_)"/>
    <numFmt numFmtId="179" formatCode="_(* #,##0.00_);_(* \(#,##0.00\);_(* \-_);_(* @_)"/>
    <numFmt numFmtId="180" formatCode="#,##0.000"/>
    <numFmt numFmtId="181" formatCode="mmmm\ dd&quot;, &quot;yyyy"/>
  </numFmts>
  <fonts count="67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sz val="11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name val="Franklin Gothic Book"/>
      <family val="2"/>
    </font>
    <font>
      <sz val="9"/>
      <name val="Arial"/>
      <family val="2"/>
    </font>
    <font>
      <sz val="11"/>
      <color indexed="10"/>
      <name val="Franklin Gothic Book"/>
      <family val="2"/>
    </font>
    <font>
      <sz val="10"/>
      <color indexed="56"/>
      <name val="Tahoma"/>
      <family val="2"/>
    </font>
    <font>
      <sz val="11"/>
      <name val="Calibri"/>
      <family val="2"/>
    </font>
    <font>
      <sz val="12"/>
      <color indexed="30"/>
      <name val="Comic Sans MS"/>
      <family val="4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0"/>
      <name val="Franklin Gothic Book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.25"/>
      <name val="Arial"/>
      <family val="2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Franklin Gothic Book"/>
      <family val="2"/>
    </font>
    <font>
      <b/>
      <sz val="14"/>
      <color indexed="8"/>
      <name val="Franklin Gothic Book"/>
      <family val="2"/>
    </font>
    <font>
      <u val="single"/>
      <sz val="11"/>
      <color indexed="12"/>
      <name val="Calibri"/>
      <family val="2"/>
    </font>
    <font>
      <sz val="12"/>
      <color indexed="8"/>
      <name val="Franklin Gothic Boo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right" vertical="top" wrapText="1"/>
    </xf>
    <xf numFmtId="166" fontId="3" fillId="0" borderId="15" xfId="0" applyNumberFormat="1" applyFont="1" applyBorder="1" applyAlignment="1">
      <alignment horizontal="right" vertical="top" wrapText="1"/>
    </xf>
    <xf numFmtId="167" fontId="3" fillId="0" borderId="14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/>
    </xf>
    <xf numFmtId="166" fontId="3" fillId="0" borderId="18" xfId="0" applyNumberFormat="1" applyFont="1" applyBorder="1" applyAlignment="1">
      <alignment horizontal="right" vertical="top" wrapText="1"/>
    </xf>
    <xf numFmtId="167" fontId="3" fillId="0" borderId="15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19" xfId="0" applyNumberFormat="1" applyFont="1" applyBorder="1" applyAlignment="1">
      <alignment horizontal="right" vertical="top" wrapText="1"/>
    </xf>
    <xf numFmtId="167" fontId="2" fillId="0" borderId="20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left" vertical="top" wrapText="1"/>
    </xf>
    <xf numFmtId="166" fontId="2" fillId="0" borderId="20" xfId="0" applyNumberFormat="1" applyFont="1" applyBorder="1" applyAlignment="1">
      <alignment horizontal="right" vertical="top" wrapText="1"/>
    </xf>
    <xf numFmtId="168" fontId="3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0" fontId="0" fillId="0" borderId="0" xfId="66" applyNumberFormat="1" applyFont="1" applyFill="1" applyBorder="1" applyAlignment="1" applyProtection="1">
      <alignment/>
      <protection/>
    </xf>
    <xf numFmtId="9" fontId="0" fillId="0" borderId="0" xfId="66" applyFont="1" applyFill="1" applyBorder="1" applyAlignment="1" applyProtection="1">
      <alignment/>
      <protection/>
    </xf>
    <xf numFmtId="10" fontId="0" fillId="0" borderId="0" xfId="66" applyNumberFormat="1" applyFont="1" applyFill="1" applyBorder="1" applyAlignment="1" applyProtection="1">
      <alignment wrapText="1"/>
      <protection locked="0"/>
    </xf>
    <xf numFmtId="0" fontId="3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166" fontId="2" fillId="0" borderId="28" xfId="0" applyNumberFormat="1" applyFont="1" applyBorder="1" applyAlignment="1">
      <alignment horizontal="right" vertical="top" wrapText="1"/>
    </xf>
    <xf numFmtId="10" fontId="2" fillId="0" borderId="28" xfId="66" applyNumberFormat="1" applyFont="1" applyFill="1" applyBorder="1" applyAlignment="1" applyProtection="1">
      <alignment horizontal="right" vertical="top" wrapText="1"/>
      <protection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4" fontId="0" fillId="0" borderId="0" xfId="0" applyNumberFormat="1" applyAlignment="1" applyProtection="1">
      <alignment wrapText="1"/>
      <protection locked="0"/>
    </xf>
    <xf numFmtId="169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/>
    </xf>
    <xf numFmtId="166" fontId="2" fillId="0" borderId="0" xfId="0" applyNumberFormat="1" applyFont="1" applyBorder="1" applyAlignment="1">
      <alignment horizontal="right" vertical="top" wrapText="1"/>
    </xf>
    <xf numFmtId="170" fontId="0" fillId="0" borderId="0" xfId="0" applyNumberFormat="1" applyAlignment="1" applyProtection="1">
      <alignment wrapText="1"/>
      <protection locked="0"/>
    </xf>
    <xf numFmtId="0" fontId="8" fillId="0" borderId="0" xfId="0" applyFont="1" applyFill="1" applyAlignment="1">
      <alignment/>
    </xf>
    <xf numFmtId="4" fontId="3" fillId="0" borderId="0" xfId="0" applyNumberFormat="1" applyFont="1" applyAlignment="1">
      <alignment horizontal="right" vertical="top" wrapText="1"/>
    </xf>
    <xf numFmtId="10" fontId="6" fillId="0" borderId="0" xfId="66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Alignment="1">
      <alignment horizontal="right" vertical="top" wrapText="1"/>
    </xf>
    <xf numFmtId="0" fontId="4" fillId="0" borderId="3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4" fillId="0" borderId="11" xfId="45" applyFont="1" applyFill="1" applyBorder="1" applyAlignment="1" applyProtection="1">
      <alignment vertical="center"/>
      <protection/>
    </xf>
    <xf numFmtId="165" fontId="4" fillId="0" borderId="11" xfId="45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2" fillId="0" borderId="22" xfId="61" applyFont="1" applyBorder="1" applyAlignment="1">
      <alignment horizontal="left" vertical="top" wrapText="1"/>
      <protection/>
    </xf>
    <xf numFmtId="0" fontId="6" fillId="0" borderId="21" xfId="0" applyFont="1" applyBorder="1" applyAlignment="1">
      <alignment horizontal="right" vertical="top" wrapText="1"/>
    </xf>
    <xf numFmtId="0" fontId="3" fillId="0" borderId="22" xfId="61" applyFont="1" applyBorder="1" applyAlignment="1">
      <alignment horizontal="left" vertical="top" wrapText="1"/>
      <protection/>
    </xf>
    <xf numFmtId="0" fontId="9" fillId="0" borderId="20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vertical="top" wrapText="1"/>
    </xf>
    <xf numFmtId="166" fontId="3" fillId="0" borderId="20" xfId="0" applyNumberFormat="1" applyFont="1" applyBorder="1" applyAlignment="1">
      <alignment horizontal="right" vertical="top" wrapText="1"/>
    </xf>
    <xf numFmtId="167" fontId="3" fillId="0" borderId="20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20" xfId="0" applyBorder="1" applyAlignment="1" applyProtection="1">
      <alignment wrapText="1"/>
      <protection locked="0"/>
    </xf>
    <xf numFmtId="0" fontId="6" fillId="0" borderId="20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left" vertical="top" wrapText="1"/>
    </xf>
    <xf numFmtId="167" fontId="2" fillId="0" borderId="28" xfId="0" applyNumberFormat="1" applyFont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169" fontId="0" fillId="0" borderId="0" xfId="0" applyNumberFormat="1" applyBorder="1" applyAlignment="1" applyProtection="1">
      <alignment wrapText="1"/>
      <protection locked="0"/>
    </xf>
    <xf numFmtId="0" fontId="2" fillId="0" borderId="34" xfId="0" applyFont="1" applyBorder="1" applyAlignment="1">
      <alignment horizontal="left" vertical="top" wrapText="1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37" xfId="0" applyFont="1" applyBorder="1" applyAlignment="1">
      <alignment horizontal="left" vertical="top" wrapText="1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0" xfId="61">
      <alignment/>
      <protection/>
    </xf>
    <xf numFmtId="0" fontId="10" fillId="0" borderId="34" xfId="0" applyFont="1" applyBorder="1" applyAlignment="1">
      <alignment/>
    </xf>
    <xf numFmtId="0" fontId="11" fillId="0" borderId="35" xfId="0" applyFont="1" applyBorder="1" applyAlignment="1">
      <alignment/>
    </xf>
    <xf numFmtId="171" fontId="11" fillId="0" borderId="35" xfId="45" applyNumberFormat="1" applyFont="1" applyFill="1" applyBorder="1" applyAlignment="1" applyProtection="1">
      <alignment/>
      <protection/>
    </xf>
    <xf numFmtId="165" fontId="11" fillId="0" borderId="35" xfId="45" applyFont="1" applyFill="1" applyBorder="1" applyAlignment="1" applyProtection="1">
      <alignment/>
      <protection/>
    </xf>
    <xf numFmtId="165" fontId="11" fillId="0" borderId="36" xfId="45" applyFont="1" applyFill="1" applyBorder="1" applyAlignment="1" applyProtection="1">
      <alignment/>
      <protection/>
    </xf>
    <xf numFmtId="0" fontId="0" fillId="0" borderId="0" xfId="61" applyBorder="1">
      <alignment/>
      <protection/>
    </xf>
    <xf numFmtId="172" fontId="11" fillId="0" borderId="38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0" xfId="0" applyFont="1" applyBorder="1" applyAlignment="1">
      <alignment/>
    </xf>
    <xf numFmtId="165" fontId="11" fillId="0" borderId="0" xfId="45" applyFont="1" applyFill="1" applyBorder="1" applyAlignment="1" applyProtection="1">
      <alignment/>
      <protection/>
    </xf>
    <xf numFmtId="165" fontId="11" fillId="0" borderId="38" xfId="45" applyFont="1" applyFill="1" applyBorder="1" applyAlignment="1" applyProtection="1">
      <alignment/>
      <protection/>
    </xf>
    <xf numFmtId="0" fontId="11" fillId="0" borderId="41" xfId="0" applyFont="1" applyBorder="1" applyAlignment="1">
      <alignment/>
    </xf>
    <xf numFmtId="0" fontId="11" fillId="0" borderId="39" xfId="0" applyFont="1" applyBorder="1" applyAlignment="1">
      <alignment/>
    </xf>
    <xf numFmtId="171" fontId="11" fillId="0" borderId="39" xfId="45" applyNumberFormat="1" applyFont="1" applyFill="1" applyBorder="1" applyAlignment="1" applyProtection="1">
      <alignment/>
      <protection/>
    </xf>
    <xf numFmtId="165" fontId="11" fillId="0" borderId="39" xfId="45" applyFont="1" applyFill="1" applyBorder="1" applyAlignment="1" applyProtection="1">
      <alignment/>
      <protection/>
    </xf>
    <xf numFmtId="165" fontId="11" fillId="0" borderId="40" xfId="45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171" fontId="11" fillId="0" borderId="0" xfId="45" applyNumberFormat="1" applyFont="1" applyFill="1" applyBorder="1" applyAlignment="1" applyProtection="1">
      <alignment/>
      <protection/>
    </xf>
    <xf numFmtId="0" fontId="12" fillId="0" borderId="37" xfId="0" applyFont="1" applyBorder="1" applyAlignment="1">
      <alignment/>
    </xf>
    <xf numFmtId="0" fontId="12" fillId="0" borderId="0" xfId="0" applyFont="1" applyAlignment="1">
      <alignment/>
    </xf>
    <xf numFmtId="164" fontId="12" fillId="0" borderId="0" xfId="44" applyFont="1" applyFill="1" applyBorder="1" applyAlignment="1" applyProtection="1">
      <alignment horizontal="right"/>
      <protection/>
    </xf>
    <xf numFmtId="0" fontId="11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9" fillId="0" borderId="37" xfId="0" applyFont="1" applyBorder="1" applyAlignment="1">
      <alignment horizontal="left" vertical="top"/>
    </xf>
    <xf numFmtId="0" fontId="11" fillId="0" borderId="0" xfId="0" applyFont="1" applyAlignment="1">
      <alignment vertical="center"/>
    </xf>
    <xf numFmtId="0" fontId="9" fillId="0" borderId="37" xfId="0" applyFont="1" applyBorder="1" applyAlignment="1">
      <alignment vertical="top"/>
    </xf>
    <xf numFmtId="0" fontId="0" fillId="0" borderId="0" xfId="61" applyAlignment="1">
      <alignment horizontal="center" vertical="center"/>
      <protection/>
    </xf>
    <xf numFmtId="0" fontId="11" fillId="0" borderId="22" xfId="0" applyFont="1" applyBorder="1" applyAlignment="1">
      <alignment horizontal="center" vertical="center"/>
    </xf>
    <xf numFmtId="0" fontId="13" fillId="0" borderId="20" xfId="59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173" fontId="11" fillId="0" borderId="0" xfId="0" applyNumberFormat="1" applyFont="1" applyAlignment="1">
      <alignment horizontal="center" vertical="center"/>
    </xf>
    <xf numFmtId="165" fontId="11" fillId="0" borderId="0" xfId="45" applyFont="1" applyFill="1" applyBorder="1" applyAlignment="1" applyProtection="1">
      <alignment horizontal="center" vertical="center"/>
      <protection/>
    </xf>
    <xf numFmtId="165" fontId="11" fillId="0" borderId="38" xfId="45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>
      <alignment/>
    </xf>
    <xf numFmtId="174" fontId="11" fillId="0" borderId="20" xfId="0" applyNumberFormat="1" applyFont="1" applyBorder="1" applyAlignment="1">
      <alignment/>
    </xf>
    <xf numFmtId="0" fontId="9" fillId="0" borderId="0" xfId="0" applyFont="1" applyAlignment="1">
      <alignment vertical="top"/>
    </xf>
    <xf numFmtId="171" fontId="11" fillId="0" borderId="38" xfId="45" applyNumberFormat="1" applyFont="1" applyFill="1" applyBorder="1" applyAlignment="1" applyProtection="1">
      <alignment/>
      <protection/>
    </xf>
    <xf numFmtId="0" fontId="14" fillId="0" borderId="0" xfId="0" applyFont="1" applyAlignment="1">
      <alignment vertical="top"/>
    </xf>
    <xf numFmtId="4" fontId="9" fillId="0" borderId="0" xfId="45" applyNumberFormat="1" applyFont="1" applyFill="1" applyBorder="1" applyAlignment="1" applyProtection="1">
      <alignment vertical="top"/>
      <protection/>
    </xf>
    <xf numFmtId="2" fontId="15" fillId="0" borderId="0" xfId="0" applyNumberFormat="1" applyFont="1" applyAlignment="1">
      <alignment horizontal="right"/>
    </xf>
    <xf numFmtId="4" fontId="0" fillId="0" borderId="0" xfId="61" applyNumberFormat="1">
      <alignment/>
      <protection/>
    </xf>
    <xf numFmtId="0" fontId="9" fillId="0" borderId="37" xfId="60" applyFont="1" applyBorder="1" applyAlignment="1">
      <alignment vertical="top"/>
      <protection/>
    </xf>
    <xf numFmtId="4" fontId="9" fillId="0" borderId="0" xfId="0" applyNumberFormat="1" applyFont="1" applyAlignment="1">
      <alignment vertical="top"/>
    </xf>
    <xf numFmtId="0" fontId="9" fillId="0" borderId="37" xfId="0" applyFont="1" applyBorder="1" applyAlignment="1">
      <alignment horizontal="left" vertical="top" indent="4"/>
    </xf>
    <xf numFmtId="0" fontId="16" fillId="0" borderId="0" xfId="0" applyFont="1" applyAlignment="1">
      <alignment/>
    </xf>
    <xf numFmtId="165" fontId="9" fillId="0" borderId="37" xfId="45" applyFont="1" applyFill="1" applyBorder="1" applyAlignment="1" applyProtection="1">
      <alignment vertical="top"/>
      <protection/>
    </xf>
    <xf numFmtId="165" fontId="15" fillId="0" borderId="0" xfId="45" applyFont="1" applyFill="1" applyBorder="1" applyAlignment="1" applyProtection="1">
      <alignment horizontal="right"/>
      <protection/>
    </xf>
    <xf numFmtId="0" fontId="17" fillId="0" borderId="0" xfId="0" applyFont="1" applyAlignment="1">
      <alignment vertical="center"/>
    </xf>
    <xf numFmtId="4" fontId="6" fillId="0" borderId="0" xfId="0" applyNumberFormat="1" applyFont="1" applyAlignment="1">
      <alignment/>
    </xf>
    <xf numFmtId="165" fontId="0" fillId="0" borderId="0" xfId="45" applyFont="1" applyFill="1" applyBorder="1" applyAlignment="1" applyProtection="1">
      <alignment/>
      <protection/>
    </xf>
    <xf numFmtId="2" fontId="9" fillId="0" borderId="0" xfId="0" applyNumberFormat="1" applyFont="1" applyAlignment="1">
      <alignment vertical="top"/>
    </xf>
    <xf numFmtId="2" fontId="9" fillId="0" borderId="37" xfId="0" applyNumberFormat="1" applyFont="1" applyBorder="1" applyAlignment="1">
      <alignment vertical="top"/>
    </xf>
    <xf numFmtId="0" fontId="9" fillId="0" borderId="0" xfId="60" applyFont="1" applyAlignment="1">
      <alignment vertical="top"/>
      <protection/>
    </xf>
    <xf numFmtId="175" fontId="18" fillId="0" borderId="0" xfId="60" applyNumberFormat="1" applyFont="1">
      <alignment/>
      <protection/>
    </xf>
    <xf numFmtId="0" fontId="9" fillId="0" borderId="0" xfId="60" applyFont="1" applyBorder="1" applyAlignment="1">
      <alignment vertical="top"/>
      <protection/>
    </xf>
    <xf numFmtId="175" fontId="18" fillId="0" borderId="0" xfId="60" applyNumberFormat="1" applyFont="1" applyBorder="1">
      <alignment/>
      <protection/>
    </xf>
    <xf numFmtId="0" fontId="9" fillId="0" borderId="41" xfId="60" applyFont="1" applyBorder="1" applyAlignment="1">
      <alignment vertical="top"/>
      <protection/>
    </xf>
    <xf numFmtId="0" fontId="9" fillId="0" borderId="39" xfId="60" applyFont="1" applyBorder="1" applyAlignment="1">
      <alignment vertical="top"/>
      <protection/>
    </xf>
    <xf numFmtId="175" fontId="18" fillId="0" borderId="39" xfId="60" applyNumberFormat="1" applyFont="1" applyBorder="1">
      <alignment/>
      <protection/>
    </xf>
    <xf numFmtId="0" fontId="9" fillId="0" borderId="34" xfId="0" applyFont="1" applyBorder="1" applyAlignment="1">
      <alignment vertical="top"/>
    </xf>
    <xf numFmtId="0" fontId="0" fillId="0" borderId="0" xfId="0" applyBorder="1" applyAlignment="1">
      <alignment/>
    </xf>
    <xf numFmtId="0" fontId="18" fillId="0" borderId="37" xfId="60" applyFont="1" applyBorder="1" applyAlignment="1">
      <alignment vertical="top"/>
      <protection/>
    </xf>
    <xf numFmtId="0" fontId="18" fillId="0" borderId="3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22" xfId="0" applyFont="1" applyBorder="1" applyAlignment="1">
      <alignment/>
    </xf>
    <xf numFmtId="176" fontId="9" fillId="0" borderId="20" xfId="0" applyNumberFormat="1" applyFont="1" applyBorder="1" applyAlignment="1">
      <alignment/>
    </xf>
    <xf numFmtId="165" fontId="9" fillId="0" borderId="20" xfId="45" applyFont="1" applyFill="1" applyBorder="1" applyAlignment="1" applyProtection="1">
      <alignment/>
      <protection/>
    </xf>
    <xf numFmtId="165" fontId="9" fillId="0" borderId="21" xfId="45" applyFont="1" applyFill="1" applyBorder="1" applyAlignment="1" applyProtection="1">
      <alignment/>
      <protection/>
    </xf>
    <xf numFmtId="0" fontId="9" fillId="0" borderId="22" xfId="0" applyFont="1" applyBorder="1" applyAlignment="1">
      <alignment/>
    </xf>
    <xf numFmtId="0" fontId="19" fillId="0" borderId="22" xfId="0" applyFont="1" applyBorder="1" applyAlignment="1">
      <alignment/>
    </xf>
    <xf numFmtId="176" fontId="20" fillId="0" borderId="20" xfId="0" applyNumberFormat="1" applyFont="1" applyBorder="1" applyAlignment="1">
      <alignment/>
    </xf>
    <xf numFmtId="0" fontId="20" fillId="0" borderId="20" xfId="0" applyFont="1" applyBorder="1" applyAlignment="1">
      <alignment horizontal="center"/>
    </xf>
    <xf numFmtId="165" fontId="20" fillId="0" borderId="20" xfId="45" applyFont="1" applyFill="1" applyBorder="1" applyAlignment="1" applyProtection="1">
      <alignment/>
      <protection/>
    </xf>
    <xf numFmtId="165" fontId="20" fillId="0" borderId="21" xfId="45" applyFont="1" applyFill="1" applyBorder="1" applyAlignment="1" applyProtection="1">
      <alignment/>
      <protection/>
    </xf>
    <xf numFmtId="0" fontId="20" fillId="0" borderId="22" xfId="0" applyFont="1" applyBorder="1" applyAlignment="1">
      <alignment/>
    </xf>
    <xf numFmtId="177" fontId="20" fillId="0" borderId="20" xfId="45" applyNumberFormat="1" applyFont="1" applyFill="1" applyBorder="1" applyAlignment="1" applyProtection="1">
      <alignment/>
      <protection/>
    </xf>
    <xf numFmtId="165" fontId="20" fillId="0" borderId="42" xfId="45" applyFont="1" applyFill="1" applyBorder="1" applyAlignment="1" applyProtection="1">
      <alignment horizontal="center" vertical="center"/>
      <protection/>
    </xf>
    <xf numFmtId="170" fontId="0" fillId="0" borderId="0" xfId="67" applyNumberFormat="1" applyFont="1" applyFill="1" applyBorder="1" applyAlignment="1" applyProtection="1">
      <alignment/>
      <protection/>
    </xf>
    <xf numFmtId="10" fontId="0" fillId="0" borderId="0" xfId="67" applyNumberFormat="1" applyFont="1" applyFill="1" applyBorder="1" applyAlignment="1" applyProtection="1">
      <alignment/>
      <protection/>
    </xf>
    <xf numFmtId="0" fontId="18" fillId="0" borderId="43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right"/>
    </xf>
    <xf numFmtId="171" fontId="9" fillId="0" borderId="20" xfId="45" applyNumberFormat="1" applyFont="1" applyFill="1" applyBorder="1" applyAlignment="1" applyProtection="1">
      <alignment horizontal="right"/>
      <protection/>
    </xf>
    <xf numFmtId="171" fontId="9" fillId="0" borderId="0" xfId="44" applyNumberFormat="1" applyFont="1" applyFill="1" applyBorder="1" applyAlignment="1" applyProtection="1">
      <alignment/>
      <protection/>
    </xf>
    <xf numFmtId="171" fontId="0" fillId="0" borderId="0" xfId="61" applyNumberFormat="1">
      <alignment/>
      <protection/>
    </xf>
    <xf numFmtId="4" fontId="9" fillId="0" borderId="0" xfId="44" applyNumberFormat="1" applyFont="1" applyFill="1" applyBorder="1" applyAlignment="1" applyProtection="1">
      <alignment/>
      <protection/>
    </xf>
    <xf numFmtId="165" fontId="0" fillId="0" borderId="0" xfId="61" applyNumberFormat="1">
      <alignment/>
      <protection/>
    </xf>
    <xf numFmtId="171" fontId="9" fillId="0" borderId="20" xfId="45" applyNumberFormat="1" applyFont="1" applyFill="1" applyBorder="1" applyAlignment="1" applyProtection="1">
      <alignment/>
      <protection/>
    </xf>
    <xf numFmtId="164" fontId="9" fillId="0" borderId="0" xfId="44" applyFont="1" applyFill="1" applyBorder="1" applyAlignment="1" applyProtection="1">
      <alignment/>
      <protection/>
    </xf>
    <xf numFmtId="0" fontId="9" fillId="0" borderId="37" xfId="44" applyNumberFormat="1" applyFont="1" applyFill="1" applyBorder="1" applyAlignment="1" applyProtection="1">
      <alignment horizontal="left"/>
      <protection/>
    </xf>
    <xf numFmtId="0" fontId="9" fillId="0" borderId="0" xfId="44" applyNumberFormat="1" applyFont="1" applyFill="1" applyBorder="1" applyAlignment="1" applyProtection="1">
      <alignment horizontal="left"/>
      <protection/>
    </xf>
    <xf numFmtId="178" fontId="9" fillId="0" borderId="0" xfId="44" applyNumberFormat="1" applyFont="1" applyFill="1" applyBorder="1" applyAlignment="1" applyProtection="1">
      <alignment/>
      <protection/>
    </xf>
    <xf numFmtId="0" fontId="9" fillId="0" borderId="37" xfId="0" applyFont="1" applyBorder="1" applyAlignment="1">
      <alignment/>
    </xf>
    <xf numFmtId="0" fontId="18" fillId="0" borderId="37" xfId="0" applyFont="1" applyBorder="1" applyAlignment="1">
      <alignment/>
    </xf>
    <xf numFmtId="4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19" fillId="0" borderId="37" xfId="0" applyFont="1" applyBorder="1" applyAlignment="1">
      <alignment/>
    </xf>
    <xf numFmtId="0" fontId="18" fillId="0" borderId="22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9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0" fontId="22" fillId="0" borderId="22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10" fillId="0" borderId="37" xfId="0" applyFont="1" applyBorder="1" applyAlignment="1">
      <alignment/>
    </xf>
    <xf numFmtId="164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0" fillId="0" borderId="37" xfId="0" applyBorder="1" applyAlignment="1">
      <alignment/>
    </xf>
    <xf numFmtId="0" fontId="19" fillId="0" borderId="41" xfId="0" applyFont="1" applyBorder="1" applyAlignment="1">
      <alignment/>
    </xf>
    <xf numFmtId="0" fontId="0" fillId="0" borderId="39" xfId="0" applyBorder="1" applyAlignment="1">
      <alignment/>
    </xf>
    <xf numFmtId="0" fontId="1" fillId="0" borderId="20" xfId="0" applyFont="1" applyBorder="1" applyAlignment="1">
      <alignment wrapText="1"/>
    </xf>
    <xf numFmtId="0" fontId="24" fillId="0" borderId="0" xfId="0" applyFont="1" applyAlignment="1">
      <alignment/>
    </xf>
    <xf numFmtId="0" fontId="25" fillId="0" borderId="20" xfId="0" applyFont="1" applyBorder="1" applyAlignment="1">
      <alignment wrapText="1"/>
    </xf>
    <xf numFmtId="10" fontId="26" fillId="0" borderId="20" xfId="67" applyNumberFormat="1" applyFont="1" applyFill="1" applyBorder="1" applyAlignment="1" applyProtection="1">
      <alignment vertical="top"/>
      <protection locked="0"/>
    </xf>
    <xf numFmtId="1" fontId="26" fillId="0" borderId="20" xfId="0" applyNumberFormat="1" applyFont="1" applyBorder="1" applyAlignment="1" applyProtection="1">
      <alignment vertical="top"/>
      <protection locked="0"/>
    </xf>
    <xf numFmtId="0" fontId="6" fillId="0" borderId="20" xfId="0" applyFont="1" applyBorder="1" applyAlignment="1">
      <alignment wrapText="1"/>
    </xf>
    <xf numFmtId="0" fontId="25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171" fontId="1" fillId="0" borderId="20" xfId="46" applyNumberFormat="1" applyFont="1" applyFill="1" applyBorder="1" applyAlignment="1" applyProtection="1">
      <alignment horizontal="right" vertical="center" wrapText="1"/>
      <protection/>
    </xf>
    <xf numFmtId="10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/>
    </xf>
    <xf numFmtId="10" fontId="6" fillId="0" borderId="20" xfId="0" applyNumberFormat="1" applyFont="1" applyBorder="1" applyAlignment="1">
      <alignment horizontal="right" vertical="center"/>
    </xf>
    <xf numFmtId="10" fontId="24" fillId="0" borderId="0" xfId="0" applyNumberFormat="1" applyFont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6" fillId="0" borderId="20" xfId="0" applyFont="1" applyBorder="1" applyAlignment="1">
      <alignment/>
    </xf>
    <xf numFmtId="180" fontId="6" fillId="0" borderId="20" xfId="0" applyNumberFormat="1" applyFont="1" applyBorder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0" fontId="1" fillId="0" borderId="20" xfId="0" applyNumberFormat="1" applyFont="1" applyBorder="1" applyAlignment="1">
      <alignment horizontal="right" vertical="center"/>
    </xf>
    <xf numFmtId="0" fontId="24" fillId="0" borderId="0" xfId="0" applyFont="1" applyAlignment="1">
      <alignment wrapText="1"/>
    </xf>
    <xf numFmtId="174" fontId="1" fillId="0" borderId="20" xfId="0" applyNumberFormat="1" applyFont="1" applyBorder="1" applyAlignment="1">
      <alignment/>
    </xf>
    <xf numFmtId="0" fontId="6" fillId="0" borderId="34" xfId="62" applyFont="1" applyBorder="1">
      <alignment/>
      <protection/>
    </xf>
    <xf numFmtId="0" fontId="6" fillId="0" borderId="35" xfId="62" applyFont="1" applyBorder="1">
      <alignment/>
      <protection/>
    </xf>
    <xf numFmtId="0" fontId="4" fillId="0" borderId="37" xfId="62" applyFont="1" applyBorder="1">
      <alignment/>
      <protection/>
    </xf>
    <xf numFmtId="0" fontId="6" fillId="0" borderId="0" xfId="62" applyFont="1">
      <alignment/>
      <protection/>
    </xf>
    <xf numFmtId="171" fontId="6" fillId="0" borderId="0" xfId="45" applyNumberFormat="1" applyFont="1" applyFill="1" applyBorder="1" applyAlignment="1" applyProtection="1">
      <alignment/>
      <protection/>
    </xf>
    <xf numFmtId="165" fontId="6" fillId="0" borderId="38" xfId="45" applyFont="1" applyFill="1" applyBorder="1" applyAlignment="1" applyProtection="1">
      <alignment/>
      <protection/>
    </xf>
    <xf numFmtId="0" fontId="6" fillId="0" borderId="37" xfId="62" applyFont="1" applyBorder="1">
      <alignment/>
      <protection/>
    </xf>
    <xf numFmtId="0" fontId="27" fillId="0" borderId="0" xfId="62" applyFont="1">
      <alignment/>
      <protection/>
    </xf>
    <xf numFmtId="0" fontId="28" fillId="0" borderId="37" xfId="62" applyFont="1" applyBorder="1">
      <alignment/>
      <protection/>
    </xf>
    <xf numFmtId="0" fontId="6" fillId="0" borderId="41" xfId="62" applyFont="1" applyBorder="1">
      <alignment/>
      <protection/>
    </xf>
    <xf numFmtId="0" fontId="6" fillId="0" borderId="39" xfId="62" applyFont="1" applyBorder="1">
      <alignment/>
      <protection/>
    </xf>
    <xf numFmtId="171" fontId="6" fillId="0" borderId="39" xfId="45" applyNumberFormat="1" applyFont="1" applyFill="1" applyBorder="1" applyAlignment="1" applyProtection="1">
      <alignment/>
      <protection/>
    </xf>
    <xf numFmtId="165" fontId="6" fillId="0" borderId="40" xfId="45" applyFont="1" applyFill="1" applyBorder="1" applyAlignment="1" applyProtection="1">
      <alignment/>
      <protection/>
    </xf>
    <xf numFmtId="0" fontId="8" fillId="0" borderId="44" xfId="63" applyFont="1" applyBorder="1" applyAlignment="1">
      <alignment horizontal="left"/>
      <protection/>
    </xf>
    <xf numFmtId="0" fontId="8" fillId="0" borderId="45" xfId="63" applyFont="1" applyBorder="1">
      <alignment/>
      <protection/>
    </xf>
    <xf numFmtId="0" fontId="6" fillId="0" borderId="45" xfId="63" applyFont="1" applyBorder="1">
      <alignment/>
      <protection/>
    </xf>
    <xf numFmtId="0" fontId="6" fillId="0" borderId="46" xfId="63" applyFont="1" applyBorder="1">
      <alignment/>
      <protection/>
    </xf>
    <xf numFmtId="0" fontId="11" fillId="0" borderId="0" xfId="0" applyFont="1" applyFill="1" applyBorder="1" applyAlignment="1">
      <alignment/>
    </xf>
    <xf numFmtId="171" fontId="11" fillId="0" borderId="0" xfId="42" applyNumberFormat="1" applyFont="1" applyFill="1" applyBorder="1" applyAlignment="1" applyProtection="1">
      <alignment/>
      <protection/>
    </xf>
    <xf numFmtId="164" fontId="11" fillId="0" borderId="0" xfId="42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Fill="1" applyAlignment="1">
      <alignment/>
    </xf>
    <xf numFmtId="0" fontId="11" fillId="0" borderId="0" xfId="0" applyFont="1" applyFill="1" applyAlignment="1">
      <alignment/>
    </xf>
    <xf numFmtId="171" fontId="30" fillId="0" borderId="0" xfId="42" applyNumberFormat="1" applyFont="1" applyFill="1" applyBorder="1" applyAlignment="1" applyProtection="1">
      <alignment/>
      <protection/>
    </xf>
    <xf numFmtId="164" fontId="30" fillId="0" borderId="0" xfId="42" applyFont="1" applyFill="1" applyBorder="1" applyAlignment="1" applyProtection="1">
      <alignment/>
      <protection/>
    </xf>
    <xf numFmtId="164" fontId="30" fillId="0" borderId="20" xfId="42" applyFont="1" applyFill="1" applyBorder="1" applyAlignment="1" applyProtection="1">
      <alignment/>
      <protection/>
    </xf>
    <xf numFmtId="172" fontId="30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3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64" fontId="11" fillId="0" borderId="20" xfId="42" applyFont="1" applyFill="1" applyBorder="1" applyAlignment="1" applyProtection="1">
      <alignment/>
      <protection/>
    </xf>
    <xf numFmtId="172" fontId="32" fillId="0" borderId="24" xfId="55" applyNumberFormat="1" applyFont="1" applyFill="1" applyBorder="1" applyAlignment="1" applyProtection="1">
      <alignment/>
      <protection/>
    </xf>
    <xf numFmtId="172" fontId="1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3" fillId="0" borderId="0" xfId="0" applyFont="1" applyFill="1" applyAlignment="1">
      <alignment/>
    </xf>
    <xf numFmtId="172" fontId="11" fillId="0" borderId="24" xfId="0" applyNumberFormat="1" applyFont="1" applyFill="1" applyBorder="1" applyAlignment="1">
      <alignment/>
    </xf>
    <xf numFmtId="181" fontId="20" fillId="0" borderId="0" xfId="0" applyNumberFormat="1" applyFont="1" applyFill="1" applyAlignment="1">
      <alignment horizontal="left"/>
    </xf>
    <xf numFmtId="164" fontId="11" fillId="0" borderId="25" xfId="42" applyFont="1" applyFill="1" applyBorder="1" applyAlignment="1" applyProtection="1">
      <alignment/>
      <protection/>
    </xf>
    <xf numFmtId="172" fontId="11" fillId="0" borderId="47" xfId="0" applyNumberFormat="1" applyFont="1" applyFill="1" applyBorder="1" applyAlignment="1">
      <alignment/>
    </xf>
    <xf numFmtId="0" fontId="21" fillId="0" borderId="48" xfId="68" applyFont="1" applyFill="1" applyBorder="1" applyAlignment="1">
      <alignment vertical="center"/>
      <protection/>
    </xf>
    <xf numFmtId="0" fontId="21" fillId="0" borderId="49" xfId="68" applyFont="1" applyFill="1" applyBorder="1" applyAlignment="1">
      <alignment vertical="center"/>
      <protection/>
    </xf>
    <xf numFmtId="0" fontId="21" fillId="0" borderId="11" xfId="0" applyFont="1" applyFill="1" applyBorder="1" applyAlignment="1">
      <alignment vertical="center"/>
    </xf>
    <xf numFmtId="171" fontId="21" fillId="0" borderId="11" xfId="42" applyNumberFormat="1" applyFont="1" applyFill="1" applyBorder="1" applyAlignment="1" applyProtection="1">
      <alignment vertical="center"/>
      <protection/>
    </xf>
    <xf numFmtId="164" fontId="21" fillId="0" borderId="50" xfId="42" applyFont="1" applyFill="1" applyBorder="1" applyAlignment="1" applyProtection="1">
      <alignment vertical="center" wrapText="1"/>
      <protection/>
    </xf>
    <xf numFmtId="164" fontId="21" fillId="0" borderId="11" xfId="42" applyFont="1" applyFill="1" applyBorder="1" applyAlignment="1" applyProtection="1">
      <alignment vertical="center" wrapText="1"/>
      <protection/>
    </xf>
    <xf numFmtId="4" fontId="21" fillId="0" borderId="51" xfId="68" applyNumberFormat="1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171" fontId="11" fillId="0" borderId="53" xfId="42" applyNumberFormat="1" applyFont="1" applyFill="1" applyBorder="1" applyAlignment="1" applyProtection="1">
      <alignment/>
      <protection/>
    </xf>
    <xf numFmtId="164" fontId="11" fillId="0" borderId="54" xfId="42" applyFont="1" applyFill="1" applyBorder="1" applyAlignment="1" applyProtection="1">
      <alignment horizontal="right"/>
      <protection/>
    </xf>
    <xf numFmtId="164" fontId="11" fillId="0" borderId="20" xfId="42" applyFont="1" applyFill="1" applyBorder="1" applyAlignment="1" applyProtection="1">
      <alignment horizontal="right"/>
      <protection/>
    </xf>
    <xf numFmtId="164" fontId="11" fillId="0" borderId="21" xfId="42" applyFont="1" applyFill="1" applyBorder="1" applyAlignment="1" applyProtection="1">
      <alignment/>
      <protection/>
    </xf>
    <xf numFmtId="0" fontId="30" fillId="0" borderId="38" xfId="59" applyFont="1" applyFill="1" applyBorder="1">
      <alignment/>
      <protection/>
    </xf>
    <xf numFmtId="0" fontId="30" fillId="0" borderId="0" xfId="59" applyFont="1" applyFill="1" applyBorder="1">
      <alignment/>
      <protection/>
    </xf>
    <xf numFmtId="0" fontId="10" fillId="0" borderId="17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171" fontId="11" fillId="0" borderId="56" xfId="42" applyNumberFormat="1" applyFont="1" applyFill="1" applyBorder="1" applyAlignment="1" applyProtection="1">
      <alignment/>
      <protection/>
    </xf>
    <xf numFmtId="164" fontId="11" fillId="0" borderId="57" xfId="42" applyFont="1" applyFill="1" applyBorder="1" applyAlignment="1" applyProtection="1">
      <alignment horizontal="right"/>
      <protection/>
    </xf>
    <xf numFmtId="0" fontId="21" fillId="0" borderId="17" xfId="59" applyFont="1" applyFill="1" applyBorder="1">
      <alignment/>
      <protection/>
    </xf>
    <xf numFmtId="167" fontId="3" fillId="0" borderId="20" xfId="0" applyNumberFormat="1" applyFont="1" applyFill="1" applyBorder="1" applyAlignment="1">
      <alignment horizontal="right" vertical="top" wrapText="1"/>
    </xf>
    <xf numFmtId="164" fontId="11" fillId="0" borderId="58" xfId="42" applyFont="1" applyFill="1" applyBorder="1" applyAlignment="1" applyProtection="1">
      <alignment/>
      <protection/>
    </xf>
    <xf numFmtId="0" fontId="19" fillId="0" borderId="17" xfId="0" applyFont="1" applyFill="1" applyBorder="1" applyAlignment="1">
      <alignment/>
    </xf>
    <xf numFmtId="164" fontId="21" fillId="0" borderId="23" xfId="42" applyFont="1" applyFill="1" applyBorder="1" applyAlignment="1" applyProtection="1">
      <alignment horizontal="right"/>
      <protection/>
    </xf>
    <xf numFmtId="167" fontId="2" fillId="0" borderId="20" xfId="0" applyNumberFormat="1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167" fontId="21" fillId="0" borderId="20" xfId="42" applyNumberFormat="1" applyFont="1" applyFill="1" applyBorder="1" applyAlignment="1" applyProtection="1">
      <alignment horizontal="right"/>
      <protection/>
    </xf>
    <xf numFmtId="164" fontId="11" fillId="0" borderId="18" xfId="42" applyFont="1" applyFill="1" applyBorder="1" applyAlignment="1" applyProtection="1">
      <alignment horizontal="right"/>
      <protection/>
    </xf>
    <xf numFmtId="164" fontId="21" fillId="0" borderId="18" xfId="42" applyFont="1" applyFill="1" applyBorder="1" applyAlignment="1" applyProtection="1">
      <alignment horizontal="right"/>
      <protection/>
    </xf>
    <xf numFmtId="168" fontId="3" fillId="0" borderId="58" xfId="0" applyNumberFormat="1" applyFont="1" applyFill="1" applyBorder="1" applyAlignment="1">
      <alignment horizontal="right" vertical="top" wrapText="1"/>
    </xf>
    <xf numFmtId="166" fontId="2" fillId="0" borderId="19" xfId="0" applyNumberFormat="1" applyFont="1" applyFill="1" applyBorder="1" applyAlignment="1">
      <alignment horizontal="right" vertical="top" wrapText="1"/>
    </xf>
    <xf numFmtId="0" fontId="0" fillId="0" borderId="58" xfId="0" applyFill="1" applyBorder="1" applyAlignment="1">
      <alignment/>
    </xf>
    <xf numFmtId="0" fontId="19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1" fillId="0" borderId="59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171" fontId="21" fillId="0" borderId="61" xfId="44" applyNumberFormat="1" applyFont="1" applyFill="1" applyBorder="1" applyAlignment="1" applyProtection="1">
      <alignment/>
      <protection/>
    </xf>
    <xf numFmtId="171" fontId="11" fillId="0" borderId="61" xfId="42" applyNumberFormat="1" applyFont="1" applyFill="1" applyBorder="1" applyAlignment="1" applyProtection="1">
      <alignment/>
      <protection/>
    </xf>
    <xf numFmtId="164" fontId="10" fillId="0" borderId="28" xfId="42" applyFont="1" applyFill="1" applyBorder="1" applyAlignment="1" applyProtection="1">
      <alignment horizontal="right"/>
      <protection/>
    </xf>
    <xf numFmtId="10" fontId="10" fillId="0" borderId="28" xfId="66" applyNumberFormat="1" applyFont="1" applyFill="1" applyBorder="1" applyAlignment="1" applyProtection="1">
      <alignment/>
      <protection/>
    </xf>
    <xf numFmtId="164" fontId="11" fillId="0" borderId="62" xfId="42" applyFont="1" applyFill="1" applyBorder="1" applyAlignment="1" applyProtection="1">
      <alignment/>
      <protection/>
    </xf>
    <xf numFmtId="4" fontId="11" fillId="0" borderId="0" xfId="0" applyNumberFormat="1" applyFont="1" applyFill="1" applyAlignment="1">
      <alignment/>
    </xf>
    <xf numFmtId="10" fontId="11" fillId="0" borderId="63" xfId="66" applyNumberFormat="1" applyFont="1" applyFill="1" applyBorder="1" applyAlignment="1" applyProtection="1">
      <alignment/>
      <protection/>
    </xf>
    <xf numFmtId="172" fontId="11" fillId="0" borderId="35" xfId="0" applyNumberFormat="1" applyFont="1" applyFill="1" applyBorder="1" applyAlignment="1">
      <alignment/>
    </xf>
    <xf numFmtId="164" fontId="19" fillId="0" borderId="0" xfId="42" applyFont="1" applyFill="1" applyBorder="1" applyAlignment="1" applyProtection="1">
      <alignment/>
      <protection/>
    </xf>
    <xf numFmtId="164" fontId="19" fillId="0" borderId="14" xfId="42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64" fontId="10" fillId="0" borderId="11" xfId="42" applyFont="1" applyFill="1" applyBorder="1" applyAlignment="1" applyProtection="1">
      <alignment vertical="center"/>
      <protection/>
    </xf>
    <xf numFmtId="164" fontId="10" fillId="0" borderId="50" xfId="42" applyFont="1" applyFill="1" applyBorder="1" applyAlignment="1" applyProtection="1">
      <alignment vertical="center" wrapText="1"/>
      <protection/>
    </xf>
    <xf numFmtId="0" fontId="10" fillId="0" borderId="5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64" fontId="10" fillId="0" borderId="20" xfId="42" applyFont="1" applyFill="1" applyBorder="1" applyAlignment="1" applyProtection="1">
      <alignment vertical="center"/>
      <protection/>
    </xf>
    <xf numFmtId="164" fontId="10" fillId="0" borderId="23" xfId="42" applyFont="1" applyFill="1" applyBorder="1" applyAlignment="1" applyProtection="1">
      <alignment vertical="center" wrapText="1"/>
      <protection/>
    </xf>
    <xf numFmtId="0" fontId="10" fillId="0" borderId="58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/>
    </xf>
    <xf numFmtId="164" fontId="11" fillId="0" borderId="20" xfId="42" applyFont="1" applyFill="1" applyBorder="1" applyAlignment="1" applyProtection="1">
      <alignment vertical="center"/>
      <protection/>
    </xf>
    <xf numFmtId="164" fontId="11" fillId="0" borderId="23" xfId="42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 locked="0"/>
    </xf>
    <xf numFmtId="0" fontId="2" fillId="0" borderId="3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right" vertical="top" wrapText="1"/>
    </xf>
    <xf numFmtId="0" fontId="11" fillId="0" borderId="6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164" fontId="11" fillId="0" borderId="25" xfId="42" applyFont="1" applyFill="1" applyBorder="1" applyAlignment="1" applyProtection="1">
      <alignment vertical="center"/>
      <protection/>
    </xf>
    <xf numFmtId="164" fontId="11" fillId="0" borderId="65" xfId="42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>
      <alignment horizontal="left" vertical="top" wrapText="1"/>
    </xf>
    <xf numFmtId="166" fontId="2" fillId="0" borderId="20" xfId="0" applyNumberFormat="1" applyFont="1" applyFill="1" applyBorder="1" applyAlignment="1">
      <alignment horizontal="right" vertical="top" wrapText="1"/>
    </xf>
    <xf numFmtId="166" fontId="2" fillId="0" borderId="23" xfId="0" applyNumberFormat="1" applyFont="1" applyFill="1" applyBorder="1" applyAlignment="1">
      <alignment horizontal="right" vertical="top" wrapText="1"/>
    </xf>
    <xf numFmtId="0" fontId="10" fillId="0" borderId="32" xfId="0" applyFont="1" applyFill="1" applyBorder="1" applyAlignment="1">
      <alignment/>
    </xf>
    <xf numFmtId="0" fontId="3" fillId="0" borderId="28" xfId="0" applyFont="1" applyFill="1" applyBorder="1" applyAlignment="1">
      <alignment horizontal="left" vertical="top" wrapText="1"/>
    </xf>
    <xf numFmtId="166" fontId="2" fillId="0" borderId="28" xfId="0" applyNumberFormat="1" applyFont="1" applyFill="1" applyBorder="1" applyAlignment="1">
      <alignment horizontal="right" vertical="top" wrapText="1"/>
    </xf>
    <xf numFmtId="166" fontId="2" fillId="0" borderId="66" xfId="0" applyNumberFormat="1" applyFont="1" applyFill="1" applyBorder="1" applyAlignment="1">
      <alignment horizontal="right" vertical="top" wrapText="1"/>
    </xf>
    <xf numFmtId="167" fontId="2" fillId="0" borderId="28" xfId="0" applyNumberFormat="1" applyFont="1" applyFill="1" applyBorder="1" applyAlignment="1">
      <alignment horizontal="right" vertical="top" wrapText="1"/>
    </xf>
    <xf numFmtId="0" fontId="2" fillId="0" borderId="62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/>
    </xf>
    <xf numFmtId="164" fontId="10" fillId="0" borderId="0" xfId="42" applyFont="1" applyFill="1" applyBorder="1" applyAlignment="1" applyProtection="1">
      <alignment/>
      <protection/>
    </xf>
    <xf numFmtId="0" fontId="10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171" fontId="11" fillId="0" borderId="35" xfId="42" applyNumberFormat="1" applyFont="1" applyFill="1" applyBorder="1" applyAlignment="1" applyProtection="1">
      <alignment/>
      <protection/>
    </xf>
    <xf numFmtId="164" fontId="11" fillId="0" borderId="35" xfId="42" applyFont="1" applyFill="1" applyBorder="1" applyAlignment="1" applyProtection="1">
      <alignment/>
      <protection/>
    </xf>
    <xf numFmtId="164" fontId="11" fillId="0" borderId="36" xfId="42" applyFont="1" applyFill="1" applyBorder="1" applyAlignment="1" applyProtection="1">
      <alignment/>
      <protection/>
    </xf>
    <xf numFmtId="172" fontId="11" fillId="0" borderId="38" xfId="0" applyNumberFormat="1" applyFont="1" applyFill="1" applyBorder="1" applyAlignment="1">
      <alignment/>
    </xf>
    <xf numFmtId="0" fontId="11" fillId="0" borderId="37" xfId="0" applyFont="1" applyFill="1" applyBorder="1" applyAlignment="1">
      <alignment/>
    </xf>
    <xf numFmtId="164" fontId="11" fillId="0" borderId="38" xfId="42" applyFont="1" applyFill="1" applyBorder="1" applyAlignment="1" applyProtection="1">
      <alignment/>
      <protection/>
    </xf>
    <xf numFmtId="0" fontId="11" fillId="0" borderId="41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171" fontId="11" fillId="0" borderId="39" xfId="42" applyNumberFormat="1" applyFont="1" applyFill="1" applyBorder="1" applyAlignment="1" applyProtection="1">
      <alignment/>
      <protection/>
    </xf>
    <xf numFmtId="164" fontId="11" fillId="0" borderId="39" xfId="42" applyFont="1" applyFill="1" applyBorder="1" applyAlignment="1" applyProtection="1">
      <alignment/>
      <protection/>
    </xf>
    <xf numFmtId="164" fontId="11" fillId="0" borderId="40" xfId="42" applyFont="1" applyFill="1" applyBorder="1" applyAlignment="1" applyProtection="1">
      <alignment/>
      <protection/>
    </xf>
    <xf numFmtId="164" fontId="11" fillId="0" borderId="63" xfId="42" applyFont="1" applyFill="1" applyBorder="1" applyAlignment="1" applyProtection="1">
      <alignment/>
      <protection/>
    </xf>
    <xf numFmtId="0" fontId="12" fillId="0" borderId="3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20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center"/>
    </xf>
    <xf numFmtId="0" fontId="9" fillId="0" borderId="37" xfId="0" applyFont="1" applyFill="1" applyBorder="1" applyAlignment="1">
      <alignment vertical="top"/>
    </xf>
    <xf numFmtId="0" fontId="11" fillId="0" borderId="22" xfId="0" applyFont="1" applyFill="1" applyBorder="1" applyAlignment="1">
      <alignment horizontal="left" indent="7"/>
    </xf>
    <xf numFmtId="0" fontId="12" fillId="0" borderId="20" xfId="0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174" fontId="11" fillId="0" borderId="2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171" fontId="11" fillId="0" borderId="38" xfId="42" applyNumberFormat="1" applyFont="1" applyFill="1" applyBorder="1" applyAlignment="1" applyProtection="1">
      <alignment/>
      <protection/>
    </xf>
    <xf numFmtId="4" fontId="9" fillId="0" borderId="0" xfId="42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>
      <alignment horizontal="right"/>
    </xf>
    <xf numFmtId="0" fontId="9" fillId="0" borderId="37" xfId="59" applyFont="1" applyFill="1" applyBorder="1" applyAlignment="1">
      <alignment vertical="top"/>
      <protection/>
    </xf>
    <xf numFmtId="4" fontId="9" fillId="0" borderId="0" xfId="0" applyNumberFormat="1" applyFont="1" applyFill="1" applyBorder="1" applyAlignment="1">
      <alignment vertical="top"/>
    </xf>
    <xf numFmtId="0" fontId="9" fillId="0" borderId="37" xfId="0" applyFont="1" applyFill="1" applyBorder="1" applyAlignment="1">
      <alignment horizontal="left" vertical="top" indent="4"/>
    </xf>
    <xf numFmtId="0" fontId="16" fillId="0" borderId="0" xfId="0" applyFont="1" applyFill="1" applyBorder="1" applyAlignment="1">
      <alignment/>
    </xf>
    <xf numFmtId="164" fontId="15" fillId="0" borderId="0" xfId="42" applyFont="1" applyFill="1" applyBorder="1" applyAlignment="1" applyProtection="1">
      <alignment horizontal="right"/>
      <protection/>
    </xf>
    <xf numFmtId="2" fontId="9" fillId="0" borderId="0" xfId="0" applyNumberFormat="1" applyFont="1" applyFill="1" applyBorder="1" applyAlignment="1">
      <alignment vertical="top"/>
    </xf>
    <xf numFmtId="2" fontId="9" fillId="0" borderId="37" xfId="0" applyNumberFormat="1" applyFont="1" applyFill="1" applyBorder="1" applyAlignment="1">
      <alignment vertical="top"/>
    </xf>
    <xf numFmtId="164" fontId="0" fillId="0" borderId="0" xfId="42" applyFont="1" applyFill="1" applyBorder="1" applyAlignment="1" applyProtection="1">
      <alignment/>
      <protection/>
    </xf>
    <xf numFmtId="0" fontId="9" fillId="0" borderId="0" xfId="59" applyFont="1" applyFill="1" applyBorder="1" applyAlignment="1">
      <alignment vertical="top"/>
      <protection/>
    </xf>
    <xf numFmtId="175" fontId="18" fillId="0" borderId="0" xfId="59" applyNumberFormat="1" applyFont="1" applyFill="1" applyBorder="1">
      <alignment/>
      <protection/>
    </xf>
    <xf numFmtId="0" fontId="9" fillId="0" borderId="41" xfId="59" applyFont="1" applyFill="1" applyBorder="1" applyAlignment="1">
      <alignment vertical="top"/>
      <protection/>
    </xf>
    <xf numFmtId="0" fontId="9" fillId="0" borderId="39" xfId="59" applyFont="1" applyFill="1" applyBorder="1" applyAlignment="1">
      <alignment vertical="top"/>
      <protection/>
    </xf>
    <xf numFmtId="175" fontId="18" fillId="0" borderId="39" xfId="59" applyNumberFormat="1" applyFont="1" applyFill="1" applyBorder="1">
      <alignment/>
      <protection/>
    </xf>
    <xf numFmtId="0" fontId="18" fillId="0" borderId="34" xfId="0" applyFont="1" applyFill="1" applyBorder="1" applyAlignment="1">
      <alignment vertical="top"/>
    </xf>
    <xf numFmtId="0" fontId="9" fillId="0" borderId="35" xfId="59" applyFont="1" applyFill="1" applyBorder="1" applyAlignment="1">
      <alignment vertical="top"/>
      <protection/>
    </xf>
    <xf numFmtId="175" fontId="18" fillId="0" borderId="35" xfId="59" applyNumberFormat="1" applyFont="1" applyFill="1" applyBorder="1">
      <alignment/>
      <protection/>
    </xf>
    <xf numFmtId="0" fontId="18" fillId="0" borderId="37" xfId="0" applyFont="1" applyFill="1" applyBorder="1" applyAlignment="1">
      <alignment vertical="top"/>
    </xf>
    <xf numFmtId="0" fontId="18" fillId="0" borderId="20" xfId="0" applyFont="1" applyFill="1" applyBorder="1" applyAlignment="1">
      <alignment vertical="top" wrapText="1"/>
    </xf>
    <xf numFmtId="164" fontId="11" fillId="0" borderId="16" xfId="42" applyFont="1" applyFill="1" applyBorder="1" applyAlignment="1" applyProtection="1">
      <alignment/>
      <protection/>
    </xf>
    <xf numFmtId="0" fontId="18" fillId="0" borderId="20" xfId="0" applyFont="1" applyFill="1" applyBorder="1" applyAlignment="1">
      <alignment/>
    </xf>
    <xf numFmtId="176" fontId="9" fillId="0" borderId="2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76" fontId="20" fillId="0" borderId="20" xfId="0" applyNumberFormat="1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165" fontId="20" fillId="0" borderId="20" xfId="45" applyFont="1" applyFill="1" applyBorder="1" applyAlignment="1" applyProtection="1">
      <alignment horizontal="center" vertical="center"/>
      <protection/>
    </xf>
    <xf numFmtId="0" fontId="20" fillId="0" borderId="43" xfId="0" applyFont="1" applyFill="1" applyBorder="1" applyAlignment="1">
      <alignment horizontal="left" vertical="top" wrapText="1"/>
    </xf>
    <xf numFmtId="0" fontId="20" fillId="0" borderId="67" xfId="0" applyFont="1" applyFill="1" applyBorder="1" applyAlignment="1">
      <alignment horizontal="left" vertical="top" wrapText="1"/>
    </xf>
    <xf numFmtId="0" fontId="18" fillId="0" borderId="68" xfId="0" applyFont="1" applyFill="1" applyBorder="1" applyAlignment="1">
      <alignment/>
    </xf>
    <xf numFmtId="0" fontId="18" fillId="0" borderId="69" xfId="0" applyFont="1" applyFill="1" applyBorder="1" applyAlignment="1">
      <alignment/>
    </xf>
    <xf numFmtId="0" fontId="19" fillId="0" borderId="69" xfId="0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70" xfId="0" applyFont="1" applyFill="1" applyBorder="1" applyAlignment="1">
      <alignment/>
    </xf>
    <xf numFmtId="164" fontId="9" fillId="0" borderId="70" xfId="42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171" fontId="9" fillId="0" borderId="20" xfId="42" applyNumberFormat="1" applyFont="1" applyFill="1" applyBorder="1" applyAlignment="1" applyProtection="1">
      <alignment/>
      <protection/>
    </xf>
    <xf numFmtId="171" fontId="9" fillId="0" borderId="20" xfId="42" applyNumberFormat="1" applyFont="1" applyFill="1" applyBorder="1" applyAlignment="1" applyProtection="1">
      <alignment horizontal="right"/>
      <protection/>
    </xf>
    <xf numFmtId="0" fontId="9" fillId="0" borderId="37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0" fontId="19" fillId="0" borderId="41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wrapText="1"/>
    </xf>
    <xf numFmtId="0" fontId="11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65" fontId="9" fillId="0" borderId="21" xfId="45" applyFont="1" applyFill="1" applyBorder="1" applyAlignment="1" applyProtection="1">
      <alignment horizontal="center" vertical="center"/>
      <protection/>
    </xf>
    <xf numFmtId="0" fontId="20" fillId="0" borderId="72" xfId="0" applyFont="1" applyBorder="1" applyAlignment="1">
      <alignment horizontal="left"/>
    </xf>
    <xf numFmtId="0" fontId="20" fillId="0" borderId="72" xfId="0" applyFont="1" applyBorder="1" applyAlignment="1">
      <alignment horizontal="left" wrapText="1"/>
    </xf>
    <xf numFmtId="0" fontId="9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left"/>
    </xf>
    <xf numFmtId="0" fontId="23" fillId="0" borderId="22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left"/>
    </xf>
    <xf numFmtId="0" fontId="1" fillId="0" borderId="20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20" xfId="0" applyFont="1" applyBorder="1" applyAlignment="1">
      <alignment horizontal="center" wrapText="1"/>
    </xf>
    <xf numFmtId="171" fontId="4" fillId="0" borderId="36" xfId="45" applyNumberFormat="1" applyFont="1" applyFill="1" applyBorder="1" applyAlignment="1" applyProtection="1">
      <alignment horizontal="center"/>
      <protection/>
    </xf>
    <xf numFmtId="0" fontId="29" fillId="0" borderId="37" xfId="62" applyFont="1" applyBorder="1" applyAlignment="1">
      <alignment horizontal="left" vertical="top" wrapText="1"/>
      <protection/>
    </xf>
    <xf numFmtId="0" fontId="11" fillId="0" borderId="37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165" fontId="9" fillId="0" borderId="20" xfId="45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270</xdr:row>
      <xdr:rowOff>9525</xdr:rowOff>
    </xdr:from>
    <xdr:to>
      <xdr:col>5</xdr:col>
      <xdr:colOff>1209675</xdr:colOff>
      <xdr:row>278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2644675"/>
          <a:ext cx="19621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485775</xdr:colOff>
      <xdr:row>282</xdr:row>
      <xdr:rowOff>47625</xdr:rowOff>
    </xdr:from>
    <xdr:to>
      <xdr:col>1</xdr:col>
      <xdr:colOff>2962275</xdr:colOff>
      <xdr:row>290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54968775"/>
          <a:ext cx="2476500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294</xdr:row>
      <xdr:rowOff>66675</xdr:rowOff>
    </xdr:from>
    <xdr:to>
      <xdr:col>6</xdr:col>
      <xdr:colOff>1123950</xdr:colOff>
      <xdr:row>302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58369200"/>
          <a:ext cx="219075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308</xdr:row>
      <xdr:rowOff>38100</xdr:rowOff>
    </xdr:from>
    <xdr:to>
      <xdr:col>2</xdr:col>
      <xdr:colOff>3476625</xdr:colOff>
      <xdr:row>315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61007625"/>
          <a:ext cx="33147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PFASAMC\Downloads\MONTHLY_PORTFOLIO_PPFASMF_31_MAR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zoomScalePageLayoutView="0" workbookViewId="0" topLeftCell="A152">
      <selection activeCell="B46" sqref="B46"/>
    </sheetView>
  </sheetViews>
  <sheetFormatPr defaultColWidth="9.140625" defaultRowHeight="15"/>
  <cols>
    <col min="1" max="1" width="3.28125" style="0" customWidth="1"/>
    <col min="2" max="2" width="56.140625" style="0" customWidth="1"/>
    <col min="3" max="3" width="16.421875" style="0" customWidth="1"/>
    <col min="4" max="4" width="18.8515625" style="0" customWidth="1"/>
    <col min="5" max="5" width="18.57421875" style="0" customWidth="1"/>
    <col min="6" max="6" width="20.8515625" style="0" customWidth="1"/>
    <col min="7" max="7" width="12.57421875" style="0" customWidth="1"/>
    <col min="8" max="8" width="15.28125" style="0" customWidth="1"/>
    <col min="9" max="9" width="10.421875" style="0" customWidth="1"/>
    <col min="10" max="10" width="12.140625" style="0" customWidth="1"/>
    <col min="12" max="12" width="22.57421875" style="0" customWidth="1"/>
  </cols>
  <sheetData>
    <row r="1" spans="1:10" ht="15.75" customHeight="1">
      <c r="A1" s="1"/>
      <c r="B1" s="438" t="s">
        <v>0</v>
      </c>
      <c r="C1" s="438"/>
      <c r="D1" s="438"/>
      <c r="E1" s="438"/>
      <c r="F1" s="438"/>
      <c r="G1" s="438"/>
      <c r="H1" s="1"/>
      <c r="I1" s="1"/>
      <c r="J1" s="1"/>
    </row>
    <row r="2" spans="1:10" ht="12.75" customHeight="1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3"/>
      <c r="B3" s="4" t="s">
        <v>1</v>
      </c>
      <c r="C3" s="1"/>
      <c r="D3" s="1"/>
      <c r="E3" s="1"/>
      <c r="F3" s="1"/>
      <c r="G3" s="1"/>
      <c r="H3" s="1"/>
      <c r="I3" s="1"/>
      <c r="J3" s="1"/>
    </row>
    <row r="4" spans="1:10" ht="30.75" customHeight="1">
      <c r="A4" s="1"/>
      <c r="B4" s="5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9" t="s">
        <v>10</v>
      </c>
    </row>
    <row r="5" spans="1:10" ht="12.75" customHeight="1">
      <c r="A5" s="1"/>
      <c r="B5" s="10" t="s">
        <v>11</v>
      </c>
      <c r="C5" s="11"/>
      <c r="D5" s="11"/>
      <c r="E5" s="11"/>
      <c r="F5" s="11"/>
      <c r="G5" s="11"/>
      <c r="H5" s="12"/>
      <c r="I5" s="13"/>
      <c r="J5" s="1"/>
    </row>
    <row r="6" spans="1:10" ht="12.75" customHeight="1">
      <c r="A6" s="1"/>
      <c r="B6" s="10" t="s">
        <v>12</v>
      </c>
      <c r="C6" s="11"/>
      <c r="D6" s="11"/>
      <c r="E6" s="11"/>
      <c r="F6" s="1"/>
      <c r="G6" s="12"/>
      <c r="H6" s="12"/>
      <c r="I6" s="13"/>
      <c r="J6" s="1"/>
    </row>
    <row r="7" spans="1:10" ht="12.75" customHeight="1">
      <c r="A7" s="14"/>
      <c r="B7" s="15" t="s">
        <v>13</v>
      </c>
      <c r="C7" s="11" t="s">
        <v>14</v>
      </c>
      <c r="D7" s="11" t="s">
        <v>15</v>
      </c>
      <c r="E7" s="16">
        <v>9622504</v>
      </c>
      <c r="F7" s="17">
        <v>252638.84</v>
      </c>
      <c r="G7" s="18">
        <v>0.0807</v>
      </c>
      <c r="H7" s="19"/>
      <c r="I7" s="20"/>
      <c r="J7" s="1"/>
    </row>
    <row r="8" spans="1:10" ht="12.75" customHeight="1">
      <c r="A8" s="14"/>
      <c r="B8" s="15" t="s">
        <v>16</v>
      </c>
      <c r="C8" s="11" t="s">
        <v>17</v>
      </c>
      <c r="D8" s="11" t="s">
        <v>18</v>
      </c>
      <c r="E8" s="16">
        <v>60698959</v>
      </c>
      <c r="F8" s="17">
        <v>232780.51</v>
      </c>
      <c r="G8" s="18">
        <v>0.0744</v>
      </c>
      <c r="H8" s="19"/>
      <c r="I8" s="20"/>
      <c r="J8" s="1"/>
    </row>
    <row r="9" spans="1:10" ht="12.75" customHeight="1">
      <c r="A9" s="14"/>
      <c r="B9" s="15" t="s">
        <v>19</v>
      </c>
      <c r="C9" s="11" t="s">
        <v>20</v>
      </c>
      <c r="D9" s="11" t="s">
        <v>15</v>
      </c>
      <c r="E9" s="16">
        <v>3608668</v>
      </c>
      <c r="F9" s="17">
        <v>213636.75</v>
      </c>
      <c r="G9" s="18">
        <v>0.0683</v>
      </c>
      <c r="H9" s="19"/>
      <c r="I9" s="20"/>
      <c r="J9" s="1"/>
    </row>
    <row r="10" spans="1:10" ht="12.75" customHeight="1">
      <c r="A10" s="14"/>
      <c r="B10" s="15" t="s">
        <v>21</v>
      </c>
      <c r="C10" s="11" t="s">
        <v>22</v>
      </c>
      <c r="D10" s="11" t="s">
        <v>23</v>
      </c>
      <c r="E10" s="16">
        <v>21705898</v>
      </c>
      <c r="F10" s="17">
        <v>190414.99</v>
      </c>
      <c r="G10" s="18">
        <v>0.0609</v>
      </c>
      <c r="H10" s="19"/>
      <c r="I10" s="20"/>
      <c r="J10" s="1"/>
    </row>
    <row r="11" spans="1:10" ht="12.75" customHeight="1">
      <c r="A11" s="14"/>
      <c r="B11" s="15" t="s">
        <v>24</v>
      </c>
      <c r="C11" s="11" t="s">
        <v>25</v>
      </c>
      <c r="D11" s="11" t="s">
        <v>23</v>
      </c>
      <c r="E11" s="16">
        <v>19524011</v>
      </c>
      <c r="F11" s="17">
        <v>167613.63</v>
      </c>
      <c r="G11" s="18">
        <v>0.0536</v>
      </c>
      <c r="H11" s="19"/>
      <c r="I11" s="20"/>
      <c r="J11" s="1"/>
    </row>
    <row r="12" spans="1:10" ht="12.75" customHeight="1">
      <c r="A12" s="14"/>
      <c r="B12" s="15" t="s">
        <v>26</v>
      </c>
      <c r="C12" s="11" t="s">
        <v>27</v>
      </c>
      <c r="D12" s="11" t="s">
        <v>28</v>
      </c>
      <c r="E12" s="16">
        <v>14849083</v>
      </c>
      <c r="F12" s="17">
        <v>161149.67</v>
      </c>
      <c r="G12" s="18">
        <v>0.0515</v>
      </c>
      <c r="H12" s="19"/>
      <c r="I12" s="20"/>
      <c r="J12" s="1"/>
    </row>
    <row r="13" spans="1:10" ht="12.75" customHeight="1">
      <c r="A13" s="14"/>
      <c r="B13" s="15" t="s">
        <v>29</v>
      </c>
      <c r="C13" s="11" t="s">
        <v>30</v>
      </c>
      <c r="D13" s="11" t="s">
        <v>31</v>
      </c>
      <c r="E13" s="16">
        <v>68459428</v>
      </c>
      <c r="F13" s="17">
        <v>146263.57</v>
      </c>
      <c r="G13" s="18">
        <v>0.0467</v>
      </c>
      <c r="H13" s="19"/>
      <c r="I13" s="20"/>
      <c r="J13" s="1"/>
    </row>
    <row r="14" spans="1:10" ht="12.75" customHeight="1">
      <c r="A14" s="14"/>
      <c r="B14" s="15" t="s">
        <v>32</v>
      </c>
      <c r="C14" s="11" t="s">
        <v>33</v>
      </c>
      <c r="D14" s="11" t="s">
        <v>34</v>
      </c>
      <c r="E14" s="16">
        <v>63775637</v>
      </c>
      <c r="F14" s="17">
        <v>143941.61</v>
      </c>
      <c r="G14" s="18">
        <v>0.046</v>
      </c>
      <c r="H14" s="19"/>
      <c r="I14" s="20"/>
      <c r="J14" s="1"/>
    </row>
    <row r="15" spans="1:10" ht="12.75" customHeight="1">
      <c r="A15" s="14"/>
      <c r="B15" s="15" t="s">
        <v>35</v>
      </c>
      <c r="C15" s="11" t="s">
        <v>36</v>
      </c>
      <c r="D15" s="11" t="s">
        <v>37</v>
      </c>
      <c r="E15" s="16">
        <v>4186832</v>
      </c>
      <c r="F15" s="17">
        <v>98279.6</v>
      </c>
      <c r="G15" s="18">
        <v>0.0314</v>
      </c>
      <c r="H15" s="19"/>
      <c r="I15" s="20"/>
      <c r="J15" s="1"/>
    </row>
    <row r="16" spans="1:10" ht="12.75" customHeight="1">
      <c r="A16" s="14"/>
      <c r="B16" s="15" t="s">
        <v>38</v>
      </c>
      <c r="C16" s="11" t="s">
        <v>39</v>
      </c>
      <c r="D16" s="11" t="s">
        <v>40</v>
      </c>
      <c r="E16" s="16">
        <v>44206584</v>
      </c>
      <c r="F16" s="17">
        <v>56562.32</v>
      </c>
      <c r="G16" s="18">
        <v>0.0181</v>
      </c>
      <c r="H16" s="19"/>
      <c r="I16" s="20"/>
      <c r="J16" s="1"/>
    </row>
    <row r="17" spans="1:10" ht="12.75" customHeight="1">
      <c r="A17" s="14"/>
      <c r="B17" s="15" t="s">
        <v>41</v>
      </c>
      <c r="C17" s="11" t="s">
        <v>42</v>
      </c>
      <c r="D17" s="11" t="s">
        <v>40</v>
      </c>
      <c r="E17" s="16">
        <v>7618643</v>
      </c>
      <c r="F17" s="17">
        <v>46496.58</v>
      </c>
      <c r="G17" s="18">
        <v>0.0149</v>
      </c>
      <c r="H17" s="19"/>
      <c r="I17" s="20"/>
      <c r="J17" s="1"/>
    </row>
    <row r="18" spans="1:10" ht="12.75" customHeight="1">
      <c r="A18" s="14"/>
      <c r="B18" s="15" t="s">
        <v>43</v>
      </c>
      <c r="C18" s="11" t="s">
        <v>44</v>
      </c>
      <c r="D18" s="11" t="s">
        <v>40</v>
      </c>
      <c r="E18" s="16">
        <v>4799727</v>
      </c>
      <c r="F18" s="17">
        <v>43617.52</v>
      </c>
      <c r="G18" s="18">
        <v>0.0139</v>
      </c>
      <c r="H18" s="19"/>
      <c r="I18" s="20"/>
      <c r="J18" s="1"/>
    </row>
    <row r="19" spans="1:10" ht="12.75" customHeight="1">
      <c r="A19" s="14"/>
      <c r="B19" s="15" t="s">
        <v>45</v>
      </c>
      <c r="C19" s="11" t="s">
        <v>46</v>
      </c>
      <c r="D19" s="11" t="s">
        <v>40</v>
      </c>
      <c r="E19" s="16">
        <v>2492885</v>
      </c>
      <c r="F19" s="17">
        <v>37804.6</v>
      </c>
      <c r="G19" s="18">
        <v>0.0121</v>
      </c>
      <c r="H19" s="19"/>
      <c r="I19" s="20"/>
      <c r="J19" s="1"/>
    </row>
    <row r="20" spans="1:10" ht="24">
      <c r="A20" s="14"/>
      <c r="B20" s="15" t="s">
        <v>47</v>
      </c>
      <c r="C20" s="11" t="s">
        <v>48</v>
      </c>
      <c r="D20" s="11" t="s">
        <v>49</v>
      </c>
      <c r="E20" s="16">
        <v>7204805</v>
      </c>
      <c r="F20" s="17">
        <v>35415.22</v>
      </c>
      <c r="G20" s="18">
        <v>0.0113</v>
      </c>
      <c r="H20" s="19"/>
      <c r="I20" s="20"/>
      <c r="J20" s="1"/>
    </row>
    <row r="21" spans="1:10" ht="24">
      <c r="A21" s="14"/>
      <c r="B21" s="15" t="s">
        <v>50</v>
      </c>
      <c r="C21" s="11" t="s">
        <v>51</v>
      </c>
      <c r="D21" s="11" t="s">
        <v>49</v>
      </c>
      <c r="E21" s="16">
        <v>3154852</v>
      </c>
      <c r="F21" s="17">
        <v>31015.35</v>
      </c>
      <c r="G21" s="18">
        <v>0.0099</v>
      </c>
      <c r="H21" s="19"/>
      <c r="I21" s="20"/>
      <c r="J21" s="1"/>
    </row>
    <row r="22" spans="1:10" ht="24">
      <c r="A22" s="14"/>
      <c r="B22" s="15" t="s">
        <v>52</v>
      </c>
      <c r="C22" s="11" t="s">
        <v>53</v>
      </c>
      <c r="D22" s="11" t="s">
        <v>49</v>
      </c>
      <c r="E22" s="16">
        <v>665343</v>
      </c>
      <c r="F22" s="17">
        <v>30757.14</v>
      </c>
      <c r="G22" s="18">
        <v>0.0098</v>
      </c>
      <c r="H22" s="19"/>
      <c r="I22" s="20"/>
      <c r="J22" s="1"/>
    </row>
    <row r="23" spans="1:10" ht="12.75" customHeight="1">
      <c r="A23" s="14"/>
      <c r="B23" s="15" t="s">
        <v>54</v>
      </c>
      <c r="C23" s="11" t="s">
        <v>55</v>
      </c>
      <c r="D23" s="11" t="s">
        <v>56</v>
      </c>
      <c r="E23" s="16">
        <v>27087811</v>
      </c>
      <c r="F23" s="17">
        <v>30216.45</v>
      </c>
      <c r="G23" s="18">
        <v>0.0097</v>
      </c>
      <c r="H23" s="19"/>
      <c r="I23" s="20"/>
      <c r="J23" s="1"/>
    </row>
    <row r="24" spans="1:10" ht="24">
      <c r="A24" s="14"/>
      <c r="B24" s="15" t="s">
        <v>57</v>
      </c>
      <c r="C24" s="11" t="s">
        <v>58</v>
      </c>
      <c r="D24" s="11" t="s">
        <v>49</v>
      </c>
      <c r="E24" s="16">
        <v>3032266</v>
      </c>
      <c r="F24" s="17">
        <v>24571.97</v>
      </c>
      <c r="G24" s="18">
        <v>0.0079</v>
      </c>
      <c r="H24" s="19"/>
      <c r="I24" s="20"/>
      <c r="J24" s="1"/>
    </row>
    <row r="25" spans="1:10" ht="12.75" customHeight="1">
      <c r="A25" s="14"/>
      <c r="B25" s="15" t="s">
        <v>59</v>
      </c>
      <c r="C25" s="11" t="s">
        <v>60</v>
      </c>
      <c r="D25" s="11" t="s">
        <v>61</v>
      </c>
      <c r="E25" s="16">
        <v>1226855</v>
      </c>
      <c r="F25" s="17">
        <v>23941.46</v>
      </c>
      <c r="G25" s="18">
        <v>0.0077</v>
      </c>
      <c r="H25" s="19"/>
      <c r="I25" s="20"/>
      <c r="J25" s="1"/>
    </row>
    <row r="26" spans="1:10" ht="12.75" customHeight="1">
      <c r="A26" s="14"/>
      <c r="B26" s="15" t="s">
        <v>62</v>
      </c>
      <c r="C26" s="11" t="s">
        <v>63</v>
      </c>
      <c r="D26" s="11" t="s">
        <v>28</v>
      </c>
      <c r="E26" s="16">
        <v>1602778</v>
      </c>
      <c r="F26" s="17">
        <v>22886.87</v>
      </c>
      <c r="G26" s="18">
        <v>0.0073</v>
      </c>
      <c r="H26" s="19"/>
      <c r="I26" s="20"/>
      <c r="J26" s="1"/>
    </row>
    <row r="27" spans="1:10" ht="24">
      <c r="A27" s="14"/>
      <c r="B27" s="15" t="s">
        <v>64</v>
      </c>
      <c r="C27" s="11" t="s">
        <v>65</v>
      </c>
      <c r="D27" s="11" t="s">
        <v>49</v>
      </c>
      <c r="E27" s="16">
        <v>2518584</v>
      </c>
      <c r="F27" s="17">
        <v>22679.85</v>
      </c>
      <c r="G27" s="18">
        <v>0.0072</v>
      </c>
      <c r="H27" s="19"/>
      <c r="I27" s="20"/>
      <c r="J27" s="1"/>
    </row>
    <row r="28" spans="1:10" ht="12.75" customHeight="1">
      <c r="A28" s="14"/>
      <c r="B28" s="15" t="s">
        <v>66</v>
      </c>
      <c r="C28" s="11" t="s">
        <v>67</v>
      </c>
      <c r="D28" s="11" t="s">
        <v>40</v>
      </c>
      <c r="E28" s="16">
        <v>2995753</v>
      </c>
      <c r="F28" s="17">
        <v>19231.24</v>
      </c>
      <c r="G28" s="18">
        <v>0.0061</v>
      </c>
      <c r="H28" s="19"/>
      <c r="I28" s="20"/>
      <c r="J28" s="1"/>
    </row>
    <row r="29" spans="1:10" ht="12.75" customHeight="1">
      <c r="A29" s="14"/>
      <c r="B29" s="15" t="s">
        <v>68</v>
      </c>
      <c r="C29" s="11" t="s">
        <v>69</v>
      </c>
      <c r="D29" s="11" t="s">
        <v>40</v>
      </c>
      <c r="E29" s="16">
        <v>422587</v>
      </c>
      <c r="F29" s="17">
        <v>18688.28</v>
      </c>
      <c r="G29" s="18">
        <v>0.006</v>
      </c>
      <c r="H29" s="19"/>
      <c r="I29" s="20"/>
      <c r="J29" s="1"/>
    </row>
    <row r="30" spans="1:10" ht="12.75" customHeight="1">
      <c r="A30" s="14"/>
      <c r="B30" s="15" t="s">
        <v>70</v>
      </c>
      <c r="C30" s="11" t="s">
        <v>71</v>
      </c>
      <c r="D30" s="11" t="s">
        <v>28</v>
      </c>
      <c r="E30" s="16">
        <v>417679</v>
      </c>
      <c r="F30" s="17">
        <v>13632</v>
      </c>
      <c r="G30" s="18">
        <v>0.0044</v>
      </c>
      <c r="H30" s="19"/>
      <c r="I30" s="20"/>
      <c r="J30" s="1"/>
    </row>
    <row r="31" spans="1:10" ht="12.75" customHeight="1">
      <c r="A31" s="14"/>
      <c r="B31" s="15" t="s">
        <v>72</v>
      </c>
      <c r="C31" s="11" t="s">
        <v>73</v>
      </c>
      <c r="D31" s="11" t="s">
        <v>74</v>
      </c>
      <c r="E31" s="16">
        <v>27087811</v>
      </c>
      <c r="F31" s="17">
        <v>8410.77</v>
      </c>
      <c r="G31" s="18">
        <v>0.0027</v>
      </c>
      <c r="H31" s="19"/>
      <c r="I31" s="20"/>
      <c r="J31" s="1"/>
    </row>
    <row r="32" spans="1:10" ht="12.75" customHeight="1">
      <c r="A32" s="14"/>
      <c r="B32" s="15" t="s">
        <v>75</v>
      </c>
      <c r="C32" s="11" t="s">
        <v>76</v>
      </c>
      <c r="D32" s="11" t="s">
        <v>15</v>
      </c>
      <c r="E32" s="16">
        <v>80159</v>
      </c>
      <c r="F32" s="17">
        <v>3393.41</v>
      </c>
      <c r="G32" s="18">
        <v>0.0011</v>
      </c>
      <c r="H32" s="19"/>
      <c r="I32" s="20"/>
      <c r="J32" s="1"/>
    </row>
    <row r="33" spans="1:10" ht="12.75" customHeight="1">
      <c r="A33" s="14"/>
      <c r="B33" s="15"/>
      <c r="C33" s="11"/>
      <c r="D33" s="11"/>
      <c r="E33" s="16"/>
      <c r="F33" s="17"/>
      <c r="G33" s="18"/>
      <c r="H33" s="19"/>
      <c r="I33" s="20"/>
      <c r="J33" s="1"/>
    </row>
    <row r="34" spans="1:10" ht="12.75" customHeight="1">
      <c r="A34" s="14"/>
      <c r="B34" s="21" t="s">
        <v>79</v>
      </c>
      <c r="C34" s="11"/>
      <c r="D34" s="11"/>
      <c r="E34" s="16"/>
      <c r="F34" s="17"/>
      <c r="G34" s="18"/>
      <c r="H34" s="19"/>
      <c r="I34" s="20"/>
      <c r="J34" s="1"/>
    </row>
    <row r="35" spans="1:10" ht="12.75" customHeight="1">
      <c r="A35" s="14"/>
      <c r="B35" s="15" t="s">
        <v>80</v>
      </c>
      <c r="C35" s="11" t="s">
        <v>81</v>
      </c>
      <c r="D35" s="11" t="s">
        <v>82</v>
      </c>
      <c r="E35" s="16">
        <v>1273000</v>
      </c>
      <c r="F35" s="17">
        <v>29674.27</v>
      </c>
      <c r="G35" s="18">
        <v>0.0095</v>
      </c>
      <c r="H35" s="19"/>
      <c r="I35" s="20"/>
      <c r="J35" s="1"/>
    </row>
    <row r="36" spans="1:10" ht="12.75" customHeight="1">
      <c r="A36" s="14"/>
      <c r="B36" s="15" t="s">
        <v>83</v>
      </c>
      <c r="C36" s="11" t="s">
        <v>84</v>
      </c>
      <c r="D36" s="11" t="s">
        <v>15</v>
      </c>
      <c r="E36" s="16">
        <v>461250</v>
      </c>
      <c r="F36" s="17">
        <v>25907.26</v>
      </c>
      <c r="G36" s="18">
        <v>0.0083</v>
      </c>
      <c r="H36" s="19"/>
      <c r="I36" s="20"/>
      <c r="J36" s="1"/>
    </row>
    <row r="37" spans="1:10" ht="12.75" customHeight="1">
      <c r="A37" s="14"/>
      <c r="B37" s="15" t="s">
        <v>85</v>
      </c>
      <c r="C37" s="11" t="s">
        <v>86</v>
      </c>
      <c r="D37" s="11" t="s">
        <v>23</v>
      </c>
      <c r="E37" s="16">
        <v>907200</v>
      </c>
      <c r="F37" s="17">
        <v>15720.42</v>
      </c>
      <c r="G37" s="18">
        <v>0.005</v>
      </c>
      <c r="H37" s="19"/>
      <c r="I37" s="20"/>
      <c r="J37" s="1"/>
    </row>
    <row r="38" spans="1:10" ht="12.75" customHeight="1">
      <c r="A38" s="14"/>
      <c r="B38" s="15" t="s">
        <v>87</v>
      </c>
      <c r="C38" s="11" t="s">
        <v>88</v>
      </c>
      <c r="D38" s="11" t="s">
        <v>37</v>
      </c>
      <c r="E38" s="16">
        <v>137000</v>
      </c>
      <c r="F38" s="17">
        <v>11360.25</v>
      </c>
      <c r="G38" s="18">
        <v>0.0036</v>
      </c>
      <c r="H38" s="19"/>
      <c r="I38" s="20"/>
      <c r="J38" s="1"/>
    </row>
    <row r="39" spans="1:10" ht="12.75" customHeight="1">
      <c r="A39" s="14"/>
      <c r="B39" s="15" t="s">
        <v>89</v>
      </c>
      <c r="C39" s="11" t="s">
        <v>90</v>
      </c>
      <c r="D39" s="11" t="s">
        <v>23</v>
      </c>
      <c r="E39" s="16">
        <v>447300</v>
      </c>
      <c r="F39" s="17">
        <v>4776.94</v>
      </c>
      <c r="G39" s="18">
        <v>0.0015</v>
      </c>
      <c r="H39" s="19"/>
      <c r="I39" s="20"/>
      <c r="J39" s="1"/>
    </row>
    <row r="40" spans="1:10" ht="12.75" customHeight="1">
      <c r="A40" s="14"/>
      <c r="B40" s="15" t="s">
        <v>91</v>
      </c>
      <c r="C40" s="11" t="s">
        <v>92</v>
      </c>
      <c r="D40" s="11" t="s">
        <v>28</v>
      </c>
      <c r="E40" s="16">
        <v>331800</v>
      </c>
      <c r="F40" s="17">
        <v>3655.94</v>
      </c>
      <c r="G40" s="18">
        <v>0.0012</v>
      </c>
      <c r="H40" s="19"/>
      <c r="I40" s="20"/>
      <c r="J40" s="1"/>
    </row>
    <row r="41" spans="1:10" ht="12.75" customHeight="1">
      <c r="A41" s="14"/>
      <c r="B41" s="15" t="s">
        <v>93</v>
      </c>
      <c r="C41" s="11" t="s">
        <v>94</v>
      </c>
      <c r="D41" s="11" t="s">
        <v>18</v>
      </c>
      <c r="E41" s="16">
        <v>132600</v>
      </c>
      <c r="F41" s="17">
        <v>3395.02</v>
      </c>
      <c r="G41" s="18">
        <v>0.0011</v>
      </c>
      <c r="H41" s="19"/>
      <c r="I41" s="20"/>
      <c r="J41" s="1"/>
    </row>
    <row r="42" spans="1:10" ht="12.75" customHeight="1">
      <c r="A42" s="14"/>
      <c r="B42" s="15" t="s">
        <v>95</v>
      </c>
      <c r="C42" s="11" t="s">
        <v>96</v>
      </c>
      <c r="D42" s="11" t="s">
        <v>97</v>
      </c>
      <c r="E42" s="16">
        <v>399950</v>
      </c>
      <c r="F42" s="22">
        <v>2995.63</v>
      </c>
      <c r="G42" s="23">
        <v>0.001</v>
      </c>
      <c r="H42" s="19"/>
      <c r="I42" s="20"/>
      <c r="J42" s="1"/>
    </row>
    <row r="43" spans="1:10" ht="12.75" customHeight="1">
      <c r="A43" s="14"/>
      <c r="B43" s="15" t="s">
        <v>77</v>
      </c>
      <c r="C43" s="11" t="s">
        <v>78</v>
      </c>
      <c r="D43" s="11" t="s">
        <v>28</v>
      </c>
      <c r="E43" s="16">
        <v>56525</v>
      </c>
      <c r="F43" s="17">
        <v>1812.13</v>
      </c>
      <c r="G43" s="18">
        <v>0.0006</v>
      </c>
      <c r="H43" s="19"/>
      <c r="I43" s="20"/>
      <c r="J43" s="1"/>
    </row>
    <row r="44" spans="1:10" ht="12.75" customHeight="1">
      <c r="A44" s="14"/>
      <c r="B44" s="15" t="s">
        <v>98</v>
      </c>
      <c r="C44" s="11" t="s">
        <v>99</v>
      </c>
      <c r="D44" s="11" t="s">
        <v>37</v>
      </c>
      <c r="E44" s="16">
        <v>391875</v>
      </c>
      <c r="F44" s="22">
        <v>1649.01</v>
      </c>
      <c r="G44" s="23">
        <v>0.0005</v>
      </c>
      <c r="H44" s="19"/>
      <c r="I44" s="20"/>
      <c r="J44" s="1"/>
    </row>
    <row r="45" spans="1:10" ht="12.75" customHeight="1">
      <c r="A45" s="14"/>
      <c r="B45" s="15" t="s">
        <v>100</v>
      </c>
      <c r="C45" s="11" t="s">
        <v>101</v>
      </c>
      <c r="D45" s="11" t="s">
        <v>102</v>
      </c>
      <c r="E45" s="16">
        <v>1035000</v>
      </c>
      <c r="F45" s="22">
        <v>1440.72</v>
      </c>
      <c r="G45" s="23">
        <v>0.0005</v>
      </c>
      <c r="H45" s="19"/>
      <c r="I45" s="20"/>
      <c r="J45" s="1"/>
    </row>
    <row r="46" spans="1:10" ht="12.75" customHeight="1">
      <c r="A46" s="14"/>
      <c r="B46" s="15" t="s">
        <v>103</v>
      </c>
      <c r="C46" s="11" t="s">
        <v>104</v>
      </c>
      <c r="D46" s="11" t="s">
        <v>105</v>
      </c>
      <c r="E46" s="16">
        <v>93500</v>
      </c>
      <c r="F46" s="22">
        <v>466.75</v>
      </c>
      <c r="G46" s="23">
        <v>0.0001</v>
      </c>
      <c r="H46" s="19"/>
      <c r="I46" s="20"/>
      <c r="J46" s="1"/>
    </row>
    <row r="47" spans="1:10" ht="12.75" customHeight="1">
      <c r="A47" s="14"/>
      <c r="B47" s="15"/>
      <c r="C47" s="11"/>
      <c r="D47" s="11"/>
      <c r="E47" s="16"/>
      <c r="F47" s="24"/>
      <c r="G47" s="18"/>
      <c r="H47" s="19"/>
      <c r="I47" s="20"/>
      <c r="J47" s="1"/>
    </row>
    <row r="48" spans="1:10" ht="12.75" customHeight="1">
      <c r="A48" s="1"/>
      <c r="B48" s="10" t="s">
        <v>106</v>
      </c>
      <c r="C48" s="11"/>
      <c r="D48" s="11"/>
      <c r="E48" s="11"/>
      <c r="F48" s="25">
        <f>SUM(F7:F46)</f>
        <v>2178894.5399999996</v>
      </c>
      <c r="G48" s="26">
        <f>SUM(G7:G46)</f>
        <v>0.6964999999999999</v>
      </c>
      <c r="H48" s="27"/>
      <c r="I48" s="28"/>
      <c r="J48" s="1"/>
    </row>
    <row r="49" spans="1:10" ht="12.75" customHeight="1">
      <c r="A49" s="1"/>
      <c r="B49" s="29" t="s">
        <v>107</v>
      </c>
      <c r="C49" s="30"/>
      <c r="D49" s="30"/>
      <c r="E49" s="30"/>
      <c r="F49" s="31" t="s">
        <v>108</v>
      </c>
      <c r="G49" s="27" t="s">
        <v>108</v>
      </c>
      <c r="H49" s="27"/>
      <c r="I49" s="28"/>
      <c r="J49" s="1"/>
    </row>
    <row r="50" spans="1:10" ht="12.75" customHeight="1">
      <c r="A50" s="1"/>
      <c r="B50" s="29" t="s">
        <v>106</v>
      </c>
      <c r="C50" s="30"/>
      <c r="D50" s="30"/>
      <c r="E50" s="30"/>
      <c r="F50" s="27" t="s">
        <v>108</v>
      </c>
      <c r="G50" s="27" t="s">
        <v>108</v>
      </c>
      <c r="H50" s="27"/>
      <c r="I50" s="28"/>
      <c r="J50" s="1"/>
    </row>
    <row r="51" spans="1:10" ht="12.75" customHeight="1">
      <c r="A51" s="1"/>
      <c r="B51" s="29" t="s">
        <v>109</v>
      </c>
      <c r="C51" s="32"/>
      <c r="D51" s="30"/>
      <c r="E51" s="32"/>
      <c r="F51" s="25">
        <v>2178894.54</v>
      </c>
      <c r="G51" s="26">
        <v>0.6965</v>
      </c>
      <c r="H51" s="27"/>
      <c r="I51" s="28"/>
      <c r="J51" s="1"/>
    </row>
    <row r="52" spans="1:10" ht="12.75" customHeight="1">
      <c r="A52" s="1"/>
      <c r="B52" s="10" t="s">
        <v>110</v>
      </c>
      <c r="C52" s="11"/>
      <c r="D52" s="11"/>
      <c r="E52" s="11"/>
      <c r="F52" s="11"/>
      <c r="G52" s="11"/>
      <c r="H52" s="12"/>
      <c r="I52" s="13"/>
      <c r="J52" s="1"/>
    </row>
    <row r="53" spans="1:10" ht="12.75" customHeight="1">
      <c r="A53" s="1"/>
      <c r="B53" s="10" t="s">
        <v>12</v>
      </c>
      <c r="C53" s="11"/>
      <c r="D53" s="11"/>
      <c r="E53" s="11"/>
      <c r="F53" s="1"/>
      <c r="G53" s="12"/>
      <c r="H53" s="12"/>
      <c r="I53" s="13"/>
      <c r="J53" s="1"/>
    </row>
    <row r="54" spans="1:10" ht="24">
      <c r="A54" s="14"/>
      <c r="B54" s="15" t="s">
        <v>111</v>
      </c>
      <c r="C54" s="11" t="s">
        <v>112</v>
      </c>
      <c r="D54" s="11" t="s">
        <v>113</v>
      </c>
      <c r="E54" s="16">
        <v>715349</v>
      </c>
      <c r="F54" s="17">
        <v>166998.97</v>
      </c>
      <c r="G54" s="18">
        <v>0.0534</v>
      </c>
      <c r="H54" s="19"/>
      <c r="I54" s="20"/>
      <c r="J54" s="1"/>
    </row>
    <row r="55" spans="1:10" ht="24">
      <c r="A55" s="14"/>
      <c r="B55" s="15" t="s">
        <v>114</v>
      </c>
      <c r="C55" s="11" t="s">
        <v>115</v>
      </c>
      <c r="D55" s="11" t="s">
        <v>113</v>
      </c>
      <c r="E55" s="16">
        <v>1803567</v>
      </c>
      <c r="F55" s="17">
        <v>149548.28</v>
      </c>
      <c r="G55" s="18">
        <v>0.0478</v>
      </c>
      <c r="H55" s="19"/>
      <c r="I55" s="20"/>
      <c r="J55" s="1"/>
    </row>
    <row r="56" spans="1:10" ht="12.75" customHeight="1">
      <c r="A56" s="14"/>
      <c r="B56" s="15" t="s">
        <v>116</v>
      </c>
      <c r="C56" s="11" t="s">
        <v>117</v>
      </c>
      <c r="D56" s="11" t="s">
        <v>118</v>
      </c>
      <c r="E56" s="16">
        <v>1285533</v>
      </c>
      <c r="F56" s="17">
        <v>107766.66</v>
      </c>
      <c r="G56" s="18">
        <v>0.0344</v>
      </c>
      <c r="H56" s="19"/>
      <c r="I56" s="20"/>
      <c r="J56" s="1"/>
    </row>
    <row r="57" spans="1:10" ht="12.75" customHeight="1">
      <c r="A57" s="14"/>
      <c r="B57" s="15" t="s">
        <v>119</v>
      </c>
      <c r="C57" s="11" t="s">
        <v>120</v>
      </c>
      <c r="D57" s="11" t="s">
        <v>113</v>
      </c>
      <c r="E57" s="16">
        <v>591056</v>
      </c>
      <c r="F57" s="17">
        <v>100962.19</v>
      </c>
      <c r="G57" s="18">
        <v>0.0323</v>
      </c>
      <c r="H57" s="19"/>
      <c r="I57" s="20"/>
      <c r="J57" s="1"/>
    </row>
    <row r="58" spans="1:10" ht="12.75" customHeight="1">
      <c r="A58" s="1"/>
      <c r="B58" s="10" t="s">
        <v>106</v>
      </c>
      <c r="C58" s="11"/>
      <c r="D58" s="11"/>
      <c r="E58" s="11"/>
      <c r="F58" s="25">
        <f>SUM(F54:F57)</f>
        <v>525276.1000000001</v>
      </c>
      <c r="G58" s="26">
        <f>SUM(G54:G57)</f>
        <v>0.1679</v>
      </c>
      <c r="H58" s="27"/>
      <c r="I58" s="28"/>
      <c r="J58" s="1"/>
    </row>
    <row r="59" spans="1:10" ht="12.75" customHeight="1">
      <c r="A59" s="1"/>
      <c r="B59" s="29" t="s">
        <v>107</v>
      </c>
      <c r="C59" s="30"/>
      <c r="D59" s="30"/>
      <c r="E59" s="30"/>
      <c r="F59" s="27"/>
      <c r="G59" s="27"/>
      <c r="H59" s="27"/>
      <c r="I59" s="28"/>
      <c r="J59" s="1"/>
    </row>
    <row r="60" spans="1:10" ht="12.75" customHeight="1">
      <c r="A60" s="14"/>
      <c r="B60" s="15" t="s">
        <v>121</v>
      </c>
      <c r="C60" s="11" t="s">
        <v>122</v>
      </c>
      <c r="D60" s="11" t="s">
        <v>123</v>
      </c>
      <c r="E60" s="16">
        <v>142519</v>
      </c>
      <c r="F60" s="17">
        <v>17005.15</v>
      </c>
      <c r="G60" s="18">
        <v>0.0054</v>
      </c>
      <c r="H60" s="19"/>
      <c r="I60" s="20"/>
      <c r="J60" s="1"/>
    </row>
    <row r="61" spans="1:10" ht="12.75" customHeight="1">
      <c r="A61" s="1"/>
      <c r="B61" s="29" t="s">
        <v>106</v>
      </c>
      <c r="C61" s="30"/>
      <c r="D61" s="30"/>
      <c r="E61" s="30"/>
      <c r="F61" s="33">
        <f>F60</f>
        <v>17005.15</v>
      </c>
      <c r="G61" s="26">
        <f>G60</f>
        <v>0.0054</v>
      </c>
      <c r="H61" s="27"/>
      <c r="I61" s="28"/>
      <c r="J61" s="1"/>
    </row>
    <row r="62" spans="1:10" ht="12.75" customHeight="1">
      <c r="A62" s="1"/>
      <c r="B62" s="29" t="s">
        <v>109</v>
      </c>
      <c r="C62" s="32"/>
      <c r="D62" s="30"/>
      <c r="E62" s="32"/>
      <c r="F62" s="25">
        <v>542281.25</v>
      </c>
      <c r="G62" s="26">
        <f>+G58+G60</f>
        <v>0.17329999999999998</v>
      </c>
      <c r="H62" s="27"/>
      <c r="I62" s="28"/>
      <c r="J62" s="1"/>
    </row>
    <row r="63" spans="1:10" ht="12.75" customHeight="1">
      <c r="A63" s="1"/>
      <c r="B63" s="10" t="s">
        <v>124</v>
      </c>
      <c r="C63" s="11"/>
      <c r="D63" s="11"/>
      <c r="E63" s="11"/>
      <c r="F63" s="11"/>
      <c r="G63" s="11"/>
      <c r="H63" s="12"/>
      <c r="I63" s="13"/>
      <c r="J63" s="1"/>
    </row>
    <row r="64" spans="1:10" ht="12.75" customHeight="1">
      <c r="A64" s="1"/>
      <c r="B64" s="10" t="s">
        <v>125</v>
      </c>
      <c r="C64" s="11"/>
      <c r="D64" s="11"/>
      <c r="E64" s="11"/>
      <c r="F64" s="1"/>
      <c r="G64" s="12"/>
      <c r="H64" s="12"/>
      <c r="I64" s="13"/>
      <c r="J64" s="1"/>
    </row>
    <row r="65" spans="1:10" ht="12.75" customHeight="1">
      <c r="A65" s="14"/>
      <c r="B65" s="15" t="s">
        <v>126</v>
      </c>
      <c r="C65" s="11" t="s">
        <v>127</v>
      </c>
      <c r="D65" s="11" t="s">
        <v>128</v>
      </c>
      <c r="E65" s="16">
        <v>500</v>
      </c>
      <c r="F65" s="17">
        <v>2421.13</v>
      </c>
      <c r="G65" s="18">
        <v>0.0008</v>
      </c>
      <c r="H65" s="34">
        <v>0.0725</v>
      </c>
      <c r="I65" s="20"/>
      <c r="J65" s="1"/>
    </row>
    <row r="66" spans="1:10" ht="12.75" customHeight="1">
      <c r="A66" s="14"/>
      <c r="B66" s="15" t="s">
        <v>129</v>
      </c>
      <c r="C66" s="11" t="s">
        <v>130</v>
      </c>
      <c r="D66" s="11" t="s">
        <v>131</v>
      </c>
      <c r="E66" s="16">
        <v>500</v>
      </c>
      <c r="F66" s="17">
        <v>2388.04</v>
      </c>
      <c r="G66" s="18">
        <v>0.0008</v>
      </c>
      <c r="H66" s="34">
        <v>0.0744</v>
      </c>
      <c r="I66" s="20"/>
      <c r="J66" s="1"/>
    </row>
    <row r="67" spans="1:10" ht="12.75" customHeight="1">
      <c r="A67" s="14"/>
      <c r="B67" s="15" t="s">
        <v>132</v>
      </c>
      <c r="C67" s="11" t="s">
        <v>133</v>
      </c>
      <c r="D67" s="11" t="s">
        <v>134</v>
      </c>
      <c r="E67" s="16">
        <v>500</v>
      </c>
      <c r="F67" s="17">
        <v>2384.82</v>
      </c>
      <c r="G67" s="18">
        <v>0.0008</v>
      </c>
      <c r="H67" s="34">
        <v>0.0747</v>
      </c>
      <c r="I67" s="20"/>
      <c r="J67" s="1"/>
    </row>
    <row r="68" spans="1:10" ht="12.75" customHeight="1">
      <c r="A68" s="14"/>
      <c r="B68" s="15" t="s">
        <v>135</v>
      </c>
      <c r="C68" s="11" t="s">
        <v>136</v>
      </c>
      <c r="D68" s="11" t="s">
        <v>137</v>
      </c>
      <c r="E68" s="16">
        <v>500</v>
      </c>
      <c r="F68" s="17">
        <v>2382.02</v>
      </c>
      <c r="G68" s="18">
        <v>0.0008</v>
      </c>
      <c r="H68" s="34">
        <v>0.0744</v>
      </c>
      <c r="I68" s="20"/>
      <c r="J68" s="1"/>
    </row>
    <row r="69" spans="1:10" ht="12.75" customHeight="1">
      <c r="A69" s="14"/>
      <c r="B69" s="15" t="s">
        <v>138</v>
      </c>
      <c r="C69" s="11" t="s">
        <v>139</v>
      </c>
      <c r="D69" s="11" t="s">
        <v>134</v>
      </c>
      <c r="E69" s="16">
        <v>500</v>
      </c>
      <c r="F69" s="17">
        <v>2377.33</v>
      </c>
      <c r="G69" s="18">
        <v>0.0008</v>
      </c>
      <c r="H69" s="34">
        <v>0.07415</v>
      </c>
      <c r="I69" s="20"/>
      <c r="J69" s="1"/>
    </row>
    <row r="70" spans="1:10" ht="12.75" customHeight="1">
      <c r="A70" s="14"/>
      <c r="B70" s="15" t="s">
        <v>140</v>
      </c>
      <c r="C70" s="11" t="s">
        <v>141</v>
      </c>
      <c r="D70" s="11" t="s">
        <v>134</v>
      </c>
      <c r="E70" s="16">
        <v>500</v>
      </c>
      <c r="F70" s="17">
        <v>2355.22</v>
      </c>
      <c r="G70" s="18">
        <v>0.0008</v>
      </c>
      <c r="H70" s="34">
        <v>0.07555</v>
      </c>
      <c r="I70" s="20"/>
      <c r="J70" s="1"/>
    </row>
    <row r="71" spans="1:10" ht="12.75" customHeight="1">
      <c r="A71" s="1"/>
      <c r="B71" s="10" t="s">
        <v>106</v>
      </c>
      <c r="C71" s="11"/>
      <c r="D71" s="11"/>
      <c r="E71" s="11"/>
      <c r="F71" s="25">
        <v>14308.56</v>
      </c>
      <c r="G71" s="26">
        <v>0.0048</v>
      </c>
      <c r="H71" s="27"/>
      <c r="I71" s="28"/>
      <c r="J71" s="1"/>
    </row>
    <row r="72" spans="1:10" ht="12.75" customHeight="1">
      <c r="A72" s="1"/>
      <c r="B72" s="10" t="s">
        <v>142</v>
      </c>
      <c r="C72" s="11"/>
      <c r="D72" s="11"/>
      <c r="E72" s="11"/>
      <c r="F72" s="1"/>
      <c r="G72" s="12"/>
      <c r="H72" s="12"/>
      <c r="I72" s="13"/>
      <c r="J72" s="1"/>
    </row>
    <row r="73" spans="1:10" ht="12.75" customHeight="1">
      <c r="A73" s="14"/>
      <c r="B73" s="15" t="s">
        <v>143</v>
      </c>
      <c r="C73" s="11" t="s">
        <v>144</v>
      </c>
      <c r="D73" s="11" t="s">
        <v>134</v>
      </c>
      <c r="E73" s="16">
        <v>500</v>
      </c>
      <c r="F73" s="17">
        <v>2366.25</v>
      </c>
      <c r="G73" s="18">
        <v>0.0008</v>
      </c>
      <c r="H73" s="34">
        <v>0.076695</v>
      </c>
      <c r="I73" s="20"/>
      <c r="J73" s="1"/>
    </row>
    <row r="74" spans="1:10" ht="12.75" customHeight="1">
      <c r="A74" s="1"/>
      <c r="B74" s="10" t="s">
        <v>106</v>
      </c>
      <c r="C74" s="11"/>
      <c r="D74" s="11"/>
      <c r="E74" s="11"/>
      <c r="F74" s="25">
        <v>2366.25</v>
      </c>
      <c r="G74" s="26">
        <v>0.0008</v>
      </c>
      <c r="H74" s="27"/>
      <c r="I74" s="28"/>
      <c r="J74" s="1"/>
    </row>
    <row r="75" spans="1:10" ht="12.75" customHeight="1">
      <c r="A75" s="1"/>
      <c r="B75" s="29" t="s">
        <v>109</v>
      </c>
      <c r="C75" s="32"/>
      <c r="D75" s="30"/>
      <c r="E75" s="32"/>
      <c r="F75" s="25">
        <v>16674.81</v>
      </c>
      <c r="G75" s="26">
        <f>+G71+G74</f>
        <v>0.0056</v>
      </c>
      <c r="H75" s="27"/>
      <c r="I75" s="28"/>
      <c r="J75" s="1"/>
    </row>
    <row r="76" spans="1:10" ht="12.75" customHeight="1">
      <c r="A76" s="1"/>
      <c r="B76" s="10" t="s">
        <v>145</v>
      </c>
      <c r="C76" s="11"/>
      <c r="D76" s="11"/>
      <c r="E76" s="11"/>
      <c r="F76" s="11"/>
      <c r="G76" s="11"/>
      <c r="H76" s="12"/>
      <c r="I76" s="13"/>
      <c r="J76" s="1"/>
    </row>
    <row r="77" spans="1:10" ht="12.75" customHeight="1">
      <c r="A77" s="1"/>
      <c r="B77" s="10" t="s">
        <v>146</v>
      </c>
      <c r="C77" s="11"/>
      <c r="D77" s="35" t="s">
        <v>147</v>
      </c>
      <c r="E77" s="11"/>
      <c r="F77" s="1"/>
      <c r="G77" s="12"/>
      <c r="H77" s="12"/>
      <c r="I77" s="13"/>
      <c r="J77" s="1"/>
    </row>
    <row r="78" spans="1:12" ht="12.75" customHeight="1">
      <c r="A78" s="14"/>
      <c r="B78" s="15" t="s">
        <v>148</v>
      </c>
      <c r="C78" s="11"/>
      <c r="D78" s="36" t="s">
        <v>149</v>
      </c>
      <c r="E78" s="37"/>
      <c r="F78" s="17">
        <v>4950</v>
      </c>
      <c r="G78" s="38">
        <v>0.0015819622604909937</v>
      </c>
      <c r="H78" s="34">
        <v>0.05126404494</v>
      </c>
      <c r="I78" s="20"/>
      <c r="J78" s="38"/>
      <c r="K78" s="38"/>
      <c r="L78" s="39"/>
    </row>
    <row r="79" spans="1:12" ht="12.75" customHeight="1">
      <c r="A79" s="14"/>
      <c r="B79" s="15" t="s">
        <v>150</v>
      </c>
      <c r="C79" s="11"/>
      <c r="D79" s="36" t="s">
        <v>149</v>
      </c>
      <c r="E79" s="37"/>
      <c r="F79" s="17">
        <v>2475</v>
      </c>
      <c r="G79" s="38">
        <v>0.0007909811302454969</v>
      </c>
      <c r="H79" s="34">
        <v>0.04770529494</v>
      </c>
      <c r="I79" s="20"/>
      <c r="J79" s="38"/>
      <c r="K79" s="38"/>
      <c r="L79" s="39"/>
    </row>
    <row r="80" spans="1:12" ht="12.75" customHeight="1">
      <c r="A80" s="14"/>
      <c r="B80" s="15" t="s">
        <v>151</v>
      </c>
      <c r="C80" s="11"/>
      <c r="D80" s="36" t="s">
        <v>149</v>
      </c>
      <c r="E80" s="37"/>
      <c r="F80" s="17">
        <v>2475</v>
      </c>
      <c r="G80" s="38">
        <v>0.0007909811302454969</v>
      </c>
      <c r="H80" s="34">
        <v>0.05126404494</v>
      </c>
      <c r="I80" s="20"/>
      <c r="J80" s="38"/>
      <c r="K80" s="38"/>
      <c r="L80" s="39"/>
    </row>
    <row r="81" spans="1:12" ht="12.75" customHeight="1">
      <c r="A81" s="14"/>
      <c r="B81" s="15" t="s">
        <v>152</v>
      </c>
      <c r="C81" s="11"/>
      <c r="D81" s="36" t="s">
        <v>149</v>
      </c>
      <c r="E81" s="37"/>
      <c r="F81" s="17">
        <v>2475</v>
      </c>
      <c r="G81" s="38">
        <v>0.0007909811302454969</v>
      </c>
      <c r="H81" s="34">
        <v>0.05126404494</v>
      </c>
      <c r="I81" s="20"/>
      <c r="J81" s="38"/>
      <c r="K81" s="38"/>
      <c r="L81" s="39"/>
    </row>
    <row r="82" spans="1:12" ht="12.75" customHeight="1">
      <c r="A82" s="14"/>
      <c r="B82" s="15" t="s">
        <v>153</v>
      </c>
      <c r="C82" s="11"/>
      <c r="D82" s="36" t="s">
        <v>149</v>
      </c>
      <c r="E82" s="37"/>
      <c r="F82" s="17">
        <v>2475</v>
      </c>
      <c r="G82" s="38">
        <v>0.0007909811302454969</v>
      </c>
      <c r="H82" s="34">
        <v>0.04770529494</v>
      </c>
      <c r="I82" s="20"/>
      <c r="J82" s="38"/>
      <c r="K82" s="38"/>
      <c r="L82" s="39"/>
    </row>
    <row r="83" spans="1:12" ht="12.75" customHeight="1">
      <c r="A83" s="14"/>
      <c r="B83" s="15" t="s">
        <v>154</v>
      </c>
      <c r="C83" s="11"/>
      <c r="D83" s="36" t="s">
        <v>149</v>
      </c>
      <c r="E83" s="37"/>
      <c r="F83" s="17">
        <v>2475</v>
      </c>
      <c r="G83" s="38">
        <v>0.0007909811302454969</v>
      </c>
      <c r="H83" s="34">
        <v>0.04770529494</v>
      </c>
      <c r="I83" s="20"/>
      <c r="J83" s="38"/>
      <c r="K83" s="38"/>
      <c r="L83" s="39"/>
    </row>
    <row r="84" spans="1:12" ht="12.75" customHeight="1">
      <c r="A84" s="14"/>
      <c r="B84" s="15" t="s">
        <v>155</v>
      </c>
      <c r="C84" s="11"/>
      <c r="D84" s="36" t="s">
        <v>149</v>
      </c>
      <c r="E84" s="37"/>
      <c r="F84" s="17">
        <v>491</v>
      </c>
      <c r="G84" s="38">
        <v>0.00015691787270728848</v>
      </c>
      <c r="H84" s="34">
        <v>0.03382123175</v>
      </c>
      <c r="I84" s="20"/>
      <c r="J84" s="38"/>
      <c r="K84" s="38"/>
      <c r="L84" s="39"/>
    </row>
    <row r="85" spans="1:12" ht="12.75" customHeight="1">
      <c r="A85" s="14"/>
      <c r="B85" s="15" t="s">
        <v>156</v>
      </c>
      <c r="C85" s="11"/>
      <c r="D85" s="36" t="s">
        <v>149</v>
      </c>
      <c r="E85" s="37"/>
      <c r="F85" s="17">
        <v>491</v>
      </c>
      <c r="G85" s="38">
        <v>0.00015691787270728848</v>
      </c>
      <c r="H85" s="34">
        <v>0.03382123175</v>
      </c>
      <c r="I85" s="20"/>
      <c r="J85" s="38"/>
      <c r="K85" s="38"/>
      <c r="L85" s="39"/>
    </row>
    <row r="86" spans="1:12" ht="12.75" customHeight="1">
      <c r="A86" s="14"/>
      <c r="B86" s="15" t="s">
        <v>157</v>
      </c>
      <c r="C86" s="11"/>
      <c r="D86" s="36" t="s">
        <v>149</v>
      </c>
      <c r="E86" s="37"/>
      <c r="F86" s="17">
        <v>491</v>
      </c>
      <c r="G86" s="38">
        <v>0.00015691787270728848</v>
      </c>
      <c r="H86" s="34">
        <v>0.03717468936</v>
      </c>
      <c r="I86" s="20"/>
      <c r="J86" s="38"/>
      <c r="K86" s="38"/>
      <c r="L86" s="39"/>
    </row>
    <row r="87" spans="1:12" ht="12.75" customHeight="1">
      <c r="A87" s="14"/>
      <c r="B87" s="15" t="s">
        <v>158</v>
      </c>
      <c r="C87" s="11"/>
      <c r="D87" s="36" t="s">
        <v>149</v>
      </c>
      <c r="E87" s="37"/>
      <c r="F87" s="17">
        <v>491</v>
      </c>
      <c r="G87" s="38">
        <v>0.00015691787270728848</v>
      </c>
      <c r="H87" s="34">
        <v>0.03717468936</v>
      </c>
      <c r="I87" s="20"/>
      <c r="J87" s="38"/>
      <c r="K87" s="38"/>
      <c r="L87" s="39"/>
    </row>
    <row r="88" spans="1:12" ht="12.75" customHeight="1">
      <c r="A88" s="14"/>
      <c r="B88" s="15" t="s">
        <v>159</v>
      </c>
      <c r="C88" s="11"/>
      <c r="D88" s="36" t="s">
        <v>149</v>
      </c>
      <c r="E88" s="37"/>
      <c r="F88" s="17">
        <v>491</v>
      </c>
      <c r="G88" s="38">
        <v>0.00015691787270728848</v>
      </c>
      <c r="H88" s="34">
        <v>0.03717468936</v>
      </c>
      <c r="I88" s="20"/>
      <c r="J88" s="38"/>
      <c r="K88" s="38"/>
      <c r="L88" s="39"/>
    </row>
    <row r="89" spans="1:12" ht="12.75" customHeight="1">
      <c r="A89" s="14"/>
      <c r="B89" s="15" t="s">
        <v>160</v>
      </c>
      <c r="C89" s="11"/>
      <c r="D89" s="36" t="s">
        <v>149</v>
      </c>
      <c r="E89" s="37"/>
      <c r="F89" s="17">
        <v>491</v>
      </c>
      <c r="G89" s="38">
        <v>0.00015691787270728848</v>
      </c>
      <c r="H89" s="34">
        <v>0.0365</v>
      </c>
      <c r="I89" s="20"/>
      <c r="J89" s="38"/>
      <c r="K89" s="38"/>
      <c r="L89" s="39"/>
    </row>
    <row r="90" spans="1:12" ht="12.75" customHeight="1">
      <c r="A90" s="14"/>
      <c r="B90" s="15" t="s">
        <v>161</v>
      </c>
      <c r="C90" s="11"/>
      <c r="D90" s="36" t="s">
        <v>149</v>
      </c>
      <c r="E90" s="37"/>
      <c r="F90" s="17">
        <v>491</v>
      </c>
      <c r="G90" s="38">
        <v>0.00015691787270728848</v>
      </c>
      <c r="H90" s="34">
        <v>0.0365</v>
      </c>
      <c r="I90" s="20"/>
      <c r="J90" s="38"/>
      <c r="K90" s="38"/>
      <c r="L90" s="39"/>
    </row>
    <row r="91" spans="1:12" ht="12.75" customHeight="1">
      <c r="A91" s="14"/>
      <c r="B91" s="15" t="s">
        <v>162</v>
      </c>
      <c r="C91" s="11"/>
      <c r="D91" s="36" t="s">
        <v>149</v>
      </c>
      <c r="E91" s="37"/>
      <c r="F91" s="17">
        <v>491</v>
      </c>
      <c r="G91" s="38">
        <v>0.00015691787270728848</v>
      </c>
      <c r="H91" s="34">
        <v>0.0461496875</v>
      </c>
      <c r="I91" s="20"/>
      <c r="J91" s="38"/>
      <c r="K91" s="38"/>
      <c r="L91" s="39"/>
    </row>
    <row r="92" spans="1:12" ht="12.75" customHeight="1">
      <c r="A92" s="14"/>
      <c r="B92" s="15" t="s">
        <v>163</v>
      </c>
      <c r="C92" s="11"/>
      <c r="D92" s="36" t="s">
        <v>149</v>
      </c>
      <c r="E92" s="37"/>
      <c r="F92" s="17">
        <v>491</v>
      </c>
      <c r="G92" s="38">
        <v>0.00015691787270728848</v>
      </c>
      <c r="H92" s="34">
        <v>0.03382123175</v>
      </c>
      <c r="I92" s="20"/>
      <c r="J92" s="38"/>
      <c r="K92" s="38"/>
      <c r="L92" s="39"/>
    </row>
    <row r="93" spans="1:12" ht="12.75" customHeight="1">
      <c r="A93" s="14"/>
      <c r="B93" s="15" t="s">
        <v>164</v>
      </c>
      <c r="C93" s="11"/>
      <c r="D93" s="36" t="s">
        <v>149</v>
      </c>
      <c r="E93" s="37"/>
      <c r="F93" s="17">
        <v>491</v>
      </c>
      <c r="G93" s="38">
        <v>0.00015691787270728848</v>
      </c>
      <c r="H93" s="34">
        <v>0.0461496875</v>
      </c>
      <c r="I93" s="20"/>
      <c r="J93" s="38"/>
      <c r="K93" s="38"/>
      <c r="L93" s="39"/>
    </row>
    <row r="94" spans="1:12" ht="12.75" customHeight="1">
      <c r="A94" s="14"/>
      <c r="B94" s="15" t="s">
        <v>165</v>
      </c>
      <c r="C94" s="11"/>
      <c r="D94" s="36" t="s">
        <v>166</v>
      </c>
      <c r="E94" s="37"/>
      <c r="F94" s="17">
        <v>491</v>
      </c>
      <c r="G94" s="38">
        <v>0.00015691787270728848</v>
      </c>
      <c r="H94" s="34">
        <v>0.04717523611</v>
      </c>
      <c r="I94" s="20"/>
      <c r="J94" s="38"/>
      <c r="K94" s="38"/>
      <c r="L94" s="39"/>
    </row>
    <row r="95" spans="1:12" ht="12.75" customHeight="1">
      <c r="A95" s="14"/>
      <c r="B95" s="15" t="s">
        <v>167</v>
      </c>
      <c r="C95" s="11"/>
      <c r="D95" s="36" t="s">
        <v>166</v>
      </c>
      <c r="E95" s="37"/>
      <c r="F95" s="17">
        <v>491</v>
      </c>
      <c r="G95" s="38">
        <v>0.00015691787270728848</v>
      </c>
      <c r="H95" s="34">
        <v>0.0461496875</v>
      </c>
      <c r="I95" s="20"/>
      <c r="J95" s="38"/>
      <c r="K95" s="38"/>
      <c r="L95" s="39"/>
    </row>
    <row r="96" spans="1:12" ht="12.75" customHeight="1">
      <c r="A96" s="14"/>
      <c r="B96" s="15" t="s">
        <v>168</v>
      </c>
      <c r="C96" s="11"/>
      <c r="D96" s="36" t="s">
        <v>169</v>
      </c>
      <c r="E96" s="37"/>
      <c r="F96" s="17">
        <v>491</v>
      </c>
      <c r="G96" s="38">
        <v>0.00015691787270728848</v>
      </c>
      <c r="H96" s="34">
        <v>0.0487008427</v>
      </c>
      <c r="I96" s="20"/>
      <c r="J96" s="38"/>
      <c r="K96" s="38"/>
      <c r="L96" s="39"/>
    </row>
    <row r="97" spans="1:12" ht="12.75" customHeight="1">
      <c r="A97" s="14"/>
      <c r="B97" s="15" t="s">
        <v>170</v>
      </c>
      <c r="C97" s="11"/>
      <c r="D97" s="36" t="s">
        <v>149</v>
      </c>
      <c r="E97" s="37"/>
      <c r="F97" s="17">
        <v>100</v>
      </c>
      <c r="G97" s="19" t="s">
        <v>171</v>
      </c>
      <c r="H97" s="34">
        <v>0.05781892603</v>
      </c>
      <c r="I97" s="20"/>
      <c r="J97" s="38"/>
      <c r="K97" s="38"/>
      <c r="L97" s="39"/>
    </row>
    <row r="98" spans="1:10" ht="12.75" customHeight="1">
      <c r="A98" s="1"/>
      <c r="B98" s="10" t="s">
        <v>106</v>
      </c>
      <c r="C98" s="11"/>
      <c r="D98" s="11"/>
      <c r="E98" s="11"/>
      <c r="F98" s="25">
        <v>23808</v>
      </c>
      <c r="G98" s="26">
        <v>0.0076</v>
      </c>
      <c r="H98" s="27"/>
      <c r="I98" s="28"/>
      <c r="J98" s="40"/>
    </row>
    <row r="99" spans="1:10" ht="12.75" customHeight="1">
      <c r="A99" s="1"/>
      <c r="B99" s="29" t="s">
        <v>109</v>
      </c>
      <c r="C99" s="32"/>
      <c r="D99" s="30"/>
      <c r="E99" s="32"/>
      <c r="F99" s="25">
        <v>23808</v>
      </c>
      <c r="G99" s="26">
        <v>0.0076</v>
      </c>
      <c r="H99" s="27"/>
      <c r="I99" s="28"/>
      <c r="J99" s="38"/>
    </row>
    <row r="100" spans="1:10" ht="12.75" customHeight="1">
      <c r="A100" s="1"/>
      <c r="B100" s="10" t="s">
        <v>172</v>
      </c>
      <c r="C100" s="11"/>
      <c r="D100" s="11"/>
      <c r="E100" s="11"/>
      <c r="F100" s="11"/>
      <c r="G100" s="11"/>
      <c r="H100" s="12"/>
      <c r="I100" s="13"/>
      <c r="J100" s="1"/>
    </row>
    <row r="101" spans="1:10" ht="12.75" customHeight="1">
      <c r="A101" s="14"/>
      <c r="B101" s="15" t="s">
        <v>173</v>
      </c>
      <c r="C101" s="11"/>
      <c r="D101" s="11"/>
      <c r="E101" s="16"/>
      <c r="F101" s="17">
        <v>365107.7</v>
      </c>
      <c r="G101" s="18">
        <v>0.1167</v>
      </c>
      <c r="H101" s="34">
        <v>0.06862743568621171</v>
      </c>
      <c r="I101" s="20"/>
      <c r="J101" s="1"/>
    </row>
    <row r="102" spans="1:10" ht="12.75" customHeight="1">
      <c r="A102" s="1"/>
      <c r="B102" s="10" t="s">
        <v>106</v>
      </c>
      <c r="C102" s="11"/>
      <c r="D102" s="11"/>
      <c r="E102" s="11"/>
      <c r="F102" s="25">
        <v>365107.7</v>
      </c>
      <c r="G102" s="26">
        <v>0.1167</v>
      </c>
      <c r="H102" s="27"/>
      <c r="I102" s="28"/>
      <c r="J102" s="1"/>
    </row>
    <row r="103" spans="1:10" ht="12.75" customHeight="1">
      <c r="A103" s="1"/>
      <c r="B103" s="29" t="s">
        <v>109</v>
      </c>
      <c r="C103" s="32"/>
      <c r="D103" s="30"/>
      <c r="E103" s="32"/>
      <c r="F103" s="25">
        <v>365107.7</v>
      </c>
      <c r="G103" s="26">
        <v>0.1167</v>
      </c>
      <c r="H103" s="27"/>
      <c r="I103" s="28"/>
      <c r="J103" s="38"/>
    </row>
    <row r="104" spans="1:12" ht="12.75" customHeight="1">
      <c r="A104" s="1"/>
      <c r="B104" s="29" t="s">
        <v>174</v>
      </c>
      <c r="C104" s="11"/>
      <c r="D104" s="41"/>
      <c r="E104" s="11"/>
      <c r="F104" s="33">
        <f>486842.57+F126</f>
        <v>2259.0349999999744</v>
      </c>
      <c r="G104" s="26">
        <v>0.0003</v>
      </c>
      <c r="H104" s="27"/>
      <c r="I104" s="28"/>
      <c r="J104" s="40"/>
      <c r="L104" s="38"/>
    </row>
    <row r="105" spans="1:12" ht="12.75" customHeight="1">
      <c r="A105" s="1"/>
      <c r="B105" s="42" t="s">
        <v>175</v>
      </c>
      <c r="C105" s="43"/>
      <c r="D105" s="44"/>
      <c r="E105" s="43"/>
      <c r="F105" s="45">
        <v>3129025.34</v>
      </c>
      <c r="G105" s="46">
        <f>+G104+G103+G99+G75+G62+G51</f>
        <v>1</v>
      </c>
      <c r="H105" s="47"/>
      <c r="I105" s="48"/>
      <c r="J105" s="49"/>
      <c r="K105" s="50"/>
      <c r="L105" s="51"/>
    </row>
    <row r="106" spans="1:10" ht="12.75" customHeight="1">
      <c r="A106" s="1"/>
      <c r="B106" s="3"/>
      <c r="C106" s="1"/>
      <c r="D106" s="52"/>
      <c r="E106" s="1"/>
      <c r="F106" s="51"/>
      <c r="G106" s="53"/>
      <c r="H106" s="1"/>
      <c r="I106" s="1"/>
      <c r="J106" s="1"/>
    </row>
    <row r="107" spans="1:10" ht="15">
      <c r="A107" s="1"/>
      <c r="B107" s="54" t="s">
        <v>176</v>
      </c>
      <c r="C107" s="3"/>
      <c r="D107" s="3"/>
      <c r="E107" s="3"/>
      <c r="F107" s="55"/>
      <c r="G107" s="3"/>
      <c r="H107" s="56"/>
      <c r="I107" s="57"/>
      <c r="J107" s="1"/>
    </row>
    <row r="108" spans="1:10" ht="12.75" customHeight="1">
      <c r="A108" s="1"/>
      <c r="B108" s="58" t="s">
        <v>2</v>
      </c>
      <c r="C108" s="59"/>
      <c r="D108" s="59" t="s">
        <v>177</v>
      </c>
      <c r="E108" s="60" t="s">
        <v>5</v>
      </c>
      <c r="F108" s="61" t="s">
        <v>178</v>
      </c>
      <c r="G108" s="60" t="s">
        <v>179</v>
      </c>
      <c r="H108" s="62" t="s">
        <v>180</v>
      </c>
      <c r="I108" s="63"/>
      <c r="J108" s="1"/>
    </row>
    <row r="109" spans="1:12" ht="12.75" customHeight="1">
      <c r="A109" s="1"/>
      <c r="B109" s="64" t="s">
        <v>181</v>
      </c>
      <c r="C109" s="30"/>
      <c r="D109" s="30"/>
      <c r="E109" s="30"/>
      <c r="F109" s="30"/>
      <c r="G109" s="30"/>
      <c r="H109" s="65"/>
      <c r="I109" s="63"/>
      <c r="J109" s="1"/>
      <c r="L109" s="51"/>
    </row>
    <row r="110" spans="1:10" ht="12.75" customHeight="1">
      <c r="A110" s="1"/>
      <c r="B110" s="66" t="s">
        <v>182</v>
      </c>
      <c r="C110" s="30"/>
      <c r="D110" s="67" t="s">
        <v>183</v>
      </c>
      <c r="E110" s="68">
        <v>-463000000</v>
      </c>
      <c r="F110" s="69">
        <v>-381130.025</v>
      </c>
      <c r="G110" s="70">
        <v>-0.12180471011218419</v>
      </c>
      <c r="H110" s="71"/>
      <c r="I110" s="72"/>
      <c r="J110" s="1"/>
    </row>
    <row r="111" spans="1:10" ht="12.75" customHeight="1">
      <c r="A111" s="1"/>
      <c r="B111" s="29" t="s">
        <v>106</v>
      </c>
      <c r="C111" s="30"/>
      <c r="D111" s="30"/>
      <c r="E111" s="30"/>
      <c r="F111" s="33">
        <f>+F110</f>
        <v>-381130.025</v>
      </c>
      <c r="G111" s="26">
        <f>+G110</f>
        <v>-0.12180471011218419</v>
      </c>
      <c r="H111" s="71"/>
      <c r="I111" s="72"/>
      <c r="J111" s="1"/>
    </row>
    <row r="112" spans="1:10" ht="12.75" customHeight="1">
      <c r="A112" s="1"/>
      <c r="B112" s="29" t="s">
        <v>184</v>
      </c>
      <c r="C112" s="30"/>
      <c r="D112" s="30"/>
      <c r="E112" s="30"/>
      <c r="F112" s="73"/>
      <c r="G112" s="74"/>
      <c r="H112" s="65"/>
      <c r="I112" s="63"/>
      <c r="J112" s="1"/>
    </row>
    <row r="113" spans="1:10" ht="12.75" customHeight="1">
      <c r="A113" s="14"/>
      <c r="B113" s="75" t="s">
        <v>185</v>
      </c>
      <c r="C113" s="30"/>
      <c r="D113" s="67" t="s">
        <v>183</v>
      </c>
      <c r="E113" s="68">
        <v>-93500</v>
      </c>
      <c r="F113" s="69">
        <v>-469.65</v>
      </c>
      <c r="G113" s="70">
        <v>-0.0002</v>
      </c>
      <c r="H113" s="71"/>
      <c r="I113" s="72"/>
      <c r="J113" s="1"/>
    </row>
    <row r="114" spans="1:10" ht="12.75" customHeight="1">
      <c r="A114" s="14"/>
      <c r="B114" s="75" t="s">
        <v>186</v>
      </c>
      <c r="C114" s="30"/>
      <c r="D114" s="67" t="s">
        <v>183</v>
      </c>
      <c r="E114" s="68">
        <v>-1035000</v>
      </c>
      <c r="F114" s="69">
        <v>-1446.41</v>
      </c>
      <c r="G114" s="70">
        <v>-0.0005</v>
      </c>
      <c r="H114" s="71"/>
      <c r="I114" s="72"/>
      <c r="J114" s="1"/>
    </row>
    <row r="115" spans="1:10" ht="12.75" customHeight="1">
      <c r="A115" s="14"/>
      <c r="B115" s="75" t="s">
        <v>187</v>
      </c>
      <c r="C115" s="30"/>
      <c r="D115" s="67" t="s">
        <v>183</v>
      </c>
      <c r="E115" s="68">
        <v>-391875</v>
      </c>
      <c r="F115" s="69">
        <v>-1659</v>
      </c>
      <c r="G115" s="70">
        <v>-0.0005</v>
      </c>
      <c r="H115" s="71"/>
      <c r="I115" s="72"/>
      <c r="J115" s="1"/>
    </row>
    <row r="116" spans="1:10" ht="12.75" customHeight="1">
      <c r="A116" s="14"/>
      <c r="B116" s="75" t="s">
        <v>188</v>
      </c>
      <c r="C116" s="30"/>
      <c r="D116" s="67" t="s">
        <v>183</v>
      </c>
      <c r="E116" s="68">
        <v>-56525</v>
      </c>
      <c r="F116" s="69">
        <v>-1819.17</v>
      </c>
      <c r="G116" s="70">
        <v>-0.0006</v>
      </c>
      <c r="H116" s="71"/>
      <c r="I116" s="72"/>
      <c r="J116" s="1"/>
    </row>
    <row r="117" spans="1:10" ht="12.75" customHeight="1">
      <c r="A117" s="14"/>
      <c r="B117" s="75" t="s">
        <v>189</v>
      </c>
      <c r="C117" s="30"/>
      <c r="D117" s="67" t="s">
        <v>183</v>
      </c>
      <c r="E117" s="68">
        <v>-399950</v>
      </c>
      <c r="F117" s="69">
        <v>-3016.42</v>
      </c>
      <c r="G117" s="70">
        <v>-0.001</v>
      </c>
      <c r="H117" s="71"/>
      <c r="I117" s="72"/>
      <c r="J117" s="1"/>
    </row>
    <row r="118" spans="1:10" ht="12.75" customHeight="1">
      <c r="A118" s="14"/>
      <c r="B118" s="75" t="s">
        <v>190</v>
      </c>
      <c r="C118" s="30"/>
      <c r="D118" s="67" t="s">
        <v>183</v>
      </c>
      <c r="E118" s="68">
        <v>-132600</v>
      </c>
      <c r="F118" s="69">
        <v>-3408.15</v>
      </c>
      <c r="G118" s="70">
        <v>-0.0011</v>
      </c>
      <c r="H118" s="71"/>
      <c r="I118" s="72"/>
      <c r="J118" s="1"/>
    </row>
    <row r="119" spans="1:10" ht="12.75" customHeight="1">
      <c r="A119" s="14"/>
      <c r="B119" s="75" t="s">
        <v>191</v>
      </c>
      <c r="C119" s="30"/>
      <c r="D119" s="67" t="s">
        <v>183</v>
      </c>
      <c r="E119" s="68">
        <v>-331800</v>
      </c>
      <c r="F119" s="69">
        <v>-3679.5</v>
      </c>
      <c r="G119" s="70">
        <v>-0.0012</v>
      </c>
      <c r="H119" s="71"/>
      <c r="I119" s="72"/>
      <c r="J119" s="1"/>
    </row>
    <row r="120" spans="1:10" ht="12.75" customHeight="1">
      <c r="A120" s="14"/>
      <c r="B120" s="75" t="s">
        <v>192</v>
      </c>
      <c r="C120" s="30"/>
      <c r="D120" s="67" t="s">
        <v>183</v>
      </c>
      <c r="E120" s="68">
        <v>-447300</v>
      </c>
      <c r="F120" s="69">
        <v>-4796.17</v>
      </c>
      <c r="G120" s="70">
        <v>-0.0015</v>
      </c>
      <c r="H120" s="71"/>
      <c r="I120" s="72"/>
      <c r="J120" s="1"/>
    </row>
    <row r="121" spans="1:10" ht="12.75" customHeight="1">
      <c r="A121" s="14"/>
      <c r="B121" s="75" t="s">
        <v>193</v>
      </c>
      <c r="C121" s="30"/>
      <c r="D121" s="67" t="s">
        <v>183</v>
      </c>
      <c r="E121" s="68">
        <v>-137000</v>
      </c>
      <c r="F121" s="69">
        <v>-11439.98</v>
      </c>
      <c r="G121" s="70">
        <v>-0.0037</v>
      </c>
      <c r="H121" s="71"/>
      <c r="I121" s="72"/>
      <c r="J121" s="1"/>
    </row>
    <row r="122" spans="1:10" ht="12.75" customHeight="1">
      <c r="A122" s="14"/>
      <c r="B122" s="75" t="s">
        <v>194</v>
      </c>
      <c r="C122" s="30"/>
      <c r="D122" s="67" t="s">
        <v>183</v>
      </c>
      <c r="E122" s="68">
        <v>-907200</v>
      </c>
      <c r="F122" s="69">
        <v>-15821.11</v>
      </c>
      <c r="G122" s="70">
        <v>-0.0051</v>
      </c>
      <c r="H122" s="71"/>
      <c r="I122" s="72"/>
      <c r="J122" s="1"/>
    </row>
    <row r="123" spans="1:10" ht="12.75" customHeight="1">
      <c r="A123" s="14"/>
      <c r="B123" s="75" t="s">
        <v>195</v>
      </c>
      <c r="C123" s="30"/>
      <c r="D123" s="67" t="s">
        <v>183</v>
      </c>
      <c r="E123" s="68">
        <v>-461250</v>
      </c>
      <c r="F123" s="69">
        <v>-26093.84</v>
      </c>
      <c r="G123" s="70">
        <v>-0.0083</v>
      </c>
      <c r="H123" s="71"/>
      <c r="I123" s="72"/>
      <c r="J123" s="1"/>
    </row>
    <row r="124" spans="1:10" ht="12" customHeight="1">
      <c r="A124" s="14"/>
      <c r="B124" s="75" t="s">
        <v>196</v>
      </c>
      <c r="C124" s="30"/>
      <c r="D124" s="67" t="s">
        <v>183</v>
      </c>
      <c r="E124" s="68">
        <v>-1273000</v>
      </c>
      <c r="F124" s="69">
        <v>-29804.11</v>
      </c>
      <c r="G124" s="70">
        <v>-0.0095</v>
      </c>
      <c r="H124" s="71"/>
      <c r="I124" s="72"/>
      <c r="J124" s="1"/>
    </row>
    <row r="125" spans="1:10" ht="12.75" customHeight="1">
      <c r="A125" s="1"/>
      <c r="B125" s="29" t="s">
        <v>106</v>
      </c>
      <c r="C125" s="30"/>
      <c r="D125" s="30"/>
      <c r="E125" s="30"/>
      <c r="F125" s="33">
        <f>SUM(F113:F124)</f>
        <v>-103453.51</v>
      </c>
      <c r="G125" s="26">
        <f>SUM(G113:G124)</f>
        <v>-0.0332</v>
      </c>
      <c r="H125" s="28"/>
      <c r="I125" s="76"/>
      <c r="J125" s="1"/>
    </row>
    <row r="126" spans="1:10" ht="12.75" customHeight="1">
      <c r="A126" s="1"/>
      <c r="B126" s="77" t="s">
        <v>197</v>
      </c>
      <c r="C126" s="44"/>
      <c r="D126" s="44"/>
      <c r="E126" s="44"/>
      <c r="F126" s="45">
        <f>F111+F125</f>
        <v>-484583.53500000003</v>
      </c>
      <c r="G126" s="78">
        <f>+G111+G125</f>
        <v>-0.1550047101121842</v>
      </c>
      <c r="H126" s="79"/>
      <c r="I126" s="76"/>
      <c r="J126" s="1"/>
    </row>
    <row r="127" spans="1:10" ht="12.75" customHeight="1">
      <c r="A127" s="1"/>
      <c r="B127" s="80"/>
      <c r="C127" s="1"/>
      <c r="D127" s="1"/>
      <c r="E127" s="1"/>
      <c r="F127" s="1"/>
      <c r="G127" s="1"/>
      <c r="H127" s="1"/>
      <c r="I127" s="81"/>
      <c r="J127" s="1"/>
    </row>
    <row r="128" spans="1:10" ht="12.75" customHeight="1">
      <c r="A128" s="1"/>
      <c r="B128" s="82" t="s">
        <v>198</v>
      </c>
      <c r="C128" s="83"/>
      <c r="D128" s="83"/>
      <c r="E128" s="83"/>
      <c r="F128" s="83"/>
      <c r="G128" s="83"/>
      <c r="H128" s="84"/>
      <c r="I128" s="85"/>
      <c r="J128" s="1"/>
    </row>
    <row r="129" spans="1:10" ht="12.75" customHeight="1">
      <c r="A129" s="1"/>
      <c r="B129" s="86" t="s">
        <v>199</v>
      </c>
      <c r="C129" s="85"/>
      <c r="D129" s="85"/>
      <c r="E129" s="85"/>
      <c r="F129" s="85"/>
      <c r="G129" s="85"/>
      <c r="H129" s="87"/>
      <c r="I129" s="85"/>
      <c r="J129" s="1"/>
    </row>
    <row r="130" spans="1:10" ht="12.75" customHeight="1">
      <c r="A130" s="1"/>
      <c r="B130" s="439" t="s">
        <v>200</v>
      </c>
      <c r="C130" s="439"/>
      <c r="D130" s="439"/>
      <c r="E130" s="88"/>
      <c r="F130" s="88"/>
      <c r="G130" s="88"/>
      <c r="H130" s="89"/>
      <c r="I130" s="85"/>
      <c r="J130" s="1"/>
    </row>
    <row r="131" spans="1:10" ht="12.75" customHeight="1">
      <c r="A131" s="1"/>
      <c r="B131" s="80"/>
      <c r="C131" s="1"/>
      <c r="D131" s="1"/>
      <c r="E131" s="1"/>
      <c r="F131" s="1"/>
      <c r="G131" s="1"/>
      <c r="H131" s="1"/>
      <c r="I131" s="85"/>
      <c r="J131" s="1"/>
    </row>
    <row r="132" spans="2:9" s="90" customFormat="1" ht="15">
      <c r="B132" s="91" t="s">
        <v>201</v>
      </c>
      <c r="C132" s="92"/>
      <c r="D132" s="92"/>
      <c r="E132" s="93"/>
      <c r="F132" s="94"/>
      <c r="G132" s="94"/>
      <c r="H132" s="95"/>
      <c r="I132" s="96"/>
    </row>
    <row r="133" spans="2:8" s="90" customFormat="1" ht="15" customHeight="1">
      <c r="B133" s="440" t="s">
        <v>202</v>
      </c>
      <c r="C133" s="440"/>
      <c r="D133" s="440"/>
      <c r="E133" s="440"/>
      <c r="F133" s="440"/>
      <c r="G133" s="440"/>
      <c r="H133" s="97"/>
    </row>
    <row r="134" spans="2:8" s="90" customFormat="1" ht="15">
      <c r="B134" s="98" t="s">
        <v>203</v>
      </c>
      <c r="C134" s="99"/>
      <c r="D134" s="99"/>
      <c r="E134" s="99"/>
      <c r="F134" s="99"/>
      <c r="G134" s="100"/>
      <c r="H134" s="101"/>
    </row>
    <row r="135" spans="2:8" s="90" customFormat="1" ht="15">
      <c r="B135" s="98" t="s">
        <v>204</v>
      </c>
      <c r="C135" s="99"/>
      <c r="D135" s="99"/>
      <c r="E135" s="99"/>
      <c r="F135" s="99"/>
      <c r="G135" s="100"/>
      <c r="H135" s="101"/>
    </row>
    <row r="136" spans="2:8" s="90" customFormat="1" ht="15">
      <c r="B136" s="102"/>
      <c r="C136" s="103"/>
      <c r="D136" s="103"/>
      <c r="E136" s="104"/>
      <c r="F136" s="105"/>
      <c r="G136" s="105"/>
      <c r="H136" s="106"/>
    </row>
    <row r="137" spans="2:8" s="90" customFormat="1" ht="15">
      <c r="B137" s="98"/>
      <c r="C137" s="107"/>
      <c r="D137" s="107"/>
      <c r="E137" s="108"/>
      <c r="F137" s="100"/>
      <c r="G137" s="100"/>
      <c r="H137" s="101"/>
    </row>
    <row r="138" spans="2:8" s="90" customFormat="1" ht="15">
      <c r="B138" s="91" t="s">
        <v>205</v>
      </c>
      <c r="C138" s="92"/>
      <c r="D138" s="92"/>
      <c r="E138" s="92"/>
      <c r="F138" s="92"/>
      <c r="G138" s="94"/>
      <c r="H138" s="95"/>
    </row>
    <row r="139" spans="2:8" s="90" customFormat="1" ht="15">
      <c r="B139" s="109" t="s">
        <v>206</v>
      </c>
      <c r="C139" s="110"/>
      <c r="D139" s="111"/>
      <c r="E139" s="111"/>
      <c r="F139" s="110"/>
      <c r="G139" s="100"/>
      <c r="H139" s="101"/>
    </row>
    <row r="140" spans="2:8" s="90" customFormat="1" ht="40.5">
      <c r="B140" s="441" t="s">
        <v>207</v>
      </c>
      <c r="C140" s="442" t="s">
        <v>208</v>
      </c>
      <c r="D140" s="114" t="s">
        <v>209</v>
      </c>
      <c r="E140" s="114" t="s">
        <v>209</v>
      </c>
      <c r="F140" s="114" t="s">
        <v>210</v>
      </c>
      <c r="G140" s="100"/>
      <c r="H140" s="101"/>
    </row>
    <row r="141" spans="2:8" s="90" customFormat="1" ht="15">
      <c r="B141" s="441"/>
      <c r="C141" s="442"/>
      <c r="D141" s="114" t="s">
        <v>211</v>
      </c>
      <c r="E141" s="114" t="s">
        <v>212</v>
      </c>
      <c r="F141" s="114" t="s">
        <v>211</v>
      </c>
      <c r="G141" s="100"/>
      <c r="H141" s="101"/>
    </row>
    <row r="142" spans="2:8" s="90" customFormat="1" ht="15">
      <c r="B142" s="112" t="s">
        <v>108</v>
      </c>
      <c r="C142" s="113" t="s">
        <v>108</v>
      </c>
      <c r="D142" s="113" t="s">
        <v>108</v>
      </c>
      <c r="E142" s="113" t="s">
        <v>108</v>
      </c>
      <c r="F142" s="113" t="s">
        <v>108</v>
      </c>
      <c r="G142" s="100"/>
      <c r="H142" s="101"/>
    </row>
    <row r="143" spans="2:8" s="90" customFormat="1" ht="15.75">
      <c r="B143" s="115" t="s">
        <v>213</v>
      </c>
      <c r="C143" s="116"/>
      <c r="D143" s="116"/>
      <c r="E143" s="116"/>
      <c r="F143" s="116"/>
      <c r="G143" s="100"/>
      <c r="H143" s="101"/>
    </row>
    <row r="144" spans="2:8" s="90" customFormat="1" ht="15.75">
      <c r="B144" s="117"/>
      <c r="C144" s="107"/>
      <c r="D144" s="107"/>
      <c r="E144" s="107"/>
      <c r="F144" s="107"/>
      <c r="G144" s="100"/>
      <c r="H144" s="101"/>
    </row>
    <row r="145" spans="2:8" s="90" customFormat="1" ht="15.75">
      <c r="B145" s="117" t="s">
        <v>214</v>
      </c>
      <c r="C145" s="107"/>
      <c r="D145" s="107"/>
      <c r="E145" s="107"/>
      <c r="F145" s="107"/>
      <c r="G145" s="100"/>
      <c r="H145" s="101"/>
    </row>
    <row r="146" spans="2:8" s="90" customFormat="1" ht="15">
      <c r="B146" s="98"/>
      <c r="C146" s="107"/>
      <c r="D146" s="107"/>
      <c r="E146" s="107"/>
      <c r="F146" s="107"/>
      <c r="G146" s="100"/>
      <c r="H146" s="101"/>
    </row>
    <row r="147" spans="2:8" s="90" customFormat="1" ht="15.75">
      <c r="B147" s="117" t="s">
        <v>215</v>
      </c>
      <c r="C147" s="107"/>
      <c r="D147" s="107"/>
      <c r="E147" s="107"/>
      <c r="F147" s="107"/>
      <c r="G147" s="100"/>
      <c r="H147" s="101"/>
    </row>
    <row r="148" spans="2:8" s="118" customFormat="1" ht="30" customHeight="1">
      <c r="B148" s="119" t="s">
        <v>216</v>
      </c>
      <c r="C148" s="120" t="s">
        <v>217</v>
      </c>
      <c r="D148" s="120" t="s">
        <v>218</v>
      </c>
      <c r="E148" s="121"/>
      <c r="F148" s="122"/>
      <c r="G148" s="123"/>
      <c r="H148" s="124"/>
    </row>
    <row r="149" spans="2:8" s="90" customFormat="1" ht="15">
      <c r="B149" s="125" t="s">
        <v>219</v>
      </c>
      <c r="C149" s="126">
        <v>51.9826</v>
      </c>
      <c r="D149" s="126">
        <v>53.0485</v>
      </c>
      <c r="E149" s="107"/>
      <c r="F149" s="107"/>
      <c r="G149" s="100"/>
      <c r="H149" s="101"/>
    </row>
    <row r="150" spans="2:8" s="90" customFormat="1" ht="15">
      <c r="B150" s="125" t="s">
        <v>220</v>
      </c>
      <c r="C150" s="126">
        <v>48.5308</v>
      </c>
      <c r="D150" s="126">
        <v>49.4917</v>
      </c>
      <c r="E150" s="107"/>
      <c r="F150" s="107"/>
      <c r="G150" s="100"/>
      <c r="H150" s="101"/>
    </row>
    <row r="151" spans="2:8" s="90" customFormat="1" ht="15">
      <c r="B151" s="98"/>
      <c r="C151" s="107"/>
      <c r="D151" s="107"/>
      <c r="E151" s="107"/>
      <c r="F151" s="107"/>
      <c r="G151" s="100"/>
      <c r="H151" s="101"/>
    </row>
    <row r="152" spans="2:8" s="90" customFormat="1" ht="15.75">
      <c r="B152" s="117" t="s">
        <v>221</v>
      </c>
      <c r="C152" s="127"/>
      <c r="D152" s="127"/>
      <c r="E152" s="127"/>
      <c r="F152" s="107"/>
      <c r="G152" s="100"/>
      <c r="H152" s="101"/>
    </row>
    <row r="153" spans="2:8" s="90" customFormat="1" ht="15.75">
      <c r="B153" s="117"/>
      <c r="C153" s="127"/>
      <c r="D153" s="127"/>
      <c r="E153" s="127"/>
      <c r="F153" s="107"/>
      <c r="G153" s="100"/>
      <c r="H153" s="101"/>
    </row>
    <row r="154" spans="2:8" s="90" customFormat="1" ht="15.75">
      <c r="B154" s="117" t="s">
        <v>222</v>
      </c>
      <c r="C154" s="127"/>
      <c r="D154" s="127"/>
      <c r="E154" s="127"/>
      <c r="F154" s="107"/>
      <c r="G154" s="100"/>
      <c r="H154" s="101"/>
    </row>
    <row r="155" spans="2:8" s="90" customFormat="1" ht="15.75">
      <c r="B155" s="117"/>
      <c r="C155" s="127"/>
      <c r="D155" s="127"/>
      <c r="E155" s="127"/>
      <c r="F155" s="107"/>
      <c r="G155" s="108"/>
      <c r="H155" s="128"/>
    </row>
    <row r="156" spans="2:10" s="90" customFormat="1" ht="15.75">
      <c r="B156" s="117" t="s">
        <v>223</v>
      </c>
      <c r="C156" s="129"/>
      <c r="D156" s="127"/>
      <c r="E156" s="130"/>
      <c r="F156" s="131"/>
      <c r="G156" s="100"/>
      <c r="H156" s="101"/>
      <c r="J156" s="132"/>
    </row>
    <row r="157" spans="2:8" s="90" customFormat="1" ht="15.75">
      <c r="B157" s="133" t="s">
        <v>224</v>
      </c>
      <c r="C157" s="127"/>
      <c r="D157" s="127"/>
      <c r="E157" s="134"/>
      <c r="F157" s="107"/>
      <c r="G157" s="100"/>
      <c r="H157" s="101"/>
    </row>
    <row r="158" spans="2:8" s="90" customFormat="1" ht="15.75">
      <c r="B158" s="135"/>
      <c r="C158" s="127"/>
      <c r="D158" s="127"/>
      <c r="E158" s="127"/>
      <c r="F158" s="136"/>
      <c r="G158" s="100"/>
      <c r="H158" s="101"/>
    </row>
    <row r="159" spans="2:8" s="90" customFormat="1" ht="15.75">
      <c r="B159" s="137" t="s">
        <v>225</v>
      </c>
      <c r="C159" s="127"/>
      <c r="D159" s="127"/>
      <c r="E159" s="134"/>
      <c r="F159" s="138"/>
      <c r="G159" s="100"/>
      <c r="H159" s="101"/>
    </row>
    <row r="160" spans="2:8" s="90" customFormat="1" ht="19.5">
      <c r="B160" s="117"/>
      <c r="C160" s="127"/>
      <c r="D160" s="127"/>
      <c r="E160" s="127"/>
      <c r="F160" s="139"/>
      <c r="G160" s="100"/>
      <c r="H160" s="101"/>
    </row>
    <row r="161" spans="2:8" s="90" customFormat="1" ht="15.75">
      <c r="B161" s="117" t="s">
        <v>226</v>
      </c>
      <c r="C161" s="127"/>
      <c r="D161" s="134"/>
      <c r="E161" s="140"/>
      <c r="F161" s="140"/>
      <c r="G161" s="100"/>
      <c r="H161" s="101"/>
    </row>
    <row r="162" spans="2:8" s="90" customFormat="1" ht="19.5">
      <c r="B162" s="117"/>
      <c r="C162" s="127"/>
      <c r="D162" s="127"/>
      <c r="E162" s="127"/>
      <c r="F162" s="139"/>
      <c r="G162" s="100"/>
      <c r="H162" s="101"/>
    </row>
    <row r="163" spans="2:8" s="90" customFormat="1" ht="15.75">
      <c r="B163" s="117" t="s">
        <v>227</v>
      </c>
      <c r="C163" s="127"/>
      <c r="D163" s="127"/>
      <c r="E163" s="141"/>
      <c r="F163"/>
      <c r="G163" s="100"/>
      <c r="H163" s="101"/>
    </row>
    <row r="164" spans="2:8" s="90" customFormat="1" ht="15.75">
      <c r="B164" s="117"/>
      <c r="C164" s="134"/>
      <c r="D164" s="127"/>
      <c r="E164" s="142"/>
      <c r="F164" s="100"/>
      <c r="G164" s="100"/>
      <c r="H164" s="101"/>
    </row>
    <row r="165" spans="2:8" s="90" customFormat="1" ht="15.75">
      <c r="B165" s="143" t="s">
        <v>228</v>
      </c>
      <c r="C165" s="142"/>
      <c r="D165" s="127"/>
      <c r="E165" s="127"/>
      <c r="F165" s="107"/>
      <c r="G165" s="100"/>
      <c r="H165" s="101"/>
    </row>
    <row r="166" spans="2:8" s="90" customFormat="1" ht="15.75">
      <c r="B166" s="143"/>
      <c r="C166" s="127"/>
      <c r="D166" s="127"/>
      <c r="E166" s="141"/>
      <c r="F166" s="141"/>
      <c r="G166" s="100"/>
      <c r="H166" s="101"/>
    </row>
    <row r="167" spans="2:8" s="90" customFormat="1" ht="15.75">
      <c r="B167" s="143" t="s">
        <v>229</v>
      </c>
      <c r="C167" s="142"/>
      <c r="D167" s="127"/>
      <c r="E167" s="141"/>
      <c r="F167" s="141"/>
      <c r="G167" s="100"/>
      <c r="H167" s="101"/>
    </row>
    <row r="168" spans="2:8" s="90" customFormat="1" ht="15.75">
      <c r="B168" s="117"/>
      <c r="C168" s="127"/>
      <c r="D168" s="127"/>
      <c r="E168" s="127"/>
      <c r="F168" s="141"/>
      <c r="G168" s="100"/>
      <c r="H168" s="101"/>
    </row>
    <row r="169" spans="2:8" s="90" customFormat="1" ht="15.75">
      <c r="B169" s="117" t="s">
        <v>230</v>
      </c>
      <c r="C169" s="127"/>
      <c r="D169" s="127"/>
      <c r="E169" s="127"/>
      <c r="F169" s="107"/>
      <c r="G169" s="100"/>
      <c r="H169" s="101"/>
    </row>
    <row r="170" spans="2:8" s="90" customFormat="1" ht="15.75">
      <c r="B170" s="133"/>
      <c r="C170" s="144"/>
      <c r="D170" s="144"/>
      <c r="E170" s="144"/>
      <c r="F170" s="145"/>
      <c r="G170" s="100"/>
      <c r="H170" s="101"/>
    </row>
    <row r="171" spans="2:8" s="90" customFormat="1" ht="15.75">
      <c r="B171" s="133" t="s">
        <v>231</v>
      </c>
      <c r="C171" s="146"/>
      <c r="D171" s="146"/>
      <c r="E171" s="146"/>
      <c r="F171" s="147"/>
      <c r="G171" s="100"/>
      <c r="H171" s="101"/>
    </row>
    <row r="172" spans="2:8" s="90" customFormat="1" ht="15.75">
      <c r="B172" s="148"/>
      <c r="C172" s="149"/>
      <c r="D172" s="149"/>
      <c r="E172" s="149"/>
      <c r="F172" s="150"/>
      <c r="G172" s="105"/>
      <c r="H172" s="106"/>
    </row>
    <row r="173" spans="2:8" s="90" customFormat="1" ht="15.75">
      <c r="B173" s="151" t="s">
        <v>232</v>
      </c>
      <c r="C173" s="146"/>
      <c r="D173" s="146"/>
      <c r="E173" s="146"/>
      <c r="F173" s="152"/>
      <c r="G173" s="100"/>
      <c r="H173" s="95"/>
    </row>
    <row r="174" spans="2:8" s="90" customFormat="1" ht="15.75">
      <c r="B174" s="117"/>
      <c r="C174" s="146"/>
      <c r="D174" s="146"/>
      <c r="E174" s="146"/>
      <c r="F174" s="152"/>
      <c r="G174" s="100"/>
      <c r="H174" s="101"/>
    </row>
    <row r="175" spans="2:8" s="90" customFormat="1" ht="15.75">
      <c r="B175" s="153" t="s">
        <v>233</v>
      </c>
      <c r="C175" s="146"/>
      <c r="D175" s="146"/>
      <c r="E175" s="146"/>
      <c r="F175" s="147"/>
      <c r="G175" s="147"/>
      <c r="H175" s="101"/>
    </row>
    <row r="176" spans="2:8" s="90" customFormat="1" ht="63">
      <c r="B176" s="154" t="s">
        <v>234</v>
      </c>
      <c r="C176" s="155" t="s">
        <v>235</v>
      </c>
      <c r="D176" s="155" t="s">
        <v>177</v>
      </c>
      <c r="E176" s="155" t="s">
        <v>236</v>
      </c>
      <c r="F176" s="155" t="s">
        <v>237</v>
      </c>
      <c r="G176" s="156" t="s">
        <v>238</v>
      </c>
      <c r="H176" s="101"/>
    </row>
    <row r="177" spans="2:8" s="90" customFormat="1" ht="15.75">
      <c r="B177" s="157" t="s">
        <v>239</v>
      </c>
      <c r="C177" s="158"/>
      <c r="D177" s="67"/>
      <c r="E177" s="159"/>
      <c r="F177" s="159"/>
      <c r="G177" s="160"/>
      <c r="H177" s="101"/>
    </row>
    <row r="178" spans="2:8" s="90" customFormat="1" ht="15.75">
      <c r="B178" s="161" t="s">
        <v>100</v>
      </c>
      <c r="C178" s="158">
        <v>45043</v>
      </c>
      <c r="D178" s="67" t="s">
        <v>183</v>
      </c>
      <c r="E178" s="159">
        <v>135.5966</v>
      </c>
      <c r="F178" s="159">
        <v>139.75</v>
      </c>
      <c r="G178" s="443">
        <v>20893.5</v>
      </c>
      <c r="H178" s="101"/>
    </row>
    <row r="179" spans="2:8" s="90" customFormat="1" ht="15.75">
      <c r="B179" s="161" t="s">
        <v>83</v>
      </c>
      <c r="C179" s="158">
        <v>45043</v>
      </c>
      <c r="D179" s="67" t="s">
        <v>183</v>
      </c>
      <c r="E179" s="159">
        <v>5642.728772249323</v>
      </c>
      <c r="F179" s="159">
        <v>5657.2</v>
      </c>
      <c r="G179" s="443"/>
      <c r="H179" s="101"/>
    </row>
    <row r="180" spans="2:8" s="90" customFormat="1" ht="15.75">
      <c r="B180" s="161" t="s">
        <v>95</v>
      </c>
      <c r="C180" s="158">
        <v>45043</v>
      </c>
      <c r="D180" s="67" t="s">
        <v>183</v>
      </c>
      <c r="E180" s="159">
        <v>753.5775270908864</v>
      </c>
      <c r="F180" s="159">
        <v>754.2</v>
      </c>
      <c r="G180" s="443"/>
      <c r="H180" s="101"/>
    </row>
    <row r="181" spans="2:8" s="90" customFormat="1" ht="15.75">
      <c r="B181" s="161" t="s">
        <v>103</v>
      </c>
      <c r="C181" s="158">
        <v>45043</v>
      </c>
      <c r="D181" s="67" t="s">
        <v>183</v>
      </c>
      <c r="E181" s="159">
        <v>495.49231294117646</v>
      </c>
      <c r="F181" s="159">
        <v>502.3</v>
      </c>
      <c r="G181" s="443"/>
      <c r="H181" s="101"/>
    </row>
    <row r="182" spans="2:8" s="90" customFormat="1" ht="15.75">
      <c r="B182" s="161" t="s">
        <v>93</v>
      </c>
      <c r="C182" s="158">
        <v>45043</v>
      </c>
      <c r="D182" s="67" t="s">
        <v>183</v>
      </c>
      <c r="E182" s="159">
        <v>2508.9015576923075</v>
      </c>
      <c r="F182" s="159">
        <v>2570.25</v>
      </c>
      <c r="G182" s="443"/>
      <c r="H182" s="101"/>
    </row>
    <row r="183" spans="2:8" s="90" customFormat="1" ht="15.75">
      <c r="B183" s="161" t="s">
        <v>89</v>
      </c>
      <c r="C183" s="158">
        <v>45043</v>
      </c>
      <c r="D183" s="67" t="s">
        <v>183</v>
      </c>
      <c r="E183" s="159">
        <v>1035.5458609657949</v>
      </c>
      <c r="F183" s="159">
        <v>1072.25</v>
      </c>
      <c r="G183" s="443"/>
      <c r="H183" s="101"/>
    </row>
    <row r="184" spans="2:8" s="90" customFormat="1" ht="15.75">
      <c r="B184" s="161" t="s">
        <v>85</v>
      </c>
      <c r="C184" s="158">
        <v>45043</v>
      </c>
      <c r="D184" s="67" t="s">
        <v>183</v>
      </c>
      <c r="E184" s="159">
        <v>1711.3407901234568</v>
      </c>
      <c r="F184" s="159">
        <v>1743.95</v>
      </c>
      <c r="G184" s="443"/>
      <c r="H184" s="101"/>
    </row>
    <row r="185" spans="2:8" s="90" customFormat="1" ht="15.75">
      <c r="B185" s="161" t="s">
        <v>87</v>
      </c>
      <c r="C185" s="158">
        <v>45043</v>
      </c>
      <c r="D185" s="67" t="s">
        <v>183</v>
      </c>
      <c r="E185" s="159">
        <v>8278.94451810219</v>
      </c>
      <c r="F185" s="159">
        <v>8350.35</v>
      </c>
      <c r="G185" s="443"/>
      <c r="H185" s="101"/>
    </row>
    <row r="186" spans="2:8" s="90" customFormat="1" ht="15.75">
      <c r="B186" s="161" t="s">
        <v>80</v>
      </c>
      <c r="C186" s="158">
        <v>45043</v>
      </c>
      <c r="D186" s="67" t="s">
        <v>183</v>
      </c>
      <c r="E186" s="159">
        <v>2256.948183660644</v>
      </c>
      <c r="F186" s="159">
        <v>2341.25</v>
      </c>
      <c r="G186" s="443"/>
      <c r="H186" s="101"/>
    </row>
    <row r="187" spans="2:8" s="90" customFormat="1" ht="15.75">
      <c r="B187" s="161" t="s">
        <v>77</v>
      </c>
      <c r="C187" s="158">
        <v>45043</v>
      </c>
      <c r="D187" s="67" t="s">
        <v>183</v>
      </c>
      <c r="E187" s="159">
        <v>3385.348099955772</v>
      </c>
      <c r="F187" s="159">
        <v>3218.35</v>
      </c>
      <c r="G187" s="443"/>
      <c r="H187" s="101"/>
    </row>
    <row r="188" spans="2:8" s="90" customFormat="1" ht="15.75">
      <c r="B188" s="161" t="s">
        <v>98</v>
      </c>
      <c r="C188" s="158">
        <v>45043</v>
      </c>
      <c r="D188" s="67" t="s">
        <v>183</v>
      </c>
      <c r="E188" s="159">
        <v>408.6841000063796</v>
      </c>
      <c r="F188" s="159">
        <v>423.35</v>
      </c>
      <c r="G188" s="443"/>
      <c r="H188" s="101"/>
    </row>
    <row r="189" spans="2:8" s="90" customFormat="1" ht="15.75">
      <c r="B189" s="161" t="s">
        <v>91</v>
      </c>
      <c r="C189" s="158">
        <v>45043</v>
      </c>
      <c r="D189" s="67" t="s">
        <v>183</v>
      </c>
      <c r="E189" s="159">
        <v>1092.0615931283905</v>
      </c>
      <c r="F189" s="159">
        <v>1108.95</v>
      </c>
      <c r="G189" s="443"/>
      <c r="H189" s="101"/>
    </row>
    <row r="190" spans="2:8" s="90" customFormat="1" ht="15.75">
      <c r="B190" s="161"/>
      <c r="C190" s="158"/>
      <c r="D190" s="67"/>
      <c r="E190" s="159"/>
      <c r="F190" s="159"/>
      <c r="G190" s="160"/>
      <c r="H190" s="101"/>
    </row>
    <row r="191" spans="2:8" s="90" customFormat="1" ht="15.75">
      <c r="B191" s="162" t="s">
        <v>240</v>
      </c>
      <c r="C191" s="163"/>
      <c r="D191" s="164"/>
      <c r="E191" s="165"/>
      <c r="F191" s="165"/>
      <c r="G191" s="166"/>
      <c r="H191" s="101"/>
    </row>
    <row r="192" spans="2:9" s="90" customFormat="1" ht="15.75">
      <c r="B192" s="167" t="s">
        <v>241</v>
      </c>
      <c r="C192" s="163">
        <v>45042</v>
      </c>
      <c r="D192" s="164" t="s">
        <v>183</v>
      </c>
      <c r="E192" s="168">
        <v>82.44290194384449</v>
      </c>
      <c r="F192" s="168">
        <v>82.3175</v>
      </c>
      <c r="G192" s="169">
        <v>8968.159525</v>
      </c>
      <c r="H192" s="101"/>
      <c r="I192" s="132"/>
    </row>
    <row r="193" spans="2:10" s="90" customFormat="1" ht="15.75">
      <c r="B193" s="444" t="s">
        <v>242</v>
      </c>
      <c r="C193" s="444"/>
      <c r="D193" s="444"/>
      <c r="E193" s="444"/>
      <c r="F193" s="444"/>
      <c r="G193" s="444"/>
      <c r="H193" s="101"/>
      <c r="J193" s="170"/>
    </row>
    <row r="194" spans="2:10" s="90" customFormat="1" ht="30" customHeight="1">
      <c r="B194" s="445" t="s">
        <v>243</v>
      </c>
      <c r="C194" s="445"/>
      <c r="D194" s="445"/>
      <c r="E194" s="445"/>
      <c r="F194" s="445"/>
      <c r="G194" s="445"/>
      <c r="H194" s="101"/>
      <c r="J194" s="171"/>
    </row>
    <row r="195" spans="2:11" s="90" customFormat="1" ht="15.75">
      <c r="B195" s="172"/>
      <c r="C195" s="173"/>
      <c r="D195" s="173"/>
      <c r="E195" s="174"/>
      <c r="F195" s="174"/>
      <c r="G195" s="174"/>
      <c r="H195" s="101"/>
      <c r="J195" s="132"/>
      <c r="K195" s="170"/>
    </row>
    <row r="196" spans="2:8" s="90" customFormat="1" ht="15.75">
      <c r="B196" s="175" t="s">
        <v>244</v>
      </c>
      <c r="C196" s="173"/>
      <c r="D196" s="176"/>
      <c r="E196" s="174"/>
      <c r="F196" s="174"/>
      <c r="G196" s="174"/>
      <c r="H196" s="101"/>
    </row>
    <row r="197" spans="2:8" s="90" customFormat="1" ht="15.75">
      <c r="B197" s="161" t="s">
        <v>245</v>
      </c>
      <c r="C197" s="177"/>
      <c r="D197" s="177"/>
      <c r="E197" s="178" t="s">
        <v>246</v>
      </c>
      <c r="F197" s="174"/>
      <c r="G197" s="174"/>
      <c r="H197" s="101"/>
    </row>
    <row r="198" spans="2:8" s="90" customFormat="1" ht="15.75">
      <c r="B198" s="161" t="s">
        <v>247</v>
      </c>
      <c r="C198" s="177"/>
      <c r="D198" s="177"/>
      <c r="E198" s="179">
        <v>478112</v>
      </c>
      <c r="F198" s="180"/>
      <c r="G198" s="180"/>
      <c r="H198" s="101"/>
    </row>
    <row r="199" spans="2:8" s="90" customFormat="1" ht="15.75">
      <c r="B199" s="161" t="s">
        <v>248</v>
      </c>
      <c r="C199" s="177"/>
      <c r="D199" s="177"/>
      <c r="E199" s="179">
        <v>478112</v>
      </c>
      <c r="F199" s="180"/>
      <c r="G199" s="180"/>
      <c r="H199" s="101"/>
    </row>
    <row r="200" spans="2:8" s="90" customFormat="1" ht="15.75">
      <c r="B200" s="161" t="s">
        <v>249</v>
      </c>
      <c r="C200" s="177"/>
      <c r="D200" s="177"/>
      <c r="E200" s="179" t="s">
        <v>246</v>
      </c>
      <c r="F200" s="180"/>
      <c r="G200" s="180"/>
      <c r="H200" s="101"/>
    </row>
    <row r="201" spans="2:8" s="90" customFormat="1" ht="15.75">
      <c r="B201" s="161" t="s">
        <v>250</v>
      </c>
      <c r="C201" s="177"/>
      <c r="D201" s="177"/>
      <c r="E201" s="179" t="s">
        <v>246</v>
      </c>
      <c r="F201" s="180"/>
      <c r="G201" s="180"/>
      <c r="H201" s="101"/>
    </row>
    <row r="202" spans="2:8" s="90" customFormat="1" ht="15.75">
      <c r="B202" s="161" t="s">
        <v>251</v>
      </c>
      <c r="C202" s="177"/>
      <c r="D202" s="177"/>
      <c r="E202" s="179">
        <v>47894133098.14</v>
      </c>
      <c r="F202" s="180"/>
      <c r="G202" s="180"/>
      <c r="H202" s="101"/>
    </row>
    <row r="203" spans="2:10" s="90" customFormat="1" ht="15.75">
      <c r="B203" s="161" t="s">
        <v>252</v>
      </c>
      <c r="C203" s="177"/>
      <c r="D203" s="177"/>
      <c r="E203" s="179">
        <v>48903132961.58001</v>
      </c>
      <c r="F203" s="180"/>
      <c r="G203" s="180"/>
      <c r="H203" s="101"/>
      <c r="J203" s="181"/>
    </row>
    <row r="204" spans="2:10" s="90" customFormat="1" ht="15.75">
      <c r="B204" s="161" t="s">
        <v>253</v>
      </c>
      <c r="C204" s="177"/>
      <c r="D204" s="177"/>
      <c r="E204" s="179" t="s">
        <v>246</v>
      </c>
      <c r="F204" s="180"/>
      <c r="G204" s="182"/>
      <c r="H204" s="101"/>
      <c r="J204" s="183"/>
    </row>
    <row r="205" spans="2:10" s="90" customFormat="1" ht="15.75">
      <c r="B205" s="161" t="s">
        <v>254</v>
      </c>
      <c r="C205" s="177"/>
      <c r="D205" s="177"/>
      <c r="E205" s="184">
        <v>1008999863.4399997</v>
      </c>
      <c r="F205" s="180"/>
      <c r="G205" s="185"/>
      <c r="H205" s="101"/>
      <c r="J205" s="183"/>
    </row>
    <row r="206" spans="2:8" s="90" customFormat="1" ht="15.75">
      <c r="B206" s="186" t="s">
        <v>255</v>
      </c>
      <c r="C206" s="187"/>
      <c r="D206" s="187"/>
      <c r="E206" s="188"/>
      <c r="F206" s="180"/>
      <c r="G206" s="180"/>
      <c r="H206" s="101"/>
    </row>
    <row r="207" spans="2:8" s="90" customFormat="1" ht="15.75">
      <c r="B207" s="189"/>
      <c r="C207" s="174"/>
      <c r="D207" s="174"/>
      <c r="E207" s="188"/>
      <c r="F207" s="188"/>
      <c r="G207" s="180"/>
      <c r="H207" s="101"/>
    </row>
    <row r="208" spans="2:8" s="90" customFormat="1" ht="15.75">
      <c r="B208" s="190" t="s">
        <v>256</v>
      </c>
      <c r="C208" s="173"/>
      <c r="D208" s="176"/>
      <c r="E208" s="174"/>
      <c r="F208" s="174"/>
      <c r="G208" s="174"/>
      <c r="H208" s="101"/>
    </row>
    <row r="209" spans="2:8" s="90" customFormat="1" ht="15.75">
      <c r="B209" s="189"/>
      <c r="C209" s="174"/>
      <c r="D209" s="174"/>
      <c r="E209" s="174"/>
      <c r="F209" s="191"/>
      <c r="G209" s="191"/>
      <c r="H209" s="101"/>
    </row>
    <row r="210" spans="2:8" s="90" customFormat="1" ht="15.75">
      <c r="B210" s="190" t="s">
        <v>257</v>
      </c>
      <c r="C210" s="173"/>
      <c r="D210" s="176"/>
      <c r="E210" s="174"/>
      <c r="F210" s="192"/>
      <c r="G210" s="174"/>
      <c r="H210" s="101"/>
    </row>
    <row r="211" spans="2:8" s="90" customFormat="1" ht="15.75">
      <c r="B211" s="186"/>
      <c r="C211" s="187"/>
      <c r="D211" s="187"/>
      <c r="E211" s="174"/>
      <c r="F211" s="174"/>
      <c r="G211" s="174"/>
      <c r="H211" s="101"/>
    </row>
    <row r="212" spans="2:8" s="90" customFormat="1" ht="15.75">
      <c r="B212" s="193" t="s">
        <v>258</v>
      </c>
      <c r="C212" s="176"/>
      <c r="D212" s="176"/>
      <c r="E212" s="174"/>
      <c r="F212" s="192"/>
      <c r="G212" s="174"/>
      <c r="H212" s="101"/>
    </row>
    <row r="213" spans="2:8" s="90" customFormat="1" ht="47.25">
      <c r="B213" s="194" t="s">
        <v>234</v>
      </c>
      <c r="C213" s="195" t="s">
        <v>259</v>
      </c>
      <c r="D213" s="195" t="s">
        <v>260</v>
      </c>
      <c r="E213" s="195" t="s">
        <v>261</v>
      </c>
      <c r="F213" s="195" t="s">
        <v>262</v>
      </c>
      <c r="G213" s="174"/>
      <c r="H213" s="101"/>
    </row>
    <row r="214" spans="2:8" s="90" customFormat="1" ht="15.75" customHeight="1">
      <c r="B214" s="446" t="s">
        <v>246</v>
      </c>
      <c r="C214" s="446"/>
      <c r="D214" s="446"/>
      <c r="E214" s="446"/>
      <c r="F214" s="446"/>
      <c r="G214" s="174"/>
      <c r="H214" s="101"/>
    </row>
    <row r="215" spans="2:8" s="90" customFormat="1" ht="15.75">
      <c r="B215" s="447" t="s">
        <v>263</v>
      </c>
      <c r="C215" s="447"/>
      <c r="D215" s="447"/>
      <c r="E215" s="447"/>
      <c r="F215" s="447"/>
      <c r="G215" s="174"/>
      <c r="H215" s="101"/>
    </row>
    <row r="216" spans="2:8" s="90" customFormat="1" ht="15.75">
      <c r="B216" s="193"/>
      <c r="C216" s="196"/>
      <c r="D216" s="196"/>
      <c r="E216" s="197"/>
      <c r="F216" s="198"/>
      <c r="G216" s="174"/>
      <c r="H216" s="101"/>
    </row>
    <row r="217" spans="2:8" s="90" customFormat="1" ht="45">
      <c r="B217" s="199" t="s">
        <v>234</v>
      </c>
      <c r="C217" s="200" t="s">
        <v>259</v>
      </c>
      <c r="D217" s="200" t="s">
        <v>260</v>
      </c>
      <c r="E217" s="200" t="s">
        <v>261</v>
      </c>
      <c r="F217" s="200" t="s">
        <v>262</v>
      </c>
      <c r="G217" s="174"/>
      <c r="H217" s="101"/>
    </row>
    <row r="218" spans="2:8" s="90" customFormat="1" ht="15.75" customHeight="1">
      <c r="B218" s="448" t="s">
        <v>246</v>
      </c>
      <c r="C218" s="448"/>
      <c r="D218" s="448"/>
      <c r="E218" s="448"/>
      <c r="F218" s="448"/>
      <c r="G218" s="174"/>
      <c r="H218" s="101"/>
    </row>
    <row r="219" spans="2:8" s="90" customFormat="1" ht="15.75">
      <c r="B219" s="449" t="s">
        <v>263</v>
      </c>
      <c r="C219" s="449"/>
      <c r="D219" s="449"/>
      <c r="E219" s="449"/>
      <c r="F219" s="449"/>
      <c r="G219" s="174"/>
      <c r="H219" s="101"/>
    </row>
    <row r="220" spans="2:8" s="90" customFormat="1" ht="15.75">
      <c r="B220" s="193"/>
      <c r="C220" s="176"/>
      <c r="D220" s="176"/>
      <c r="E220" s="174"/>
      <c r="F220" s="192"/>
      <c r="G220" s="174"/>
      <c r="H220" s="101"/>
    </row>
    <row r="221" spans="2:8" s="90" customFormat="1" ht="15.75">
      <c r="B221" s="201" t="s">
        <v>264</v>
      </c>
      <c r="C221" s="176"/>
      <c r="D221" s="176"/>
      <c r="E221" s="174"/>
      <c r="F221" s="174"/>
      <c r="G221" s="174"/>
      <c r="H221" s="101"/>
    </row>
    <row r="222" spans="2:8" s="90" customFormat="1" ht="15.75">
      <c r="B222" s="161" t="s">
        <v>265</v>
      </c>
      <c r="C222" s="177"/>
      <c r="D222" s="177"/>
      <c r="E222" s="184">
        <v>739</v>
      </c>
      <c r="F222" s="174"/>
      <c r="G222" s="174"/>
      <c r="H222" s="101"/>
    </row>
    <row r="223" spans="2:8" s="90" customFormat="1" ht="15.75">
      <c r="B223" s="161" t="s">
        <v>266</v>
      </c>
      <c r="C223" s="177"/>
      <c r="D223" s="177"/>
      <c r="E223" s="184">
        <v>485676000</v>
      </c>
      <c r="F223" s="191"/>
      <c r="G223" s="202"/>
      <c r="H223" s="101"/>
    </row>
    <row r="224" spans="2:8" s="90" customFormat="1" ht="15.75">
      <c r="B224" s="161" t="s">
        <v>267</v>
      </c>
      <c r="C224" s="177"/>
      <c r="D224" s="177"/>
      <c r="E224" s="184">
        <v>1680700.12</v>
      </c>
      <c r="F224" s="174"/>
      <c r="G224" s="203"/>
      <c r="H224" s="101"/>
    </row>
    <row r="225" spans="2:8" s="90" customFormat="1" ht="15">
      <c r="B225" s="204"/>
      <c r="C225"/>
      <c r="D225"/>
      <c r="E225"/>
      <c r="F225"/>
      <c r="G225"/>
      <c r="H225" s="101"/>
    </row>
    <row r="226" spans="2:8" s="90" customFormat="1" ht="15.75">
      <c r="B226" s="205" t="s">
        <v>268</v>
      </c>
      <c r="C226" s="206"/>
      <c r="D226" s="206"/>
      <c r="E226" s="206"/>
      <c r="F226" s="206"/>
      <c r="G226" s="206"/>
      <c r="H226" s="106"/>
    </row>
    <row r="227" s="90" customFormat="1" ht="15"/>
    <row r="228" spans="2:11" ht="15" customHeight="1">
      <c r="B228" s="450" t="s">
        <v>269</v>
      </c>
      <c r="C228" s="450"/>
      <c r="D228" s="450"/>
      <c r="E228" s="450"/>
      <c r="F228" s="450"/>
      <c r="G228" s="450"/>
      <c r="H228" s="450"/>
      <c r="I228" s="450"/>
      <c r="J228" s="450"/>
      <c r="K228" s="208"/>
    </row>
    <row r="229" spans="2:10" ht="15" customHeight="1">
      <c r="B229" s="451" t="s">
        <v>270</v>
      </c>
      <c r="C229" s="452" t="s">
        <v>271</v>
      </c>
      <c r="D229" s="452"/>
      <c r="E229" s="209" t="s">
        <v>272</v>
      </c>
      <c r="F229" s="209" t="s">
        <v>273</v>
      </c>
      <c r="G229" s="452" t="s">
        <v>274</v>
      </c>
      <c r="H229" s="452"/>
      <c r="I229" s="452"/>
      <c r="J229" s="452"/>
    </row>
    <row r="230" spans="2:10" ht="26.25">
      <c r="B230" s="451"/>
      <c r="C230" s="209" t="s">
        <v>275</v>
      </c>
      <c r="D230" s="209" t="s">
        <v>276</v>
      </c>
      <c r="E230" s="209" t="s">
        <v>277</v>
      </c>
      <c r="F230" s="209" t="s">
        <v>278</v>
      </c>
      <c r="G230" s="209" t="s">
        <v>275</v>
      </c>
      <c r="H230" s="209" t="s">
        <v>276</v>
      </c>
      <c r="I230" s="209" t="s">
        <v>277</v>
      </c>
      <c r="J230" s="209" t="s">
        <v>278</v>
      </c>
    </row>
    <row r="231" spans="2:10" ht="15">
      <c r="B231" s="207" t="s">
        <v>279</v>
      </c>
      <c r="C231" s="210">
        <v>0.17613455081822882</v>
      </c>
      <c r="D231" s="210">
        <v>0.18444430119292132</v>
      </c>
      <c r="E231" s="210">
        <v>0.13488731377063812</v>
      </c>
      <c r="F231" s="210">
        <v>0.12799002630685097</v>
      </c>
      <c r="G231" s="211">
        <v>49491.7</v>
      </c>
      <c r="H231" s="211">
        <v>53048.5</v>
      </c>
      <c r="I231" s="211">
        <v>34809.559660118764</v>
      </c>
      <c r="J231" s="211">
        <v>32779.39156009865</v>
      </c>
    </row>
    <row r="232" spans="2:10" ht="15">
      <c r="B232" s="212" t="s">
        <v>280</v>
      </c>
      <c r="C232" s="210">
        <v>0.00032541293081855827</v>
      </c>
      <c r="D232" s="210">
        <v>0.010176314551710863</v>
      </c>
      <c r="E232" s="210">
        <v>-0.012215399966971185</v>
      </c>
      <c r="F232" s="210">
        <v>0.005888971078272576</v>
      </c>
      <c r="G232" s="211">
        <v>10003.254129308185</v>
      </c>
      <c r="H232" s="211">
        <v>10101.763145517109</v>
      </c>
      <c r="I232" s="211">
        <v>9877.846000330288</v>
      </c>
      <c r="J232" s="211">
        <v>10058.889710782725</v>
      </c>
    </row>
    <row r="233" spans="2:10" ht="15">
      <c r="B233" s="212" t="s">
        <v>281</v>
      </c>
      <c r="C233" s="210">
        <v>0.33066855833619435</v>
      </c>
      <c r="D233" s="210">
        <v>0.34384627827076186</v>
      </c>
      <c r="E233" s="210">
        <v>0.28966762992208217</v>
      </c>
      <c r="F233" s="210">
        <v>0.2779573212396713</v>
      </c>
      <c r="G233" s="211">
        <v>23561.86622232802</v>
      </c>
      <c r="H233" s="211">
        <v>24268.826599935037</v>
      </c>
      <c r="I233" s="211">
        <v>21450.30136341686</v>
      </c>
      <c r="J233" s="211">
        <v>20871.278393743094</v>
      </c>
    </row>
    <row r="234" spans="2:10" ht="15">
      <c r="B234" s="212" t="s">
        <v>282</v>
      </c>
      <c r="C234" s="210">
        <v>0.17190862608325652</v>
      </c>
      <c r="D234" s="210">
        <v>0.18226310603981166</v>
      </c>
      <c r="E234" s="210">
        <v>0.11521887303720701</v>
      </c>
      <c r="F234" s="210">
        <v>0.12721296002973048</v>
      </c>
      <c r="G234" s="211">
        <v>22142.352225344046</v>
      </c>
      <c r="H234" s="211">
        <v>23140.22368788386</v>
      </c>
      <c r="I234" s="211">
        <v>17271.082837190188</v>
      </c>
      <c r="J234" s="211">
        <v>18222.15747351173</v>
      </c>
    </row>
    <row r="236" spans="2:6" ht="15" customHeight="1">
      <c r="B236" s="450" t="s">
        <v>283</v>
      </c>
      <c r="C236" s="450"/>
      <c r="D236" s="450"/>
      <c r="E236" s="450"/>
      <c r="F236" s="450"/>
    </row>
    <row r="237" spans="2:6" ht="39">
      <c r="B237" s="213" t="s">
        <v>284</v>
      </c>
      <c r="C237" s="214" t="s">
        <v>285</v>
      </c>
      <c r="D237" s="214" t="s">
        <v>280</v>
      </c>
      <c r="E237" s="214" t="s">
        <v>281</v>
      </c>
      <c r="F237" s="214" t="s">
        <v>282</v>
      </c>
    </row>
    <row r="238" spans="2:6" ht="15">
      <c r="B238" s="207" t="s">
        <v>286</v>
      </c>
      <c r="C238" s="215">
        <v>1190000</v>
      </c>
      <c r="D238" s="215">
        <v>120000</v>
      </c>
      <c r="E238" s="215">
        <v>360000</v>
      </c>
      <c r="F238" s="215">
        <v>600000</v>
      </c>
    </row>
    <row r="239" spans="2:6" ht="15">
      <c r="B239" s="207" t="s">
        <v>287</v>
      </c>
      <c r="C239" s="215">
        <v>2835533.3492637915</v>
      </c>
      <c r="D239" s="215">
        <v>124503.7583553807</v>
      </c>
      <c r="E239" s="215">
        <v>457104.8298322777</v>
      </c>
      <c r="F239" s="215">
        <v>938367.5475267209</v>
      </c>
    </row>
    <row r="240" spans="2:6" ht="15">
      <c r="B240" s="207" t="s">
        <v>288</v>
      </c>
      <c r="C240" s="216">
        <v>0.16712692405581595</v>
      </c>
      <c r="D240" s="216">
        <v>0.07066537574648428</v>
      </c>
      <c r="E240" s="216">
        <v>0.16178017966603594</v>
      </c>
      <c r="F240" s="216">
        <v>0.17952918039203514</v>
      </c>
    </row>
    <row r="241" spans="2:6" ht="15">
      <c r="B241" s="207" t="s">
        <v>289</v>
      </c>
      <c r="C241" s="216">
        <v>0.12579986610159125</v>
      </c>
      <c r="D241" s="216">
        <v>-0.029237732600850722</v>
      </c>
      <c r="E241" s="216">
        <v>0.13171125726061142</v>
      </c>
      <c r="F241" s="216">
        <v>0.12850088902805706</v>
      </c>
    </row>
    <row r="242" spans="2:6" ht="15">
      <c r="B242" s="207" t="s">
        <v>290</v>
      </c>
      <c r="C242" s="216">
        <v>0.12413731290472758</v>
      </c>
      <c r="D242" s="216">
        <v>0.0054836800011306575</v>
      </c>
      <c r="E242" s="216">
        <v>0.13422905516850128</v>
      </c>
      <c r="F242" s="216">
        <v>0.12907217656548742</v>
      </c>
    </row>
    <row r="243" spans="2:6" ht="15">
      <c r="B243" s="208"/>
      <c r="C243" s="208"/>
      <c r="D243" s="208"/>
      <c r="E243" s="208"/>
      <c r="F243" s="208"/>
    </row>
    <row r="244" spans="2:6" ht="15" customHeight="1">
      <c r="B244" s="450" t="s">
        <v>291</v>
      </c>
      <c r="C244" s="450"/>
      <c r="D244" s="450"/>
      <c r="E244" s="450"/>
      <c r="F244" s="450"/>
    </row>
    <row r="245" spans="2:6" ht="39">
      <c r="B245" s="213"/>
      <c r="C245" s="214" t="s">
        <v>285</v>
      </c>
      <c r="D245" s="214" t="s">
        <v>280</v>
      </c>
      <c r="E245" s="214" t="s">
        <v>281</v>
      </c>
      <c r="F245" s="214" t="s">
        <v>282</v>
      </c>
    </row>
    <row r="246" spans="2:6" ht="15">
      <c r="B246" s="207" t="s">
        <v>286</v>
      </c>
      <c r="C246" s="215">
        <v>1190000</v>
      </c>
      <c r="D246" s="215">
        <v>120000</v>
      </c>
      <c r="E246" s="215">
        <v>360000</v>
      </c>
      <c r="F246" s="215">
        <v>600000</v>
      </c>
    </row>
    <row r="247" spans="2:6" ht="15">
      <c r="B247" s="207" t="s">
        <v>287</v>
      </c>
      <c r="C247" s="215">
        <v>2978287.7908104016</v>
      </c>
      <c r="D247" s="215">
        <v>125122.20954693532</v>
      </c>
      <c r="E247" s="215">
        <v>464980.41378840123</v>
      </c>
      <c r="F247" s="215">
        <v>964775.2085451055</v>
      </c>
    </row>
    <row r="248" spans="2:6" ht="15">
      <c r="B248" s="207" t="s">
        <v>288</v>
      </c>
      <c r="C248" s="216">
        <v>0.17634239242497282</v>
      </c>
      <c r="D248" s="216">
        <v>0.08048339608726027</v>
      </c>
      <c r="E248" s="216">
        <v>0.17385374829534564</v>
      </c>
      <c r="F248" s="216">
        <v>0.19092106275917825</v>
      </c>
    </row>
    <row r="249" spans="2:6" ht="15">
      <c r="B249" s="207" t="s">
        <v>289</v>
      </c>
      <c r="C249" s="216">
        <v>0.12579986610159125</v>
      </c>
      <c r="D249" s="216">
        <v>-0.029237732600850722</v>
      </c>
      <c r="E249" s="216">
        <v>0.13171125726061142</v>
      </c>
      <c r="F249" s="216">
        <v>0.12850088902805706</v>
      </c>
    </row>
    <row r="250" spans="2:6" ht="15">
      <c r="B250" s="207" t="s">
        <v>290</v>
      </c>
      <c r="C250" s="216">
        <v>0.12413731290472758</v>
      </c>
      <c r="D250" s="216">
        <v>0.0054836800011306575</v>
      </c>
      <c r="E250" s="216">
        <v>0.13422905516850128</v>
      </c>
      <c r="F250" s="216">
        <v>0.12907217656548742</v>
      </c>
    </row>
    <row r="251" spans="2:6" ht="15">
      <c r="B251" s="208"/>
      <c r="C251" s="208"/>
      <c r="D251" s="208"/>
      <c r="E251" s="208"/>
      <c r="F251" s="208"/>
    </row>
    <row r="252" spans="2:6" ht="15">
      <c r="B252" s="213" t="s">
        <v>292</v>
      </c>
      <c r="C252" s="213"/>
      <c r="D252" s="208"/>
      <c r="E252" s="208"/>
      <c r="F252" s="208"/>
    </row>
    <row r="253" spans="2:6" ht="15">
      <c r="B253" s="217" t="s">
        <v>293</v>
      </c>
      <c r="C253" s="218">
        <v>0.1451958907770088</v>
      </c>
      <c r="E253" s="219"/>
      <c r="F253" s="208"/>
    </row>
    <row r="254" spans="2:6" ht="15">
      <c r="B254" s="217" t="s">
        <v>294</v>
      </c>
      <c r="C254" s="218">
        <v>0.16828875254343556</v>
      </c>
      <c r="E254" s="219"/>
      <c r="F254" s="208"/>
    </row>
    <row r="255" spans="2:6" ht="15">
      <c r="B255" s="217" t="s">
        <v>295</v>
      </c>
      <c r="C255" s="220">
        <v>1.523180674171982</v>
      </c>
      <c r="E255" s="221"/>
      <c r="F255" s="208"/>
    </row>
    <row r="256" spans="2:6" ht="15">
      <c r="B256" s="217" t="s">
        <v>296</v>
      </c>
      <c r="C256" s="220">
        <v>0.6988578289239537</v>
      </c>
      <c r="E256" s="221"/>
      <c r="F256" s="208"/>
    </row>
    <row r="257" spans="2:6" ht="15">
      <c r="B257" s="217" t="s">
        <v>297</v>
      </c>
      <c r="C257" s="220">
        <v>0.3164586066686122</v>
      </c>
      <c r="E257" s="221"/>
      <c r="F257" s="208"/>
    </row>
    <row r="258" spans="2:6" ht="15">
      <c r="B258" s="217" t="s">
        <v>298</v>
      </c>
      <c r="C258" s="220">
        <v>-0.038181090125100015</v>
      </c>
      <c r="E258" s="221"/>
      <c r="F258" s="208"/>
    </row>
    <row r="259" spans="2:6" ht="15">
      <c r="B259" s="222" t="s">
        <v>299</v>
      </c>
      <c r="C259" s="223">
        <v>0.2895836285189634</v>
      </c>
      <c r="E259" s="224"/>
      <c r="F259" s="208"/>
    </row>
    <row r="260" spans="2:6" ht="15">
      <c r="B260" s="207" t="s">
        <v>300</v>
      </c>
      <c r="C260" s="225">
        <v>0.0779</v>
      </c>
      <c r="E260" s="219"/>
      <c r="F260" s="208"/>
    </row>
    <row r="261" spans="2:6" ht="15">
      <c r="B261" s="226"/>
      <c r="C261" s="219"/>
      <c r="E261" s="219"/>
      <c r="F261" s="208"/>
    </row>
    <row r="262" spans="2:6" ht="15">
      <c r="B262" s="209" t="s">
        <v>301</v>
      </c>
      <c r="C262" s="213"/>
      <c r="E262" s="219"/>
      <c r="F262" s="208"/>
    </row>
    <row r="263" spans="2:6" ht="15">
      <c r="B263" s="217" t="s">
        <v>302</v>
      </c>
      <c r="C263" s="227">
        <v>0.04203724889202942</v>
      </c>
      <c r="E263" s="219"/>
      <c r="F263" s="208"/>
    </row>
    <row r="264" spans="2:6" ht="15">
      <c r="B264" s="208"/>
      <c r="C264" s="208"/>
      <c r="D264" s="208"/>
      <c r="E264" s="208"/>
      <c r="F264" s="208"/>
    </row>
    <row r="265" spans="2:6" ht="15">
      <c r="B265" s="208"/>
      <c r="C265" s="208"/>
      <c r="D265" s="208"/>
      <c r="E265" s="208"/>
      <c r="F265" s="208"/>
    </row>
    <row r="266" spans="2:6" ht="15">
      <c r="B266" s="209" t="s">
        <v>303</v>
      </c>
      <c r="C266" s="208"/>
      <c r="D266" s="208"/>
      <c r="E266" s="208"/>
      <c r="F266" s="208"/>
    </row>
    <row r="267" spans="2:6" ht="15">
      <c r="B267" s="207" t="s">
        <v>304</v>
      </c>
      <c r="C267" s="226"/>
      <c r="D267" s="208"/>
      <c r="E267" s="208"/>
      <c r="F267" s="208"/>
    </row>
    <row r="268" spans="2:6" ht="15">
      <c r="B268" s="207" t="s">
        <v>305</v>
      </c>
      <c r="C268" s="226"/>
      <c r="D268" s="208"/>
      <c r="E268" s="208"/>
      <c r="F268" s="208"/>
    </row>
    <row r="270" spans="2:6" ht="15">
      <c r="B270" s="228"/>
      <c r="C270" s="229"/>
      <c r="D270" s="229"/>
      <c r="E270" s="453" t="s">
        <v>306</v>
      </c>
      <c r="F270" s="453"/>
    </row>
    <row r="271" spans="2:6" ht="15">
      <c r="B271" s="230" t="s">
        <v>307</v>
      </c>
      <c r="C271" s="231"/>
      <c r="D271" s="231"/>
      <c r="E271" s="232"/>
      <c r="F271" s="233"/>
    </row>
    <row r="272" spans="2:6" ht="15">
      <c r="B272" s="234"/>
      <c r="C272" s="231"/>
      <c r="D272" s="231"/>
      <c r="E272" s="231"/>
      <c r="F272" s="233"/>
    </row>
    <row r="273" spans="2:6" ht="15">
      <c r="B273" s="234"/>
      <c r="C273" s="235"/>
      <c r="D273" s="235"/>
      <c r="E273" s="232"/>
      <c r="F273" s="233"/>
    </row>
    <row r="274" spans="2:6" ht="15">
      <c r="B274" s="236" t="s">
        <v>308</v>
      </c>
      <c r="C274" s="235"/>
      <c r="D274" s="235"/>
      <c r="E274" s="232"/>
      <c r="F274" s="233"/>
    </row>
    <row r="275" spans="2:6" ht="15" customHeight="1">
      <c r="B275" s="454" t="s">
        <v>309</v>
      </c>
      <c r="C275" s="454"/>
      <c r="D275" s="454"/>
      <c r="E275" s="232"/>
      <c r="F275" s="233"/>
    </row>
    <row r="276" spans="2:6" ht="15">
      <c r="B276" s="454"/>
      <c r="C276" s="454"/>
      <c r="D276" s="454"/>
      <c r="E276" s="232"/>
      <c r="F276" s="233"/>
    </row>
    <row r="277" spans="2:6" ht="15">
      <c r="B277" s="236" t="s">
        <v>310</v>
      </c>
      <c r="C277" s="235"/>
      <c r="D277" s="235"/>
      <c r="E277" s="232"/>
      <c r="F277" s="233"/>
    </row>
    <row r="278" spans="2:6" ht="15">
      <c r="B278" s="234"/>
      <c r="C278" s="231"/>
      <c r="D278" s="231"/>
      <c r="E278" s="232"/>
      <c r="F278" s="233"/>
    </row>
    <row r="279" spans="2:6" ht="15">
      <c r="B279" s="237"/>
      <c r="C279" s="238"/>
      <c r="D279" s="238"/>
      <c r="E279" s="239"/>
      <c r="F279" s="240"/>
    </row>
    <row r="281" ht="15">
      <c r="B281" s="241" t="s">
        <v>311</v>
      </c>
    </row>
    <row r="282" ht="15">
      <c r="B282" s="242" t="s">
        <v>312</v>
      </c>
    </row>
    <row r="283" ht="15">
      <c r="B283" s="243"/>
    </row>
    <row r="284" ht="15">
      <c r="B284" s="243"/>
    </row>
    <row r="285" ht="15">
      <c r="B285" s="243"/>
    </row>
    <row r="286" ht="15">
      <c r="B286" s="243"/>
    </row>
    <row r="287" ht="15">
      <c r="B287" s="243"/>
    </row>
    <row r="288" ht="15">
      <c r="B288" s="243"/>
    </row>
    <row r="289" ht="15">
      <c r="B289" s="243"/>
    </row>
    <row r="290" ht="15">
      <c r="B290" s="243"/>
    </row>
    <row r="291" ht="15">
      <c r="B291" s="244"/>
    </row>
  </sheetData>
  <sheetProtection selectLockedCells="1" selectUnlockedCells="1"/>
  <mergeCells count="20">
    <mergeCell ref="E270:F270"/>
    <mergeCell ref="B275:D276"/>
    <mergeCell ref="B228:J228"/>
    <mergeCell ref="B229:B230"/>
    <mergeCell ref="C229:D229"/>
    <mergeCell ref="G229:J229"/>
    <mergeCell ref="B236:F236"/>
    <mergeCell ref="B244:F244"/>
    <mergeCell ref="B193:G193"/>
    <mergeCell ref="B194:G194"/>
    <mergeCell ref="B214:F214"/>
    <mergeCell ref="B215:F215"/>
    <mergeCell ref="B218:F218"/>
    <mergeCell ref="B219:F219"/>
    <mergeCell ref="B1:G1"/>
    <mergeCell ref="B130:D130"/>
    <mergeCell ref="B133:G133"/>
    <mergeCell ref="B140:B141"/>
    <mergeCell ref="C140:C141"/>
    <mergeCell ref="G178:G189"/>
  </mergeCells>
  <printOptions/>
  <pageMargins left="0" right="0" top="0" bottom="0" header="0.5118110236220472" footer="0"/>
  <pageSetup horizontalDpi="300" verticalDpi="300" orientation="landscape"/>
  <headerFooter alignWithMargins="0">
    <oddFooter>&amp;C&amp;1#&amp;10 000000 For internal use only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16"/>
  <sheetViews>
    <sheetView zoomScalePageLayoutView="0" workbookViewId="0" topLeftCell="A26">
      <selection activeCell="G38" sqref="G38:G49"/>
    </sheetView>
  </sheetViews>
  <sheetFormatPr defaultColWidth="13.8515625" defaultRowHeight="15"/>
  <cols>
    <col min="1" max="1" width="2.57421875" style="245" customWidth="1"/>
    <col min="2" max="2" width="5.8515625" style="245" hidden="1" customWidth="1"/>
    <col min="3" max="3" width="58.140625" style="245" customWidth="1"/>
    <col min="4" max="4" width="19.57421875" style="245" customWidth="1"/>
    <col min="5" max="5" width="23.7109375" style="245" customWidth="1"/>
    <col min="6" max="6" width="22.28125" style="246" customWidth="1"/>
    <col min="7" max="8" width="19.57421875" style="247" customWidth="1"/>
    <col min="9" max="9" width="19.57421875" style="248" customWidth="1"/>
    <col min="10" max="10" width="16.7109375" style="249" customWidth="1"/>
    <col min="11" max="11" width="23.28125" style="248" customWidth="1"/>
    <col min="12" max="12" width="7.421875" style="245" customWidth="1"/>
    <col min="13" max="13" width="6.7109375" style="245" customWidth="1"/>
    <col min="14" max="14" width="9.8515625" style="245" customWidth="1"/>
    <col min="15" max="15" width="21.140625" style="245" customWidth="1"/>
    <col min="16" max="16" width="16.421875" style="245" customWidth="1"/>
    <col min="17" max="17" width="7.28125" style="245" customWidth="1"/>
    <col min="18" max="18" width="9.28125" style="245" customWidth="1"/>
    <col min="19" max="19" width="17.8515625" style="245" customWidth="1"/>
    <col min="20" max="20" width="6.7109375" style="245" customWidth="1"/>
    <col min="21" max="21" width="19.140625" style="245" customWidth="1"/>
    <col min="22" max="22" width="25.140625" style="245" customWidth="1"/>
    <col min="23" max="23" width="21.421875" style="245" customWidth="1"/>
    <col min="24" max="24" width="19.7109375" style="245" customWidth="1"/>
    <col min="25" max="25" width="14.00390625" style="245" customWidth="1"/>
    <col min="26" max="26" width="13.140625" style="245" customWidth="1"/>
    <col min="27" max="27" width="9.28125" style="245" customWidth="1"/>
    <col min="28" max="28" width="13.140625" style="245" customWidth="1"/>
    <col min="29" max="29" width="7.421875" style="245" customWidth="1"/>
    <col min="30" max="30" width="19.421875" style="245" customWidth="1"/>
    <col min="31" max="31" width="20.8515625" style="245" customWidth="1"/>
    <col min="32" max="32" width="19.00390625" style="245" customWidth="1"/>
    <col min="33" max="33" width="25.8515625" style="245" customWidth="1"/>
    <col min="34" max="34" width="14.57421875" style="248" customWidth="1"/>
    <col min="35" max="35" width="14.421875" style="245" customWidth="1"/>
    <col min="36" max="36" width="27.28125" style="245" customWidth="1"/>
    <col min="37" max="37" width="11.57421875" style="245" customWidth="1"/>
    <col min="38" max="38" width="6.28125" style="245" customWidth="1"/>
    <col min="39" max="39" width="7.00390625" style="245" customWidth="1"/>
    <col min="40" max="40" width="23.8515625" style="245" customWidth="1"/>
    <col min="41" max="41" width="12.8515625" style="245" customWidth="1"/>
    <col min="42" max="42" width="11.28125" style="245" customWidth="1"/>
    <col min="43" max="43" width="15.28125" style="245" customWidth="1"/>
    <col min="44" max="44" width="21.140625" style="245" customWidth="1"/>
    <col min="45" max="45" width="23.8515625" style="245" customWidth="1"/>
    <col min="46" max="46" width="14.421875" style="245" customWidth="1"/>
    <col min="47" max="47" width="11.140625" style="248" customWidth="1"/>
    <col min="48" max="48" width="15.00390625" style="245" customWidth="1"/>
    <col min="49" max="49" width="11.7109375" style="248" customWidth="1"/>
    <col min="50" max="50" width="23.57421875" style="245" customWidth="1"/>
    <col min="51" max="51" width="22.140625" style="245" customWidth="1"/>
    <col min="52" max="52" width="21.00390625" style="245" customWidth="1"/>
    <col min="53" max="53" width="15.7109375" style="248" customWidth="1"/>
    <col min="54" max="54" width="10.421875" style="245" customWidth="1"/>
    <col min="55" max="55" width="13.7109375" style="245" customWidth="1"/>
    <col min="56" max="56" width="18.00390625" style="245" customWidth="1"/>
    <col min="57" max="57" width="19.7109375" style="245" customWidth="1"/>
    <col min="58" max="58" width="13.8515625" style="245" customWidth="1"/>
    <col min="59" max="59" width="15.7109375" style="245" customWidth="1"/>
    <col min="60" max="60" width="28.57421875" style="245" customWidth="1"/>
    <col min="61" max="61" width="20.28125" style="245" customWidth="1"/>
    <col min="62" max="62" width="16.00390625" style="245" customWidth="1"/>
    <col min="63" max="63" width="13.7109375" style="245" customWidth="1"/>
    <col min="64" max="64" width="28.140625" style="245" customWidth="1"/>
    <col min="65" max="65" width="15.8515625" style="245" customWidth="1"/>
    <col min="66" max="66" width="26.28125" style="245" customWidth="1"/>
    <col min="67" max="67" width="13.140625" style="245" customWidth="1"/>
    <col min="68" max="68" width="15.00390625" style="245" customWidth="1"/>
    <col min="69" max="69" width="9.00390625" style="245" customWidth="1"/>
    <col min="70" max="70" width="18.00390625" style="245" customWidth="1"/>
    <col min="71" max="71" width="14.28125" style="245" customWidth="1"/>
    <col min="72" max="72" width="15.7109375" style="245" customWidth="1"/>
    <col min="73" max="73" width="18.7109375" style="245" customWidth="1"/>
    <col min="74" max="74" width="16.140625" style="245" customWidth="1"/>
    <col min="75" max="75" width="23.57421875" style="245" customWidth="1"/>
    <col min="76" max="76" width="23.8515625" style="245" customWidth="1"/>
    <col min="77" max="77" width="22.8515625" style="245" customWidth="1"/>
    <col min="78" max="78" width="11.7109375" style="245" customWidth="1"/>
    <col min="79" max="79" width="11.8515625" style="245" customWidth="1"/>
    <col min="80" max="80" width="15.140625" style="245" customWidth="1"/>
    <col min="81" max="81" width="15.28125" style="245" customWidth="1"/>
    <col min="82" max="82" width="19.57421875" style="245" customWidth="1"/>
    <col min="83" max="83" width="21.57421875" style="245" customWidth="1"/>
    <col min="84" max="84" width="18.8515625" style="245" customWidth="1"/>
    <col min="85" max="85" width="8.7109375" style="245" customWidth="1"/>
    <col min="86" max="86" width="8.8515625" style="245" customWidth="1"/>
    <col min="87" max="87" width="13.140625" style="245" customWidth="1"/>
    <col min="88" max="88" width="9.57421875" style="245" customWidth="1"/>
    <col min="89" max="89" width="9.7109375" style="245" customWidth="1"/>
    <col min="90" max="90" width="14.00390625" style="245" customWidth="1"/>
    <col min="91" max="91" width="17.00390625" style="245" customWidth="1"/>
    <col min="92" max="92" width="17.28125" style="245" customWidth="1"/>
    <col min="93" max="93" width="21.57421875" style="245" customWidth="1"/>
    <col min="94" max="94" width="17.7109375" style="245" customWidth="1"/>
    <col min="95" max="95" width="14.57421875" style="245" customWidth="1"/>
    <col min="96" max="96" width="15.7109375" style="245" customWidth="1"/>
    <col min="97" max="97" width="19.140625" style="245" customWidth="1"/>
    <col min="98" max="98" width="12.421875" style="245" customWidth="1"/>
    <col min="99" max="100" width="14.8515625" style="245" customWidth="1"/>
    <col min="101" max="101" width="14.421875" style="245" customWidth="1"/>
    <col min="102" max="102" width="23.140625" style="245" customWidth="1"/>
    <col min="103" max="103" width="26.00390625" style="245" customWidth="1"/>
    <col min="104" max="104" width="19.421875" style="245" customWidth="1"/>
    <col min="105" max="105" width="21.57421875" style="245" customWidth="1"/>
    <col min="106" max="106" width="25.8515625" style="245" customWidth="1"/>
    <col min="107" max="107" width="18.57421875" style="245" customWidth="1"/>
    <col min="108" max="108" width="16.28125" style="245" customWidth="1"/>
    <col min="109" max="109" width="15.421875" style="245" customWidth="1"/>
    <col min="110" max="110" width="17.28125" style="245" customWidth="1"/>
    <col min="111" max="111" width="17.421875" style="245" customWidth="1"/>
    <col min="112" max="112" width="21.7109375" style="245" customWidth="1"/>
    <col min="113" max="113" width="17.28125" style="245" customWidth="1"/>
    <col min="114" max="114" width="17.421875" style="245" customWidth="1"/>
    <col min="115" max="115" width="21.7109375" style="245" customWidth="1"/>
    <col min="116" max="116" width="13.421875" style="245" customWidth="1"/>
    <col min="117" max="214" width="12.00390625" style="245" customWidth="1"/>
    <col min="215" max="215" width="17.140625" style="245" customWidth="1"/>
    <col min="216" max="16384" width="13.8515625" style="245" customWidth="1"/>
  </cols>
  <sheetData>
    <row r="1" spans="1:53" s="251" customFormat="1" ht="15">
      <c r="A1" s="250"/>
      <c r="C1" s="250"/>
      <c r="D1" s="250"/>
      <c r="E1" s="250"/>
      <c r="F1" s="252"/>
      <c r="G1" s="253"/>
      <c r="H1" s="254"/>
      <c r="I1" s="255"/>
      <c r="J1" s="256"/>
      <c r="K1" s="257"/>
      <c r="AH1" s="257"/>
      <c r="AU1" s="257"/>
      <c r="AW1" s="257"/>
      <c r="BA1" s="257"/>
    </row>
    <row r="2" spans="3:53" s="251" customFormat="1" ht="19.5">
      <c r="C2" s="258" t="s">
        <v>313</v>
      </c>
      <c r="D2" s="250" t="s">
        <v>314</v>
      </c>
      <c r="F2" s="246"/>
      <c r="G2" s="247"/>
      <c r="H2" s="259"/>
      <c r="I2" s="260" t="s">
        <v>315</v>
      </c>
      <c r="J2" s="256"/>
      <c r="K2" s="261"/>
      <c r="AH2" s="261"/>
      <c r="AU2" s="261"/>
      <c r="AW2" s="261"/>
      <c r="BA2" s="261"/>
    </row>
    <row r="3" spans="3:53" s="251" customFormat="1" ht="16.5">
      <c r="C3" s="262" t="s">
        <v>316</v>
      </c>
      <c r="D3" s="263" t="s">
        <v>317</v>
      </c>
      <c r="F3" s="246"/>
      <c r="G3" s="247"/>
      <c r="H3" s="259"/>
      <c r="I3" s="264"/>
      <c r="J3" s="256"/>
      <c r="K3" s="261"/>
      <c r="AH3" s="261"/>
      <c r="AU3" s="261"/>
      <c r="AW3" s="261"/>
      <c r="BA3" s="261"/>
    </row>
    <row r="4" spans="3:53" s="251" customFormat="1" ht="15.75">
      <c r="C4" s="262" t="s">
        <v>318</v>
      </c>
      <c r="D4" s="265">
        <v>45016</v>
      </c>
      <c r="F4" s="246"/>
      <c r="G4" s="247"/>
      <c r="H4" s="259"/>
      <c r="I4" s="264"/>
      <c r="J4" s="256"/>
      <c r="K4" s="261"/>
      <c r="AH4" s="261"/>
      <c r="AU4" s="261"/>
      <c r="AW4" s="261"/>
      <c r="BA4" s="261"/>
    </row>
    <row r="5" spans="3:53" s="251" customFormat="1" ht="15">
      <c r="C5" s="262"/>
      <c r="F5" s="246"/>
      <c r="G5" s="247"/>
      <c r="H5" s="266"/>
      <c r="I5" s="267"/>
      <c r="J5" s="256"/>
      <c r="K5" s="261"/>
      <c r="AH5" s="261"/>
      <c r="AU5" s="261"/>
      <c r="AW5" s="261"/>
      <c r="BA5" s="261"/>
    </row>
    <row r="6" spans="3:53" s="251" customFormat="1" ht="27">
      <c r="C6" s="268" t="s">
        <v>319</v>
      </c>
      <c r="D6" s="269" t="s">
        <v>3</v>
      </c>
      <c r="E6" s="270" t="s">
        <v>320</v>
      </c>
      <c r="F6" s="271" t="s">
        <v>5</v>
      </c>
      <c r="G6" s="272" t="s">
        <v>321</v>
      </c>
      <c r="H6" s="273" t="s">
        <v>179</v>
      </c>
      <c r="I6" s="274" t="s">
        <v>322</v>
      </c>
      <c r="J6" s="256"/>
      <c r="K6" s="261"/>
      <c r="AH6" s="261"/>
      <c r="AU6" s="261"/>
      <c r="AW6" s="261"/>
      <c r="BA6" s="261"/>
    </row>
    <row r="7" spans="3:53" s="251" customFormat="1" ht="15">
      <c r="C7" s="275"/>
      <c r="D7" s="276"/>
      <c r="E7" s="277"/>
      <c r="F7" s="278"/>
      <c r="G7" s="279"/>
      <c r="H7" s="280"/>
      <c r="I7" s="281"/>
      <c r="J7" s="256"/>
      <c r="K7" s="261"/>
      <c r="AH7" s="261"/>
      <c r="AU7" s="261"/>
      <c r="AW7" s="261"/>
      <c r="BA7" s="261"/>
    </row>
    <row r="8" spans="1:53" s="251" customFormat="1" ht="15">
      <c r="A8" s="282"/>
      <c r="B8" s="283"/>
      <c r="C8" s="284" t="s">
        <v>11</v>
      </c>
      <c r="D8" s="285"/>
      <c r="E8" s="286"/>
      <c r="F8" s="287"/>
      <c r="G8" s="288"/>
      <c r="H8" s="280"/>
      <c r="I8" s="281"/>
      <c r="J8" s="256"/>
      <c r="K8" s="261"/>
      <c r="AH8" s="261"/>
      <c r="AU8" s="261"/>
      <c r="AW8" s="261"/>
      <c r="BA8" s="261"/>
    </row>
    <row r="9" spans="3:53" s="251" customFormat="1" ht="15">
      <c r="C9" s="289" t="s">
        <v>12</v>
      </c>
      <c r="D9" s="285"/>
      <c r="E9" s="286"/>
      <c r="F9" s="287"/>
      <c r="G9" s="288"/>
      <c r="H9" s="280"/>
      <c r="I9" s="281"/>
      <c r="J9" s="256"/>
      <c r="K9" s="261"/>
      <c r="AH9" s="261"/>
      <c r="AU9" s="261"/>
      <c r="AW9" s="261"/>
      <c r="BA9" s="261"/>
    </row>
    <row r="10" spans="2:53" s="251" customFormat="1" ht="15">
      <c r="B10" s="250" t="s">
        <v>323</v>
      </c>
      <c r="C10" s="275" t="s">
        <v>13</v>
      </c>
      <c r="D10" s="285" t="s">
        <v>14</v>
      </c>
      <c r="E10" s="286" t="s">
        <v>15</v>
      </c>
      <c r="F10" s="287">
        <v>9622504</v>
      </c>
      <c r="G10" s="288">
        <v>252638.84</v>
      </c>
      <c r="H10" s="290">
        <v>0.0807</v>
      </c>
      <c r="I10" s="291"/>
      <c r="J10" s="256"/>
      <c r="K10" s="261"/>
      <c r="AH10" s="261"/>
      <c r="AU10" s="261"/>
      <c r="AW10" s="261"/>
      <c r="BA10" s="261"/>
    </row>
    <row r="11" spans="2:53" s="251" customFormat="1" ht="15">
      <c r="B11" s="250" t="s">
        <v>324</v>
      </c>
      <c r="C11" s="275" t="s">
        <v>16</v>
      </c>
      <c r="D11" s="285" t="s">
        <v>17</v>
      </c>
      <c r="E11" s="286" t="s">
        <v>18</v>
      </c>
      <c r="F11" s="287">
        <v>60698959</v>
      </c>
      <c r="G11" s="288">
        <v>232780.51</v>
      </c>
      <c r="H11" s="290">
        <v>0.0744</v>
      </c>
      <c r="I11" s="291"/>
      <c r="J11" s="256"/>
      <c r="K11" s="261"/>
      <c r="AH11" s="261"/>
      <c r="AU11" s="261"/>
      <c r="AW11" s="261"/>
      <c r="BA11" s="261"/>
    </row>
    <row r="12" spans="2:53" s="251" customFormat="1" ht="15">
      <c r="B12" s="250" t="s">
        <v>325</v>
      </c>
      <c r="C12" s="275" t="s">
        <v>19</v>
      </c>
      <c r="D12" s="285" t="s">
        <v>20</v>
      </c>
      <c r="E12" s="286" t="s">
        <v>15</v>
      </c>
      <c r="F12" s="287">
        <v>3608668</v>
      </c>
      <c r="G12" s="288">
        <v>213636.75</v>
      </c>
      <c r="H12" s="290">
        <v>0.0683</v>
      </c>
      <c r="I12" s="291"/>
      <c r="J12" s="256"/>
      <c r="K12" s="261"/>
      <c r="AH12" s="261"/>
      <c r="AU12" s="261"/>
      <c r="AW12" s="261"/>
      <c r="BA12" s="261"/>
    </row>
    <row r="13" spans="2:53" s="251" customFormat="1" ht="15">
      <c r="B13" s="250" t="s">
        <v>326</v>
      </c>
      <c r="C13" s="275" t="s">
        <v>21</v>
      </c>
      <c r="D13" s="285" t="s">
        <v>22</v>
      </c>
      <c r="E13" s="286" t="s">
        <v>23</v>
      </c>
      <c r="F13" s="287">
        <v>21705898</v>
      </c>
      <c r="G13" s="288">
        <v>190414.99</v>
      </c>
      <c r="H13" s="290">
        <v>0.0609</v>
      </c>
      <c r="I13" s="291"/>
      <c r="J13" s="256"/>
      <c r="K13" s="261"/>
      <c r="AH13" s="261"/>
      <c r="AU13" s="261"/>
      <c r="AW13" s="261"/>
      <c r="BA13" s="261"/>
    </row>
    <row r="14" spans="2:53" s="251" customFormat="1" ht="15">
      <c r="B14" s="250" t="s">
        <v>327</v>
      </c>
      <c r="C14" s="275" t="s">
        <v>24</v>
      </c>
      <c r="D14" s="285" t="s">
        <v>25</v>
      </c>
      <c r="E14" s="286" t="s">
        <v>23</v>
      </c>
      <c r="F14" s="287">
        <v>19524011</v>
      </c>
      <c r="G14" s="288">
        <v>167613.63</v>
      </c>
      <c r="H14" s="290">
        <v>0.0536</v>
      </c>
      <c r="I14" s="291"/>
      <c r="J14" s="256"/>
      <c r="K14" s="261"/>
      <c r="AH14" s="261"/>
      <c r="AU14" s="261"/>
      <c r="AW14" s="261"/>
      <c r="BA14" s="261"/>
    </row>
    <row r="15" spans="2:53" s="251" customFormat="1" ht="15">
      <c r="B15" s="250" t="s">
        <v>328</v>
      </c>
      <c r="C15" s="275" t="s">
        <v>26</v>
      </c>
      <c r="D15" s="285" t="s">
        <v>27</v>
      </c>
      <c r="E15" s="286" t="s">
        <v>28</v>
      </c>
      <c r="F15" s="287">
        <v>14849083</v>
      </c>
      <c r="G15" s="288">
        <v>161149.67</v>
      </c>
      <c r="H15" s="290">
        <v>0.0515</v>
      </c>
      <c r="I15" s="291"/>
      <c r="J15" s="256"/>
      <c r="K15" s="261"/>
      <c r="AH15" s="261"/>
      <c r="AU15" s="261"/>
      <c r="AW15" s="261"/>
      <c r="BA15" s="261"/>
    </row>
    <row r="16" spans="2:53" s="251" customFormat="1" ht="15">
      <c r="B16" s="250" t="s">
        <v>329</v>
      </c>
      <c r="C16" s="275" t="s">
        <v>29</v>
      </c>
      <c r="D16" s="285" t="s">
        <v>30</v>
      </c>
      <c r="E16" s="286" t="s">
        <v>31</v>
      </c>
      <c r="F16" s="287">
        <v>68459428</v>
      </c>
      <c r="G16" s="288">
        <v>146263.57</v>
      </c>
      <c r="H16" s="290">
        <v>0.0467</v>
      </c>
      <c r="I16" s="291"/>
      <c r="J16" s="256"/>
      <c r="K16" s="261"/>
      <c r="AH16" s="261"/>
      <c r="AU16" s="261"/>
      <c r="AW16" s="261"/>
      <c r="BA16" s="261"/>
    </row>
    <row r="17" spans="2:53" s="251" customFormat="1" ht="15">
      <c r="B17" s="250" t="s">
        <v>330</v>
      </c>
      <c r="C17" s="275" t="s">
        <v>32</v>
      </c>
      <c r="D17" s="285" t="s">
        <v>33</v>
      </c>
      <c r="E17" s="286" t="s">
        <v>34</v>
      </c>
      <c r="F17" s="287">
        <v>63775637</v>
      </c>
      <c r="G17" s="288">
        <v>143941.61</v>
      </c>
      <c r="H17" s="290">
        <v>0.046</v>
      </c>
      <c r="I17" s="291"/>
      <c r="J17" s="256"/>
      <c r="K17" s="261"/>
      <c r="AH17" s="261"/>
      <c r="AU17" s="261"/>
      <c r="AW17" s="261"/>
      <c r="BA17" s="261"/>
    </row>
    <row r="18" spans="2:53" s="251" customFormat="1" ht="15">
      <c r="B18" s="250" t="s">
        <v>331</v>
      </c>
      <c r="C18" s="275" t="s">
        <v>35</v>
      </c>
      <c r="D18" s="285" t="s">
        <v>36</v>
      </c>
      <c r="E18" s="286" t="s">
        <v>37</v>
      </c>
      <c r="F18" s="287">
        <v>4186832</v>
      </c>
      <c r="G18" s="288">
        <v>98279.6</v>
      </c>
      <c r="H18" s="290">
        <v>0.0314</v>
      </c>
      <c r="I18" s="291"/>
      <c r="J18" s="256"/>
      <c r="K18" s="261"/>
      <c r="AH18" s="261"/>
      <c r="AU18" s="261"/>
      <c r="AW18" s="261"/>
      <c r="BA18" s="261"/>
    </row>
    <row r="19" spans="2:53" s="251" customFormat="1" ht="15">
      <c r="B19" s="250" t="s">
        <v>332</v>
      </c>
      <c r="C19" s="275" t="s">
        <v>38</v>
      </c>
      <c r="D19" s="285" t="s">
        <v>39</v>
      </c>
      <c r="E19" s="286" t="s">
        <v>40</v>
      </c>
      <c r="F19" s="287">
        <v>44206584</v>
      </c>
      <c r="G19" s="288">
        <v>56562.32</v>
      </c>
      <c r="H19" s="290">
        <v>0.0181</v>
      </c>
      <c r="I19" s="291"/>
      <c r="J19" s="256"/>
      <c r="K19" s="261"/>
      <c r="AH19" s="261"/>
      <c r="AU19" s="261"/>
      <c r="AW19" s="261"/>
      <c r="BA19" s="261"/>
    </row>
    <row r="20" spans="2:53" s="251" customFormat="1" ht="15">
      <c r="B20" s="250" t="s">
        <v>333</v>
      </c>
      <c r="C20" s="275" t="s">
        <v>41</v>
      </c>
      <c r="D20" s="285" t="s">
        <v>42</v>
      </c>
      <c r="E20" s="286" t="s">
        <v>40</v>
      </c>
      <c r="F20" s="287">
        <v>7618643</v>
      </c>
      <c r="G20" s="288">
        <v>46496.58</v>
      </c>
      <c r="H20" s="290">
        <v>0.0149</v>
      </c>
      <c r="I20" s="291"/>
      <c r="J20" s="256"/>
      <c r="K20" s="261"/>
      <c r="AH20" s="261"/>
      <c r="AU20" s="261"/>
      <c r="AW20" s="261"/>
      <c r="BA20" s="261"/>
    </row>
    <row r="21" spans="2:53" s="251" customFormat="1" ht="15">
      <c r="B21" s="250" t="s">
        <v>334</v>
      </c>
      <c r="C21" s="275" t="s">
        <v>43</v>
      </c>
      <c r="D21" s="285" t="s">
        <v>44</v>
      </c>
      <c r="E21" s="286" t="s">
        <v>40</v>
      </c>
      <c r="F21" s="287">
        <v>4799727</v>
      </c>
      <c r="G21" s="288">
        <v>43617.52</v>
      </c>
      <c r="H21" s="290">
        <v>0.0139</v>
      </c>
      <c r="I21" s="291"/>
      <c r="J21" s="256"/>
      <c r="K21" s="261"/>
      <c r="AH21" s="261"/>
      <c r="AU21" s="261"/>
      <c r="AW21" s="261"/>
      <c r="BA21" s="261"/>
    </row>
    <row r="22" spans="2:53" s="251" customFormat="1" ht="15">
      <c r="B22" s="250" t="s">
        <v>335</v>
      </c>
      <c r="C22" s="275" t="s">
        <v>45</v>
      </c>
      <c r="D22" s="285" t="s">
        <v>46</v>
      </c>
      <c r="E22" s="286" t="s">
        <v>40</v>
      </c>
      <c r="F22" s="287">
        <v>2492885</v>
      </c>
      <c r="G22" s="288">
        <v>37804.6</v>
      </c>
      <c r="H22" s="290">
        <v>0.0121</v>
      </c>
      <c r="I22" s="291"/>
      <c r="J22" s="256"/>
      <c r="K22" s="261"/>
      <c r="AH22" s="261"/>
      <c r="AU22" s="261"/>
      <c r="AW22" s="261"/>
      <c r="BA22" s="261"/>
    </row>
    <row r="23" spans="2:53" s="251" customFormat="1" ht="15">
      <c r="B23" s="250" t="s">
        <v>336</v>
      </c>
      <c r="C23" s="275" t="s">
        <v>47</v>
      </c>
      <c r="D23" s="285" t="s">
        <v>48</v>
      </c>
      <c r="E23" s="286" t="s">
        <v>49</v>
      </c>
      <c r="F23" s="287">
        <v>7204805</v>
      </c>
      <c r="G23" s="288">
        <v>35415.22</v>
      </c>
      <c r="H23" s="290">
        <v>0.0113</v>
      </c>
      <c r="I23" s="291"/>
      <c r="J23" s="256"/>
      <c r="K23" s="261"/>
      <c r="AH23" s="261"/>
      <c r="AU23" s="261"/>
      <c r="AW23" s="261"/>
      <c r="BA23" s="261"/>
    </row>
    <row r="24" spans="2:53" s="251" customFormat="1" ht="15">
      <c r="B24" s="250" t="s">
        <v>337</v>
      </c>
      <c r="C24" s="275" t="s">
        <v>50</v>
      </c>
      <c r="D24" s="285" t="s">
        <v>51</v>
      </c>
      <c r="E24" s="286" t="s">
        <v>49</v>
      </c>
      <c r="F24" s="287">
        <v>3154852</v>
      </c>
      <c r="G24" s="288">
        <v>31015.35</v>
      </c>
      <c r="H24" s="290">
        <v>0.0099</v>
      </c>
      <c r="I24" s="291"/>
      <c r="J24" s="256"/>
      <c r="K24" s="261"/>
      <c r="AH24" s="261"/>
      <c r="AU24" s="261"/>
      <c r="AW24" s="261"/>
      <c r="BA24" s="261"/>
    </row>
    <row r="25" spans="2:53" s="251" customFormat="1" ht="15">
      <c r="B25" s="250" t="s">
        <v>338</v>
      </c>
      <c r="C25" s="275" t="s">
        <v>52</v>
      </c>
      <c r="D25" s="285" t="s">
        <v>53</v>
      </c>
      <c r="E25" s="286" t="s">
        <v>49</v>
      </c>
      <c r="F25" s="287">
        <v>665343</v>
      </c>
      <c r="G25" s="288">
        <v>30757.14</v>
      </c>
      <c r="H25" s="290">
        <v>0.0098</v>
      </c>
      <c r="I25" s="291"/>
      <c r="J25" s="256"/>
      <c r="K25" s="261"/>
      <c r="AH25" s="261"/>
      <c r="AU25" s="261"/>
      <c r="AW25" s="261"/>
      <c r="BA25" s="261"/>
    </row>
    <row r="26" spans="2:53" s="251" customFormat="1" ht="15">
      <c r="B26" s="250" t="s">
        <v>339</v>
      </c>
      <c r="C26" s="275" t="s">
        <v>54</v>
      </c>
      <c r="D26" s="285" t="s">
        <v>55</v>
      </c>
      <c r="E26" s="286" t="s">
        <v>56</v>
      </c>
      <c r="F26" s="287">
        <v>27087811</v>
      </c>
      <c r="G26" s="288">
        <v>30216.45</v>
      </c>
      <c r="H26" s="290">
        <v>0.0097</v>
      </c>
      <c r="I26" s="291"/>
      <c r="J26" s="256"/>
      <c r="K26" s="261"/>
      <c r="AH26" s="261"/>
      <c r="AU26" s="261"/>
      <c r="AW26" s="261"/>
      <c r="BA26" s="261"/>
    </row>
    <row r="27" spans="2:53" s="251" customFormat="1" ht="15">
      <c r="B27" s="250" t="s">
        <v>340</v>
      </c>
      <c r="C27" s="275" t="s">
        <v>57</v>
      </c>
      <c r="D27" s="285" t="s">
        <v>58</v>
      </c>
      <c r="E27" s="286" t="s">
        <v>49</v>
      </c>
      <c r="F27" s="287">
        <v>3032266</v>
      </c>
      <c r="G27" s="288">
        <v>24571.97</v>
      </c>
      <c r="H27" s="290">
        <v>0.0079</v>
      </c>
      <c r="I27" s="291"/>
      <c r="J27" s="256"/>
      <c r="K27" s="261"/>
      <c r="AH27" s="261"/>
      <c r="AU27" s="261"/>
      <c r="AW27" s="261"/>
      <c r="BA27" s="261"/>
    </row>
    <row r="28" spans="2:53" s="251" customFormat="1" ht="15">
      <c r="B28" s="250" t="s">
        <v>341</v>
      </c>
      <c r="C28" s="275" t="s">
        <v>59</v>
      </c>
      <c r="D28" s="285" t="s">
        <v>60</v>
      </c>
      <c r="E28" s="286" t="s">
        <v>61</v>
      </c>
      <c r="F28" s="287">
        <v>1226855</v>
      </c>
      <c r="G28" s="288">
        <v>23941.46</v>
      </c>
      <c r="H28" s="290">
        <v>0.0077</v>
      </c>
      <c r="I28" s="291"/>
      <c r="J28" s="256"/>
      <c r="K28" s="261"/>
      <c r="AH28" s="261"/>
      <c r="AU28" s="261"/>
      <c r="AW28" s="261"/>
      <c r="BA28" s="261"/>
    </row>
    <row r="29" spans="2:53" s="251" customFormat="1" ht="15">
      <c r="B29" s="250" t="s">
        <v>342</v>
      </c>
      <c r="C29" s="275" t="s">
        <v>62</v>
      </c>
      <c r="D29" s="285" t="s">
        <v>63</v>
      </c>
      <c r="E29" s="286" t="s">
        <v>28</v>
      </c>
      <c r="F29" s="287">
        <v>1602778</v>
      </c>
      <c r="G29" s="288">
        <v>22886.87</v>
      </c>
      <c r="H29" s="290">
        <v>0.0073</v>
      </c>
      <c r="I29" s="291"/>
      <c r="J29" s="256"/>
      <c r="K29" s="261"/>
      <c r="AH29" s="261"/>
      <c r="AU29" s="261"/>
      <c r="AW29" s="261"/>
      <c r="BA29" s="261"/>
    </row>
    <row r="30" spans="2:53" s="251" customFormat="1" ht="15">
      <c r="B30" s="250"/>
      <c r="C30" s="275" t="s">
        <v>64</v>
      </c>
      <c r="D30" s="285" t="s">
        <v>65</v>
      </c>
      <c r="E30" s="286" t="s">
        <v>49</v>
      </c>
      <c r="F30" s="287">
        <v>2518584</v>
      </c>
      <c r="G30" s="288">
        <v>22679.85</v>
      </c>
      <c r="H30" s="290">
        <v>0.0072</v>
      </c>
      <c r="I30" s="291"/>
      <c r="J30" s="256"/>
      <c r="K30" s="261"/>
      <c r="AH30" s="261"/>
      <c r="AU30" s="261"/>
      <c r="AW30" s="261"/>
      <c r="BA30" s="261"/>
    </row>
    <row r="31" spans="2:53" s="251" customFormat="1" ht="15">
      <c r="B31" s="250"/>
      <c r="C31" s="275" t="s">
        <v>66</v>
      </c>
      <c r="D31" s="285" t="s">
        <v>67</v>
      </c>
      <c r="E31" s="286" t="s">
        <v>40</v>
      </c>
      <c r="F31" s="287">
        <v>2995753</v>
      </c>
      <c r="G31" s="288">
        <v>19231.24</v>
      </c>
      <c r="H31" s="290">
        <v>0.0061</v>
      </c>
      <c r="I31" s="291"/>
      <c r="J31" s="256"/>
      <c r="K31" s="261"/>
      <c r="AH31" s="261"/>
      <c r="AU31" s="261"/>
      <c r="AW31" s="261"/>
      <c r="BA31" s="261"/>
    </row>
    <row r="32" spans="2:53" s="251" customFormat="1" ht="15">
      <c r="B32" s="250"/>
      <c r="C32" s="275" t="s">
        <v>68</v>
      </c>
      <c r="D32" s="285" t="s">
        <v>69</v>
      </c>
      <c r="E32" s="286" t="s">
        <v>40</v>
      </c>
      <c r="F32" s="287">
        <v>422587</v>
      </c>
      <c r="G32" s="288">
        <v>18688.28</v>
      </c>
      <c r="H32" s="290">
        <v>0.006</v>
      </c>
      <c r="I32" s="291"/>
      <c r="J32" s="256"/>
      <c r="K32" s="261"/>
      <c r="AH32" s="261"/>
      <c r="AU32" s="261"/>
      <c r="AW32" s="261"/>
      <c r="BA32" s="261"/>
    </row>
    <row r="33" spans="2:53" s="251" customFormat="1" ht="15">
      <c r="B33" s="250"/>
      <c r="C33" s="275" t="s">
        <v>70</v>
      </c>
      <c r="D33" s="285" t="s">
        <v>71</v>
      </c>
      <c r="E33" s="286" t="s">
        <v>28</v>
      </c>
      <c r="F33" s="287">
        <v>417679</v>
      </c>
      <c r="G33" s="288">
        <v>13632</v>
      </c>
      <c r="H33" s="290">
        <v>0.0044</v>
      </c>
      <c r="I33" s="291"/>
      <c r="J33" s="256"/>
      <c r="K33" s="261"/>
      <c r="AH33" s="261"/>
      <c r="AU33" s="261"/>
      <c r="AW33" s="261"/>
      <c r="BA33" s="261"/>
    </row>
    <row r="34" spans="2:53" s="251" customFormat="1" ht="15">
      <c r="B34" s="250"/>
      <c r="C34" s="275" t="s">
        <v>72</v>
      </c>
      <c r="D34" s="285" t="s">
        <v>73</v>
      </c>
      <c r="E34" s="286" t="s">
        <v>74</v>
      </c>
      <c r="F34" s="287">
        <v>27087811</v>
      </c>
      <c r="G34" s="288">
        <v>8410.77</v>
      </c>
      <c r="H34" s="290">
        <v>0.0027</v>
      </c>
      <c r="I34" s="291"/>
      <c r="J34" s="256"/>
      <c r="K34" s="261"/>
      <c r="AH34" s="261"/>
      <c r="AU34" s="261"/>
      <c r="AW34" s="261"/>
      <c r="BA34" s="261"/>
    </row>
    <row r="35" spans="2:53" s="251" customFormat="1" ht="15">
      <c r="B35" s="250"/>
      <c r="C35" s="275" t="s">
        <v>75</v>
      </c>
      <c r="D35" s="285" t="s">
        <v>76</v>
      </c>
      <c r="E35" s="286" t="s">
        <v>15</v>
      </c>
      <c r="F35" s="287">
        <v>80159</v>
      </c>
      <c r="G35" s="288">
        <v>3393.41</v>
      </c>
      <c r="H35" s="290">
        <v>0.0011</v>
      </c>
      <c r="I35" s="291"/>
      <c r="J35" s="256"/>
      <c r="K35" s="261"/>
      <c r="AH35" s="261"/>
      <c r="AU35" s="261"/>
      <c r="AW35" s="261"/>
      <c r="BA35" s="261"/>
    </row>
    <row r="36" spans="2:53" s="251" customFormat="1" ht="15">
      <c r="B36" s="250"/>
      <c r="C36" s="275"/>
      <c r="D36" s="285"/>
      <c r="E36" s="286"/>
      <c r="F36" s="287"/>
      <c r="G36" s="288"/>
      <c r="H36" s="290"/>
      <c r="I36" s="291"/>
      <c r="J36" s="256"/>
      <c r="K36" s="261"/>
      <c r="AH36" s="261"/>
      <c r="AU36" s="261"/>
      <c r="AW36" s="261"/>
      <c r="BA36" s="261"/>
    </row>
    <row r="37" spans="2:53" s="251" customFormat="1" ht="15.75">
      <c r="B37" s="250"/>
      <c r="C37" s="292" t="s">
        <v>79</v>
      </c>
      <c r="D37" s="285"/>
      <c r="E37" s="286"/>
      <c r="F37" s="287"/>
      <c r="G37" s="288"/>
      <c r="H37" s="290"/>
      <c r="I37" s="291"/>
      <c r="J37" s="256"/>
      <c r="K37" s="261"/>
      <c r="AH37" s="261"/>
      <c r="AU37" s="261"/>
      <c r="AW37" s="261"/>
      <c r="BA37" s="261"/>
    </row>
    <row r="38" spans="2:53" s="251" customFormat="1" ht="15">
      <c r="B38" s="250" t="s">
        <v>343</v>
      </c>
      <c r="C38" s="275" t="s">
        <v>80</v>
      </c>
      <c r="D38" s="285" t="s">
        <v>81</v>
      </c>
      <c r="E38" s="286" t="s">
        <v>82</v>
      </c>
      <c r="F38" s="287">
        <v>1273000</v>
      </c>
      <c r="G38" s="288">
        <v>29674.27</v>
      </c>
      <c r="H38" s="290">
        <v>0.0095</v>
      </c>
      <c r="I38" s="291"/>
      <c r="J38" s="256"/>
      <c r="K38" s="261"/>
      <c r="AH38" s="261"/>
      <c r="AU38" s="261"/>
      <c r="AW38" s="261"/>
      <c r="BA38" s="261"/>
    </row>
    <row r="39" spans="2:53" s="251" customFormat="1" ht="15">
      <c r="B39" s="250" t="s">
        <v>344</v>
      </c>
      <c r="C39" s="275" t="s">
        <v>83</v>
      </c>
      <c r="D39" s="285" t="s">
        <v>84</v>
      </c>
      <c r="E39" s="286" t="s">
        <v>15</v>
      </c>
      <c r="F39" s="287">
        <v>461250</v>
      </c>
      <c r="G39" s="288">
        <v>25907.26</v>
      </c>
      <c r="H39" s="290">
        <v>0.0083</v>
      </c>
      <c r="I39" s="291"/>
      <c r="J39" s="256"/>
      <c r="K39" s="261"/>
      <c r="AH39" s="261"/>
      <c r="AU39" s="261"/>
      <c r="AW39" s="261"/>
      <c r="BA39" s="261"/>
    </row>
    <row r="40" spans="2:53" s="251" customFormat="1" ht="15">
      <c r="B40" s="250"/>
      <c r="C40" s="275" t="s">
        <v>85</v>
      </c>
      <c r="D40" s="285" t="s">
        <v>86</v>
      </c>
      <c r="E40" s="286" t="s">
        <v>23</v>
      </c>
      <c r="F40" s="287">
        <v>907200</v>
      </c>
      <c r="G40" s="288">
        <v>15720.42</v>
      </c>
      <c r="H40" s="290">
        <v>0.005</v>
      </c>
      <c r="I40" s="291"/>
      <c r="J40" s="256"/>
      <c r="K40" s="261"/>
      <c r="AH40" s="261"/>
      <c r="AU40" s="261"/>
      <c r="AW40" s="261"/>
      <c r="BA40" s="261"/>
    </row>
    <row r="41" spans="2:53" s="251" customFormat="1" ht="15">
      <c r="B41" s="250"/>
      <c r="C41" s="275" t="s">
        <v>87</v>
      </c>
      <c r="D41" s="285" t="s">
        <v>88</v>
      </c>
      <c r="E41" s="286" t="s">
        <v>37</v>
      </c>
      <c r="F41" s="287">
        <v>137000</v>
      </c>
      <c r="G41" s="288">
        <v>11360.25</v>
      </c>
      <c r="H41" s="290">
        <v>0.0036</v>
      </c>
      <c r="I41" s="291"/>
      <c r="J41" s="256"/>
      <c r="K41" s="261"/>
      <c r="AH41" s="261"/>
      <c r="AU41" s="261"/>
      <c r="AW41" s="261"/>
      <c r="BA41" s="261"/>
    </row>
    <row r="42" spans="2:53" s="251" customFormat="1" ht="15">
      <c r="B42" s="250"/>
      <c r="C42" s="275" t="s">
        <v>89</v>
      </c>
      <c r="D42" s="285" t="s">
        <v>90</v>
      </c>
      <c r="E42" s="286" t="s">
        <v>23</v>
      </c>
      <c r="F42" s="287">
        <v>447300</v>
      </c>
      <c r="G42" s="288">
        <v>4776.94</v>
      </c>
      <c r="H42" s="290">
        <v>0.0015</v>
      </c>
      <c r="I42" s="291"/>
      <c r="J42" s="256"/>
      <c r="K42" s="261"/>
      <c r="AH42" s="261"/>
      <c r="AU42" s="261"/>
      <c r="AW42" s="261"/>
      <c r="BA42" s="261"/>
    </row>
    <row r="43" spans="2:53" s="251" customFormat="1" ht="15">
      <c r="B43" s="250"/>
      <c r="C43" s="275" t="s">
        <v>91</v>
      </c>
      <c r="D43" s="285" t="s">
        <v>92</v>
      </c>
      <c r="E43" s="286" t="s">
        <v>28</v>
      </c>
      <c r="F43" s="287">
        <v>331800</v>
      </c>
      <c r="G43" s="288">
        <v>3655.94</v>
      </c>
      <c r="H43" s="290">
        <v>0.0012</v>
      </c>
      <c r="I43" s="291"/>
      <c r="J43" s="256"/>
      <c r="K43" s="261"/>
      <c r="AH43" s="261"/>
      <c r="AU43" s="261"/>
      <c r="AW43" s="261"/>
      <c r="BA43" s="261"/>
    </row>
    <row r="44" spans="2:53" s="251" customFormat="1" ht="15">
      <c r="B44" s="250"/>
      <c r="C44" s="275" t="s">
        <v>93</v>
      </c>
      <c r="D44" s="285" t="s">
        <v>94</v>
      </c>
      <c r="E44" s="286" t="s">
        <v>18</v>
      </c>
      <c r="F44" s="287">
        <v>132600</v>
      </c>
      <c r="G44" s="288">
        <v>3395.02</v>
      </c>
      <c r="H44" s="290">
        <v>0.0011</v>
      </c>
      <c r="I44" s="291"/>
      <c r="J44" s="256"/>
      <c r="K44" s="261"/>
      <c r="AH44" s="261"/>
      <c r="AU44" s="261"/>
      <c r="AW44" s="261"/>
      <c r="BA44" s="261"/>
    </row>
    <row r="45" spans="2:53" s="251" customFormat="1" ht="15">
      <c r="B45" s="250"/>
      <c r="C45" s="275" t="s">
        <v>95</v>
      </c>
      <c r="D45" s="285" t="s">
        <v>96</v>
      </c>
      <c r="E45" s="286" t="s">
        <v>97</v>
      </c>
      <c r="F45" s="287">
        <v>399950</v>
      </c>
      <c r="G45" s="288">
        <v>2995.63</v>
      </c>
      <c r="H45" s="290">
        <v>0.001</v>
      </c>
      <c r="I45" s="291"/>
      <c r="J45" s="256"/>
      <c r="K45" s="261"/>
      <c r="AH45" s="261"/>
      <c r="AU45" s="261"/>
      <c r="AW45" s="261"/>
      <c r="BA45" s="261"/>
    </row>
    <row r="46" spans="2:53" s="251" customFormat="1" ht="15">
      <c r="B46" s="250"/>
      <c r="C46" s="275" t="s">
        <v>77</v>
      </c>
      <c r="D46" s="285" t="s">
        <v>78</v>
      </c>
      <c r="E46" s="286" t="s">
        <v>28</v>
      </c>
      <c r="F46" s="287">
        <v>56525</v>
      </c>
      <c r="G46" s="288">
        <v>1812.13</v>
      </c>
      <c r="H46" s="290">
        <v>0.0006</v>
      </c>
      <c r="I46" s="291"/>
      <c r="J46" s="256"/>
      <c r="K46" s="261"/>
      <c r="AH46" s="261"/>
      <c r="AU46" s="261"/>
      <c r="AW46" s="261"/>
      <c r="BA46" s="261"/>
    </row>
    <row r="47" spans="2:53" s="251" customFormat="1" ht="15">
      <c r="B47" s="250"/>
      <c r="C47" s="275" t="s">
        <v>98</v>
      </c>
      <c r="D47" s="285" t="s">
        <v>99</v>
      </c>
      <c r="E47" s="286" t="s">
        <v>37</v>
      </c>
      <c r="F47" s="287">
        <v>391875</v>
      </c>
      <c r="G47" s="288">
        <v>1649.01</v>
      </c>
      <c r="H47" s="290">
        <v>0.0005</v>
      </c>
      <c r="I47" s="291"/>
      <c r="J47" s="256"/>
      <c r="K47" s="261"/>
      <c r="AH47" s="261"/>
      <c r="AU47" s="261"/>
      <c r="AW47" s="261"/>
      <c r="BA47" s="261"/>
    </row>
    <row r="48" spans="2:53" s="251" customFormat="1" ht="15">
      <c r="B48" s="250"/>
      <c r="C48" s="275" t="s">
        <v>100</v>
      </c>
      <c r="D48" s="285" t="s">
        <v>101</v>
      </c>
      <c r="E48" s="286" t="s">
        <v>102</v>
      </c>
      <c r="F48" s="287">
        <v>1035000</v>
      </c>
      <c r="G48" s="288">
        <v>1440.72</v>
      </c>
      <c r="H48" s="290">
        <v>0.0005</v>
      </c>
      <c r="I48" s="291"/>
      <c r="J48" s="256"/>
      <c r="K48" s="261"/>
      <c r="AH48" s="261"/>
      <c r="AU48" s="261"/>
      <c r="AW48" s="261"/>
      <c r="BA48" s="261"/>
    </row>
    <row r="49" spans="2:53" s="251" customFormat="1" ht="15">
      <c r="B49" s="250"/>
      <c r="C49" s="275" t="s">
        <v>103</v>
      </c>
      <c r="D49" s="285" t="s">
        <v>104</v>
      </c>
      <c r="E49" s="286" t="s">
        <v>105</v>
      </c>
      <c r="F49" s="287">
        <v>93500</v>
      </c>
      <c r="G49" s="288">
        <v>466.75</v>
      </c>
      <c r="H49" s="290">
        <v>0.0001</v>
      </c>
      <c r="I49" s="291"/>
      <c r="J49" s="256"/>
      <c r="K49" s="261"/>
      <c r="AH49" s="261"/>
      <c r="AU49" s="261"/>
      <c r="AW49" s="261"/>
      <c r="BA49" s="261"/>
    </row>
    <row r="50" spans="3:53" s="251" customFormat="1" ht="15">
      <c r="C50" s="284" t="s">
        <v>109</v>
      </c>
      <c r="D50" s="285"/>
      <c r="E50" s="286"/>
      <c r="F50" s="287"/>
      <c r="G50" s="293">
        <v>2178894.5399999996</v>
      </c>
      <c r="H50" s="294">
        <v>0.6964999999999999</v>
      </c>
      <c r="I50" s="291"/>
      <c r="J50" s="256"/>
      <c r="K50" s="261"/>
      <c r="AH50" s="261"/>
      <c r="AU50" s="261"/>
      <c r="AW50" s="261"/>
      <c r="BA50" s="261"/>
    </row>
    <row r="51" spans="3:53" s="251" customFormat="1" ht="15">
      <c r="C51" s="275"/>
      <c r="D51" s="285"/>
      <c r="E51" s="286"/>
      <c r="F51" s="287"/>
      <c r="G51" s="288"/>
      <c r="H51" s="295"/>
      <c r="I51" s="291"/>
      <c r="J51" s="256"/>
      <c r="K51" s="261"/>
      <c r="AH51" s="261"/>
      <c r="AU51" s="261"/>
      <c r="AW51" s="261"/>
      <c r="BA51" s="261"/>
    </row>
    <row r="52" spans="3:53" s="251" customFormat="1" ht="15">
      <c r="C52" s="284" t="s">
        <v>345</v>
      </c>
      <c r="D52" s="285"/>
      <c r="E52" s="286"/>
      <c r="F52" s="287"/>
      <c r="G52" s="296" t="s">
        <v>108</v>
      </c>
      <c r="H52" s="295" t="s">
        <v>108</v>
      </c>
      <c r="I52" s="291"/>
      <c r="J52" s="256"/>
      <c r="K52" s="261"/>
      <c r="AH52" s="261"/>
      <c r="AU52" s="261"/>
      <c r="AW52" s="261"/>
      <c r="BA52" s="261"/>
    </row>
    <row r="53" spans="3:53" s="251" customFormat="1" ht="15">
      <c r="C53" s="284" t="s">
        <v>109</v>
      </c>
      <c r="D53" s="285"/>
      <c r="E53" s="286"/>
      <c r="F53" s="287"/>
      <c r="G53" s="296" t="s">
        <v>108</v>
      </c>
      <c r="H53" s="296" t="s">
        <v>108</v>
      </c>
      <c r="I53" s="291"/>
      <c r="J53" s="256"/>
      <c r="K53" s="261"/>
      <c r="AH53" s="261"/>
      <c r="AU53" s="261"/>
      <c r="AW53" s="261"/>
      <c r="BA53" s="261"/>
    </row>
    <row r="54" spans="3:53" s="251" customFormat="1" ht="15">
      <c r="C54" s="275"/>
      <c r="D54" s="285"/>
      <c r="E54" s="286"/>
      <c r="F54" s="287"/>
      <c r="G54" s="288"/>
      <c r="H54" s="280"/>
      <c r="I54" s="291"/>
      <c r="J54" s="256"/>
      <c r="K54" s="261"/>
      <c r="AH54" s="261"/>
      <c r="AU54" s="261"/>
      <c r="AW54" s="261"/>
      <c r="BA54" s="261"/>
    </row>
    <row r="55" spans="3:53" s="251" customFormat="1" ht="15">
      <c r="C55" s="289" t="s">
        <v>346</v>
      </c>
      <c r="D55" s="285"/>
      <c r="E55" s="286"/>
      <c r="F55" s="287"/>
      <c r="G55" s="288"/>
      <c r="H55" s="280"/>
      <c r="I55" s="291"/>
      <c r="J55" s="256"/>
      <c r="K55" s="261"/>
      <c r="AH55" s="261"/>
      <c r="AU55" s="261"/>
      <c r="AW55" s="261"/>
      <c r="BA55" s="261"/>
    </row>
    <row r="56" spans="2:53" s="251" customFormat="1" ht="15">
      <c r="B56" s="250" t="s">
        <v>347</v>
      </c>
      <c r="C56" s="275" t="s">
        <v>111</v>
      </c>
      <c r="D56" s="285" t="s">
        <v>112</v>
      </c>
      <c r="E56" s="11" t="s">
        <v>113</v>
      </c>
      <c r="F56" s="287">
        <v>715349</v>
      </c>
      <c r="G56" s="288">
        <v>166998.97</v>
      </c>
      <c r="H56" s="290">
        <v>0.0534</v>
      </c>
      <c r="I56" s="291"/>
      <c r="J56" s="256"/>
      <c r="K56" s="261"/>
      <c r="AH56" s="261"/>
      <c r="AU56" s="261"/>
      <c r="AW56" s="261"/>
      <c r="BA56" s="261"/>
    </row>
    <row r="57" spans="2:53" s="251" customFormat="1" ht="15">
      <c r="B57" s="250" t="s">
        <v>348</v>
      </c>
      <c r="C57" s="275" t="s">
        <v>114</v>
      </c>
      <c r="D57" s="285" t="s">
        <v>115</v>
      </c>
      <c r="E57" s="11" t="s">
        <v>113</v>
      </c>
      <c r="F57" s="287">
        <v>1803567</v>
      </c>
      <c r="G57" s="288">
        <v>149548.28</v>
      </c>
      <c r="H57" s="290">
        <v>0.0478</v>
      </c>
      <c r="I57" s="291"/>
      <c r="J57" s="256"/>
      <c r="K57" s="261"/>
      <c r="AH57" s="261"/>
      <c r="AU57" s="261"/>
      <c r="AW57" s="261"/>
      <c r="BA57" s="261"/>
    </row>
    <row r="58" spans="2:53" s="251" customFormat="1" ht="15">
      <c r="B58" s="250" t="s">
        <v>349</v>
      </c>
      <c r="C58" s="275" t="s">
        <v>116</v>
      </c>
      <c r="D58" s="285" t="s">
        <v>117</v>
      </c>
      <c r="E58" s="11" t="s">
        <v>118</v>
      </c>
      <c r="F58" s="287">
        <v>1285533</v>
      </c>
      <c r="G58" s="288">
        <v>107766.66</v>
      </c>
      <c r="H58" s="290">
        <v>0.0344</v>
      </c>
      <c r="I58" s="291"/>
      <c r="J58" s="256"/>
      <c r="K58" s="261"/>
      <c r="AH58" s="261"/>
      <c r="AU58" s="261"/>
      <c r="AW58" s="261"/>
      <c r="BA58" s="261"/>
    </row>
    <row r="59" spans="2:53" s="251" customFormat="1" ht="15">
      <c r="B59" s="250" t="s">
        <v>350</v>
      </c>
      <c r="C59" s="275" t="s">
        <v>119</v>
      </c>
      <c r="D59" s="285" t="s">
        <v>120</v>
      </c>
      <c r="E59" s="11" t="s">
        <v>113</v>
      </c>
      <c r="F59" s="287">
        <v>591056</v>
      </c>
      <c r="G59" s="288">
        <v>100962.19</v>
      </c>
      <c r="H59" s="290">
        <v>0.0323</v>
      </c>
      <c r="I59" s="291"/>
      <c r="J59" s="256"/>
      <c r="K59" s="261"/>
      <c r="AH59" s="261"/>
      <c r="AU59" s="261"/>
      <c r="AW59" s="261"/>
      <c r="BA59" s="261"/>
    </row>
    <row r="60" spans="3:53" s="251" customFormat="1" ht="15">
      <c r="C60" s="284" t="s">
        <v>109</v>
      </c>
      <c r="D60" s="285"/>
      <c r="E60" s="286"/>
      <c r="F60" s="287"/>
      <c r="G60" s="293">
        <v>525276.1000000001</v>
      </c>
      <c r="H60" s="297">
        <v>0.1679</v>
      </c>
      <c r="I60" s="291"/>
      <c r="J60" s="256"/>
      <c r="K60" s="261"/>
      <c r="AH60" s="261"/>
      <c r="AU60" s="261"/>
      <c r="AW60" s="261"/>
      <c r="BA60" s="261"/>
    </row>
    <row r="61" spans="3:53" s="251" customFormat="1" ht="15">
      <c r="C61" s="275"/>
      <c r="D61" s="285"/>
      <c r="E61" s="286"/>
      <c r="F61" s="287"/>
      <c r="G61" s="288"/>
      <c r="H61" s="280"/>
      <c r="I61" s="291"/>
      <c r="J61" s="256"/>
      <c r="K61" s="261"/>
      <c r="AH61" s="261"/>
      <c r="AU61" s="261"/>
      <c r="AW61" s="261"/>
      <c r="BA61" s="261"/>
    </row>
    <row r="62" spans="3:53" s="251" customFormat="1" ht="15">
      <c r="C62" s="289" t="s">
        <v>351</v>
      </c>
      <c r="D62" s="285"/>
      <c r="E62" s="286"/>
      <c r="F62" s="287"/>
      <c r="G62" s="288"/>
      <c r="H62" s="280"/>
      <c r="I62" s="291"/>
      <c r="J62" s="256"/>
      <c r="K62" s="261"/>
      <c r="AH62" s="261"/>
      <c r="AU62" s="261"/>
      <c r="AW62" s="261"/>
      <c r="BA62" s="261"/>
    </row>
    <row r="63" spans="2:53" s="251" customFormat="1" ht="15">
      <c r="B63" s="250"/>
      <c r="C63" s="275" t="s">
        <v>121</v>
      </c>
      <c r="D63" s="285" t="s">
        <v>122</v>
      </c>
      <c r="E63" s="11" t="s">
        <v>123</v>
      </c>
      <c r="F63" s="287">
        <v>142519</v>
      </c>
      <c r="G63" s="298">
        <v>17005.15</v>
      </c>
      <c r="H63" s="290">
        <v>0.0054</v>
      </c>
      <c r="I63" s="291"/>
      <c r="J63" s="256"/>
      <c r="K63" s="261"/>
      <c r="AH63" s="261"/>
      <c r="AU63" s="261"/>
      <c r="AW63" s="261"/>
      <c r="BA63" s="261"/>
    </row>
    <row r="64" spans="3:53" s="251" customFormat="1" ht="15">
      <c r="C64" s="284" t="s">
        <v>109</v>
      </c>
      <c r="D64" s="285"/>
      <c r="E64" s="286"/>
      <c r="F64" s="287"/>
      <c r="G64" s="293">
        <v>17005.15</v>
      </c>
      <c r="H64" s="297">
        <v>0.0054</v>
      </c>
      <c r="I64" s="291"/>
      <c r="J64" s="256"/>
      <c r="K64" s="261"/>
      <c r="AH64" s="261"/>
      <c r="AU64" s="261"/>
      <c r="AW64" s="261"/>
      <c r="BA64" s="261"/>
    </row>
    <row r="65" spans="3:53" s="251" customFormat="1" ht="15">
      <c r="C65" s="284"/>
      <c r="D65" s="285"/>
      <c r="E65" s="286"/>
      <c r="F65" s="287"/>
      <c r="G65" s="299"/>
      <c r="H65" s="297"/>
      <c r="I65" s="291"/>
      <c r="J65" s="256"/>
      <c r="K65" s="261"/>
      <c r="AH65" s="261"/>
      <c r="AU65" s="261"/>
      <c r="AW65" s="261"/>
      <c r="BA65" s="261"/>
    </row>
    <row r="66" spans="3:53" s="251" customFormat="1" ht="15">
      <c r="C66" s="284" t="s">
        <v>352</v>
      </c>
      <c r="D66" s="285"/>
      <c r="E66" s="286"/>
      <c r="F66" s="287"/>
      <c r="G66" s="288" t="s">
        <v>108</v>
      </c>
      <c r="H66" s="280" t="s">
        <v>108</v>
      </c>
      <c r="I66" s="291"/>
      <c r="J66" s="256"/>
      <c r="K66" s="261"/>
      <c r="AH66" s="261"/>
      <c r="AU66" s="261"/>
      <c r="AW66" s="261"/>
      <c r="BA66" s="261"/>
    </row>
    <row r="67" spans="3:53" s="251" customFormat="1" ht="15">
      <c r="C67" s="275"/>
      <c r="D67" s="285"/>
      <c r="E67" s="286"/>
      <c r="F67" s="287"/>
      <c r="G67" s="288"/>
      <c r="H67" s="280"/>
      <c r="I67" s="291"/>
      <c r="J67" s="256"/>
      <c r="K67" s="261"/>
      <c r="AH67" s="261"/>
      <c r="AU67" s="261"/>
      <c r="AW67" s="261"/>
      <c r="BA67" s="261"/>
    </row>
    <row r="68" spans="3:53" s="251" customFormat="1" ht="15">
      <c r="C68" s="284" t="s">
        <v>353</v>
      </c>
      <c r="D68" s="285"/>
      <c r="E68" s="286"/>
      <c r="F68" s="287"/>
      <c r="G68" s="288" t="s">
        <v>108</v>
      </c>
      <c r="H68" s="280" t="s">
        <v>108</v>
      </c>
      <c r="I68" s="291"/>
      <c r="J68" s="256"/>
      <c r="K68" s="261"/>
      <c r="AH68" s="261"/>
      <c r="AU68" s="261"/>
      <c r="AW68" s="261"/>
      <c r="BA68" s="261"/>
    </row>
    <row r="69" spans="3:53" s="251" customFormat="1" ht="15">
      <c r="C69" s="275"/>
      <c r="D69" s="285"/>
      <c r="E69" s="286"/>
      <c r="F69" s="287"/>
      <c r="G69" s="288"/>
      <c r="H69" s="280"/>
      <c r="I69" s="291"/>
      <c r="J69" s="256"/>
      <c r="K69" s="261"/>
      <c r="AH69" s="261"/>
      <c r="AU69" s="261"/>
      <c r="AW69" s="261"/>
      <c r="BA69" s="261"/>
    </row>
    <row r="70" spans="3:53" s="251" customFormat="1" ht="15">
      <c r="C70" s="284" t="s">
        <v>354</v>
      </c>
      <c r="D70" s="285"/>
      <c r="E70" s="286"/>
      <c r="F70" s="287"/>
      <c r="G70" s="288" t="s">
        <v>108</v>
      </c>
      <c r="H70" s="280" t="s">
        <v>108</v>
      </c>
      <c r="I70" s="291"/>
      <c r="J70" s="256"/>
      <c r="K70" s="261"/>
      <c r="AH70" s="261"/>
      <c r="AU70" s="261"/>
      <c r="AW70" s="261"/>
      <c r="BA70" s="261"/>
    </row>
    <row r="71" spans="3:53" s="251" customFormat="1" ht="15">
      <c r="C71" s="275"/>
      <c r="D71" s="285"/>
      <c r="E71" s="286"/>
      <c r="F71" s="287"/>
      <c r="G71" s="288"/>
      <c r="H71" s="280"/>
      <c r="I71" s="291"/>
      <c r="J71" s="256"/>
      <c r="K71" s="261"/>
      <c r="AH71" s="261"/>
      <c r="AU71" s="261"/>
      <c r="AW71" s="261"/>
      <c r="BA71" s="261"/>
    </row>
    <row r="72" spans="3:53" s="251" customFormat="1" ht="15">
      <c r="C72" s="284" t="s">
        <v>355</v>
      </c>
      <c r="D72" s="285"/>
      <c r="E72" s="286"/>
      <c r="F72" s="287"/>
      <c r="G72" s="288"/>
      <c r="H72" s="280"/>
      <c r="I72" s="291"/>
      <c r="J72" s="256"/>
      <c r="K72" s="261"/>
      <c r="AH72" s="261"/>
      <c r="AU72" s="261"/>
      <c r="AW72" s="261"/>
      <c r="BA72" s="261"/>
    </row>
    <row r="73" spans="3:53" s="251" customFormat="1" ht="15">
      <c r="C73" s="275"/>
      <c r="D73" s="285"/>
      <c r="E73" s="286"/>
      <c r="F73" s="287"/>
      <c r="G73" s="288"/>
      <c r="H73" s="280"/>
      <c r="I73" s="291"/>
      <c r="J73" s="256"/>
      <c r="K73" s="261"/>
      <c r="AH73" s="261"/>
      <c r="AU73" s="261"/>
      <c r="AW73" s="261"/>
      <c r="BA73" s="261"/>
    </row>
    <row r="74" spans="3:53" s="251" customFormat="1" ht="15">
      <c r="C74" s="284" t="s">
        <v>356</v>
      </c>
      <c r="D74" s="285"/>
      <c r="E74" s="286"/>
      <c r="F74" s="287"/>
      <c r="G74" s="288"/>
      <c r="H74" s="280"/>
      <c r="I74" s="291"/>
      <c r="J74" s="256"/>
      <c r="K74" s="261"/>
      <c r="AH74" s="261"/>
      <c r="AU74" s="261"/>
      <c r="AW74" s="261"/>
      <c r="BA74" s="261"/>
    </row>
    <row r="75" spans="3:53" s="251" customFormat="1" ht="15">
      <c r="C75" s="275"/>
      <c r="D75" s="285"/>
      <c r="E75" s="286"/>
      <c r="F75" s="287"/>
      <c r="G75" s="288"/>
      <c r="H75" s="280"/>
      <c r="I75" s="291"/>
      <c r="J75" s="256"/>
      <c r="K75" s="261"/>
      <c r="AH75" s="261"/>
      <c r="AU75" s="261"/>
      <c r="AW75" s="261"/>
      <c r="BA75" s="261"/>
    </row>
    <row r="76" spans="3:53" s="251" customFormat="1" ht="15">
      <c r="C76" s="284" t="s">
        <v>357</v>
      </c>
      <c r="D76" s="285"/>
      <c r="E76" s="286"/>
      <c r="F76" s="287"/>
      <c r="G76" s="288" t="s">
        <v>108</v>
      </c>
      <c r="H76" s="280" t="s">
        <v>108</v>
      </c>
      <c r="I76" s="291"/>
      <c r="J76" s="256"/>
      <c r="K76" s="261"/>
      <c r="AH76" s="261"/>
      <c r="AU76" s="261"/>
      <c r="AW76" s="261"/>
      <c r="BA76" s="261"/>
    </row>
    <row r="77" spans="3:53" s="251" customFormat="1" ht="15">
      <c r="C77" s="275"/>
      <c r="D77" s="285"/>
      <c r="E77" s="286"/>
      <c r="F77" s="287"/>
      <c r="G77" s="288"/>
      <c r="H77" s="280"/>
      <c r="I77" s="291"/>
      <c r="J77" s="256"/>
      <c r="K77" s="261"/>
      <c r="AH77" s="261"/>
      <c r="AU77" s="261"/>
      <c r="AW77" s="261"/>
      <c r="BA77" s="261"/>
    </row>
    <row r="78" spans="3:53" s="251" customFormat="1" ht="15">
      <c r="C78" s="284" t="s">
        <v>358</v>
      </c>
      <c r="D78" s="285"/>
      <c r="E78" s="286"/>
      <c r="F78" s="287"/>
      <c r="G78" s="288" t="s">
        <v>108</v>
      </c>
      <c r="H78" s="280" t="s">
        <v>108</v>
      </c>
      <c r="I78" s="291"/>
      <c r="J78" s="256"/>
      <c r="K78" s="261"/>
      <c r="AH78" s="261"/>
      <c r="AU78" s="261"/>
      <c r="AW78" s="261"/>
      <c r="BA78" s="261"/>
    </row>
    <row r="79" spans="3:53" s="251" customFormat="1" ht="15">
      <c r="C79" s="275"/>
      <c r="D79" s="285"/>
      <c r="E79" s="286"/>
      <c r="F79" s="287"/>
      <c r="G79" s="288"/>
      <c r="H79" s="280"/>
      <c r="I79" s="291"/>
      <c r="J79" s="256"/>
      <c r="K79" s="261"/>
      <c r="AH79" s="261"/>
      <c r="AU79" s="261"/>
      <c r="AW79" s="261"/>
      <c r="BA79" s="261"/>
    </row>
    <row r="80" spans="3:53" s="251" customFormat="1" ht="15">
      <c r="C80" s="284" t="s">
        <v>359</v>
      </c>
      <c r="D80" s="285"/>
      <c r="E80" s="286"/>
      <c r="F80" s="287"/>
      <c r="G80" s="288" t="s">
        <v>108</v>
      </c>
      <c r="H80" s="280" t="s">
        <v>108</v>
      </c>
      <c r="I80" s="291"/>
      <c r="J80" s="256"/>
      <c r="K80" s="261"/>
      <c r="AH80" s="261"/>
      <c r="AU80" s="261"/>
      <c r="AW80" s="261"/>
      <c r="BA80" s="261"/>
    </row>
    <row r="81" spans="3:53" s="251" customFormat="1" ht="15">
      <c r="C81" s="275"/>
      <c r="D81" s="285"/>
      <c r="E81" s="286"/>
      <c r="F81" s="287"/>
      <c r="G81" s="288"/>
      <c r="H81" s="280"/>
      <c r="I81" s="291"/>
      <c r="J81" s="256"/>
      <c r="K81" s="261"/>
      <c r="AH81" s="261"/>
      <c r="AU81" s="261"/>
      <c r="AW81" s="261"/>
      <c r="BA81" s="261"/>
    </row>
    <row r="82" spans="3:53" s="251" customFormat="1" ht="15">
      <c r="C82" s="284" t="s">
        <v>360</v>
      </c>
      <c r="D82" s="285"/>
      <c r="E82" s="286"/>
      <c r="F82" s="287"/>
      <c r="G82" s="288" t="s">
        <v>108</v>
      </c>
      <c r="H82" s="280" t="s">
        <v>108</v>
      </c>
      <c r="I82" s="291"/>
      <c r="J82" s="256"/>
      <c r="K82" s="261"/>
      <c r="AH82" s="261"/>
      <c r="AU82" s="261"/>
      <c r="AW82" s="261"/>
      <c r="BA82" s="261"/>
    </row>
    <row r="83" spans="3:53" s="251" customFormat="1" ht="15">
      <c r="C83" s="275"/>
      <c r="D83" s="285"/>
      <c r="E83" s="286"/>
      <c r="F83" s="287"/>
      <c r="G83" s="288"/>
      <c r="H83" s="280"/>
      <c r="I83" s="291"/>
      <c r="J83" s="256"/>
      <c r="K83" s="261"/>
      <c r="AH83" s="261"/>
      <c r="AU83" s="261"/>
      <c r="AW83" s="261"/>
      <c r="BA83" s="261"/>
    </row>
    <row r="84" spans="3:53" s="251" customFormat="1" ht="15">
      <c r="C84" s="284" t="s">
        <v>361</v>
      </c>
      <c r="D84" s="285"/>
      <c r="E84" s="286"/>
      <c r="F84" s="287"/>
      <c r="G84" s="288" t="s">
        <v>108</v>
      </c>
      <c r="H84" s="280" t="s">
        <v>108</v>
      </c>
      <c r="I84" s="291"/>
      <c r="J84" s="256"/>
      <c r="K84" s="261"/>
      <c r="AH84" s="261"/>
      <c r="AU84" s="261"/>
      <c r="AW84" s="261"/>
      <c r="BA84" s="261"/>
    </row>
    <row r="85" spans="3:53" s="251" customFormat="1" ht="15">
      <c r="C85" s="275"/>
      <c r="D85" s="285"/>
      <c r="E85" s="286"/>
      <c r="F85" s="287"/>
      <c r="G85" s="288"/>
      <c r="H85" s="280"/>
      <c r="I85" s="291"/>
      <c r="J85" s="256"/>
      <c r="K85" s="261"/>
      <c r="AH85" s="261"/>
      <c r="AU85" s="261"/>
      <c r="AW85" s="261"/>
      <c r="BA85" s="261"/>
    </row>
    <row r="86" spans="3:53" s="251" customFormat="1" ht="15">
      <c r="C86" s="284" t="s">
        <v>362</v>
      </c>
      <c r="D86" s="285"/>
      <c r="E86" s="286"/>
      <c r="F86" s="287"/>
      <c r="G86" s="288"/>
      <c r="H86" s="280"/>
      <c r="I86" s="291"/>
      <c r="J86" s="256"/>
      <c r="K86" s="261"/>
      <c r="AH86" s="261"/>
      <c r="AU86" s="261"/>
      <c r="AW86" s="261"/>
      <c r="BA86" s="261"/>
    </row>
    <row r="87" spans="3:53" s="251" customFormat="1" ht="15">
      <c r="C87" s="275"/>
      <c r="D87" s="285"/>
      <c r="E87" s="286"/>
      <c r="F87" s="287"/>
      <c r="G87" s="288"/>
      <c r="H87" s="280"/>
      <c r="I87" s="291"/>
      <c r="J87" s="256"/>
      <c r="K87" s="261"/>
      <c r="AH87" s="261"/>
      <c r="AU87" s="261"/>
      <c r="AW87" s="261"/>
      <c r="BA87" s="261"/>
    </row>
    <row r="88" spans="3:53" s="251" customFormat="1" ht="15">
      <c r="C88" s="284" t="s">
        <v>363</v>
      </c>
      <c r="D88" s="285"/>
      <c r="E88" s="286"/>
      <c r="F88" s="287"/>
      <c r="G88" s="288"/>
      <c r="H88" s="280"/>
      <c r="I88" s="291"/>
      <c r="J88" s="256"/>
      <c r="K88" s="261"/>
      <c r="AH88" s="261"/>
      <c r="AU88" s="261"/>
      <c r="AW88" s="261"/>
      <c r="BA88" s="261"/>
    </row>
    <row r="89" spans="3:53" s="251" customFormat="1" ht="15">
      <c r="C89" s="275" t="s">
        <v>364</v>
      </c>
      <c r="D89" s="285" t="s">
        <v>144</v>
      </c>
      <c r="E89" s="11" t="s">
        <v>134</v>
      </c>
      <c r="F89" s="287">
        <v>500</v>
      </c>
      <c r="G89" s="288">
        <v>2366.25</v>
      </c>
      <c r="H89" s="290">
        <v>0.0008</v>
      </c>
      <c r="I89" s="300">
        <v>0.076695</v>
      </c>
      <c r="J89" s="256"/>
      <c r="K89" s="261"/>
      <c r="AH89" s="261"/>
      <c r="AU89" s="261"/>
      <c r="AW89" s="261"/>
      <c r="BA89" s="261"/>
    </row>
    <row r="90" spans="3:53" s="251" customFormat="1" ht="15">
      <c r="C90" s="284" t="s">
        <v>109</v>
      </c>
      <c r="D90" s="285"/>
      <c r="E90" s="286"/>
      <c r="F90" s="287"/>
      <c r="G90" s="301">
        <v>2366.25</v>
      </c>
      <c r="H90" s="294">
        <v>0.0008</v>
      </c>
      <c r="I90" s="291"/>
      <c r="J90" s="256"/>
      <c r="K90" s="261"/>
      <c r="AH90" s="261"/>
      <c r="AU90" s="261"/>
      <c r="AW90" s="261"/>
      <c r="BA90" s="261"/>
    </row>
    <row r="91" spans="3:53" s="251" customFormat="1" ht="15">
      <c r="C91" s="275"/>
      <c r="D91" s="285"/>
      <c r="E91" s="286"/>
      <c r="F91" s="287"/>
      <c r="G91" s="288"/>
      <c r="H91" s="280"/>
      <c r="I91" s="291"/>
      <c r="J91" s="256"/>
      <c r="K91" s="261"/>
      <c r="AH91" s="261"/>
      <c r="AU91" s="261"/>
      <c r="AW91" s="261"/>
      <c r="BA91" s="261"/>
    </row>
    <row r="92" spans="3:53" s="251" customFormat="1" ht="15">
      <c r="C92" s="284" t="s">
        <v>365</v>
      </c>
      <c r="D92" s="285"/>
      <c r="E92" s="286"/>
      <c r="F92" s="287"/>
      <c r="G92" s="288"/>
      <c r="H92" s="280"/>
      <c r="I92" s="291"/>
      <c r="J92" s="256"/>
      <c r="K92" s="261"/>
      <c r="AH92" s="261"/>
      <c r="AU92" s="261"/>
      <c r="AW92" s="261"/>
      <c r="BA92" s="261"/>
    </row>
    <row r="93" spans="3:53" s="251" customFormat="1" ht="15">
      <c r="C93" s="275" t="s">
        <v>126</v>
      </c>
      <c r="D93" s="285" t="s">
        <v>127</v>
      </c>
      <c r="E93" s="11" t="s">
        <v>128</v>
      </c>
      <c r="F93" s="287">
        <v>500</v>
      </c>
      <c r="G93" s="288">
        <v>2421.13</v>
      </c>
      <c r="H93" s="290">
        <v>0.0008</v>
      </c>
      <c r="I93" s="300">
        <v>0.0725</v>
      </c>
      <c r="J93" s="256"/>
      <c r="K93" s="261"/>
      <c r="AH93" s="261"/>
      <c r="AU93" s="261"/>
      <c r="AW93" s="261"/>
      <c r="BA93" s="261"/>
    </row>
    <row r="94" spans="3:53" s="251" customFormat="1" ht="15">
      <c r="C94" s="275" t="s">
        <v>129</v>
      </c>
      <c r="D94" s="285" t="s">
        <v>130</v>
      </c>
      <c r="E94" s="11" t="s">
        <v>131</v>
      </c>
      <c r="F94" s="287">
        <v>500</v>
      </c>
      <c r="G94" s="288">
        <v>2388.04</v>
      </c>
      <c r="H94" s="290">
        <v>0.0008</v>
      </c>
      <c r="I94" s="300">
        <v>0.0744</v>
      </c>
      <c r="J94" s="256"/>
      <c r="K94" s="261"/>
      <c r="AH94" s="261"/>
      <c r="AU94" s="261"/>
      <c r="AW94" s="261"/>
      <c r="BA94" s="261"/>
    </row>
    <row r="95" spans="3:53" s="251" customFormat="1" ht="15">
      <c r="C95" s="275" t="s">
        <v>132</v>
      </c>
      <c r="D95" s="285" t="s">
        <v>133</v>
      </c>
      <c r="E95" s="11" t="s">
        <v>134</v>
      </c>
      <c r="F95" s="287">
        <v>500</v>
      </c>
      <c r="G95" s="288">
        <v>2384.82</v>
      </c>
      <c r="H95" s="290">
        <v>0.0008</v>
      </c>
      <c r="I95" s="300">
        <v>0.0747</v>
      </c>
      <c r="J95" s="256"/>
      <c r="K95" s="261"/>
      <c r="AH95" s="261"/>
      <c r="AU95" s="261"/>
      <c r="AW95" s="261"/>
      <c r="BA95" s="261"/>
    </row>
    <row r="96" spans="3:53" s="251" customFormat="1" ht="15">
      <c r="C96" s="275" t="s">
        <v>135</v>
      </c>
      <c r="D96" s="285" t="s">
        <v>136</v>
      </c>
      <c r="E96" s="11" t="s">
        <v>137</v>
      </c>
      <c r="F96" s="287">
        <v>500</v>
      </c>
      <c r="G96" s="288">
        <v>2382.02</v>
      </c>
      <c r="H96" s="290">
        <v>0.0008</v>
      </c>
      <c r="I96" s="300">
        <v>0.0744</v>
      </c>
      <c r="J96" s="256"/>
      <c r="K96" s="261"/>
      <c r="AH96" s="261"/>
      <c r="AU96" s="261"/>
      <c r="AW96" s="261"/>
      <c r="BA96" s="261"/>
    </row>
    <row r="97" spans="3:53" s="251" customFormat="1" ht="15">
      <c r="C97" s="275" t="s">
        <v>138</v>
      </c>
      <c r="D97" s="285" t="s">
        <v>139</v>
      </c>
      <c r="E97" s="11" t="s">
        <v>134</v>
      </c>
      <c r="F97" s="287">
        <v>500</v>
      </c>
      <c r="G97" s="288">
        <v>2377.33</v>
      </c>
      <c r="H97" s="290">
        <v>0.0008</v>
      </c>
      <c r="I97" s="300">
        <v>0.07415</v>
      </c>
      <c r="J97" s="256"/>
      <c r="K97" s="261"/>
      <c r="AH97" s="261"/>
      <c r="AU97" s="261"/>
      <c r="AW97" s="261"/>
      <c r="BA97" s="261"/>
    </row>
    <row r="98" spans="3:53" s="251" customFormat="1" ht="15">
      <c r="C98" s="275" t="s">
        <v>140</v>
      </c>
      <c r="D98" s="285" t="s">
        <v>141</v>
      </c>
      <c r="E98" s="11" t="s">
        <v>134</v>
      </c>
      <c r="F98" s="287">
        <v>500</v>
      </c>
      <c r="G98" s="288">
        <v>2355.22</v>
      </c>
      <c r="H98" s="290">
        <v>0.0008</v>
      </c>
      <c r="I98" s="300">
        <v>0.07555</v>
      </c>
      <c r="J98" s="256"/>
      <c r="K98" s="261"/>
      <c r="AH98" s="261"/>
      <c r="AU98" s="261"/>
      <c r="AW98" s="261"/>
      <c r="BA98" s="261"/>
    </row>
    <row r="99" spans="3:53" s="251" customFormat="1" ht="15">
      <c r="C99" s="284" t="s">
        <v>109</v>
      </c>
      <c r="D99" s="285"/>
      <c r="E99" s="286"/>
      <c r="F99" s="287"/>
      <c r="G99" s="301">
        <v>14308.56</v>
      </c>
      <c r="H99" s="294">
        <v>0.0048000000000000004</v>
      </c>
      <c r="I99" s="302"/>
      <c r="J99" s="256"/>
      <c r="K99" s="261"/>
      <c r="AH99" s="261"/>
      <c r="AU99" s="261"/>
      <c r="AW99" s="261"/>
      <c r="BA99" s="261"/>
    </row>
    <row r="100" spans="3:53" s="251" customFormat="1" ht="15">
      <c r="C100" s="284"/>
      <c r="D100" s="285"/>
      <c r="E100" s="286"/>
      <c r="F100" s="287"/>
      <c r="G100" s="288"/>
      <c r="H100" s="290"/>
      <c r="I100" s="300"/>
      <c r="J100" s="256"/>
      <c r="K100" s="261"/>
      <c r="AH100" s="261"/>
      <c r="AU100" s="261"/>
      <c r="AW100" s="261"/>
      <c r="BA100" s="261"/>
    </row>
    <row r="101" spans="3:53" s="251" customFormat="1" ht="15">
      <c r="C101" s="275"/>
      <c r="D101" s="285"/>
      <c r="E101" s="286"/>
      <c r="F101" s="287"/>
      <c r="G101" s="288"/>
      <c r="H101" s="280"/>
      <c r="I101" s="291"/>
      <c r="J101" s="256"/>
      <c r="K101" s="261"/>
      <c r="AH101" s="261"/>
      <c r="AU101" s="261"/>
      <c r="AW101" s="261"/>
      <c r="BA101" s="261"/>
    </row>
    <row r="102" spans="3:53" s="251" customFormat="1" ht="15">
      <c r="C102" s="284" t="s">
        <v>366</v>
      </c>
      <c r="D102" s="285"/>
      <c r="E102" s="286"/>
      <c r="F102" s="287"/>
      <c r="G102" s="288" t="s">
        <v>108</v>
      </c>
      <c r="H102" s="280" t="s">
        <v>108</v>
      </c>
      <c r="I102" s="291"/>
      <c r="J102" s="256"/>
      <c r="K102" s="261"/>
      <c r="AH102" s="261"/>
      <c r="AU102" s="261"/>
      <c r="AW102" s="261"/>
      <c r="BA102" s="261"/>
    </row>
    <row r="103" spans="3:53" s="251" customFormat="1" ht="15">
      <c r="C103" s="275"/>
      <c r="D103" s="285"/>
      <c r="E103" s="286"/>
      <c r="F103" s="287"/>
      <c r="G103" s="288"/>
      <c r="H103" s="280"/>
      <c r="I103" s="291"/>
      <c r="J103" s="256"/>
      <c r="K103" s="261"/>
      <c r="AH103" s="261"/>
      <c r="AU103" s="261"/>
      <c r="AW103" s="261"/>
      <c r="BA103" s="261"/>
    </row>
    <row r="104" spans="3:53" s="251" customFormat="1" ht="15">
      <c r="C104" s="284" t="s">
        <v>367</v>
      </c>
      <c r="D104" s="285"/>
      <c r="E104" s="286"/>
      <c r="F104" s="287"/>
      <c r="G104" s="288" t="s">
        <v>108</v>
      </c>
      <c r="H104" s="280" t="s">
        <v>108</v>
      </c>
      <c r="I104" s="291"/>
      <c r="J104" s="256"/>
      <c r="K104" s="261"/>
      <c r="AH104" s="261"/>
      <c r="AU104" s="261"/>
      <c r="AW104" s="261"/>
      <c r="BA104" s="261"/>
    </row>
    <row r="105" spans="3:53" s="251" customFormat="1" ht="15">
      <c r="C105" s="275"/>
      <c r="D105" s="285"/>
      <c r="E105" s="286"/>
      <c r="F105" s="287"/>
      <c r="G105" s="288"/>
      <c r="H105" s="280"/>
      <c r="I105" s="291"/>
      <c r="J105" s="256"/>
      <c r="K105" s="261"/>
      <c r="AH105" s="261"/>
      <c r="AU105" s="261"/>
      <c r="AW105" s="261"/>
      <c r="BA105" s="261"/>
    </row>
    <row r="106" spans="1:53" s="251" customFormat="1" ht="15">
      <c r="A106" s="282"/>
      <c r="B106" s="283"/>
      <c r="C106" s="284" t="s">
        <v>368</v>
      </c>
      <c r="D106" s="285"/>
      <c r="E106" s="286"/>
      <c r="F106" s="287"/>
      <c r="G106" s="288"/>
      <c r="H106" s="280"/>
      <c r="I106" s="291"/>
      <c r="J106" s="256"/>
      <c r="K106" s="261"/>
      <c r="AH106" s="261"/>
      <c r="AU106" s="261"/>
      <c r="AW106" s="261"/>
      <c r="BA106" s="261"/>
    </row>
    <row r="107" spans="1:53" s="251" customFormat="1" ht="15">
      <c r="A107" s="283"/>
      <c r="B107" s="283"/>
      <c r="C107" s="284" t="s">
        <v>369</v>
      </c>
      <c r="D107" s="285"/>
      <c r="E107" s="286"/>
      <c r="F107" s="287"/>
      <c r="G107" s="288" t="s">
        <v>108</v>
      </c>
      <c r="H107" s="280" t="s">
        <v>108</v>
      </c>
      <c r="I107" s="291"/>
      <c r="J107" s="256"/>
      <c r="K107" s="261"/>
      <c r="AH107" s="261"/>
      <c r="AU107" s="261"/>
      <c r="AW107" s="261"/>
      <c r="BA107" s="261"/>
    </row>
    <row r="108" spans="1:10" s="303" customFormat="1" ht="15.75">
      <c r="A108" s="283"/>
      <c r="B108" s="283"/>
      <c r="C108" s="284"/>
      <c r="D108" s="285"/>
      <c r="E108" s="286"/>
      <c r="F108" s="287"/>
      <c r="G108" s="288"/>
      <c r="H108" s="280"/>
      <c r="I108" s="291"/>
      <c r="J108" s="256"/>
    </row>
    <row r="109" spans="3:10" s="251" customFormat="1" ht="15">
      <c r="C109" s="289" t="s">
        <v>370</v>
      </c>
      <c r="D109" s="285"/>
      <c r="E109" s="286"/>
      <c r="F109" s="287"/>
      <c r="G109" s="288" t="s">
        <v>108</v>
      </c>
      <c r="H109" s="280" t="s">
        <v>108</v>
      </c>
      <c r="I109" s="291"/>
      <c r="J109" s="256"/>
    </row>
    <row r="110" spans="3:53" s="251" customFormat="1" ht="15">
      <c r="C110" s="275"/>
      <c r="D110" s="285"/>
      <c r="E110" s="286"/>
      <c r="F110" s="287"/>
      <c r="G110" s="288"/>
      <c r="H110" s="280"/>
      <c r="I110" s="291"/>
      <c r="J110" s="256"/>
      <c r="K110" s="261"/>
      <c r="AH110" s="261"/>
      <c r="AU110" s="261"/>
      <c r="AW110" s="261"/>
      <c r="BA110" s="261"/>
    </row>
    <row r="111" spans="3:53" s="251" customFormat="1" ht="15">
      <c r="C111" s="289" t="s">
        <v>371</v>
      </c>
      <c r="D111" s="285"/>
      <c r="E111" s="304" t="s">
        <v>147</v>
      </c>
      <c r="F111" s="287"/>
      <c r="G111" s="288"/>
      <c r="H111" s="280"/>
      <c r="I111" s="291"/>
      <c r="J111" s="256"/>
      <c r="K111" s="261"/>
      <c r="AH111" s="261"/>
      <c r="AU111" s="261"/>
      <c r="AW111" s="261"/>
      <c r="BA111" s="261"/>
    </row>
    <row r="112" spans="2:53" s="251" customFormat="1" ht="15">
      <c r="B112" s="250" t="s">
        <v>372</v>
      </c>
      <c r="C112" s="275" t="s">
        <v>148</v>
      </c>
      <c r="D112" s="285"/>
      <c r="E112" s="286" t="s">
        <v>149</v>
      </c>
      <c r="F112" s="287"/>
      <c r="G112" s="288">
        <v>4950</v>
      </c>
      <c r="H112" s="290">
        <v>0.0015819622604909937</v>
      </c>
      <c r="I112" s="300">
        <v>0.05126404494</v>
      </c>
      <c r="J112" s="256"/>
      <c r="K112" s="261"/>
      <c r="AH112" s="261"/>
      <c r="AU112" s="261"/>
      <c r="AW112" s="261"/>
      <c r="BA112" s="261"/>
    </row>
    <row r="113" spans="2:53" s="251" customFormat="1" ht="15">
      <c r="B113" s="250" t="s">
        <v>373</v>
      </c>
      <c r="C113" s="275" t="s">
        <v>150</v>
      </c>
      <c r="D113" s="285"/>
      <c r="E113" s="286" t="s">
        <v>149</v>
      </c>
      <c r="F113" s="287"/>
      <c r="G113" s="288">
        <v>2475</v>
      </c>
      <c r="H113" s="290">
        <v>0.0007909811302454969</v>
      </c>
      <c r="I113" s="300">
        <v>0.04770529494</v>
      </c>
      <c r="J113" s="256"/>
      <c r="K113" s="261"/>
      <c r="AH113" s="261"/>
      <c r="AU113" s="261"/>
      <c r="AW113" s="261"/>
      <c r="BA113" s="261"/>
    </row>
    <row r="114" spans="2:53" s="251" customFormat="1" ht="15">
      <c r="B114" s="250" t="s">
        <v>374</v>
      </c>
      <c r="C114" s="275" t="s">
        <v>151</v>
      </c>
      <c r="D114" s="285"/>
      <c r="E114" s="286" t="s">
        <v>149</v>
      </c>
      <c r="F114" s="287"/>
      <c r="G114" s="288">
        <v>2475</v>
      </c>
      <c r="H114" s="290">
        <v>0.0007909811302454969</v>
      </c>
      <c r="I114" s="300">
        <v>0.05126404494</v>
      </c>
      <c r="J114" s="256"/>
      <c r="K114" s="261"/>
      <c r="AH114" s="261"/>
      <c r="AU114" s="261"/>
      <c r="AW114" s="261"/>
      <c r="BA114" s="261"/>
    </row>
    <row r="115" spans="2:53" s="251" customFormat="1" ht="15">
      <c r="B115" s="250" t="s">
        <v>375</v>
      </c>
      <c r="C115" s="275" t="s">
        <v>152</v>
      </c>
      <c r="D115" s="285"/>
      <c r="E115" s="286" t="s">
        <v>149</v>
      </c>
      <c r="F115" s="287"/>
      <c r="G115" s="288">
        <v>2475</v>
      </c>
      <c r="H115" s="290">
        <v>0.0007909811302454969</v>
      </c>
      <c r="I115" s="300">
        <v>0.05126404494</v>
      </c>
      <c r="J115" s="256"/>
      <c r="K115" s="261"/>
      <c r="AH115" s="261"/>
      <c r="AU115" s="261"/>
      <c r="AW115" s="261"/>
      <c r="BA115" s="261"/>
    </row>
    <row r="116" spans="2:53" s="251" customFormat="1" ht="15">
      <c r="B116" s="250" t="s">
        <v>376</v>
      </c>
      <c r="C116" s="275" t="s">
        <v>153</v>
      </c>
      <c r="D116" s="285"/>
      <c r="E116" s="286" t="s">
        <v>149</v>
      </c>
      <c r="F116" s="287"/>
      <c r="G116" s="288">
        <v>2475</v>
      </c>
      <c r="H116" s="290">
        <v>0.0007909811302454969</v>
      </c>
      <c r="I116" s="300">
        <v>0.04770529494</v>
      </c>
      <c r="J116" s="256"/>
      <c r="K116" s="261"/>
      <c r="AH116" s="261"/>
      <c r="AU116" s="261"/>
      <c r="AW116" s="261"/>
      <c r="BA116" s="261"/>
    </row>
    <row r="117" spans="2:53" s="251" customFormat="1" ht="15">
      <c r="B117" s="250" t="s">
        <v>377</v>
      </c>
      <c r="C117" s="275" t="s">
        <v>154</v>
      </c>
      <c r="D117" s="285"/>
      <c r="E117" s="286" t="s">
        <v>149</v>
      </c>
      <c r="F117" s="287"/>
      <c r="G117" s="288">
        <v>2475</v>
      </c>
      <c r="H117" s="290">
        <v>0.0007909811302454969</v>
      </c>
      <c r="I117" s="300">
        <v>0.04770529494</v>
      </c>
      <c r="J117" s="256"/>
      <c r="K117" s="261"/>
      <c r="AH117" s="261"/>
      <c r="AU117" s="261"/>
      <c r="AW117" s="261"/>
      <c r="BA117" s="261"/>
    </row>
    <row r="118" spans="2:53" s="251" customFormat="1" ht="15">
      <c r="B118" s="250" t="s">
        <v>378</v>
      </c>
      <c r="C118" s="275" t="s">
        <v>155</v>
      </c>
      <c r="D118" s="285"/>
      <c r="E118" s="286" t="s">
        <v>149</v>
      </c>
      <c r="F118" s="287"/>
      <c r="G118" s="288">
        <v>491</v>
      </c>
      <c r="H118" s="290">
        <v>0.00015691787270728848</v>
      </c>
      <c r="I118" s="300">
        <v>0.03382123175</v>
      </c>
      <c r="J118" s="256"/>
      <c r="K118" s="261"/>
      <c r="AH118" s="261"/>
      <c r="AU118" s="261"/>
      <c r="AW118" s="261"/>
      <c r="BA118" s="261"/>
    </row>
    <row r="119" spans="2:53" s="251" customFormat="1" ht="15">
      <c r="B119" s="250" t="s">
        <v>379</v>
      </c>
      <c r="C119" s="275" t="s">
        <v>156</v>
      </c>
      <c r="D119" s="285"/>
      <c r="E119" s="286" t="s">
        <v>149</v>
      </c>
      <c r="F119" s="287"/>
      <c r="G119" s="288">
        <v>491</v>
      </c>
      <c r="H119" s="290">
        <v>0.00015691787270728848</v>
      </c>
      <c r="I119" s="300">
        <v>0.03382123175</v>
      </c>
      <c r="J119" s="256"/>
      <c r="K119" s="261"/>
      <c r="AH119" s="261"/>
      <c r="AU119" s="261"/>
      <c r="AW119" s="261"/>
      <c r="BA119" s="261"/>
    </row>
    <row r="120" spans="2:53" s="251" customFormat="1" ht="15">
      <c r="B120" s="250" t="s">
        <v>380</v>
      </c>
      <c r="C120" s="275" t="s">
        <v>157</v>
      </c>
      <c r="D120" s="285"/>
      <c r="E120" s="286" t="s">
        <v>149</v>
      </c>
      <c r="F120" s="287"/>
      <c r="G120" s="288">
        <v>491</v>
      </c>
      <c r="H120" s="290">
        <v>0.00015691787270728848</v>
      </c>
      <c r="I120" s="300">
        <v>0.03717468936</v>
      </c>
      <c r="J120" s="256"/>
      <c r="K120" s="261"/>
      <c r="AH120" s="261"/>
      <c r="AU120" s="261"/>
      <c r="AW120" s="261"/>
      <c r="BA120" s="261"/>
    </row>
    <row r="121" spans="2:53" s="251" customFormat="1" ht="15">
      <c r="B121" s="250" t="s">
        <v>381</v>
      </c>
      <c r="C121" s="275" t="s">
        <v>158</v>
      </c>
      <c r="D121" s="285"/>
      <c r="E121" s="286" t="s">
        <v>149</v>
      </c>
      <c r="F121" s="287"/>
      <c r="G121" s="288">
        <v>491</v>
      </c>
      <c r="H121" s="290">
        <v>0.00015691787270728848</v>
      </c>
      <c r="I121" s="300">
        <v>0.03717468936</v>
      </c>
      <c r="J121" s="256"/>
      <c r="K121" s="261"/>
      <c r="AH121" s="261"/>
      <c r="AU121" s="261"/>
      <c r="AW121" s="261"/>
      <c r="BA121" s="261"/>
    </row>
    <row r="122" spans="2:53" s="251" customFormat="1" ht="15">
      <c r="B122" s="250" t="s">
        <v>382</v>
      </c>
      <c r="C122" s="275" t="s">
        <v>159</v>
      </c>
      <c r="D122" s="285"/>
      <c r="E122" s="286" t="s">
        <v>149</v>
      </c>
      <c r="F122" s="287"/>
      <c r="G122" s="288">
        <v>491</v>
      </c>
      <c r="H122" s="290">
        <v>0.00015691787270728848</v>
      </c>
      <c r="I122" s="300">
        <v>0.03717468936</v>
      </c>
      <c r="J122" s="256"/>
      <c r="K122" s="261"/>
      <c r="AH122" s="261"/>
      <c r="AU122" s="261"/>
      <c r="AW122" s="261"/>
      <c r="BA122" s="261"/>
    </row>
    <row r="123" spans="2:53" s="251" customFormat="1" ht="15">
      <c r="B123" s="250" t="s">
        <v>383</v>
      </c>
      <c r="C123" s="275" t="s">
        <v>160</v>
      </c>
      <c r="D123" s="285"/>
      <c r="E123" s="286" t="s">
        <v>149</v>
      </c>
      <c r="F123" s="287"/>
      <c r="G123" s="288">
        <v>491</v>
      </c>
      <c r="H123" s="290">
        <v>0.00015691787270728848</v>
      </c>
      <c r="I123" s="300">
        <v>0.0365</v>
      </c>
      <c r="J123" s="256"/>
      <c r="K123" s="261"/>
      <c r="AH123" s="261"/>
      <c r="AU123" s="261"/>
      <c r="AW123" s="261"/>
      <c r="BA123" s="261"/>
    </row>
    <row r="124" spans="2:53" s="251" customFormat="1" ht="15">
      <c r="B124" s="250" t="s">
        <v>384</v>
      </c>
      <c r="C124" s="275" t="s">
        <v>161</v>
      </c>
      <c r="D124" s="285"/>
      <c r="E124" s="286" t="s">
        <v>149</v>
      </c>
      <c r="F124" s="287"/>
      <c r="G124" s="288">
        <v>491</v>
      </c>
      <c r="H124" s="290">
        <v>0.00015691787270728848</v>
      </c>
      <c r="I124" s="300">
        <v>0.0365</v>
      </c>
      <c r="J124" s="256"/>
      <c r="K124" s="261"/>
      <c r="AH124" s="261"/>
      <c r="AU124" s="261"/>
      <c r="AW124" s="261"/>
      <c r="BA124" s="261"/>
    </row>
    <row r="125" spans="2:53" s="251" customFormat="1" ht="15">
      <c r="B125" s="250"/>
      <c r="C125" s="275" t="s">
        <v>162</v>
      </c>
      <c r="D125" s="285"/>
      <c r="E125" s="286" t="s">
        <v>149</v>
      </c>
      <c r="F125" s="287"/>
      <c r="G125" s="288">
        <v>491</v>
      </c>
      <c r="H125" s="290">
        <v>0.00015691787270728848</v>
      </c>
      <c r="I125" s="300">
        <v>0.0461496875</v>
      </c>
      <c r="J125" s="256"/>
      <c r="K125" s="261"/>
      <c r="AH125" s="261"/>
      <c r="AU125" s="261"/>
      <c r="AW125" s="261"/>
      <c r="BA125" s="261"/>
    </row>
    <row r="126" spans="2:53" s="251" customFormat="1" ht="15">
      <c r="B126" s="250"/>
      <c r="C126" s="275" t="s">
        <v>163</v>
      </c>
      <c r="D126" s="285"/>
      <c r="E126" s="286" t="s">
        <v>149</v>
      </c>
      <c r="F126" s="287"/>
      <c r="G126" s="288">
        <v>491</v>
      </c>
      <c r="H126" s="290">
        <v>0.00015691787270728848</v>
      </c>
      <c r="I126" s="300">
        <v>0.03382123175</v>
      </c>
      <c r="J126" s="256"/>
      <c r="K126" s="261"/>
      <c r="AH126" s="261"/>
      <c r="AU126" s="261"/>
      <c r="AW126" s="261"/>
      <c r="BA126" s="261"/>
    </row>
    <row r="127" spans="2:53" s="251" customFormat="1" ht="15">
      <c r="B127" s="250"/>
      <c r="C127" s="275" t="s">
        <v>164</v>
      </c>
      <c r="D127" s="285"/>
      <c r="E127" s="286" t="s">
        <v>149</v>
      </c>
      <c r="F127" s="287"/>
      <c r="G127" s="288">
        <v>491</v>
      </c>
      <c r="H127" s="290">
        <v>0.00015691787270728848</v>
      </c>
      <c r="I127" s="300">
        <v>0.0461496875</v>
      </c>
      <c r="J127" s="256"/>
      <c r="K127" s="261"/>
      <c r="AH127" s="261"/>
      <c r="AU127" s="261"/>
      <c r="AW127" s="261"/>
      <c r="BA127" s="261"/>
    </row>
    <row r="128" spans="2:53" s="251" customFormat="1" ht="15">
      <c r="B128" s="250"/>
      <c r="C128" s="275" t="s">
        <v>165</v>
      </c>
      <c r="D128" s="285"/>
      <c r="E128" s="286" t="s">
        <v>166</v>
      </c>
      <c r="F128" s="287"/>
      <c r="G128" s="288">
        <v>491</v>
      </c>
      <c r="H128" s="290">
        <v>0.00015691787270728848</v>
      </c>
      <c r="I128" s="300">
        <v>0.04717523611</v>
      </c>
      <c r="J128" s="256"/>
      <c r="K128" s="261"/>
      <c r="AH128" s="261"/>
      <c r="AU128" s="261"/>
      <c r="AW128" s="261"/>
      <c r="BA128" s="261"/>
    </row>
    <row r="129" spans="2:53" s="251" customFormat="1" ht="15">
      <c r="B129" s="250"/>
      <c r="C129" s="275" t="s">
        <v>167</v>
      </c>
      <c r="D129" s="285"/>
      <c r="E129" s="286" t="s">
        <v>166</v>
      </c>
      <c r="F129" s="287"/>
      <c r="G129" s="288">
        <v>491</v>
      </c>
      <c r="H129" s="290">
        <v>0.00015691787270728848</v>
      </c>
      <c r="I129" s="300">
        <v>0.0461496875</v>
      </c>
      <c r="J129" s="256"/>
      <c r="K129" s="261"/>
      <c r="AH129" s="261"/>
      <c r="AU129" s="261"/>
      <c r="AW129" s="261"/>
      <c r="BA129" s="261"/>
    </row>
    <row r="130" spans="2:53" s="251" customFormat="1" ht="15">
      <c r="B130" s="250"/>
      <c r="C130" s="275" t="s">
        <v>168</v>
      </c>
      <c r="D130" s="285"/>
      <c r="E130" s="286" t="s">
        <v>169</v>
      </c>
      <c r="F130" s="287"/>
      <c r="G130" s="288">
        <v>491</v>
      </c>
      <c r="H130" s="290">
        <v>0.00015691787270728848</v>
      </c>
      <c r="I130" s="300">
        <v>0.0487008427</v>
      </c>
      <c r="J130" s="256"/>
      <c r="K130" s="261"/>
      <c r="AH130" s="261"/>
      <c r="AU130" s="261"/>
      <c r="AW130" s="261"/>
      <c r="BA130" s="261"/>
    </row>
    <row r="131" spans="2:53" s="251" customFormat="1" ht="15">
      <c r="B131" s="250"/>
      <c r="C131" s="275" t="s">
        <v>170</v>
      </c>
      <c r="D131" s="285"/>
      <c r="E131" s="286" t="s">
        <v>149</v>
      </c>
      <c r="F131" s="287"/>
      <c r="G131" s="288">
        <v>100</v>
      </c>
      <c r="H131" s="290" t="s">
        <v>171</v>
      </c>
      <c r="I131" s="300">
        <v>0.05781892603</v>
      </c>
      <c r="J131" s="256"/>
      <c r="K131" s="261"/>
      <c r="AH131" s="261"/>
      <c r="AU131" s="261"/>
      <c r="AW131" s="261"/>
      <c r="BA131" s="261"/>
    </row>
    <row r="132" spans="3:53" s="251" customFormat="1" ht="15">
      <c r="C132" s="284" t="s">
        <v>109</v>
      </c>
      <c r="D132" s="285"/>
      <c r="E132" s="286"/>
      <c r="F132" s="287"/>
      <c r="G132" s="293">
        <v>23808</v>
      </c>
      <c r="H132" s="297">
        <v>0.007576800256913232</v>
      </c>
      <c r="I132" s="302"/>
      <c r="J132" s="256"/>
      <c r="K132" s="261"/>
      <c r="AH132" s="261"/>
      <c r="AU132" s="261"/>
      <c r="AW132" s="261"/>
      <c r="BA132" s="261"/>
    </row>
    <row r="133" spans="3:53" s="251" customFormat="1" ht="15">
      <c r="C133" s="275"/>
      <c r="D133" s="285"/>
      <c r="E133" s="286"/>
      <c r="F133" s="287"/>
      <c r="G133" s="288"/>
      <c r="H133" s="280"/>
      <c r="I133" s="291"/>
      <c r="J133" s="256"/>
      <c r="K133" s="261"/>
      <c r="AH133" s="261"/>
      <c r="AU133" s="261"/>
      <c r="AW133" s="261"/>
      <c r="BA133" s="261"/>
    </row>
    <row r="134" spans="3:53" s="251" customFormat="1" ht="15">
      <c r="C134" s="289" t="s">
        <v>385</v>
      </c>
      <c r="D134" s="285"/>
      <c r="E134" s="286"/>
      <c r="F134" s="287"/>
      <c r="G134" s="288"/>
      <c r="H134" s="280"/>
      <c r="I134" s="291"/>
      <c r="J134" s="256"/>
      <c r="K134" s="261"/>
      <c r="AH134" s="261"/>
      <c r="AU134" s="261"/>
      <c r="AW134" s="261"/>
      <c r="BA134" s="261"/>
    </row>
    <row r="135" spans="2:53" s="251" customFormat="1" ht="15">
      <c r="B135" s="250" t="s">
        <v>386</v>
      </c>
      <c r="C135" s="275" t="s">
        <v>387</v>
      </c>
      <c r="D135" s="285"/>
      <c r="E135" s="286"/>
      <c r="F135" s="287"/>
      <c r="G135" s="288">
        <v>365107.7</v>
      </c>
      <c r="H135" s="290">
        <v>0.1167</v>
      </c>
      <c r="I135" s="300">
        <v>0.06862743568621171</v>
      </c>
      <c r="J135" s="256"/>
      <c r="K135" s="261"/>
      <c r="AH135" s="261"/>
      <c r="AU135" s="261"/>
      <c r="AW135" s="261"/>
      <c r="BA135" s="261"/>
    </row>
    <row r="136" spans="3:53" s="251" customFormat="1" ht="15">
      <c r="C136" s="284" t="s">
        <v>109</v>
      </c>
      <c r="D136" s="285"/>
      <c r="E136" s="286"/>
      <c r="F136" s="287"/>
      <c r="G136" s="293">
        <v>365107.7</v>
      </c>
      <c r="H136" s="297">
        <v>0.1167</v>
      </c>
      <c r="I136" s="302"/>
      <c r="J136" s="256"/>
      <c r="K136" s="261"/>
      <c r="AH136" s="261"/>
      <c r="AU136" s="261"/>
      <c r="AW136" s="261"/>
      <c r="BA136" s="261"/>
    </row>
    <row r="137" spans="3:53" s="251" customFormat="1" ht="15">
      <c r="C137" s="275"/>
      <c r="D137" s="285"/>
      <c r="E137" s="286"/>
      <c r="F137" s="287"/>
      <c r="G137" s="288"/>
      <c r="H137" s="280"/>
      <c r="I137" s="302"/>
      <c r="J137" s="256"/>
      <c r="K137" s="261"/>
      <c r="AH137" s="261"/>
      <c r="AU137" s="261"/>
      <c r="AW137" s="261"/>
      <c r="BA137" s="261"/>
    </row>
    <row r="138" spans="1:53" s="251" customFormat="1" ht="15">
      <c r="A138" s="282"/>
      <c r="B138" s="283"/>
      <c r="C138" s="284" t="s">
        <v>388</v>
      </c>
      <c r="D138" s="285"/>
      <c r="E138" s="286"/>
      <c r="F138" s="287"/>
      <c r="G138" s="288"/>
      <c r="H138" s="280"/>
      <c r="I138" s="291"/>
      <c r="J138" s="256"/>
      <c r="K138" s="261"/>
      <c r="AH138" s="261"/>
      <c r="AU138" s="261"/>
      <c r="AW138" s="261"/>
      <c r="BA138" s="261"/>
    </row>
    <row r="139" spans="2:53" s="251" customFormat="1" ht="15">
      <c r="B139" s="250"/>
      <c r="C139" s="275" t="s">
        <v>389</v>
      </c>
      <c r="D139" s="285"/>
      <c r="E139" s="286"/>
      <c r="F139" s="287"/>
      <c r="G139" s="288">
        <v>2259.04</v>
      </c>
      <c r="H139" s="290">
        <v>0.0003</v>
      </c>
      <c r="I139" s="291"/>
      <c r="J139" s="256"/>
      <c r="K139" s="261"/>
      <c r="AH139" s="261"/>
      <c r="AU139" s="261"/>
      <c r="AW139" s="261"/>
      <c r="BA139" s="261"/>
    </row>
    <row r="140" spans="3:53" s="251" customFormat="1" ht="15">
      <c r="C140" s="284" t="s">
        <v>109</v>
      </c>
      <c r="D140" s="285"/>
      <c r="E140" s="286"/>
      <c r="F140" s="287"/>
      <c r="G140" s="293">
        <v>2259.039999999979</v>
      </c>
      <c r="H140" s="297">
        <v>0.0003231997430868938</v>
      </c>
      <c r="I140" s="291"/>
      <c r="J140" s="256"/>
      <c r="K140" s="261"/>
      <c r="AH140" s="261"/>
      <c r="AU140" s="261"/>
      <c r="AW140" s="261"/>
      <c r="BA140" s="261"/>
    </row>
    <row r="141" spans="3:53" s="251" customFormat="1" ht="15">
      <c r="C141" s="275"/>
      <c r="D141" s="285"/>
      <c r="E141" s="286"/>
      <c r="F141" s="287"/>
      <c r="G141" s="288"/>
      <c r="H141" s="280"/>
      <c r="I141" s="291"/>
      <c r="J141" s="256"/>
      <c r="K141" s="261"/>
      <c r="AH141" s="261"/>
      <c r="AU141" s="261"/>
      <c r="AW141" s="261"/>
      <c r="BA141" s="261"/>
    </row>
    <row r="142" spans="3:53" s="251" customFormat="1" ht="15">
      <c r="C142" s="305" t="s">
        <v>390</v>
      </c>
      <c r="D142" s="306"/>
      <c r="E142" s="307"/>
      <c r="F142" s="308"/>
      <c r="G142" s="309">
        <v>3129025.34</v>
      </c>
      <c r="H142" s="310">
        <v>1</v>
      </c>
      <c r="I142" s="311"/>
      <c r="J142" s="256"/>
      <c r="K142" s="312"/>
      <c r="AH142" s="261"/>
      <c r="AU142" s="261"/>
      <c r="AW142" s="261"/>
      <c r="BA142" s="261"/>
    </row>
    <row r="143" spans="6:53" s="251" customFormat="1" ht="15">
      <c r="F143" s="246"/>
      <c r="G143" s="247"/>
      <c r="H143" s="313"/>
      <c r="I143" s="314"/>
      <c r="J143" s="256"/>
      <c r="K143" s="261"/>
      <c r="AH143" s="261"/>
      <c r="AU143" s="261"/>
      <c r="AW143" s="261"/>
      <c r="BA143" s="261"/>
    </row>
    <row r="144" spans="1:53" s="251" customFormat="1" ht="15.75">
      <c r="A144" s="303"/>
      <c r="B144" s="303"/>
      <c r="C144" s="303" t="s">
        <v>176</v>
      </c>
      <c r="D144" s="303"/>
      <c r="E144" s="303"/>
      <c r="F144" s="315"/>
      <c r="G144" s="315"/>
      <c r="H144" s="316"/>
      <c r="I144" s="317"/>
      <c r="J144" s="256"/>
      <c r="K144" s="261"/>
      <c r="AH144" s="261"/>
      <c r="AU144" s="261"/>
      <c r="AW144" s="261"/>
      <c r="BA144" s="261"/>
    </row>
    <row r="145" spans="1:53" s="251" customFormat="1" ht="27">
      <c r="A145" s="318"/>
      <c r="B145" s="319"/>
      <c r="C145" s="320" t="s">
        <v>2</v>
      </c>
      <c r="D145" s="321"/>
      <c r="E145" s="321" t="s">
        <v>177</v>
      </c>
      <c r="F145" s="322" t="s">
        <v>5</v>
      </c>
      <c r="G145" s="323" t="s">
        <v>178</v>
      </c>
      <c r="H145" s="322" t="s">
        <v>179</v>
      </c>
      <c r="I145" s="324" t="s">
        <v>180</v>
      </c>
      <c r="J145" s="256"/>
      <c r="K145" s="261"/>
      <c r="AH145" s="261"/>
      <c r="AU145" s="261"/>
      <c r="AW145" s="261"/>
      <c r="BA145" s="261"/>
    </row>
    <row r="146" spans="1:53" s="251" customFormat="1" ht="15">
      <c r="A146" s="318"/>
      <c r="B146" s="319"/>
      <c r="C146" s="325" t="s">
        <v>391</v>
      </c>
      <c r="D146" s="326"/>
      <c r="E146" s="326"/>
      <c r="F146" s="327"/>
      <c r="G146" s="328"/>
      <c r="H146" s="327"/>
      <c r="I146" s="329"/>
      <c r="J146" s="256"/>
      <c r="K146" s="261"/>
      <c r="AH146" s="261"/>
      <c r="AU146" s="261"/>
      <c r="AW146" s="261"/>
      <c r="BA146" s="261"/>
    </row>
    <row r="147" spans="1:53" s="251" customFormat="1" ht="15.75">
      <c r="A147" s="318"/>
      <c r="B147" s="319"/>
      <c r="C147" s="330" t="s">
        <v>196</v>
      </c>
      <c r="D147" s="331"/>
      <c r="E147" s="332" t="s">
        <v>183</v>
      </c>
      <c r="F147" s="333">
        <v>-1273000</v>
      </c>
      <c r="G147" s="334">
        <v>-29804.11</v>
      </c>
      <c r="H147" s="290">
        <v>-0.0095</v>
      </c>
      <c r="I147" s="329"/>
      <c r="J147" s="256"/>
      <c r="K147" s="261"/>
      <c r="AH147" s="261"/>
      <c r="AU147" s="261"/>
      <c r="AW147" s="261"/>
      <c r="BA147" s="261"/>
    </row>
    <row r="148" spans="1:53" s="251" customFormat="1" ht="15.75">
      <c r="A148" s="318"/>
      <c r="B148" s="319"/>
      <c r="C148" s="330" t="s">
        <v>195</v>
      </c>
      <c r="D148" s="331"/>
      <c r="E148" s="332" t="s">
        <v>183</v>
      </c>
      <c r="F148" s="333">
        <v>-461250</v>
      </c>
      <c r="G148" s="334">
        <v>-26093.84</v>
      </c>
      <c r="H148" s="290">
        <v>-0.0083</v>
      </c>
      <c r="I148" s="329"/>
      <c r="J148" s="256"/>
      <c r="K148" s="261"/>
      <c r="AH148" s="261"/>
      <c r="AU148" s="261"/>
      <c r="AW148" s="261"/>
      <c r="BA148" s="261"/>
    </row>
    <row r="149" spans="1:53" s="251" customFormat="1" ht="15.75">
      <c r="A149" s="318"/>
      <c r="B149" s="319"/>
      <c r="C149" s="330" t="s">
        <v>194</v>
      </c>
      <c r="D149" s="331"/>
      <c r="E149" s="332" t="s">
        <v>183</v>
      </c>
      <c r="F149" s="333">
        <v>-907200</v>
      </c>
      <c r="G149" s="334">
        <v>-15821.11</v>
      </c>
      <c r="H149" s="290">
        <v>-0.0051</v>
      </c>
      <c r="I149" s="329"/>
      <c r="J149" s="256"/>
      <c r="K149" s="261"/>
      <c r="AH149" s="261"/>
      <c r="AU149" s="261"/>
      <c r="AW149" s="261"/>
      <c r="BA149" s="261"/>
    </row>
    <row r="150" spans="1:53" s="251" customFormat="1" ht="15.75">
      <c r="A150" s="318"/>
      <c r="B150" s="319"/>
      <c r="C150" s="330" t="s">
        <v>193</v>
      </c>
      <c r="D150" s="331"/>
      <c r="E150" s="332" t="s">
        <v>183</v>
      </c>
      <c r="F150" s="333">
        <v>-137000</v>
      </c>
      <c r="G150" s="334">
        <v>-11439.98</v>
      </c>
      <c r="H150" s="290">
        <v>-0.0037</v>
      </c>
      <c r="I150" s="329"/>
      <c r="J150" s="256"/>
      <c r="K150" s="261"/>
      <c r="AH150" s="261"/>
      <c r="AU150" s="261"/>
      <c r="AW150" s="261"/>
      <c r="BA150" s="261"/>
    </row>
    <row r="151" spans="1:53" s="251" customFormat="1" ht="15.75">
      <c r="A151" s="318"/>
      <c r="B151" s="319"/>
      <c r="C151" s="330" t="s">
        <v>192</v>
      </c>
      <c r="D151" s="331"/>
      <c r="E151" s="332" t="s">
        <v>183</v>
      </c>
      <c r="F151" s="333">
        <v>-447300</v>
      </c>
      <c r="G151" s="334">
        <v>-4796.17</v>
      </c>
      <c r="H151" s="290">
        <v>-0.0015</v>
      </c>
      <c r="I151" s="329"/>
      <c r="J151" s="256"/>
      <c r="K151" s="261"/>
      <c r="AH151" s="261"/>
      <c r="AU151" s="261"/>
      <c r="AW151" s="261"/>
      <c r="BA151" s="261"/>
    </row>
    <row r="152" spans="1:53" s="251" customFormat="1" ht="15.75">
      <c r="A152" s="318"/>
      <c r="B152" s="319"/>
      <c r="C152" s="330" t="s">
        <v>191</v>
      </c>
      <c r="D152" s="331"/>
      <c r="E152" s="332" t="s">
        <v>183</v>
      </c>
      <c r="F152" s="333">
        <v>-331800</v>
      </c>
      <c r="G152" s="334">
        <v>-3679.5</v>
      </c>
      <c r="H152" s="290">
        <v>-0.0012</v>
      </c>
      <c r="I152" s="329"/>
      <c r="J152" s="256"/>
      <c r="K152" s="261"/>
      <c r="AH152" s="261"/>
      <c r="AU152" s="261"/>
      <c r="AW152" s="261"/>
      <c r="BA152" s="261"/>
    </row>
    <row r="153" spans="1:53" s="251" customFormat="1" ht="15.75">
      <c r="A153" s="318"/>
      <c r="B153" s="319"/>
      <c r="C153" s="330" t="s">
        <v>190</v>
      </c>
      <c r="D153" s="331"/>
      <c r="E153" s="332" t="s">
        <v>183</v>
      </c>
      <c r="F153" s="333">
        <v>-132600</v>
      </c>
      <c r="G153" s="334">
        <v>-3408.15</v>
      </c>
      <c r="H153" s="290">
        <v>-0.0011</v>
      </c>
      <c r="I153" s="329"/>
      <c r="J153" s="256"/>
      <c r="K153" s="261"/>
      <c r="AH153" s="261"/>
      <c r="AU153" s="261"/>
      <c r="AW153" s="261"/>
      <c r="BA153" s="261"/>
    </row>
    <row r="154" spans="1:53" s="251" customFormat="1" ht="15.75">
      <c r="A154" s="318"/>
      <c r="B154" s="319"/>
      <c r="C154" s="330" t="s">
        <v>189</v>
      </c>
      <c r="D154" s="331"/>
      <c r="E154" s="332" t="s">
        <v>183</v>
      </c>
      <c r="F154" s="333">
        <v>-399950</v>
      </c>
      <c r="G154" s="334">
        <v>-3016.42</v>
      </c>
      <c r="H154" s="290">
        <v>-0.001</v>
      </c>
      <c r="I154" s="329"/>
      <c r="J154" s="256"/>
      <c r="K154" s="261"/>
      <c r="AH154" s="261"/>
      <c r="AU154" s="261"/>
      <c r="AW154" s="261"/>
      <c r="BA154" s="261"/>
    </row>
    <row r="155" spans="1:53" s="251" customFormat="1" ht="15.75">
      <c r="A155" s="318"/>
      <c r="B155" s="319"/>
      <c r="C155" s="330" t="s">
        <v>188</v>
      </c>
      <c r="D155" s="331"/>
      <c r="E155" s="332" t="s">
        <v>183</v>
      </c>
      <c r="F155" s="333">
        <v>-56525</v>
      </c>
      <c r="G155" s="334">
        <v>-1819.17</v>
      </c>
      <c r="H155" s="290">
        <v>-0.0006</v>
      </c>
      <c r="I155" s="329"/>
      <c r="J155" s="256"/>
      <c r="K155" s="261"/>
      <c r="AH155" s="261"/>
      <c r="AU155" s="261"/>
      <c r="AW155" s="261"/>
      <c r="BA155" s="261"/>
    </row>
    <row r="156" spans="1:53" s="251" customFormat="1" ht="15.75">
      <c r="A156" s="318"/>
      <c r="B156" s="319"/>
      <c r="C156" s="330" t="s">
        <v>186</v>
      </c>
      <c r="D156" s="331"/>
      <c r="E156" s="332" t="s">
        <v>183</v>
      </c>
      <c r="F156" s="333">
        <v>-1035000</v>
      </c>
      <c r="G156" s="334">
        <v>-1446.41</v>
      </c>
      <c r="H156" s="290">
        <v>-0.0005</v>
      </c>
      <c r="I156" s="329"/>
      <c r="J156" s="256"/>
      <c r="K156" s="261"/>
      <c r="AH156" s="261"/>
      <c r="AU156" s="261"/>
      <c r="AW156" s="261"/>
      <c r="BA156" s="261"/>
    </row>
    <row r="157" spans="1:53" s="251" customFormat="1" ht="15.75">
      <c r="A157" s="318"/>
      <c r="B157" s="319"/>
      <c r="C157" s="330" t="s">
        <v>187</v>
      </c>
      <c r="D157" s="331"/>
      <c r="E157" s="332" t="s">
        <v>183</v>
      </c>
      <c r="F157" s="333">
        <v>-391875</v>
      </c>
      <c r="G157" s="334">
        <v>-1659</v>
      </c>
      <c r="H157" s="290">
        <v>-0.0005</v>
      </c>
      <c r="I157" s="329"/>
      <c r="J157" s="256"/>
      <c r="K157" s="261"/>
      <c r="AH157" s="261"/>
      <c r="AU157" s="261"/>
      <c r="AW157" s="261"/>
      <c r="BA157" s="261"/>
    </row>
    <row r="158" spans="1:53" s="251" customFormat="1" ht="15.75">
      <c r="A158" s="318"/>
      <c r="B158" s="319"/>
      <c r="C158" s="330" t="s">
        <v>185</v>
      </c>
      <c r="D158" s="331"/>
      <c r="E158" s="332" t="s">
        <v>183</v>
      </c>
      <c r="F158" s="333">
        <v>-93500</v>
      </c>
      <c r="G158" s="334">
        <v>-469.65</v>
      </c>
      <c r="H158" s="290">
        <v>-0.0002</v>
      </c>
      <c r="I158" s="329"/>
      <c r="J158" s="256"/>
      <c r="K158" s="261"/>
      <c r="AH158" s="261"/>
      <c r="AU158" s="261"/>
      <c r="AW158" s="261"/>
      <c r="BA158" s="261"/>
    </row>
    <row r="159" spans="1:10" s="256" customFormat="1" ht="12.75" customHeight="1">
      <c r="A159" s="335"/>
      <c r="B159" s="336"/>
      <c r="C159" s="337" t="s">
        <v>109</v>
      </c>
      <c r="D159" s="338"/>
      <c r="E159" s="338"/>
      <c r="F159" s="301"/>
      <c r="G159" s="301">
        <v>-103453.51</v>
      </c>
      <c r="H159" s="294">
        <v>-0.0332</v>
      </c>
      <c r="I159" s="339"/>
      <c r="J159" s="335"/>
    </row>
    <row r="160" spans="1:53" s="251" customFormat="1" ht="15.75">
      <c r="A160" s="318"/>
      <c r="B160" s="319"/>
      <c r="C160" s="330" t="s">
        <v>181</v>
      </c>
      <c r="D160" s="331"/>
      <c r="E160" s="332" t="s">
        <v>183</v>
      </c>
      <c r="F160" s="333"/>
      <c r="G160" s="334"/>
      <c r="H160" s="333"/>
      <c r="I160" s="329"/>
      <c r="J160" s="256"/>
      <c r="K160" s="261"/>
      <c r="AH160" s="261"/>
      <c r="AU160" s="261"/>
      <c r="AW160" s="261"/>
      <c r="BA160" s="261"/>
    </row>
    <row r="161" spans="1:53" s="251" customFormat="1" ht="15.75">
      <c r="A161" s="318"/>
      <c r="B161" s="319"/>
      <c r="C161" s="340" t="s">
        <v>182</v>
      </c>
      <c r="D161" s="341"/>
      <c r="E161" s="332" t="s">
        <v>183</v>
      </c>
      <c r="F161" s="342">
        <v>-463000000</v>
      </c>
      <c r="G161" s="343">
        <v>-381130.025</v>
      </c>
      <c r="H161" s="290">
        <v>-0.12180471011218419</v>
      </c>
      <c r="I161" s="329"/>
      <c r="J161" s="256"/>
      <c r="K161" s="261"/>
      <c r="AH161" s="261"/>
      <c r="AU161" s="261"/>
      <c r="AW161" s="261"/>
      <c r="BA161" s="261"/>
    </row>
    <row r="162" spans="1:10" s="256" customFormat="1" ht="12.75" customHeight="1">
      <c r="A162" s="335"/>
      <c r="B162" s="336"/>
      <c r="C162" s="337" t="s">
        <v>109</v>
      </c>
      <c r="D162" s="344"/>
      <c r="E162" s="344"/>
      <c r="F162" s="345"/>
      <c r="G162" s="346">
        <v>-381130.025</v>
      </c>
      <c r="H162" s="294">
        <v>-0.12180471011218419</v>
      </c>
      <c r="I162" s="339"/>
      <c r="J162" s="335"/>
    </row>
    <row r="163" spans="1:10" s="256" customFormat="1" ht="12.75" customHeight="1">
      <c r="A163" s="335"/>
      <c r="B163" s="336"/>
      <c r="C163" s="347" t="s">
        <v>197</v>
      </c>
      <c r="D163" s="348"/>
      <c r="E163" s="348"/>
      <c r="F163" s="349"/>
      <c r="G163" s="350">
        <v>-484583.53500000003</v>
      </c>
      <c r="H163" s="351">
        <v>-0.1550047101121842</v>
      </c>
      <c r="I163" s="352"/>
      <c r="J163" s="335"/>
    </row>
    <row r="164" spans="1:53" s="251" customFormat="1" ht="15">
      <c r="A164" s="262"/>
      <c r="B164" s="353"/>
      <c r="C164" s="353"/>
      <c r="D164" s="353"/>
      <c r="E164" s="353"/>
      <c r="F164" s="354"/>
      <c r="G164" s="354"/>
      <c r="H164" s="354"/>
      <c r="I164" s="353"/>
      <c r="J164" s="256"/>
      <c r="K164" s="261"/>
      <c r="AH164" s="261"/>
      <c r="AU164" s="261"/>
      <c r="AW164" s="261"/>
      <c r="BA164" s="261"/>
    </row>
    <row r="165" spans="6:53" s="251" customFormat="1" ht="15">
      <c r="F165" s="246"/>
      <c r="G165" s="247"/>
      <c r="H165" s="247"/>
      <c r="I165" s="248"/>
      <c r="J165" s="256"/>
      <c r="K165" s="261"/>
      <c r="AH165" s="261"/>
      <c r="AU165" s="261"/>
      <c r="AW165" s="261"/>
      <c r="BA165" s="261"/>
    </row>
    <row r="166" spans="3:53" s="251" customFormat="1" ht="15">
      <c r="C166" s="355" t="s">
        <v>201</v>
      </c>
      <c r="D166" s="356"/>
      <c r="E166" s="356"/>
      <c r="F166" s="357"/>
      <c r="G166" s="358"/>
      <c r="H166" s="358"/>
      <c r="I166" s="359"/>
      <c r="J166" s="256"/>
      <c r="K166" s="261"/>
      <c r="AH166" s="261"/>
      <c r="AU166" s="261"/>
      <c r="AW166" s="261"/>
      <c r="BA166" s="261"/>
    </row>
    <row r="167" spans="3:53" s="251" customFormat="1" ht="15" customHeight="1">
      <c r="C167" s="455" t="s">
        <v>202</v>
      </c>
      <c r="D167" s="455"/>
      <c r="E167" s="455"/>
      <c r="F167" s="455"/>
      <c r="G167" s="455"/>
      <c r="H167" s="455"/>
      <c r="I167" s="360"/>
      <c r="J167" s="256"/>
      <c r="K167" s="261"/>
      <c r="AH167" s="261"/>
      <c r="AU167" s="261"/>
      <c r="AW167" s="261"/>
      <c r="BA167" s="261"/>
    </row>
    <row r="168" spans="3:53" s="251" customFormat="1" ht="15">
      <c r="C168" s="361" t="s">
        <v>203</v>
      </c>
      <c r="D168" s="245"/>
      <c r="E168" s="245"/>
      <c r="F168" s="245"/>
      <c r="G168" s="245"/>
      <c r="H168" s="247"/>
      <c r="I168" s="362"/>
      <c r="J168" s="256"/>
      <c r="K168" s="261"/>
      <c r="AH168" s="261"/>
      <c r="AU168" s="261"/>
      <c r="AW168" s="261"/>
      <c r="BA168" s="261"/>
    </row>
    <row r="169" spans="3:53" s="251" customFormat="1" ht="15">
      <c r="C169" s="361" t="s">
        <v>204</v>
      </c>
      <c r="D169" s="245"/>
      <c r="E169" s="245"/>
      <c r="F169" s="245"/>
      <c r="G169" s="245"/>
      <c r="H169" s="247"/>
      <c r="I169" s="362"/>
      <c r="J169" s="256"/>
      <c r="K169" s="261"/>
      <c r="AH169" s="261"/>
      <c r="AU169" s="261"/>
      <c r="AW169" s="261"/>
      <c r="BA169" s="261"/>
    </row>
    <row r="170" spans="3:53" s="251" customFormat="1" ht="15">
      <c r="C170" s="363"/>
      <c r="D170" s="364"/>
      <c r="E170" s="364"/>
      <c r="F170" s="365"/>
      <c r="G170" s="366"/>
      <c r="H170" s="366"/>
      <c r="I170" s="367"/>
      <c r="J170" s="256"/>
      <c r="K170" s="261"/>
      <c r="AH170" s="261"/>
      <c r="AU170" s="261"/>
      <c r="AW170" s="261"/>
      <c r="BA170" s="261"/>
    </row>
    <row r="171" spans="3:53" s="251" customFormat="1" ht="15">
      <c r="C171" s="361"/>
      <c r="F171" s="246"/>
      <c r="G171" s="358"/>
      <c r="H171" s="358"/>
      <c r="I171" s="368"/>
      <c r="J171" s="256"/>
      <c r="K171" s="261"/>
      <c r="AH171" s="261"/>
      <c r="AU171" s="261"/>
      <c r="AW171" s="261"/>
      <c r="BA171" s="261"/>
    </row>
    <row r="172" spans="3:53" s="251" customFormat="1" ht="15">
      <c r="C172" s="355" t="s">
        <v>205</v>
      </c>
      <c r="D172" s="356"/>
      <c r="E172" s="356"/>
      <c r="F172" s="356"/>
      <c r="G172" s="356"/>
      <c r="H172" s="358"/>
      <c r="I172" s="359"/>
      <c r="J172" s="256"/>
      <c r="K172" s="261"/>
      <c r="AH172" s="261"/>
      <c r="AU172" s="261"/>
      <c r="AW172" s="261"/>
      <c r="BA172" s="261"/>
    </row>
    <row r="173" spans="3:53" s="251" customFormat="1" ht="15">
      <c r="C173" s="369" t="s">
        <v>206</v>
      </c>
      <c r="D173" s="370"/>
      <c r="E173" s="111"/>
      <c r="F173" s="111"/>
      <c r="G173" s="370"/>
      <c r="H173" s="247"/>
      <c r="I173" s="362"/>
      <c r="J173" s="256"/>
      <c r="K173" s="261"/>
      <c r="AH173" s="261"/>
      <c r="AU173" s="261"/>
      <c r="AW173" s="261"/>
      <c r="BA173" s="261"/>
    </row>
    <row r="174" spans="3:53" s="251" customFormat="1" ht="40.5">
      <c r="C174" s="456" t="s">
        <v>207</v>
      </c>
      <c r="D174" s="457" t="s">
        <v>208</v>
      </c>
      <c r="E174" s="371" t="s">
        <v>209</v>
      </c>
      <c r="F174" s="371" t="s">
        <v>209</v>
      </c>
      <c r="G174" s="371" t="s">
        <v>210</v>
      </c>
      <c r="H174" s="247"/>
      <c r="I174" s="362"/>
      <c r="J174" s="256"/>
      <c r="K174" s="261"/>
      <c r="AH174" s="261"/>
      <c r="AU174" s="261"/>
      <c r="AW174" s="261"/>
      <c r="BA174" s="261"/>
    </row>
    <row r="175" spans="3:53" s="251" customFormat="1" ht="15">
      <c r="C175" s="456"/>
      <c r="D175" s="457"/>
      <c r="E175" s="371" t="s">
        <v>211</v>
      </c>
      <c r="F175" s="371" t="s">
        <v>212</v>
      </c>
      <c r="G175" s="371" t="s">
        <v>211</v>
      </c>
      <c r="H175" s="247"/>
      <c r="I175" s="362"/>
      <c r="J175" s="256"/>
      <c r="K175" s="261"/>
      <c r="AH175" s="261"/>
      <c r="AU175" s="261"/>
      <c r="AW175" s="261"/>
      <c r="BA175" s="261"/>
    </row>
    <row r="176" spans="3:53" s="251" customFormat="1" ht="15">
      <c r="C176" s="330" t="s">
        <v>108</v>
      </c>
      <c r="D176" s="331" t="s">
        <v>108</v>
      </c>
      <c r="E176" s="331" t="s">
        <v>108</v>
      </c>
      <c r="F176" s="331" t="s">
        <v>108</v>
      </c>
      <c r="G176" s="331" t="s">
        <v>108</v>
      </c>
      <c r="H176" s="247"/>
      <c r="I176" s="362"/>
      <c r="J176" s="256"/>
      <c r="K176" s="261"/>
      <c r="AH176" s="261"/>
      <c r="AU176" s="261"/>
      <c r="AW176" s="261"/>
      <c r="BA176" s="261"/>
    </row>
    <row r="177" spans="3:53" s="251" customFormat="1" ht="15.75">
      <c r="C177" s="372" t="s">
        <v>213</v>
      </c>
      <c r="D177" s="373"/>
      <c r="E177" s="373"/>
      <c r="F177" s="373"/>
      <c r="G177" s="373"/>
      <c r="H177" s="247"/>
      <c r="I177" s="362"/>
      <c r="J177" s="256"/>
      <c r="K177" s="261"/>
      <c r="AH177" s="261"/>
      <c r="AU177" s="261"/>
      <c r="AW177" s="261"/>
      <c r="BA177" s="261"/>
    </row>
    <row r="178" spans="3:53" s="251" customFormat="1" ht="15.75">
      <c r="C178" s="374"/>
      <c r="D178" s="245"/>
      <c r="E178" s="245"/>
      <c r="F178" s="245"/>
      <c r="G178" s="245"/>
      <c r="H178" s="247"/>
      <c r="I178" s="362"/>
      <c r="J178" s="256"/>
      <c r="K178" s="261"/>
      <c r="AH178" s="261"/>
      <c r="AU178" s="261"/>
      <c r="AW178" s="261"/>
      <c r="BA178" s="261"/>
    </row>
    <row r="179" spans="3:53" s="251" customFormat="1" ht="15.75">
      <c r="C179" s="374" t="s">
        <v>214</v>
      </c>
      <c r="D179" s="245"/>
      <c r="E179" s="245"/>
      <c r="F179" s="245"/>
      <c r="G179" s="245"/>
      <c r="H179" s="247"/>
      <c r="I179" s="362"/>
      <c r="J179" s="256"/>
      <c r="K179" s="261"/>
      <c r="AH179" s="261"/>
      <c r="AU179" s="261"/>
      <c r="AW179" s="261"/>
      <c r="BA179" s="261"/>
    </row>
    <row r="180" spans="3:53" s="251" customFormat="1" ht="15">
      <c r="C180" s="361"/>
      <c r="D180" s="245"/>
      <c r="E180" s="245"/>
      <c r="F180" s="245"/>
      <c r="G180" s="245"/>
      <c r="H180" s="247"/>
      <c r="I180" s="362"/>
      <c r="J180" s="256"/>
      <c r="K180" s="261"/>
      <c r="AH180" s="261"/>
      <c r="AU180" s="261"/>
      <c r="AW180" s="261"/>
      <c r="BA180" s="261"/>
    </row>
    <row r="181" spans="3:53" s="251" customFormat="1" ht="15.75">
      <c r="C181" s="374" t="s">
        <v>215</v>
      </c>
      <c r="D181" s="245"/>
      <c r="E181" s="245"/>
      <c r="F181" s="245"/>
      <c r="G181" s="245"/>
      <c r="H181" s="247"/>
      <c r="I181" s="362"/>
      <c r="J181" s="256"/>
      <c r="K181" s="261"/>
      <c r="AH181" s="261"/>
      <c r="AU181" s="261"/>
      <c r="AW181" s="261"/>
      <c r="BA181" s="261"/>
    </row>
    <row r="182" spans="3:53" s="251" customFormat="1" ht="15">
      <c r="C182" s="375" t="s">
        <v>216</v>
      </c>
      <c r="D182" s="376" t="s">
        <v>392</v>
      </c>
      <c r="E182" s="376" t="s">
        <v>218</v>
      </c>
      <c r="F182" s="245"/>
      <c r="G182" s="377"/>
      <c r="H182" s="247"/>
      <c r="I182" s="362"/>
      <c r="J182" s="256"/>
      <c r="K182" s="261"/>
      <c r="AH182" s="261"/>
      <c r="AU182" s="261"/>
      <c r="AW182" s="261"/>
      <c r="BA182" s="261"/>
    </row>
    <row r="183" spans="3:53" s="251" customFormat="1" ht="15">
      <c r="C183" s="375" t="s">
        <v>393</v>
      </c>
      <c r="D183" s="378">
        <v>49.892</v>
      </c>
      <c r="E183" s="378">
        <v>53.0485</v>
      </c>
      <c r="F183" s="245"/>
      <c r="G183" s="245"/>
      <c r="H183" s="247"/>
      <c r="I183" s="362"/>
      <c r="J183" s="256"/>
      <c r="K183" s="261"/>
      <c r="AH183" s="261"/>
      <c r="AU183" s="261"/>
      <c r="AW183" s="261"/>
      <c r="BA183" s="261"/>
    </row>
    <row r="184" spans="3:53" s="251" customFormat="1" ht="15">
      <c r="C184" s="375" t="s">
        <v>394</v>
      </c>
      <c r="D184" s="378">
        <v>46.7469</v>
      </c>
      <c r="E184" s="378">
        <v>49.4917</v>
      </c>
      <c r="F184" s="245"/>
      <c r="G184" s="245"/>
      <c r="H184" s="247"/>
      <c r="I184" s="362"/>
      <c r="J184" s="256"/>
      <c r="K184" s="261"/>
      <c r="AH184" s="261"/>
      <c r="AU184" s="261"/>
      <c r="AW184" s="261"/>
      <c r="BA184" s="261"/>
    </row>
    <row r="185" spans="3:53" s="251" customFormat="1" ht="15">
      <c r="C185" s="361"/>
      <c r="D185" s="245"/>
      <c r="E185" s="245"/>
      <c r="F185" s="245"/>
      <c r="G185" s="245"/>
      <c r="H185" s="247"/>
      <c r="I185" s="362"/>
      <c r="J185" s="256"/>
      <c r="K185" s="261"/>
      <c r="AH185" s="261"/>
      <c r="AU185" s="261"/>
      <c r="AW185" s="261"/>
      <c r="BA185" s="261"/>
    </row>
    <row r="186" spans="3:53" s="251" customFormat="1" ht="15.75">
      <c r="C186" s="374" t="s">
        <v>221</v>
      </c>
      <c r="D186" s="379"/>
      <c r="E186" s="379"/>
      <c r="F186" s="379"/>
      <c r="G186" s="245"/>
      <c r="H186" s="247"/>
      <c r="I186" s="362"/>
      <c r="J186" s="256"/>
      <c r="K186" s="261"/>
      <c r="AH186" s="261"/>
      <c r="AU186" s="261"/>
      <c r="AW186" s="261"/>
      <c r="BA186" s="261"/>
    </row>
    <row r="187" spans="3:53" s="251" customFormat="1" ht="15.75">
      <c r="C187" s="374"/>
      <c r="D187" s="379"/>
      <c r="E187" s="379"/>
      <c r="F187" s="379"/>
      <c r="G187" s="245"/>
      <c r="H187" s="247"/>
      <c r="I187" s="362"/>
      <c r="J187" s="256"/>
      <c r="K187" s="261"/>
      <c r="AH187" s="261"/>
      <c r="AU187" s="261"/>
      <c r="AW187" s="261"/>
      <c r="BA187" s="261"/>
    </row>
    <row r="188" spans="3:53" s="251" customFormat="1" ht="15.75">
      <c r="C188" s="374" t="s">
        <v>222</v>
      </c>
      <c r="D188" s="379"/>
      <c r="E188" s="379"/>
      <c r="F188" s="379"/>
      <c r="G188" s="245"/>
      <c r="H188" s="247"/>
      <c r="I188" s="362"/>
      <c r="J188" s="256"/>
      <c r="K188" s="261"/>
      <c r="AH188" s="261"/>
      <c r="AU188" s="261"/>
      <c r="AW188" s="261"/>
      <c r="BA188" s="261"/>
    </row>
    <row r="189" spans="3:53" s="251" customFormat="1" ht="15.75">
      <c r="C189" s="374"/>
      <c r="D189" s="379"/>
      <c r="E189" s="379"/>
      <c r="F189" s="379"/>
      <c r="G189" s="245"/>
      <c r="H189" s="246"/>
      <c r="I189" s="380"/>
      <c r="J189" s="256"/>
      <c r="K189" s="261"/>
      <c r="AH189" s="261"/>
      <c r="AU189" s="261"/>
      <c r="AW189" s="261"/>
      <c r="BA189" s="261"/>
    </row>
    <row r="190" spans="3:53" s="251" customFormat="1" ht="15.75">
      <c r="C190" s="374" t="s">
        <v>223</v>
      </c>
      <c r="D190" s="379"/>
      <c r="E190" s="379"/>
      <c r="F190" s="381"/>
      <c r="G190" s="382"/>
      <c r="H190" s="247"/>
      <c r="I190" s="362"/>
      <c r="J190" s="256"/>
      <c r="K190" s="261"/>
      <c r="AH190" s="261"/>
      <c r="AU190" s="261"/>
      <c r="AW190" s="261"/>
      <c r="BA190" s="261"/>
    </row>
    <row r="191" spans="3:53" s="251" customFormat="1" ht="15.75">
      <c r="C191" s="383" t="s">
        <v>224</v>
      </c>
      <c r="D191" s="379"/>
      <c r="E191" s="379"/>
      <c r="F191" s="384"/>
      <c r="G191" s="245"/>
      <c r="H191" s="247"/>
      <c r="I191" s="362"/>
      <c r="J191" s="256"/>
      <c r="K191" s="261"/>
      <c r="AH191" s="261"/>
      <c r="AU191" s="261"/>
      <c r="AW191" s="261"/>
      <c r="BA191" s="261"/>
    </row>
    <row r="192" spans="3:53" s="251" customFormat="1" ht="15.75">
      <c r="C192" s="385"/>
      <c r="D192" s="379"/>
      <c r="E192" s="379"/>
      <c r="F192" s="379"/>
      <c r="G192" s="386"/>
      <c r="H192" s="247"/>
      <c r="I192" s="362"/>
      <c r="J192" s="256"/>
      <c r="K192" s="261"/>
      <c r="AH192" s="261"/>
      <c r="AU192" s="261"/>
      <c r="AW192" s="261"/>
      <c r="BA192" s="261"/>
    </row>
    <row r="193" spans="3:53" s="251" customFormat="1" ht="15.75">
      <c r="C193" s="137" t="s">
        <v>225</v>
      </c>
      <c r="D193" s="379"/>
      <c r="E193" s="379"/>
      <c r="F193" s="384"/>
      <c r="G193" s="387"/>
      <c r="H193" s="247"/>
      <c r="I193" s="362"/>
      <c r="J193" s="256"/>
      <c r="K193" s="261"/>
      <c r="AH193" s="261"/>
      <c r="AU193" s="261"/>
      <c r="AW193" s="261"/>
      <c r="BA193" s="261"/>
    </row>
    <row r="194" spans="3:53" s="251" customFormat="1" ht="15.75">
      <c r="C194" s="374"/>
      <c r="D194" s="384"/>
      <c r="E194" s="379"/>
      <c r="F194" s="388"/>
      <c r="G194" s="247"/>
      <c r="H194" s="247"/>
      <c r="I194" s="362"/>
      <c r="J194" s="256"/>
      <c r="K194" s="261"/>
      <c r="AH194" s="261"/>
      <c r="AU194" s="261"/>
      <c r="AW194" s="261"/>
      <c r="BA194" s="261"/>
    </row>
    <row r="195" spans="3:53" s="251" customFormat="1" ht="15.75">
      <c r="C195" s="389" t="s">
        <v>395</v>
      </c>
      <c r="D195" s="379"/>
      <c r="E195" s="379"/>
      <c r="F195" s="379"/>
      <c r="G195" s="245"/>
      <c r="H195" s="247"/>
      <c r="I195" s="362"/>
      <c r="J195" s="256"/>
      <c r="K195" s="261"/>
      <c r="AH195" s="261"/>
      <c r="AU195" s="261"/>
      <c r="AW195" s="261"/>
      <c r="BA195" s="261"/>
    </row>
    <row r="196" spans="3:53" s="251" customFormat="1" ht="15.75">
      <c r="C196" s="389"/>
      <c r="D196" s="379"/>
      <c r="E196" s="379"/>
      <c r="F196" s="390"/>
      <c r="G196" s="390"/>
      <c r="H196" s="247"/>
      <c r="I196" s="362"/>
      <c r="J196" s="256"/>
      <c r="K196" s="261"/>
      <c r="AH196" s="261"/>
      <c r="AU196" s="261"/>
      <c r="AW196" s="261"/>
      <c r="BA196" s="261"/>
    </row>
    <row r="197" spans="3:53" s="251" customFormat="1" ht="15.75">
      <c r="C197" s="389" t="s">
        <v>396</v>
      </c>
      <c r="D197" s="379"/>
      <c r="E197" s="379"/>
      <c r="F197" s="390"/>
      <c r="G197" s="390"/>
      <c r="H197" s="247"/>
      <c r="I197" s="362"/>
      <c r="J197" s="256"/>
      <c r="K197" s="261"/>
      <c r="AH197" s="261"/>
      <c r="AU197" s="261"/>
      <c r="AW197" s="261"/>
      <c r="BA197" s="261"/>
    </row>
    <row r="198" spans="3:53" s="251" customFormat="1" ht="15.75">
      <c r="C198" s="374"/>
      <c r="D198" s="379"/>
      <c r="E198" s="379"/>
      <c r="F198" s="379"/>
      <c r="G198" s="390"/>
      <c r="H198" s="247"/>
      <c r="I198" s="362"/>
      <c r="J198" s="256"/>
      <c r="K198" s="261"/>
      <c r="AH198" s="261"/>
      <c r="AU198" s="261"/>
      <c r="AW198" s="261"/>
      <c r="BA198" s="261"/>
    </row>
    <row r="199" spans="3:53" s="251" customFormat="1" ht="15.75">
      <c r="C199" s="374" t="s">
        <v>397</v>
      </c>
      <c r="D199" s="379"/>
      <c r="E199" s="379"/>
      <c r="F199" s="379"/>
      <c r="G199" s="245"/>
      <c r="H199" s="247"/>
      <c r="I199" s="362"/>
      <c r="J199" s="256"/>
      <c r="K199" s="261"/>
      <c r="AH199" s="261"/>
      <c r="AU199" s="261"/>
      <c r="AW199" s="261"/>
      <c r="BA199" s="261"/>
    </row>
    <row r="200" spans="3:53" s="251" customFormat="1" ht="15.75">
      <c r="C200" s="383"/>
      <c r="D200" s="391"/>
      <c r="E200" s="391"/>
      <c r="F200" s="391"/>
      <c r="G200" s="392"/>
      <c r="H200" s="247"/>
      <c r="I200" s="362"/>
      <c r="J200" s="256"/>
      <c r="K200" s="261"/>
      <c r="AH200" s="261"/>
      <c r="AU200" s="261"/>
      <c r="AW200" s="261"/>
      <c r="BA200" s="261"/>
    </row>
    <row r="201" spans="3:53" s="251" customFormat="1" ht="15.75">
      <c r="C201" s="383" t="s">
        <v>398</v>
      </c>
      <c r="D201" s="391"/>
      <c r="E201" s="391"/>
      <c r="F201" s="391"/>
      <c r="G201" s="392"/>
      <c r="H201" s="247"/>
      <c r="I201" s="362"/>
      <c r="J201" s="256"/>
      <c r="K201" s="261"/>
      <c r="AH201" s="261"/>
      <c r="AU201" s="261"/>
      <c r="AW201" s="261"/>
      <c r="BA201" s="261"/>
    </row>
    <row r="202" spans="3:53" s="251" customFormat="1" ht="15.75">
      <c r="C202" s="393"/>
      <c r="D202" s="394"/>
      <c r="E202" s="394"/>
      <c r="F202" s="394"/>
      <c r="G202" s="395"/>
      <c r="H202" s="366"/>
      <c r="I202" s="367"/>
      <c r="J202" s="256"/>
      <c r="K202" s="261"/>
      <c r="AH202" s="261"/>
      <c r="AU202" s="261"/>
      <c r="AW202" s="261"/>
      <c r="BA202" s="261"/>
    </row>
    <row r="203" spans="3:53" s="251" customFormat="1" ht="15.75">
      <c r="C203" s="396" t="s">
        <v>399</v>
      </c>
      <c r="D203" s="397"/>
      <c r="E203" s="397"/>
      <c r="F203" s="397"/>
      <c r="G203" s="398"/>
      <c r="H203" s="358"/>
      <c r="I203" s="359"/>
      <c r="J203" s="256"/>
      <c r="K203" s="261"/>
      <c r="AH203" s="261"/>
      <c r="AU203" s="261"/>
      <c r="AW203" s="261"/>
      <c r="BA203" s="261"/>
    </row>
    <row r="204" spans="3:53" s="251" customFormat="1" ht="15.75">
      <c r="C204" s="399"/>
      <c r="D204" s="391"/>
      <c r="E204" s="391"/>
      <c r="F204" s="391"/>
      <c r="G204" s="392"/>
      <c r="H204" s="247"/>
      <c r="I204" s="362"/>
      <c r="J204" s="256"/>
      <c r="K204" s="261"/>
      <c r="AH204" s="261"/>
      <c r="AU204" s="261"/>
      <c r="AW204" s="261"/>
      <c r="BA204" s="261"/>
    </row>
    <row r="205" spans="3:53" s="251" customFormat="1" ht="15.75">
      <c r="C205" s="153" t="s">
        <v>233</v>
      </c>
      <c r="D205" s="391"/>
      <c r="E205" s="391"/>
      <c r="F205" s="391"/>
      <c r="G205" s="392"/>
      <c r="H205" s="247"/>
      <c r="I205" s="362"/>
      <c r="J205" s="256"/>
      <c r="K205" s="261"/>
      <c r="AH205" s="261"/>
      <c r="AU205" s="261"/>
      <c r="AW205" s="261"/>
      <c r="BA205" s="261"/>
    </row>
    <row r="206" spans="3:53" s="251" customFormat="1" ht="47.25">
      <c r="C206" s="400" t="s">
        <v>234</v>
      </c>
      <c r="D206" s="400" t="s">
        <v>235</v>
      </c>
      <c r="E206" s="400" t="s">
        <v>177</v>
      </c>
      <c r="F206" s="400" t="s">
        <v>236</v>
      </c>
      <c r="G206" s="400" t="s">
        <v>237</v>
      </c>
      <c r="H206" s="400" t="s">
        <v>238</v>
      </c>
      <c r="I206" s="401"/>
      <c r="J206" s="256"/>
      <c r="K206" s="261"/>
      <c r="AH206" s="261"/>
      <c r="AU206" s="261"/>
      <c r="AW206" s="261"/>
      <c r="BA206" s="261"/>
    </row>
    <row r="207" spans="3:53" s="251" customFormat="1" ht="15.75">
      <c r="C207" s="402" t="s">
        <v>239</v>
      </c>
      <c r="D207" s="403"/>
      <c r="E207" s="332"/>
      <c r="F207" s="159"/>
      <c r="G207" s="159"/>
      <c r="H207" s="159"/>
      <c r="I207" s="401"/>
      <c r="J207" s="256"/>
      <c r="K207" s="261"/>
      <c r="AH207" s="261"/>
      <c r="AU207" s="261"/>
      <c r="AW207" s="261"/>
      <c r="BA207" s="261"/>
    </row>
    <row r="208" spans="3:53" s="251" customFormat="1" ht="15.75">
      <c r="C208" s="404" t="s">
        <v>100</v>
      </c>
      <c r="D208" s="403">
        <v>45043</v>
      </c>
      <c r="E208" s="332" t="s">
        <v>183</v>
      </c>
      <c r="F208" s="159">
        <v>135.5966</v>
      </c>
      <c r="G208" s="159">
        <v>139.75</v>
      </c>
      <c r="H208" s="458">
        <v>20893.5</v>
      </c>
      <c r="I208" s="401"/>
      <c r="J208" s="256"/>
      <c r="K208" s="261"/>
      <c r="AH208" s="261"/>
      <c r="AU208" s="261"/>
      <c r="AW208" s="261"/>
      <c r="BA208" s="261"/>
    </row>
    <row r="209" spans="3:53" s="251" customFormat="1" ht="15.75">
      <c r="C209" s="404" t="s">
        <v>83</v>
      </c>
      <c r="D209" s="403">
        <v>45043</v>
      </c>
      <c r="E209" s="332" t="s">
        <v>183</v>
      </c>
      <c r="F209" s="159">
        <v>5642.728772249323</v>
      </c>
      <c r="G209" s="159">
        <v>5657.2</v>
      </c>
      <c r="H209" s="458"/>
      <c r="I209" s="401"/>
      <c r="J209" s="256"/>
      <c r="K209" s="261"/>
      <c r="AH209" s="261"/>
      <c r="AU209" s="261"/>
      <c r="AW209" s="261"/>
      <c r="BA209" s="261"/>
    </row>
    <row r="210" spans="3:53" s="251" customFormat="1" ht="15.75">
      <c r="C210" s="404" t="s">
        <v>95</v>
      </c>
      <c r="D210" s="403">
        <v>45043</v>
      </c>
      <c r="E210" s="332" t="s">
        <v>183</v>
      </c>
      <c r="F210" s="159">
        <v>753.5775270908864</v>
      </c>
      <c r="G210" s="159">
        <v>754.2</v>
      </c>
      <c r="H210" s="458"/>
      <c r="I210" s="401"/>
      <c r="J210" s="256"/>
      <c r="K210" s="261"/>
      <c r="AH210" s="261"/>
      <c r="AU210" s="261"/>
      <c r="AW210" s="261"/>
      <c r="BA210" s="261"/>
    </row>
    <row r="211" spans="3:53" s="251" customFormat="1" ht="15.75">
      <c r="C211" s="404" t="s">
        <v>103</v>
      </c>
      <c r="D211" s="403">
        <v>45043</v>
      </c>
      <c r="E211" s="332" t="s">
        <v>183</v>
      </c>
      <c r="F211" s="159">
        <v>495.49231294117646</v>
      </c>
      <c r="G211" s="159">
        <v>502.3</v>
      </c>
      <c r="H211" s="458"/>
      <c r="I211" s="401"/>
      <c r="J211" s="256"/>
      <c r="K211" s="261"/>
      <c r="AH211" s="261"/>
      <c r="AU211" s="261"/>
      <c r="AW211" s="261"/>
      <c r="BA211" s="261"/>
    </row>
    <row r="212" spans="3:53" s="251" customFormat="1" ht="15.75">
      <c r="C212" s="404" t="s">
        <v>93</v>
      </c>
      <c r="D212" s="403">
        <v>45043</v>
      </c>
      <c r="E212" s="332" t="s">
        <v>183</v>
      </c>
      <c r="F212" s="159">
        <v>2508.9015576923075</v>
      </c>
      <c r="G212" s="159">
        <v>2570.25</v>
      </c>
      <c r="H212" s="458"/>
      <c r="I212" s="401"/>
      <c r="J212" s="256"/>
      <c r="K212" s="261"/>
      <c r="AH212" s="261"/>
      <c r="AU212" s="261"/>
      <c r="AW212" s="261"/>
      <c r="BA212" s="261"/>
    </row>
    <row r="213" spans="3:53" s="251" customFormat="1" ht="15.75">
      <c r="C213" s="404" t="s">
        <v>89</v>
      </c>
      <c r="D213" s="403">
        <v>45043</v>
      </c>
      <c r="E213" s="332" t="s">
        <v>183</v>
      </c>
      <c r="F213" s="159">
        <v>1035.5458609657949</v>
      </c>
      <c r="G213" s="159">
        <v>1072.25</v>
      </c>
      <c r="H213" s="458"/>
      <c r="I213" s="401"/>
      <c r="J213" s="256"/>
      <c r="K213" s="261"/>
      <c r="AH213" s="261"/>
      <c r="AU213" s="261"/>
      <c r="AW213" s="261"/>
      <c r="BA213" s="261"/>
    </row>
    <row r="214" spans="3:53" s="251" customFormat="1" ht="15.75">
      <c r="C214" s="404" t="s">
        <v>85</v>
      </c>
      <c r="D214" s="403">
        <v>45043</v>
      </c>
      <c r="E214" s="332" t="s">
        <v>183</v>
      </c>
      <c r="F214" s="159">
        <v>1711.3407901234568</v>
      </c>
      <c r="G214" s="159">
        <v>1743.95</v>
      </c>
      <c r="H214" s="458"/>
      <c r="I214" s="401"/>
      <c r="J214" s="256"/>
      <c r="K214" s="261"/>
      <c r="AH214" s="261"/>
      <c r="AU214" s="261"/>
      <c r="AW214" s="261"/>
      <c r="BA214" s="261"/>
    </row>
    <row r="215" spans="3:53" s="251" customFormat="1" ht="15.75">
      <c r="C215" s="404" t="s">
        <v>87</v>
      </c>
      <c r="D215" s="403">
        <v>45043</v>
      </c>
      <c r="E215" s="332" t="s">
        <v>183</v>
      </c>
      <c r="F215" s="159">
        <v>8278.94451810219</v>
      </c>
      <c r="G215" s="159">
        <v>8350.35</v>
      </c>
      <c r="H215" s="458"/>
      <c r="I215" s="401"/>
      <c r="J215" s="256"/>
      <c r="K215" s="261"/>
      <c r="AH215" s="261"/>
      <c r="AU215" s="261"/>
      <c r="AW215" s="261"/>
      <c r="BA215" s="261"/>
    </row>
    <row r="216" spans="3:53" s="251" customFormat="1" ht="15.75">
      <c r="C216" s="404" t="s">
        <v>80</v>
      </c>
      <c r="D216" s="403">
        <v>45043</v>
      </c>
      <c r="E216" s="332" t="s">
        <v>183</v>
      </c>
      <c r="F216" s="159">
        <v>2256.948183660644</v>
      </c>
      <c r="G216" s="159">
        <v>2341.25</v>
      </c>
      <c r="H216" s="458"/>
      <c r="I216" s="401"/>
      <c r="J216" s="256"/>
      <c r="K216" s="261"/>
      <c r="AH216" s="261"/>
      <c r="AU216" s="261"/>
      <c r="AW216" s="261"/>
      <c r="BA216" s="261"/>
    </row>
    <row r="217" spans="3:53" s="251" customFormat="1" ht="15.75">
      <c r="C217" s="404" t="s">
        <v>77</v>
      </c>
      <c r="D217" s="403">
        <v>45043</v>
      </c>
      <c r="E217" s="332" t="s">
        <v>183</v>
      </c>
      <c r="F217" s="159">
        <v>3385.348099955772</v>
      </c>
      <c r="G217" s="159">
        <v>3218.35</v>
      </c>
      <c r="H217" s="458"/>
      <c r="I217" s="401"/>
      <c r="J217" s="256"/>
      <c r="K217" s="261"/>
      <c r="AH217" s="261"/>
      <c r="AU217" s="261"/>
      <c r="AW217" s="261"/>
      <c r="BA217" s="261"/>
    </row>
    <row r="218" spans="3:53" s="251" customFormat="1" ht="15.75">
      <c r="C218" s="404" t="s">
        <v>98</v>
      </c>
      <c r="D218" s="403">
        <v>45043</v>
      </c>
      <c r="E218" s="332" t="s">
        <v>183</v>
      </c>
      <c r="F218" s="159">
        <v>408.6841000063796</v>
      </c>
      <c r="G218" s="159">
        <v>423.35</v>
      </c>
      <c r="H218" s="458"/>
      <c r="I218" s="401"/>
      <c r="J218" s="256"/>
      <c r="K218" s="261"/>
      <c r="AH218" s="261"/>
      <c r="AU218" s="261"/>
      <c r="AW218" s="261"/>
      <c r="BA218" s="261"/>
    </row>
    <row r="219" spans="3:53" s="251" customFormat="1" ht="15.75">
      <c r="C219" s="404" t="s">
        <v>91</v>
      </c>
      <c r="D219" s="403">
        <v>45043</v>
      </c>
      <c r="E219" s="332" t="s">
        <v>183</v>
      </c>
      <c r="F219" s="159">
        <v>1092.0615931283905</v>
      </c>
      <c r="G219" s="159">
        <v>1108.95</v>
      </c>
      <c r="H219" s="458"/>
      <c r="I219" s="401"/>
      <c r="J219" s="256"/>
      <c r="K219" s="261"/>
      <c r="AH219" s="261"/>
      <c r="AU219" s="261"/>
      <c r="AW219" s="261"/>
      <c r="BA219" s="261"/>
    </row>
    <row r="220" spans="3:53" s="251" customFormat="1" ht="15.75">
      <c r="C220" s="404"/>
      <c r="D220" s="403"/>
      <c r="E220" s="332"/>
      <c r="F220" s="159"/>
      <c r="G220" s="159"/>
      <c r="H220" s="159"/>
      <c r="I220" s="401"/>
      <c r="J220" s="256"/>
      <c r="K220" s="261"/>
      <c r="AH220" s="261"/>
      <c r="AU220" s="261"/>
      <c r="AW220" s="261"/>
      <c r="BA220" s="261"/>
    </row>
    <row r="221" spans="3:53" s="251" customFormat="1" ht="15.75">
      <c r="C221" s="405" t="s">
        <v>240</v>
      </c>
      <c r="D221" s="406"/>
      <c r="E221" s="407"/>
      <c r="F221" s="165"/>
      <c r="G221" s="165"/>
      <c r="H221" s="165"/>
      <c r="I221" s="401"/>
      <c r="J221" s="256"/>
      <c r="K221" s="261"/>
      <c r="AH221" s="261"/>
      <c r="AU221" s="261"/>
      <c r="AW221" s="261"/>
      <c r="BA221" s="261"/>
    </row>
    <row r="222" spans="3:53" s="251" customFormat="1" ht="15.75">
      <c r="C222" s="408" t="s">
        <v>241</v>
      </c>
      <c r="D222" s="406">
        <v>45042</v>
      </c>
      <c r="E222" s="407" t="s">
        <v>183</v>
      </c>
      <c r="F222" s="168">
        <v>82.44290194384449</v>
      </c>
      <c r="G222" s="168">
        <v>82.3175</v>
      </c>
      <c r="H222" s="409">
        <v>8968.159525</v>
      </c>
      <c r="I222" s="401"/>
      <c r="J222" s="256"/>
      <c r="K222" s="261"/>
      <c r="AH222" s="261"/>
      <c r="AU222" s="261"/>
      <c r="AW222" s="261"/>
      <c r="BA222" s="261"/>
    </row>
    <row r="223" spans="3:53" s="251" customFormat="1" ht="15.75">
      <c r="C223" s="459" t="s">
        <v>242</v>
      </c>
      <c r="D223" s="459"/>
      <c r="E223" s="459"/>
      <c r="F223" s="459"/>
      <c r="G223" s="459"/>
      <c r="H223" s="459"/>
      <c r="I223" s="401"/>
      <c r="J223" s="256"/>
      <c r="K223" s="261"/>
      <c r="AH223" s="261"/>
      <c r="AU223" s="261"/>
      <c r="AW223" s="261"/>
      <c r="BA223" s="261"/>
    </row>
    <row r="224" spans="3:53" s="251" customFormat="1" ht="15.75" customHeight="1">
      <c r="C224" s="460" t="s">
        <v>243</v>
      </c>
      <c r="D224" s="460"/>
      <c r="E224" s="460"/>
      <c r="F224" s="460"/>
      <c r="G224" s="460"/>
      <c r="H224" s="460"/>
      <c r="I224" s="401"/>
      <c r="J224" s="256"/>
      <c r="K224" s="261"/>
      <c r="AH224" s="261"/>
      <c r="AU224" s="261"/>
      <c r="AW224" s="261"/>
      <c r="BA224" s="261"/>
    </row>
    <row r="225" spans="3:53" s="251" customFormat="1" ht="15.75" customHeight="1">
      <c r="C225" s="460"/>
      <c r="D225" s="460"/>
      <c r="E225" s="460"/>
      <c r="F225" s="460"/>
      <c r="G225" s="460"/>
      <c r="H225" s="460"/>
      <c r="I225" s="401"/>
      <c r="J225" s="256"/>
      <c r="K225" s="261"/>
      <c r="AH225" s="261"/>
      <c r="AU225" s="261"/>
      <c r="AW225" s="261"/>
      <c r="BA225" s="261"/>
    </row>
    <row r="226" spans="3:53" s="251" customFormat="1" ht="15.75" customHeight="1">
      <c r="C226" s="410"/>
      <c r="D226" s="411"/>
      <c r="E226" s="411"/>
      <c r="F226" s="411"/>
      <c r="G226" s="411"/>
      <c r="H226" s="411"/>
      <c r="I226" s="362"/>
      <c r="J226" s="256"/>
      <c r="K226" s="261"/>
      <c r="AH226" s="261"/>
      <c r="AU226" s="261"/>
      <c r="AW226" s="261"/>
      <c r="BA226" s="261"/>
    </row>
    <row r="227" spans="3:53" s="251" customFormat="1" ht="15.75">
      <c r="C227" s="412" t="s">
        <v>400</v>
      </c>
      <c r="D227" s="413"/>
      <c r="E227" s="414"/>
      <c r="F227" s="415"/>
      <c r="G227" s="416"/>
      <c r="H227" s="416"/>
      <c r="I227" s="362"/>
      <c r="J227" s="256"/>
      <c r="K227" s="261"/>
      <c r="AH227" s="261"/>
      <c r="AU227" s="261"/>
      <c r="AW227" s="261"/>
      <c r="BA227" s="261"/>
    </row>
    <row r="228" spans="3:53" s="251" customFormat="1" ht="15.75">
      <c r="C228" s="417" t="s">
        <v>245</v>
      </c>
      <c r="D228" s="418"/>
      <c r="E228" s="419"/>
      <c r="F228" s="420">
        <v>0</v>
      </c>
      <c r="G228" s="421"/>
      <c r="H228" s="416"/>
      <c r="I228" s="362"/>
      <c r="J228" s="256"/>
      <c r="K228" s="261"/>
      <c r="AH228" s="261"/>
      <c r="AU228" s="261"/>
      <c r="AW228" s="261"/>
      <c r="BA228" s="261"/>
    </row>
    <row r="229" spans="3:53" s="251" customFormat="1" ht="15.75">
      <c r="C229" s="422" t="s">
        <v>247</v>
      </c>
      <c r="D229" s="418"/>
      <c r="E229" s="404"/>
      <c r="F229" s="423">
        <v>2775810</v>
      </c>
      <c r="G229" s="180"/>
      <c r="H229" s="180"/>
      <c r="I229" s="362"/>
      <c r="J229" s="256"/>
      <c r="K229" s="261"/>
      <c r="AH229" s="261"/>
      <c r="AU229" s="261"/>
      <c r="AW229" s="261"/>
      <c r="BA229" s="261"/>
    </row>
    <row r="230" spans="3:53" s="251" customFormat="1" ht="15.75">
      <c r="C230" s="422" t="s">
        <v>248</v>
      </c>
      <c r="D230" s="418"/>
      <c r="E230" s="404"/>
      <c r="F230" s="423">
        <v>2775810</v>
      </c>
      <c r="G230" s="180"/>
      <c r="H230" s="180"/>
      <c r="I230" s="362"/>
      <c r="J230" s="256"/>
      <c r="K230" s="261"/>
      <c r="AH230" s="261"/>
      <c r="AU230" s="261"/>
      <c r="AW230" s="261"/>
      <c r="BA230" s="261"/>
    </row>
    <row r="231" spans="3:53" s="251" customFormat="1" ht="15.75">
      <c r="C231" s="422" t="s">
        <v>249</v>
      </c>
      <c r="D231" s="418"/>
      <c r="E231" s="404"/>
      <c r="F231" s="423">
        <v>2241731</v>
      </c>
      <c r="G231" s="180"/>
      <c r="H231" s="180"/>
      <c r="I231" s="362"/>
      <c r="J231" s="256"/>
      <c r="K231" s="261"/>
      <c r="AH231" s="261"/>
      <c r="AU231" s="261"/>
      <c r="AW231" s="261"/>
      <c r="BA231" s="261"/>
    </row>
    <row r="232" spans="3:53" s="251" customFormat="1" ht="15.75">
      <c r="C232" s="422" t="s">
        <v>250</v>
      </c>
      <c r="D232" s="418"/>
      <c r="E232" s="404"/>
      <c r="F232" s="420">
        <v>0</v>
      </c>
      <c r="G232" s="180"/>
      <c r="H232" s="180"/>
      <c r="I232" s="362"/>
      <c r="J232" s="256"/>
      <c r="K232" s="261"/>
      <c r="AH232" s="261"/>
      <c r="AU232" s="261"/>
      <c r="AW232" s="261"/>
      <c r="BA232" s="261"/>
    </row>
    <row r="233" spans="3:53" s="251" customFormat="1" ht="15.75">
      <c r="C233" s="422" t="s">
        <v>251</v>
      </c>
      <c r="D233" s="418"/>
      <c r="E233" s="404"/>
      <c r="F233" s="423">
        <v>264284754574.06003</v>
      </c>
      <c r="G233" s="180"/>
      <c r="H233" s="180"/>
      <c r="I233" s="362"/>
      <c r="J233" s="256"/>
      <c r="K233" s="261"/>
      <c r="AH233" s="261"/>
      <c r="AU233" s="261"/>
      <c r="AW233" s="261"/>
      <c r="BA233" s="261"/>
    </row>
    <row r="234" spans="3:53" s="251" customFormat="1" ht="15.75">
      <c r="C234" s="422" t="s">
        <v>252</v>
      </c>
      <c r="D234" s="418"/>
      <c r="E234" s="404"/>
      <c r="F234" s="423">
        <v>265611718835.0801</v>
      </c>
      <c r="G234" s="180"/>
      <c r="H234" s="180"/>
      <c r="I234" s="362"/>
      <c r="J234" s="256"/>
      <c r="K234" s="261"/>
      <c r="AH234" s="261"/>
      <c r="AU234" s="261"/>
      <c r="AW234" s="261"/>
      <c r="BA234" s="261"/>
    </row>
    <row r="235" spans="3:53" s="251" customFormat="1" ht="15.75">
      <c r="C235" s="422" t="s">
        <v>253</v>
      </c>
      <c r="D235" s="418"/>
      <c r="E235" s="404"/>
      <c r="F235" s="424">
        <v>223010021924.83002</v>
      </c>
      <c r="G235" s="180"/>
      <c r="H235" s="180"/>
      <c r="I235" s="362"/>
      <c r="J235" s="256"/>
      <c r="K235" s="261"/>
      <c r="AH235" s="261"/>
      <c r="AU235" s="261"/>
      <c r="AW235" s="261"/>
      <c r="BA235" s="261"/>
    </row>
    <row r="236" spans="3:53" s="251" customFormat="1" ht="15.75">
      <c r="C236" s="422" t="s">
        <v>254</v>
      </c>
      <c r="D236" s="418"/>
      <c r="E236" s="404"/>
      <c r="F236" s="423">
        <v>1326964261.0200806</v>
      </c>
      <c r="G236" s="249"/>
      <c r="H236" s="185"/>
      <c r="I236" s="362"/>
      <c r="J236" s="256"/>
      <c r="K236" s="261"/>
      <c r="AH236" s="261"/>
      <c r="AU236" s="261"/>
      <c r="AW236" s="261"/>
      <c r="BA236" s="261"/>
    </row>
    <row r="237" spans="3:53" s="251" customFormat="1" ht="15.75">
      <c r="C237" s="186" t="s">
        <v>255</v>
      </c>
      <c r="D237" s="187"/>
      <c r="E237" s="187"/>
      <c r="F237" s="188"/>
      <c r="G237" s="180"/>
      <c r="H237" s="180"/>
      <c r="I237" s="362"/>
      <c r="J237" s="256"/>
      <c r="K237" s="261"/>
      <c r="AH237" s="261"/>
      <c r="AU237" s="261"/>
      <c r="AW237" s="261"/>
      <c r="BA237" s="261"/>
    </row>
    <row r="238" spans="3:53" s="251" customFormat="1" ht="13.5" customHeight="1">
      <c r="C238" s="425"/>
      <c r="D238" s="416"/>
      <c r="E238" s="416"/>
      <c r="F238" s="188"/>
      <c r="G238" s="188"/>
      <c r="H238" s="180"/>
      <c r="I238" s="362"/>
      <c r="J238" s="256"/>
      <c r="K238" s="261"/>
      <c r="AH238" s="261"/>
      <c r="AU238" s="261"/>
      <c r="AW238" s="261"/>
      <c r="BA238" s="261"/>
    </row>
    <row r="239" spans="3:53" s="251" customFormat="1" ht="15.75">
      <c r="C239" s="426" t="s">
        <v>401</v>
      </c>
      <c r="D239" s="427"/>
      <c r="E239" s="317"/>
      <c r="F239" s="416"/>
      <c r="G239" s="416"/>
      <c r="H239" s="416"/>
      <c r="I239" s="362"/>
      <c r="J239" s="256"/>
      <c r="K239" s="261"/>
      <c r="AH239" s="261"/>
      <c r="AU239" s="261"/>
      <c r="AW239" s="261"/>
      <c r="BA239" s="261"/>
    </row>
    <row r="240" spans="3:53" s="251" customFormat="1" ht="15.75">
      <c r="C240" s="425"/>
      <c r="D240" s="416"/>
      <c r="E240" s="416"/>
      <c r="F240" s="416"/>
      <c r="G240" s="428"/>
      <c r="H240" s="428"/>
      <c r="I240" s="362"/>
      <c r="J240" s="256"/>
      <c r="K240" s="261"/>
      <c r="AH240" s="261"/>
      <c r="AU240" s="261"/>
      <c r="AW240" s="261"/>
      <c r="BA240" s="261"/>
    </row>
    <row r="241" spans="3:53" s="251" customFormat="1" ht="15.75">
      <c r="C241" s="426" t="s">
        <v>402</v>
      </c>
      <c r="D241" s="427"/>
      <c r="E241" s="317"/>
      <c r="F241" s="416"/>
      <c r="G241" s="429"/>
      <c r="H241" s="416"/>
      <c r="I241" s="362"/>
      <c r="J241" s="256"/>
      <c r="K241" s="261"/>
      <c r="AH241" s="261"/>
      <c r="AU241" s="261"/>
      <c r="AW241" s="261"/>
      <c r="BA241" s="261"/>
    </row>
    <row r="242" spans="3:53" s="251" customFormat="1" ht="15.75">
      <c r="C242" s="186"/>
      <c r="D242" s="187"/>
      <c r="E242" s="187"/>
      <c r="F242" s="416"/>
      <c r="G242" s="416"/>
      <c r="H242" s="416"/>
      <c r="I242" s="362"/>
      <c r="J242" s="256"/>
      <c r="K242" s="261"/>
      <c r="AH242" s="261"/>
      <c r="AU242" s="261"/>
      <c r="AW242" s="261"/>
      <c r="BA242" s="261"/>
    </row>
    <row r="243" spans="3:53" s="251" customFormat="1" ht="15.75">
      <c r="C243" s="430" t="s">
        <v>403</v>
      </c>
      <c r="D243" s="317"/>
      <c r="E243" s="317"/>
      <c r="F243" s="416"/>
      <c r="G243" s="429"/>
      <c r="H243" s="416"/>
      <c r="I243" s="362"/>
      <c r="J243" s="256"/>
      <c r="K243" s="261"/>
      <c r="AH243" s="261"/>
      <c r="AU243" s="261"/>
      <c r="AW243" s="261"/>
      <c r="BA243" s="261"/>
    </row>
    <row r="244" spans="3:53" s="251" customFormat="1" ht="15.75">
      <c r="C244" s="430"/>
      <c r="D244" s="317"/>
      <c r="E244" s="317"/>
      <c r="F244" s="416"/>
      <c r="G244" s="429"/>
      <c r="H244" s="416"/>
      <c r="I244" s="362"/>
      <c r="J244" s="256"/>
      <c r="K244" s="261"/>
      <c r="AH244" s="261"/>
      <c r="AU244" s="261"/>
      <c r="AW244" s="261"/>
      <c r="BA244" s="261"/>
    </row>
    <row r="245" spans="3:53" s="251" customFormat="1" ht="15.75">
      <c r="C245" s="431" t="s">
        <v>404</v>
      </c>
      <c r="D245" s="317"/>
      <c r="E245" s="317"/>
      <c r="F245" s="416"/>
      <c r="G245" s="416"/>
      <c r="H245" s="416"/>
      <c r="I245" s="362"/>
      <c r="J245" s="256"/>
      <c r="K245" s="261"/>
      <c r="AH245" s="261"/>
      <c r="AU245" s="261"/>
      <c r="AW245" s="261"/>
      <c r="BA245" s="261"/>
    </row>
    <row r="246" spans="3:53" s="251" customFormat="1" ht="15.75">
      <c r="C246" s="432" t="s">
        <v>265</v>
      </c>
      <c r="D246" s="404"/>
      <c r="E246" s="404"/>
      <c r="F246" s="423">
        <v>15882</v>
      </c>
      <c r="G246" s="416"/>
      <c r="H246" s="416"/>
      <c r="I246" s="362"/>
      <c r="J246" s="256"/>
      <c r="K246" s="261"/>
      <c r="AH246" s="261"/>
      <c r="AU246" s="261"/>
      <c r="AW246" s="261"/>
      <c r="BA246" s="261"/>
    </row>
    <row r="247" spans="3:53" s="251" customFormat="1" ht="15.75">
      <c r="C247" s="432" t="s">
        <v>266</v>
      </c>
      <c r="D247" s="404"/>
      <c r="E247" s="404"/>
      <c r="F247" s="423">
        <v>13352556700</v>
      </c>
      <c r="G247" s="249"/>
      <c r="H247" s="433"/>
      <c r="I247" s="362"/>
      <c r="J247" s="256"/>
      <c r="K247" s="261"/>
      <c r="AH247" s="261"/>
      <c r="AU247" s="261"/>
      <c r="AW247" s="261"/>
      <c r="BA247" s="261"/>
    </row>
    <row r="248" spans="3:53" s="251" customFormat="1" ht="15.75">
      <c r="C248" s="432" t="s">
        <v>267</v>
      </c>
      <c r="D248" s="404"/>
      <c r="E248" s="404"/>
      <c r="F248" s="423">
        <v>78389269.10000001</v>
      </c>
      <c r="G248" s="249"/>
      <c r="H248" s="434"/>
      <c r="I248" s="362"/>
      <c r="J248" s="256"/>
      <c r="K248" s="261"/>
      <c r="AH248" s="261"/>
      <c r="AU248" s="261"/>
      <c r="AW248" s="261"/>
      <c r="BA248" s="261"/>
    </row>
    <row r="249" spans="3:53" s="251" customFormat="1" ht="15.75">
      <c r="C249" s="435"/>
      <c r="D249" s="249"/>
      <c r="E249" s="249"/>
      <c r="F249" s="249"/>
      <c r="G249" s="428"/>
      <c r="H249" s="249"/>
      <c r="I249" s="362"/>
      <c r="J249" s="256"/>
      <c r="K249" s="261"/>
      <c r="AH249" s="261"/>
      <c r="AU249" s="261"/>
      <c r="AW249" s="261"/>
      <c r="BA249" s="261"/>
    </row>
    <row r="250" spans="3:53" s="251" customFormat="1" ht="15.75">
      <c r="C250" s="436" t="s">
        <v>405</v>
      </c>
      <c r="D250" s="437"/>
      <c r="E250" s="437"/>
      <c r="F250" s="437"/>
      <c r="G250" s="437"/>
      <c r="H250" s="437"/>
      <c r="I250" s="367"/>
      <c r="J250" s="256"/>
      <c r="K250" s="261"/>
      <c r="AH250" s="261"/>
      <c r="AU250" s="261"/>
      <c r="AW250" s="261"/>
      <c r="BA250" s="261"/>
    </row>
    <row r="251" spans="6:53" s="251" customFormat="1" ht="15">
      <c r="F251" s="246"/>
      <c r="G251" s="247"/>
      <c r="H251" s="247"/>
      <c r="I251" s="248"/>
      <c r="J251" s="256"/>
      <c r="K251" s="261"/>
      <c r="AH251" s="261"/>
      <c r="AU251" s="261"/>
      <c r="AW251" s="261"/>
      <c r="BA251" s="261"/>
    </row>
    <row r="252" spans="6:53" s="251" customFormat="1" ht="15">
      <c r="F252" s="246"/>
      <c r="G252" s="247"/>
      <c r="H252" s="247"/>
      <c r="I252" s="248"/>
      <c r="J252" s="256"/>
      <c r="K252" s="261"/>
      <c r="AH252" s="261"/>
      <c r="AU252" s="261"/>
      <c r="AW252" s="261"/>
      <c r="BA252" s="261"/>
    </row>
    <row r="253" spans="3:11" ht="13.5" customHeight="1">
      <c r="C253" s="450" t="s">
        <v>269</v>
      </c>
      <c r="D253" s="450"/>
      <c r="E253" s="450"/>
      <c r="F253" s="450"/>
      <c r="G253" s="450"/>
      <c r="H253" s="450"/>
      <c r="I253" s="450"/>
      <c r="J253" s="450"/>
      <c r="K253" s="450"/>
    </row>
    <row r="254" spans="3:11" ht="13.5" customHeight="1">
      <c r="C254" s="451" t="s">
        <v>270</v>
      </c>
      <c r="D254" s="452" t="s">
        <v>271</v>
      </c>
      <c r="E254" s="452"/>
      <c r="F254" s="209" t="s">
        <v>272</v>
      </c>
      <c r="G254" s="209" t="s">
        <v>273</v>
      </c>
      <c r="H254" s="452" t="s">
        <v>274</v>
      </c>
      <c r="I254" s="452"/>
      <c r="J254" s="452"/>
      <c r="K254" s="452"/>
    </row>
    <row r="255" spans="3:11" ht="13.5">
      <c r="C255" s="451"/>
      <c r="D255" s="209" t="s">
        <v>275</v>
      </c>
      <c r="E255" s="209" t="s">
        <v>276</v>
      </c>
      <c r="F255" s="209" t="s">
        <v>277</v>
      </c>
      <c r="G255" s="209" t="s">
        <v>278</v>
      </c>
      <c r="H255" s="209" t="s">
        <v>275</v>
      </c>
      <c r="I255" s="209" t="s">
        <v>276</v>
      </c>
      <c r="J255" s="209" t="s">
        <v>277</v>
      </c>
      <c r="K255" s="209" t="s">
        <v>278</v>
      </c>
    </row>
    <row r="256" spans="3:11" ht="13.5">
      <c r="C256" s="207" t="s">
        <v>279</v>
      </c>
      <c r="D256" s="210">
        <v>0.17613455081822882</v>
      </c>
      <c r="E256" s="210">
        <v>0.18444430119292132</v>
      </c>
      <c r="F256" s="210">
        <v>0.13488731377063812</v>
      </c>
      <c r="G256" s="210">
        <v>0.12799002630685097</v>
      </c>
      <c r="H256" s="211">
        <v>49491.7</v>
      </c>
      <c r="I256" s="211">
        <v>53048.5</v>
      </c>
      <c r="J256" s="211">
        <v>34809.559660118764</v>
      </c>
      <c r="K256" s="211">
        <v>32779.39156009865</v>
      </c>
    </row>
    <row r="257" spans="3:11" ht="13.5">
      <c r="C257" s="212" t="s">
        <v>280</v>
      </c>
      <c r="D257" s="210">
        <v>0.00032541293081855827</v>
      </c>
      <c r="E257" s="210">
        <v>0.010176314551710863</v>
      </c>
      <c r="F257" s="210">
        <v>-0.012215399966971185</v>
      </c>
      <c r="G257" s="210">
        <v>0.005888971078272576</v>
      </c>
      <c r="H257" s="211">
        <v>10003.254129308185</v>
      </c>
      <c r="I257" s="211">
        <v>10101.763145517109</v>
      </c>
      <c r="J257" s="211">
        <v>9877.846000330288</v>
      </c>
      <c r="K257" s="211">
        <v>10058.889710782725</v>
      </c>
    </row>
    <row r="258" spans="3:11" ht="13.5">
      <c r="C258" s="212" t="s">
        <v>281</v>
      </c>
      <c r="D258" s="210">
        <v>0.33066855833619435</v>
      </c>
      <c r="E258" s="210">
        <v>0.34384627827076186</v>
      </c>
      <c r="F258" s="210">
        <v>0.28966762992208217</v>
      </c>
      <c r="G258" s="210">
        <v>0.2779573212396713</v>
      </c>
      <c r="H258" s="211">
        <v>23561.86622232802</v>
      </c>
      <c r="I258" s="211">
        <v>24268.826599935037</v>
      </c>
      <c r="J258" s="211">
        <v>21450.30136341686</v>
      </c>
      <c r="K258" s="211">
        <v>20871.278393743094</v>
      </c>
    </row>
    <row r="259" spans="3:11" ht="13.5">
      <c r="C259" s="212" t="s">
        <v>282</v>
      </c>
      <c r="D259" s="210">
        <v>0.17190862608325652</v>
      </c>
      <c r="E259" s="210">
        <v>0.18226310603981166</v>
      </c>
      <c r="F259" s="210">
        <v>0.11521887303720701</v>
      </c>
      <c r="G259" s="210">
        <v>0.12721296002973048</v>
      </c>
      <c r="H259" s="211">
        <v>22142.352225344046</v>
      </c>
      <c r="I259" s="211">
        <v>23140.22368788386</v>
      </c>
      <c r="J259" s="211">
        <v>17271.082837190188</v>
      </c>
      <c r="K259" s="211">
        <v>18222.15747351173</v>
      </c>
    </row>
    <row r="261" spans="3:7" ht="15" customHeight="1">
      <c r="C261" s="450" t="s">
        <v>283</v>
      </c>
      <c r="D261" s="450"/>
      <c r="E261" s="450"/>
      <c r="F261" s="450"/>
      <c r="G261" s="450"/>
    </row>
    <row r="262" spans="3:7" ht="39">
      <c r="C262" s="213" t="s">
        <v>284</v>
      </c>
      <c r="D262" s="214" t="s">
        <v>285</v>
      </c>
      <c r="E262" s="214" t="s">
        <v>280</v>
      </c>
      <c r="F262" s="214" t="s">
        <v>281</v>
      </c>
      <c r="G262" s="214" t="s">
        <v>282</v>
      </c>
    </row>
    <row r="263" spans="3:7" ht="15">
      <c r="C263" s="207" t="s">
        <v>286</v>
      </c>
      <c r="D263" s="215">
        <v>1190000</v>
      </c>
      <c r="E263" s="215">
        <v>120000</v>
      </c>
      <c r="F263" s="215">
        <v>360000</v>
      </c>
      <c r="G263" s="215">
        <v>600000</v>
      </c>
    </row>
    <row r="264" spans="3:7" ht="15">
      <c r="C264" s="207" t="s">
        <v>287</v>
      </c>
      <c r="D264" s="215">
        <v>2835533.3492637915</v>
      </c>
      <c r="E264" s="215">
        <v>124503.7583553807</v>
      </c>
      <c r="F264" s="215">
        <v>457104.8298322777</v>
      </c>
      <c r="G264" s="215">
        <v>938367.5475267209</v>
      </c>
    </row>
    <row r="265" spans="3:7" ht="15">
      <c r="C265" s="207" t="s">
        <v>288</v>
      </c>
      <c r="D265" s="216">
        <v>0.16712692405581595</v>
      </c>
      <c r="E265" s="216">
        <v>0.07066537574648428</v>
      </c>
      <c r="F265" s="216">
        <v>0.16178017966603594</v>
      </c>
      <c r="G265" s="216">
        <v>0.17952918039203514</v>
      </c>
    </row>
    <row r="266" spans="3:7" ht="15">
      <c r="C266" s="207" t="s">
        <v>289</v>
      </c>
      <c r="D266" s="216">
        <v>0.12579986610159125</v>
      </c>
      <c r="E266" s="216">
        <v>-0.029237732600850722</v>
      </c>
      <c r="F266" s="216">
        <v>0.13171125726061142</v>
      </c>
      <c r="G266" s="216">
        <v>0.12850088902805706</v>
      </c>
    </row>
    <row r="267" spans="3:7" ht="15">
      <c r="C267" s="207" t="s">
        <v>290</v>
      </c>
      <c r="D267" s="216">
        <v>0.12413731290472758</v>
      </c>
      <c r="E267" s="216">
        <v>0.0054836800011306575</v>
      </c>
      <c r="F267" s="216">
        <v>0.13422905516850128</v>
      </c>
      <c r="G267" s="216">
        <v>0.12907217656548742</v>
      </c>
    </row>
    <row r="269" spans="3:7" ht="15" customHeight="1">
      <c r="C269" s="450" t="s">
        <v>291</v>
      </c>
      <c r="D269" s="450"/>
      <c r="E269" s="450"/>
      <c r="F269" s="450"/>
      <c r="G269" s="450"/>
    </row>
    <row r="270" spans="3:7" ht="39">
      <c r="C270" s="213"/>
      <c r="D270" s="214" t="s">
        <v>285</v>
      </c>
      <c r="E270" s="214" t="s">
        <v>280</v>
      </c>
      <c r="F270" s="214" t="s">
        <v>281</v>
      </c>
      <c r="G270" s="214" t="s">
        <v>282</v>
      </c>
    </row>
    <row r="271" spans="3:7" ht="15">
      <c r="C271" s="207" t="s">
        <v>286</v>
      </c>
      <c r="D271" s="215">
        <v>1190000</v>
      </c>
      <c r="E271" s="215">
        <v>120000</v>
      </c>
      <c r="F271" s="215">
        <v>360000</v>
      </c>
      <c r="G271" s="215">
        <v>600000</v>
      </c>
    </row>
    <row r="272" spans="3:7" ht="15">
      <c r="C272" s="207" t="s">
        <v>287</v>
      </c>
      <c r="D272" s="215">
        <v>2978287.7908104016</v>
      </c>
      <c r="E272" s="215">
        <v>125122.20954693532</v>
      </c>
      <c r="F272" s="215">
        <v>464980.41378840123</v>
      </c>
      <c r="G272" s="215">
        <v>964775.2085451055</v>
      </c>
    </row>
    <row r="273" spans="3:7" ht="15">
      <c r="C273" s="207" t="s">
        <v>288</v>
      </c>
      <c r="D273" s="216">
        <v>0.17634239242497282</v>
      </c>
      <c r="E273" s="216">
        <v>0.08048339608726027</v>
      </c>
      <c r="F273" s="216">
        <v>0.17385374829534564</v>
      </c>
      <c r="G273" s="216">
        <v>0.19092106275917825</v>
      </c>
    </row>
    <row r="274" spans="3:7" ht="15">
      <c r="C274" s="207" t="s">
        <v>289</v>
      </c>
      <c r="D274" s="216">
        <v>0.12579986610159125</v>
      </c>
      <c r="E274" s="216">
        <v>-0.029237732600850722</v>
      </c>
      <c r="F274" s="216">
        <v>0.13171125726061142</v>
      </c>
      <c r="G274" s="216">
        <v>0.12850088902805706</v>
      </c>
    </row>
    <row r="275" spans="3:7" ht="15">
      <c r="C275" s="207" t="s">
        <v>290</v>
      </c>
      <c r="D275" s="216">
        <v>0.12413731290472758</v>
      </c>
      <c r="E275" s="216">
        <v>0.0054836800011306575</v>
      </c>
      <c r="F275" s="216">
        <v>0.13422905516850128</v>
      </c>
      <c r="G275" s="216">
        <v>0.12907217656548742</v>
      </c>
    </row>
    <row r="277" spans="3:4" ht="15">
      <c r="C277" s="213" t="s">
        <v>292</v>
      </c>
      <c r="D277" s="213"/>
    </row>
    <row r="278" spans="3:4" ht="15">
      <c r="C278" s="217" t="s">
        <v>293</v>
      </c>
      <c r="D278" s="218">
        <v>0.1451958907770088</v>
      </c>
    </row>
    <row r="279" spans="3:4" ht="15">
      <c r="C279" s="217" t="s">
        <v>294</v>
      </c>
      <c r="D279" s="218">
        <v>0.16828875254343556</v>
      </c>
    </row>
    <row r="280" spans="3:4" ht="15">
      <c r="C280" s="217" t="s">
        <v>295</v>
      </c>
      <c r="D280" s="220">
        <v>1.523180674171982</v>
      </c>
    </row>
    <row r="281" spans="3:4" ht="15">
      <c r="C281" s="217" t="s">
        <v>296</v>
      </c>
      <c r="D281" s="220">
        <v>0.6988578289239537</v>
      </c>
    </row>
    <row r="282" spans="3:4" ht="15">
      <c r="C282" s="217" t="s">
        <v>297</v>
      </c>
      <c r="D282" s="220">
        <v>0.3164586066686122</v>
      </c>
    </row>
    <row r="283" spans="3:4" ht="15">
      <c r="C283" s="217" t="s">
        <v>298</v>
      </c>
      <c r="D283" s="220">
        <v>-0.038181090125100015</v>
      </c>
    </row>
    <row r="284" spans="3:4" ht="15">
      <c r="C284" s="222" t="s">
        <v>299</v>
      </c>
      <c r="D284" s="223">
        <v>0.2895836285189634</v>
      </c>
    </row>
    <row r="285" spans="3:4" ht="15">
      <c r="C285" s="207" t="s">
        <v>300</v>
      </c>
      <c r="D285" s="225">
        <v>0.0779</v>
      </c>
    </row>
    <row r="287" spans="3:4" ht="15">
      <c r="C287" s="209" t="s">
        <v>301</v>
      </c>
      <c r="D287" s="213"/>
    </row>
    <row r="288" spans="3:4" ht="15">
      <c r="C288" s="217" t="s">
        <v>302</v>
      </c>
      <c r="D288" s="227">
        <v>0.04203724889202942</v>
      </c>
    </row>
    <row r="290" ht="15">
      <c r="C290" s="209" t="s">
        <v>303</v>
      </c>
    </row>
    <row r="291" ht="15">
      <c r="C291" s="207" t="s">
        <v>304</v>
      </c>
    </row>
    <row r="292" ht="15">
      <c r="C292" s="207" t="s">
        <v>305</v>
      </c>
    </row>
    <row r="294" spans="3:7" ht="15">
      <c r="C294" s="228"/>
      <c r="D294" s="229"/>
      <c r="E294" s="229"/>
      <c r="F294" s="453" t="s">
        <v>306</v>
      </c>
      <c r="G294" s="453"/>
    </row>
    <row r="295" spans="3:7" ht="15">
      <c r="C295" s="230" t="s">
        <v>307</v>
      </c>
      <c r="D295" s="231"/>
      <c r="E295" s="231"/>
      <c r="F295" s="232"/>
      <c r="G295" s="233"/>
    </row>
    <row r="296" spans="3:7" ht="15">
      <c r="C296" s="234"/>
      <c r="D296" s="231"/>
      <c r="E296" s="231"/>
      <c r="F296" s="231"/>
      <c r="G296" s="233"/>
    </row>
    <row r="297" spans="3:7" ht="15">
      <c r="C297" s="234"/>
      <c r="D297" s="235"/>
      <c r="E297" s="235"/>
      <c r="F297" s="232"/>
      <c r="G297" s="233"/>
    </row>
    <row r="298" spans="3:7" ht="15">
      <c r="C298" s="236" t="s">
        <v>308</v>
      </c>
      <c r="D298" s="235"/>
      <c r="E298" s="235"/>
      <c r="F298" s="232"/>
      <c r="G298" s="233"/>
    </row>
    <row r="299" spans="3:7" ht="15" customHeight="1">
      <c r="C299" s="454" t="s">
        <v>309</v>
      </c>
      <c r="D299" s="454"/>
      <c r="E299" s="454"/>
      <c r="F299" s="232"/>
      <c r="G299" s="233"/>
    </row>
    <row r="300" spans="3:7" ht="15">
      <c r="C300" s="454"/>
      <c r="D300" s="454"/>
      <c r="E300" s="454"/>
      <c r="F300" s="232"/>
      <c r="G300" s="233"/>
    </row>
    <row r="301" spans="3:7" ht="15">
      <c r="C301" s="236" t="s">
        <v>310</v>
      </c>
      <c r="D301" s="235"/>
      <c r="E301" s="235"/>
      <c r="F301" s="232"/>
      <c r="G301" s="233"/>
    </row>
    <row r="302" spans="3:7" ht="15">
      <c r="C302" s="234"/>
      <c r="D302" s="231"/>
      <c r="E302" s="231"/>
      <c r="F302" s="232"/>
      <c r="G302" s="233"/>
    </row>
    <row r="303" spans="3:7" ht="15">
      <c r="C303" s="237"/>
      <c r="D303" s="238"/>
      <c r="E303" s="238"/>
      <c r="F303" s="239"/>
      <c r="G303" s="240"/>
    </row>
    <row r="306" ht="15">
      <c r="C306" s="241" t="s">
        <v>311</v>
      </c>
    </row>
    <row r="307" ht="15">
      <c r="C307" s="242" t="s">
        <v>312</v>
      </c>
    </row>
    <row r="308" ht="15">
      <c r="C308" s="243"/>
    </row>
    <row r="309" ht="15">
      <c r="C309" s="243"/>
    </row>
    <row r="310" ht="15">
      <c r="C310" s="243"/>
    </row>
    <row r="311" ht="15">
      <c r="C311" s="243"/>
    </row>
    <row r="312" ht="15">
      <c r="C312" s="243"/>
    </row>
    <row r="313" ht="15">
      <c r="C313" s="243"/>
    </row>
    <row r="314" ht="15">
      <c r="C314" s="243"/>
    </row>
    <row r="315" ht="15">
      <c r="C315" s="243"/>
    </row>
    <row r="316" ht="15">
      <c r="C316" s="244"/>
    </row>
  </sheetData>
  <sheetProtection selectLockedCells="1" selectUnlockedCells="1"/>
  <mergeCells count="14">
    <mergeCell ref="F294:G294"/>
    <mergeCell ref="C299:E300"/>
    <mergeCell ref="C253:K253"/>
    <mergeCell ref="C254:C255"/>
    <mergeCell ref="D254:E254"/>
    <mergeCell ref="H254:K254"/>
    <mergeCell ref="C261:G261"/>
    <mergeCell ref="C269:G269"/>
    <mergeCell ref="C167:H167"/>
    <mergeCell ref="C174:C175"/>
    <mergeCell ref="D174:D175"/>
    <mergeCell ref="H208:H219"/>
    <mergeCell ref="C223:H223"/>
    <mergeCell ref="C224:H225"/>
  </mergeCells>
  <hyperlinks>
    <hyperlink ref="I2" location="Index!A1" display="Back to Index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Roman,Regular"&amp;12&amp;Kffffff&amp;A</oddHeader>
    <oddFooter>&amp;C&amp;"Times New Roman,Regular"&amp;12&amp;KffffffPage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Jignesh Desai</dc:creator>
  <cp:keywords/>
  <dc:description/>
  <cp:lastModifiedBy>Jignesh Desai</cp:lastModifiedBy>
  <dcterms:created xsi:type="dcterms:W3CDTF">2023-04-09T11:26:12Z</dcterms:created>
  <dcterms:modified xsi:type="dcterms:W3CDTF">2023-04-09T11:27:07Z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