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filterPrivacy="1" codeName="ThisWorkbook" defaultThemeVersion="166925"/>
  <xr:revisionPtr revIDLastSave="0" documentId="13_ncr:40009_{624343A8-D7DF-4037-820D-B122AF65B772}" xr6:coauthVersionLast="47" xr6:coauthVersionMax="47" xr10:uidLastSave="{00000000-0000-0000-0000-000000000000}"/>
  <bookViews>
    <workbookView xWindow="-120" yWindow="-120" windowWidth="20730" windowHeight="11160"/>
  </bookViews>
  <sheets>
    <sheet name="Index" sheetId="1" r:id="rId1"/>
    <sheet name="PPFCF" sheetId="2" r:id="rId2"/>
    <sheet name="PPLF" sheetId="5" r:id="rId3"/>
    <sheet name="PPTSF" sheetId="4" r:id="rId4"/>
    <sheet name="PPCHF" sheetId="6" r:id="rId5"/>
  </sheets>
  <definedNames>
    <definedName name="JR_PAGE_ANCHOR_0_1">Index!$A$1</definedName>
    <definedName name="JR_PAGE_ANCHOR_0_2" localSheetId="4">#REF!</definedName>
    <definedName name="JR_PAGE_ANCHOR_0_2" localSheetId="2">#REF!</definedName>
    <definedName name="JR_PAGE_ANCHOR_0_2">PPFCF!$A$1</definedName>
    <definedName name="JR_PAGE_ANCHOR_0_3" localSheetId="2">PPLF!$A$1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PPTSF!$A$1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PPCHF!$A$1</definedName>
    <definedName name="JR_PAGE_ANCHOR_0_6">#REF!</definedName>
    <definedName name="JR_PAGE_ANCHOR_0_7" localSheetId="4">#REF!</definedName>
    <definedName name="JR_PAGE_ANCHOR_0_7" localSheetId="2">#REF!</definedName>
    <definedName name="JR_PAGE_ANCHOR_0_7">#REF!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4" i="2" l="1"/>
  <c r="F104" i="2"/>
  <c r="E219" i="2"/>
  <c r="F226" i="6"/>
  <c r="F224" i="6"/>
  <c r="F215" i="6"/>
  <c r="F223" i="6"/>
  <c r="G26" i="6"/>
  <c r="F26" i="6"/>
  <c r="F156" i="6"/>
  <c r="F142" i="5"/>
  <c r="F147" i="5"/>
  <c r="F141" i="5"/>
  <c r="F146" i="5"/>
  <c r="F140" i="5"/>
  <c r="F139" i="5"/>
  <c r="F145" i="5"/>
  <c r="G156" i="6"/>
  <c r="F219" i="6"/>
  <c r="F227" i="6"/>
  <c r="F217" i="6"/>
  <c r="F225" i="6"/>
  <c r="G125" i="2"/>
  <c r="F125" i="2"/>
</calcChain>
</file>

<file path=xl/sharedStrings.xml><?xml version="1.0" encoding="utf-8"?>
<sst xmlns="http://schemas.openxmlformats.org/spreadsheetml/2006/main" count="1615" uniqueCount="770">
  <si>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</si>
  <si>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</si>
  <si>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</si>
  <si>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</si>
  <si>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</si>
  <si>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</si>
  <si>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</si>
  <si>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</si>
  <si>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October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</si>
  <si>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</si>
  <si>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</si>
  <si>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</si>
  <si>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</si>
  <si>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</si>
  <si>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</si>
  <si>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</si>
  <si>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</si>
  <si>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</si>
  <si>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</si>
  <si>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</si>
  <si>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</si>
  <si>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</si>
  <si>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</si>
  <si>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</si>
  <si>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BAJA01</t>
  </si>
  <si>
    <t>Bajaj Holdings &amp; Investment Limited</t>
  </si>
  <si>
    <t>INE118A01012</t>
  </si>
  <si>
    <t>Finance</t>
  </si>
  <si>
    <t>ITCL02</t>
  </si>
  <si>
    <t>ITC Limited</t>
  </si>
  <si>
    <t>INE154A01025</t>
  </si>
  <si>
    <t>Diversified FMCG</t>
  </si>
  <si>
    <t>UTIB02</t>
  </si>
  <si>
    <t>Axis Bank Limited</t>
  </si>
  <si>
    <t>INE238A01034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</si>
  <si>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</si>
  <si>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</si>
  <si>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</si>
  <si>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</si>
  <si>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</si>
  <si>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</si>
  <si>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</si>
  <si>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</si>
  <si>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IBCL05</t>
  </si>
  <si>
    <t>ICICI Bank Limited</t>
  </si>
  <si>
    <t>INE090A01021</t>
  </si>
  <si>
    <t>PGCI01</t>
  </si>
  <si>
    <t>Power Grid Corporation of India Limited</t>
  </si>
  <si>
    <t>INE752E01010</t>
  </si>
  <si>
    <t>Power</t>
  </si>
  <si>
    <t>MAUD01</t>
  </si>
  <si>
    <t>Maruti Suzuki India Limited</t>
  </si>
  <si>
    <t>INE585B01010</t>
  </si>
  <si>
    <t>Automobiles</t>
  </si>
  <si>
    <t>BALI02</t>
  </si>
  <si>
    <t>Balkrishna Industries Limited</t>
  </si>
  <si>
    <t>INE787D01026</t>
  </si>
  <si>
    <t>Auto Components</t>
  </si>
  <si>
    <t>NMDC01</t>
  </si>
  <si>
    <t>NMDC Limited</t>
  </si>
  <si>
    <t>INE584A01023</t>
  </si>
  <si>
    <t>Minerals &amp; Mining</t>
  </si>
  <si>
    <t>MOFS03</t>
  </si>
  <si>
    <t>Motilal Oswal Financial Services Limited</t>
  </si>
  <si>
    <t>INE338I01027</t>
  </si>
  <si>
    <t>Capital Markets</t>
  </si>
  <si>
    <t>CDSL01</t>
  </si>
  <si>
    <t>Central Depository Services (India) Limited</t>
  </si>
  <si>
    <t>INE736A01011</t>
  </si>
  <si>
    <t>INFS02</t>
  </si>
  <si>
    <t>Infosys Limited</t>
  </si>
  <si>
    <t>INE009A01021</t>
  </si>
  <si>
    <t>MCEX01</t>
  </si>
  <si>
    <t>Multi Commodity Exchange of India Limited</t>
  </si>
  <si>
    <t>INE745G01035</t>
  </si>
  <si>
    <t>IEEL02</t>
  </si>
  <si>
    <t>Indian Energy Exchange Limited</t>
  </si>
  <si>
    <t>INE022Q01020</t>
  </si>
  <si>
    <t>DRRL02</t>
  </si>
  <si>
    <t>Dr. Reddy's Laboratories Limited</t>
  </si>
  <si>
    <t>INE089A01023</t>
  </si>
  <si>
    <t>Pharmaceuticals &amp; Biotechnology</t>
  </si>
  <si>
    <t>CIPL03</t>
  </si>
  <si>
    <t>Cipla Limited</t>
  </si>
  <si>
    <t>INE059A01026</t>
  </si>
  <si>
    <t>CHEL02</t>
  </si>
  <si>
    <t>Zydus Lifesciences Limited</t>
  </si>
  <si>
    <t>INE010B01027</t>
  </si>
  <si>
    <t>IPCA03</t>
  </si>
  <si>
    <t>IPCA Laboratories Limited</t>
  </si>
  <si>
    <t>INE571A01038</t>
  </si>
  <si>
    <t>Bajaj Finance Limited</t>
  </si>
  <si>
    <t>INE296A01024</t>
  </si>
  <si>
    <t>UTIA01</t>
  </si>
  <si>
    <t>UTI Asset Management Company Limited</t>
  </si>
  <si>
    <t>INE094J01016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</si>
  <si>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</si>
  <si>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</si>
  <si>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</si>
  <si>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</si>
  <si>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</si>
  <si>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</si>
  <si>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IndusInd Bank Limited</t>
  </si>
  <si>
    <t>INE095A01012</t>
  </si>
  <si>
    <t>NMST01</t>
  </si>
  <si>
    <t>NMDC Steel Limited</t>
  </si>
  <si>
    <t>INE0NNS01018</t>
  </si>
  <si>
    <t>Ferrous Metals</t>
  </si>
  <si>
    <t>MASC01</t>
  </si>
  <si>
    <t>Maharashtra Scooters Limited</t>
  </si>
  <si>
    <t>INE288A01013</t>
  </si>
  <si>
    <t>Hindustan Unilever Limited</t>
  </si>
  <si>
    <t>INE030A01027</t>
  </si>
  <si>
    <t>Tech Mahindra Limited</t>
  </si>
  <si>
    <t>INE669C01036</t>
  </si>
  <si>
    <t>Tata Motors Limited</t>
  </si>
  <si>
    <t>INE155A01022</t>
  </si>
  <si>
    <t>Bank of Baroda</t>
  </si>
  <si>
    <t>INE028A01039</t>
  </si>
  <si>
    <t>TCSL01</t>
  </si>
  <si>
    <t>Tata Consultancy Services Limited</t>
  </si>
  <si>
    <t>INE467B01029</t>
  </si>
  <si>
    <t>Reliance Industries Limited</t>
  </si>
  <si>
    <t>INE002A01018</t>
  </si>
  <si>
    <t>Petroleum Products</t>
  </si>
  <si>
    <t>HDFC Life Insurance Company Limited</t>
  </si>
  <si>
    <t>INE795G01014</t>
  </si>
  <si>
    <t>Insurance</t>
  </si>
  <si>
    <t>Canara Bank</t>
  </si>
  <si>
    <t>INE476A01014</t>
  </si>
  <si>
    <t>$0.00%</t>
  </si>
  <si>
    <t>United Spirits Limited</t>
  </si>
  <si>
    <t>INE854D01024</t>
  </si>
  <si>
    <t>Beverages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</si>
  <si>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</si>
  <si>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</si>
  <si>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</si>
  <si>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</si>
  <si>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</si>
  <si>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</si>
  <si>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</si>
  <si>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Alphabet Inc A</t>
  </si>
  <si>
    <t>US02079K3059</t>
  </si>
  <si>
    <t>Amazon Com Inc</t>
  </si>
  <si>
    <t>US0231351067</t>
  </si>
  <si>
    <t>Meta Platforms Registered Shares A</t>
  </si>
  <si>
    <t>US30303M1027</t>
  </si>
  <si>
    <t>Derivatives</t>
  </si>
  <si>
    <t>Index / Stock Futures</t>
  </si>
  <si>
    <t>United Spirits Limited November 2023 Future</t>
  </si>
  <si>
    <t>Canara Bank November 2023 Future</t>
  </si>
  <si>
    <t>HDFC Life Insurance Company Limited November 2023 Future</t>
  </si>
  <si>
    <t>Reliance Industries Limited November 2023 Future</t>
  </si>
  <si>
    <t>Tata Consultancy Services Limited November 2023 Future</t>
  </si>
  <si>
    <t>Bank of Baroda November 2023 Future</t>
  </si>
  <si>
    <t>Tata Motors Limited November 2023 Future</t>
  </si>
  <si>
    <t>Tech Mahindra Limited November 2023 Future</t>
  </si>
  <si>
    <t>Hindustan Unilever Limited November 2023 Future</t>
  </si>
  <si>
    <t>IndusInd Bank Limited November 2023 Future</t>
  </si>
  <si>
    <t>Bajaj Finance Limited November 2023 Future</t>
  </si>
  <si>
    <t>Money Market Instruments</t>
  </si>
  <si>
    <t>Certificate of Deposit</t>
  </si>
  <si>
    <t>INE028A16CZ4</t>
  </si>
  <si>
    <t>NBAR698</t>
  </si>
  <si>
    <t>INE261F16686</t>
  </si>
  <si>
    <t>INE062A16499</t>
  </si>
  <si>
    <t>INE238AD6413</t>
  </si>
  <si>
    <t>INE237A167T4</t>
  </si>
  <si>
    <t>IBCL1152</t>
  </si>
  <si>
    <t>INE090A169Z3</t>
  </si>
  <si>
    <t>Commercial Paper</t>
  </si>
  <si>
    <t>HDFB848</t>
  </si>
  <si>
    <t>INE040A14284</t>
  </si>
  <si>
    <t>Treasury Bill</t>
  </si>
  <si>
    <t>364 Days Tbill (MD 06/06/2024)</t>
  </si>
  <si>
    <t>IN002023Z117</t>
  </si>
  <si>
    <t>Sovereign</t>
  </si>
  <si>
    <t>Others</t>
  </si>
  <si>
    <t>Margin Fixed Deposit</t>
  </si>
  <si>
    <t xml:space="preserve">Duration (in Days) </t>
  </si>
  <si>
    <t>5% Axis Bank Limited (14/02/2024)</t>
  </si>
  <si>
    <t>365</t>
  </si>
  <si>
    <t>4.60% Axis Bank Limited (02/11/2023)</t>
  </si>
  <si>
    <t>5% Axis Bank Limited (16/02/2024)</t>
  </si>
  <si>
    <t>4.60% Axis Bank Limited (01/11/2023)</t>
  </si>
  <si>
    <t>5% Axis Bank Limited (15/02/2024)</t>
  </si>
  <si>
    <t>4.60% Axis Bank Limited (03/11/2023)</t>
  </si>
  <si>
    <t>5% Axis Bank Limited (28/10/2024)</t>
  </si>
  <si>
    <t>364</t>
  </si>
  <si>
    <t>4.60% Axis Bank Limited (01/12/2023)</t>
  </si>
  <si>
    <t>4.60% Axis Bank Limited (05/12/2023)</t>
  </si>
  <si>
    <t>5% Axis Bank Limited (14/06/2024)</t>
  </si>
  <si>
    <t>366</t>
  </si>
  <si>
    <t>5% Axis Bank Limited (07/06/2024)</t>
  </si>
  <si>
    <t>5% Axis Bank Limited (05/07/2024)</t>
  </si>
  <si>
    <t>5% Axis Bank Limited (31/05/2024)</t>
  </si>
  <si>
    <t>5% Axis Bank Limited (29/08/2024)</t>
  </si>
  <si>
    <t>5% Axis Bank Limited (23/08/2024)</t>
  </si>
  <si>
    <t>4.60% Axis Bank Limited (04/12/2023)</t>
  </si>
  <si>
    <t>367</t>
  </si>
  <si>
    <t>5% Axis Bank Limited (22/07/2024)</t>
  </si>
  <si>
    <t>368</t>
  </si>
  <si>
    <t>5% Axis Bank Limited (08/07/2024)</t>
  </si>
  <si>
    <t>4.75% Axis Bank Limited (05/02/2024)</t>
  </si>
  <si>
    <t>369</t>
  </si>
  <si>
    <t>6.6% HDFC Bank Limited (21/10/2024)</t>
  </si>
  <si>
    <t>Reverse Repo / TREPS</t>
  </si>
  <si>
    <t>TRP_011123</t>
  </si>
  <si>
    <t>Clearing Corporation of India Ltd</t>
  </si>
  <si>
    <t>Net Receivables / (Payables)</t>
  </si>
  <si>
    <t>GRAND TOTAL</t>
  </si>
  <si>
    <t xml:space="preserve"> </t>
  </si>
  <si>
    <t>#  Unlisted Security</t>
  </si>
  <si>
    <t xml:space="preserve">$  Less Than 0.01% of Net Asset Value </t>
  </si>
  <si>
    <t>~ YTM as on October 31, 2023</t>
  </si>
  <si>
    <t>^ Pursuant to AMFI circular no. 135/BP/91/2020-21, Yield to Call (YTC) for AT-1 bonds and Tier-2 bonds as on October 31, 2023.</t>
  </si>
  <si>
    <t>WIPR02</t>
  </si>
  <si>
    <t>Wipro Limited</t>
  </si>
  <si>
    <t>INE075A01022</t>
  </si>
  <si>
    <t>VSTI01</t>
  </si>
  <si>
    <t>VST Industries Limited</t>
  </si>
  <si>
    <t>INE710A01016</t>
  </si>
  <si>
    <t>Cigarettes &amp; Tobacco Products</t>
  </si>
  <si>
    <t>CMSI01</t>
  </si>
  <si>
    <t>CMS Info System Limited</t>
  </si>
  <si>
    <t>INE925R01014</t>
  </si>
  <si>
    <t>Commercial Services &amp; Supplies</t>
  </si>
  <si>
    <t>CPIL02</t>
  </si>
  <si>
    <t>CCL Products (India) Limited</t>
  </si>
  <si>
    <t>INE421D01022</t>
  </si>
  <si>
    <t>Agricultural Food &amp; other Products</t>
  </si>
  <si>
    <t>UTIB1288</t>
  </si>
  <si>
    <t>INE238AD6454</t>
  </si>
  <si>
    <t>Currency Futures</t>
  </si>
  <si>
    <t>BSE_FUTCUR_USDINR_28/11/2023</t>
  </si>
  <si>
    <t>NSE_FUTCUR_USDINR_28/11/2023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</si>
  <si>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</si>
  <si>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</si>
  <si>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</si>
  <si>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</si>
  <si>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</si>
  <si>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</si>
  <si>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</si>
  <si>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</si>
  <si>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</si>
  <si>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</si>
  <si>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</si>
  <si>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</si>
  <si>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</si>
  <si>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</si>
  <si>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</si>
  <si>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</si>
  <si>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Sept 29, 2023(Rs.)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</si>
  <si>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</si>
  <si>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</si>
  <si>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</si>
  <si>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</si>
  <si>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</si>
  <si>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</si>
  <si>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</si>
  <si>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</si>
  <si>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</si>
  <si>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</si>
  <si>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</si>
  <si>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</si>
  <si>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</si>
  <si>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</si>
  <si>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</si>
  <si>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</si>
  <si>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</si>
  <si>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</si>
  <si>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</si>
  <si>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</si>
  <si>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</si>
  <si>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</si>
  <si>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</si>
  <si>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</si>
  <si>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</si>
  <si>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</si>
  <si>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</si>
  <si>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</si>
  <si>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</si>
  <si>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</si>
  <si>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</si>
  <si>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</si>
  <si>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</si>
  <si>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</si>
  <si>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Oct 31, 2023(Rs.)</t>
  </si>
  <si>
    <t>4.   Total Dividend (Net) declared during the period ended   Oct  31, 2023  - Nil</t>
  </si>
  <si>
    <t>5.   Total Bonus declared during the period ended   Oct  31, 2023  - Nil</t>
  </si>
  <si>
    <t>12.  Repo transactions in corporate debt securities during the period ending Oct  31, 2023  is Nil.</t>
  </si>
  <si>
    <t>4.   Total Dividend (Net) declared during the period ended  Oct  31, 2023 - Nil</t>
  </si>
  <si>
    <t>5.   Total Bonus declared during the period ended  Oct  31, 2023 - Nil</t>
  </si>
  <si>
    <t>6.    Total outstanding exposure in derivative instruments as on  Oct  31, 2023 - Nil</t>
  </si>
  <si>
    <t>7.    Total investment in Foreign Securities / ADRs / GDRs as on  Oct  31, 2023 - Nil</t>
  </si>
  <si>
    <t>11.  Repo transactions in corporate debt securities during the period ending  Oct  31, 2023 - Nil</t>
  </si>
  <si>
    <t>8.    Total Commission paid in the month of Oct 2023 : 6,977,402.01</t>
  </si>
  <si>
    <t>8.    Total Commission paid in the month of Oct 2023 : Rs. 95,958,937.36</t>
  </si>
  <si>
    <t>9.    Total Brokerage paid for Buying/ Selling of Investment for Oct 2023 is Rs.2,42,963.6</t>
  </si>
  <si>
    <t>9.    Total Brokerage paid for Buying/ Selling of Investment for Oct 2023 is Rs. 1,02,04,453.81</t>
  </si>
  <si>
    <t>7.    Total investment in Foreign Securities / ADRs / GDRs as on Oct  31, 2023 : Rs. 69,85,51,17,820.14</t>
  </si>
  <si>
    <t>C. Hedging Position through Put Option as on  31-Oct-2023: Nil</t>
  </si>
  <si>
    <t>D. Other than Hedging Positions through Options as on  31-Oct-2023: NIL</t>
  </si>
  <si>
    <t>E. Hedging Positions through swaps as on 31-Oct-2023: Nil</t>
  </si>
  <si>
    <t>For the period  01-Oct-2023 to 31-Oct-2023,  the following details specified for hedging transactions through options which have already been exercised/expired :</t>
  </si>
  <si>
    <t>Currency Derivatives-28-Nov-2023</t>
  </si>
  <si>
    <t>Total %age of existing assets hedged through futures: 12.72%</t>
  </si>
  <si>
    <t>Note: In addition to this, 15.86% of our Portfolio is in Foreign Securities (USD) and 0.0006% is in Foreign Currency (USD). 11.44% of total Foreign Portfolio (USD) is hedged through Currency Derivatives to avoid currency risk.</t>
  </si>
  <si>
    <t xml:space="preserve">For the period  01-Oct-2023 to 30-Oct-2023, the following details specified for hedging transactions through futures which have been squared off/expired : </t>
  </si>
  <si>
    <t>Industry / Rating</t>
  </si>
  <si>
    <t>Debt Instruments</t>
  </si>
  <si>
    <t>(a) Listed / awaiting listing on Stock Exchange</t>
  </si>
  <si>
    <t>9.39% Tamilnadu SDL (MD 20/11/2023)</t>
  </si>
  <si>
    <t>IN3120130148</t>
  </si>
  <si>
    <t>7.68% GOI (MD 15/12/2023)</t>
  </si>
  <si>
    <t>IN0020150010</t>
  </si>
  <si>
    <t>(b) Privately placed / Unlisted</t>
  </si>
  <si>
    <t>INE237A161U5</t>
  </si>
  <si>
    <t>CRISIL A1+</t>
  </si>
  <si>
    <t>INE238AD6199</t>
  </si>
  <si>
    <t>INE090A161Z0</t>
  </si>
  <si>
    <t>ICRA A1+</t>
  </si>
  <si>
    <t>INE028A16DZ2</t>
  </si>
  <si>
    <t>IND A1+</t>
  </si>
  <si>
    <t>INE261F14KD5</t>
  </si>
  <si>
    <t>INE040A14169</t>
  </si>
  <si>
    <t>91 Days Tbill (MD 09/11/2023)</t>
  </si>
  <si>
    <t>IN002023X195</t>
  </si>
  <si>
    <t>182 Days Tbill (MD 23/11/2023)</t>
  </si>
  <si>
    <t>IN002023Y086</t>
  </si>
  <si>
    <t>91 Days Tbill (MD 29/12/2023)</t>
  </si>
  <si>
    <t>IN002023X278</t>
  </si>
  <si>
    <t>91 Days Tbill (MD 02/11/2023)</t>
  </si>
  <si>
    <t>IN002023X187</t>
  </si>
  <si>
    <t>182 Days Tbill (MD 07/12/2023)</t>
  </si>
  <si>
    <t>IN002023Y102</t>
  </si>
  <si>
    <t>91 Days Tbill (MD 14/12/2023)</t>
  </si>
  <si>
    <t>IN002023X252</t>
  </si>
  <si>
    <t>182 Days Tbill (MD 21/12/2023)</t>
  </si>
  <si>
    <t>IN002023Y128</t>
  </si>
  <si>
    <t>91 Days Tbill (MD 30/11/2023)</t>
  </si>
  <si>
    <t>IN002023X237</t>
  </si>
  <si>
    <t>182 Days Tbill (MD 04/01/2024)</t>
  </si>
  <si>
    <t>IN002023Y144</t>
  </si>
  <si>
    <t>91 Days Tbill (MD 11/01/2024)</t>
  </si>
  <si>
    <t>IN002023X294</t>
  </si>
  <si>
    <t>91 Days Tbill (MD 18/01/2024)</t>
  </si>
  <si>
    <t>IN002023X302</t>
  </si>
  <si>
    <t>91 Days Tbill (MD 25/01/2024)</t>
  </si>
  <si>
    <t>IN002023X310</t>
  </si>
  <si>
    <t>91 Days Tbill (MD 17/11/2023)</t>
  </si>
  <si>
    <t>IN002023X211</t>
  </si>
  <si>
    <t>91 Days Tbill (MD 04/01/2024)</t>
  </si>
  <si>
    <t>IN002023X286</t>
  </si>
  <si>
    <t>364 Days Tbill (MD 11/01/2024)</t>
  </si>
  <si>
    <t>IN002022Z416</t>
  </si>
  <si>
    <t>91 Days Tbill (MD 07/12/2023)</t>
  </si>
  <si>
    <t>IN002023X245</t>
  </si>
  <si>
    <t>Corporate Debt Market Development Fund</t>
  </si>
  <si>
    <t>SBI Funds Management Limited #</t>
  </si>
  <si>
    <t>INF0RQ622028</t>
  </si>
  <si>
    <t>6.5% HDFC Bank Limited (19/12/2023)</t>
  </si>
  <si>
    <t>7.25% HDFC Bank Limited (18/07/2024)</t>
  </si>
  <si>
    <t>6.6% HDFC Bank Limited (09/10/2024)</t>
  </si>
  <si>
    <t>7.25% HDFC Bank Limited (04/10/2024)</t>
  </si>
  <si>
    <t>6.6% HDFC Bank Limited (10/10/2024)</t>
  </si>
  <si>
    <t>6.6% HDFC Bank Limited (22/04/2024)</t>
  </si>
  <si>
    <t>6.6% HDFC Bank Limited (08/02/2024)</t>
  </si>
  <si>
    <t>2.   Plan wise per unit Net Asset Value are as follows:</t>
  </si>
  <si>
    <t>Options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</si>
  <si>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</si>
  <si>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</si>
  <si>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</si>
  <si>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</si>
  <si>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</si>
  <si>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</si>
  <si>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</si>
  <si>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</si>
  <si>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    Oct 31, 2023:</t>
  </si>
  <si>
    <t>Record Date</t>
  </si>
  <si>
    <t>Daily IDCW* (Direct)</t>
  </si>
  <si>
    <t>Dividend Per Unit
(Huf &amp; Individuals)</t>
  </si>
  <si>
    <t>Dividend Per Unit
(Others)</t>
  </si>
  <si>
    <t>Oct-23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</si>
  <si>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</si>
  <si>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</si>
  <si>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</si>
  <si>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</si>
  <si>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</si>
  <si>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</si>
  <si>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</si>
  <si>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</si>
  <si>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</si>
  <si>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</si>
  <si>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</si>
  <si>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</si>
  <si>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</si>
  <si>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</si>
  <si>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</si>
  <si>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Oct 31, 2023- Nil</t>
  </si>
  <si>
    <t>5.    Total outstanding exposure in derivative instruments as on   Oct 31, 2023- Nil</t>
  </si>
  <si>
    <t>6.    Total investment in Foreign Securities / ADRs / GDRs as on    Oct 31, 2023- Nil</t>
  </si>
  <si>
    <t>7.    Details of transactions of "Credit Default Swap" for the month ended   Oct 31, 2023- Nil</t>
  </si>
  <si>
    <t>8.   Average Portfolio Maturity is 41 days.</t>
  </si>
  <si>
    <t>9.  Repo transactions in corporate debt securities during the period ending  Oct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</si>
  <si>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</si>
  <si>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</si>
  <si>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</si>
  <si>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</si>
  <si>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</si>
  <si>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</si>
  <si>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</si>
  <si>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</si>
  <si>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Bajaj Auto Limited</t>
  </si>
  <si>
    <t>INE917I01010</t>
  </si>
  <si>
    <t>Petronet LNG Limited</t>
  </si>
  <si>
    <t>INE347G01014</t>
  </si>
  <si>
    <t>Gas</t>
  </si>
  <si>
    <t>Ashok Leyland Limited</t>
  </si>
  <si>
    <t>INE208A01029</t>
  </si>
  <si>
    <t>Agricultural, Commercial &amp; Construction Vehicles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</si>
  <si>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</si>
  <si>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</si>
  <si>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</si>
  <si>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</si>
  <si>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</si>
  <si>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</si>
  <si>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</si>
  <si>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</si>
  <si>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Ashok Leyland Limited November 2023 Future</t>
  </si>
  <si>
    <t>ICICI Bank Limited November 2023 Future</t>
  </si>
  <si>
    <t>8.08% Tamilnadu SDL (MD 26/12/2028)</t>
  </si>
  <si>
    <t>IN3120180200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</si>
  <si>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</si>
  <si>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</si>
  <si>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</si>
  <si>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</si>
  <si>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</si>
  <si>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</si>
  <si>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</si>
  <si>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</si>
  <si>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</si>
  <si>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</si>
  <si>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</si>
  <si>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</si>
  <si>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</si>
  <si>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</si>
  <si>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</si>
  <si>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</si>
  <si>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</si>
  <si>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</si>
  <si>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</si>
  <si>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</si>
  <si>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</si>
  <si>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</si>
  <si>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7.86% Maharashtra SDL (MD 08/06/2030)</t>
  </si>
  <si>
    <t>IN2220220080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</si>
  <si>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</si>
  <si>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</si>
  <si>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</si>
  <si>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</si>
  <si>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</si>
  <si>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</si>
  <si>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</si>
  <si>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</si>
  <si>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8.34% Punjab SDL (MD 30/05/2028)</t>
  </si>
  <si>
    <t>IN2820180049</t>
  </si>
  <si>
    <t>7.63% Haryana SDL (MD 01/06/2028)</t>
  </si>
  <si>
    <t>IN1620220070</t>
  </si>
  <si>
    <t>7.06% GOI (MD 10/04/2028)</t>
  </si>
  <si>
    <t>IN0020230010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</si>
  <si>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</si>
  <si>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</si>
  <si>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</si>
  <si>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</si>
  <si>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</si>
  <si>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</si>
  <si>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</si>
  <si>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</si>
  <si>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</si>
  <si>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</si>
  <si>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8.15% Tamil Nadu SDL (MD 09/05/2028)</t>
  </si>
  <si>
    <t>IN3120180036</t>
  </si>
  <si>
    <t>8.08% Maharashtra SDL (MD 26/12/2028)</t>
  </si>
  <si>
    <t>IN2220180052</t>
  </si>
  <si>
    <t>6.98% Telangana SDL (MD 22/04/2028)</t>
  </si>
  <si>
    <t>IN4520200044</t>
  </si>
  <si>
    <t>6.79% West Bangal SDL (MD 30/06/2028)</t>
  </si>
  <si>
    <t>IN3420210046</t>
  </si>
  <si>
    <t>8.68% Andhra Pradesh SDL (MD 24/10/2030)</t>
  </si>
  <si>
    <t>IN1020180304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</si>
  <si>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</si>
  <si>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</si>
  <si>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</si>
  <si>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</si>
  <si>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</si>
  <si>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</si>
  <si>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</si>
  <si>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</si>
  <si>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</si>
  <si>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</si>
  <si>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</si>
  <si>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</si>
  <si>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</si>
  <si>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</si>
  <si>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</si>
  <si>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</si>
  <si>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</si>
  <si>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</si>
  <si>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</si>
  <si>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</si>
  <si>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7.82% Karnataka SDL (MD 27/12/2027)</t>
  </si>
  <si>
    <t>IN1920170132</t>
  </si>
  <si>
    <t>7.63% Maharashtra SDL (MD 11/05/2030)</t>
  </si>
  <si>
    <t>IN2220220049</t>
  </si>
  <si>
    <t>7.6% Maharashtra SDL (MD 15/04/2030)</t>
  </si>
  <si>
    <t>IN2220200025</t>
  </si>
  <si>
    <t>INE261F08DX0</t>
  </si>
  <si>
    <t>CRISIL AAA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</si>
  <si>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</si>
  <si>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</si>
  <si>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</si>
  <si>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</si>
  <si>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</si>
  <si>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</si>
  <si>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</si>
  <si>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</si>
  <si>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</si>
  <si>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</si>
  <si>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</si>
  <si>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</si>
  <si>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</si>
  <si>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</si>
  <si>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</si>
  <si>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</si>
  <si>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8.43% Andhra Pradesh SDL (MD 05/12/2030)</t>
  </si>
  <si>
    <t>IN1020180361</t>
  </si>
  <si>
    <t>8.65% Rajasthan SDL (MD 03/10/2028)</t>
  </si>
  <si>
    <t>IN2920180212</t>
  </si>
  <si>
    <t>8.39% Andhra Pradesh SDL (MD 06/02/2031)</t>
  </si>
  <si>
    <t>IN1020180411</t>
  </si>
  <si>
    <t>8.63% Rajasthan SDL (MD 03/09/2028)</t>
  </si>
  <si>
    <t>IN2920180188</t>
  </si>
  <si>
    <t>8.61% Punjab SDL (MD 14/11/2028)</t>
  </si>
  <si>
    <t>IN2820180106</t>
  </si>
  <si>
    <t>8.37% Andhra Pradesh SDL (MD 02/01/2031)</t>
  </si>
  <si>
    <t>IN1020180379</t>
  </si>
  <si>
    <t>8.53% Gujarat SDL (MD 20/11/2028)</t>
  </si>
  <si>
    <t>IN1520180192</t>
  </si>
  <si>
    <t>8.49% Uttarakhand SDL (MD 21/08/2028)</t>
  </si>
  <si>
    <t>IN3620180106</t>
  </si>
  <si>
    <t>8.43% Uttar Pradesh SDL (MD 06/03/2029)</t>
  </si>
  <si>
    <t>IN3320180174</t>
  </si>
  <si>
    <t>8.39% Uttar Pradesh SDL (MD 13/03/2029)</t>
  </si>
  <si>
    <t>IN3320180182</t>
  </si>
  <si>
    <t>8.44% West Bengal SDL (MD 27/06/2028)</t>
  </si>
  <si>
    <t>IN3420180017</t>
  </si>
  <si>
    <t>8.5% Andhra Pradesh SDL (MD 28/03/2029)</t>
  </si>
  <si>
    <t>IN1020140134</t>
  </si>
  <si>
    <t>8.4% Andhra Pradesh SDL (MD 20/06/2028)</t>
  </si>
  <si>
    <t>IN1020180130</t>
  </si>
  <si>
    <t>8.39% Andhra Pradesh SDL (MD 23/05/2028)</t>
  </si>
  <si>
    <t>IN1020180080</t>
  </si>
  <si>
    <t>8.4% Rajasthan SDL (MD 20/06/2028)</t>
  </si>
  <si>
    <t>IN2920180097</t>
  </si>
  <si>
    <t>8.28% Gujarat SDL (MD 20/02/2029)</t>
  </si>
  <si>
    <t>IN1520180291</t>
  </si>
  <si>
    <t>8.31% Jharkhand SDL (MD 13/02/2029)</t>
  </si>
  <si>
    <t>IN3720180063</t>
  </si>
  <si>
    <t>8.25% Tamilnadu SDL (MD 02/01/2029)</t>
  </si>
  <si>
    <t>IN3120180218</t>
  </si>
  <si>
    <t>8.21% West Bengal SDL (MD 23/01/2029)</t>
  </si>
  <si>
    <t>IN3420180124</t>
  </si>
  <si>
    <t>8.2% Jammu and Kashmir SDL (MD 30/01/2029)</t>
  </si>
  <si>
    <t>IN1820180108</t>
  </si>
  <si>
    <t>8.29% Haryana SDL (MD 14/03/2028)</t>
  </si>
  <si>
    <t>IN1620170150</t>
  </si>
  <si>
    <t>8.17% Gujarat SDL (MD 19/12/2028)</t>
  </si>
  <si>
    <t>IN1520180226</t>
  </si>
  <si>
    <t>8.19% Odisha SDL (MD 09/05/2028)</t>
  </si>
  <si>
    <t>IN2720180032</t>
  </si>
  <si>
    <t>8.08% Gujarat SDL (MD 26/12/2028)</t>
  </si>
  <si>
    <t>IN1520180234</t>
  </si>
  <si>
    <t>8.13% Rajasthan SDL (MD 27/03/2028)</t>
  </si>
  <si>
    <t>IN2920170205</t>
  </si>
  <si>
    <t>8.05% Tamilnadu SDL (MD 18/04/2028)</t>
  </si>
  <si>
    <t>IN3120180010</t>
  </si>
  <si>
    <t>8.09% West Bengal SDL (MD 27/03/2028)</t>
  </si>
  <si>
    <t>IN3420170216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</si>
  <si>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</si>
  <si>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</si>
  <si>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</si>
  <si>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</si>
  <si>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</si>
  <si>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</si>
  <si>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8.01% Tamil Nadu SDL(MD 11/05/2026)</t>
  </si>
  <si>
    <t>IN3120160038</t>
  </si>
  <si>
    <t>7.86% Haryana SDL (MD 27/12/2027)</t>
  </si>
  <si>
    <t>IN1620170101</t>
  </si>
  <si>
    <t>7.77% Andhra Pradesh SDL (MD 10/01/2028)</t>
  </si>
  <si>
    <t>IN1020170131</t>
  </si>
  <si>
    <t>7.72% Maharashtra SDL (MD 01/03/2031)</t>
  </si>
  <si>
    <t>IN2220220171</t>
  </si>
  <si>
    <t>7.62% Karnataka SDL  (MD 01/11/2027)</t>
  </si>
  <si>
    <t>IN1920170058</t>
  </si>
  <si>
    <t>7.61% Maharashtra SDL (MD 11/05/2029)</t>
  </si>
  <si>
    <t>IN2220220031</t>
  </si>
  <si>
    <t>7.54% Andhra Pradesh SDL (MD 11/01/2029)</t>
  </si>
  <si>
    <t>IN1020220613</t>
  </si>
  <si>
    <t>7.39% Maharashtra SDL (MD 09/11/2026)</t>
  </si>
  <si>
    <t>IN2220160104</t>
  </si>
  <si>
    <t>INE219X07215</t>
  </si>
  <si>
    <t>7.32% West Bengal SDL (MD 26/06/2029)</t>
  </si>
  <si>
    <t>IN3420190016</t>
  </si>
  <si>
    <t>7.24% Haryana SDL (MD 18/03/2029)</t>
  </si>
  <si>
    <t>IN1620190190</t>
  </si>
  <si>
    <t>7.13% Kerala SDL (MD 10/07/2029)</t>
  </si>
  <si>
    <t>IN2020190103</t>
  </si>
  <si>
    <t>7.11% Tamilnadu SDL (MD 31/07/2029)</t>
  </si>
  <si>
    <t>IN3120190068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</si>
  <si>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</si>
  <si>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</si>
  <si>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</si>
  <si>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</si>
  <si>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</si>
  <si>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</si>
  <si>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</si>
  <si>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</si>
  <si>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INE040A14276</t>
  </si>
  <si>
    <t>6% HDFC Bank Limited (28/05/2024)</t>
  </si>
  <si>
    <t>6% HDFC Bank Limited (29/05/2024)</t>
  </si>
  <si>
    <t>6.6% HDFC Bank Limited (01/06/2024)</t>
  </si>
  <si>
    <t>6.75% Axis Bank Limited (30/05/2024)</t>
  </si>
  <si>
    <t>7.1% Axis Bank Limited (14/02/2024)</t>
  </si>
  <si>
    <t>392</t>
  </si>
  <si>
    <t>Parag Parikh Conservative Hybrid Fund - Direct Plan - Growth</t>
  </si>
  <si>
    <t>Parag Parikh Conservative Hybrid Fund - Regular Plan - Growth</t>
  </si>
  <si>
    <t xml:space="preserve">3.   Total Dividend (Net) declared during the period ended   Oct 31, 2023 :- </t>
  </si>
  <si>
    <t>4.   Total Bonus declared during the period ended      Oct 31, 2023- Nil</t>
  </si>
  <si>
    <t>6.    Total investment in Foreign Securities / ADRs / GDRs as on      Oct 31, 2023- Nil</t>
  </si>
  <si>
    <t>7.    Details of transactions of "Credit Default Swap" for the month ended      Oct 31, 2023- Nil</t>
  </si>
  <si>
    <t>8.   Average Portfolio Maturity is 1399 days.</t>
  </si>
  <si>
    <t>9.  Repo transactions in corporate debt securities during the period ending      Oct 31, 2023- Nil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</si>
  <si>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</si>
  <si>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</si>
  <si>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</si>
  <si>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</si>
  <si>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</si>
  <si>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  31-Oct-2023:</t>
  </si>
  <si>
    <t>Total exposure through futures as  % of net assets : 1.30%</t>
  </si>
  <si>
    <t>B. Other than Hedging Positions through Futures as on  31-Oct-2023 : Nil</t>
  </si>
  <si>
    <t>C. Hedging Position through Put Option as on  31-Oct-2023 : Nil</t>
  </si>
  <si>
    <t>D. Other than Hedging Positions through Options as on 31-Oct-2023 :- Nil</t>
  </si>
  <si>
    <t>Call</t>
  </si>
  <si>
    <t>Total exposure through options as a % of net assets : $0.00%</t>
  </si>
  <si>
    <t>CARE A1+</t>
  </si>
  <si>
    <t>For the period  01-Oct-2023 to 31-Oct- 2023, the following details specified for hedging transactions through futures which have been squared off/expired :</t>
  </si>
  <si>
    <t xml:space="preserve">B. Other than Hedging Positions through Futures as on  31-Oct-2023: </t>
  </si>
  <si>
    <t>PPFCF</t>
  </si>
  <si>
    <t>PPLF</t>
  </si>
  <si>
    <t>PPTSF</t>
  </si>
  <si>
    <t>PPCHF</t>
  </si>
  <si>
    <t>Parag Parikh Flexi Cap Fund (An open-ended dynamic equity scheme investing across large cap, mid-cap, small-cap stocks)</t>
  </si>
  <si>
    <t>Parag Parikh Liquid Fund (An Open Ended Liquid Scheme. A Relatively Low Interest Rate Risk and Relatively low Credit Risk)</t>
  </si>
  <si>
    <t>Parag Parikh Tax Saver Fund (An open ended equity linked saving scheme with a statutory lock in of 3 years and tax benefit)</t>
  </si>
  <si>
    <t>Parag Parikh Conservative Hybrid Fund (An open-ended hybrid scheme investing predominantly in debt instruments)</t>
  </si>
  <si>
    <t>Arbitrage</t>
  </si>
  <si>
    <t>Internet and Technology #</t>
  </si>
  <si>
    <t>Consumer Services #</t>
  </si>
  <si>
    <t>Market value 
(Rs. in Lakhs)</t>
  </si>
  <si>
    <t>% to AUM</t>
  </si>
  <si>
    <t>Notes &amp; Symbols</t>
  </si>
  <si>
    <t xml:space="preserve">Kotak Mahindra Bank Limited (30/11/2023) </t>
  </si>
  <si>
    <t xml:space="preserve">Axis Bank Limited (01/12/2023) </t>
  </si>
  <si>
    <t xml:space="preserve">ICICI Bank Limited (12/12/2023) </t>
  </si>
  <si>
    <t xml:space="preserve">Bank of Baroda (02/01/2024) </t>
  </si>
  <si>
    <t xml:space="preserve">National Bank For Agriculture and Rural Development (08/12/2023) </t>
  </si>
  <si>
    <t xml:space="preserve">HDFC Bank Limited (26/12/2023) </t>
  </si>
  <si>
    <t xml:space="preserve">National Bank For Agriculture and Rural Development (23/01/2024) </t>
  </si>
  <si>
    <t xml:space="preserve">ICICI Bank Limited (13/06/2024) </t>
  </si>
  <si>
    <t xml:space="preserve">Axis Bank Limited (19/06/2024) </t>
  </si>
  <si>
    <t xml:space="preserve">HDFC Bank Limited (22/04/2024) </t>
  </si>
  <si>
    <t>7.7% India Grid Trust InvIT Fund (06/05/2028)</t>
  </si>
  <si>
    <t xml:space="preserve">HDFC Bank Limited (16/04/2024) </t>
  </si>
  <si>
    <t>7.58% National Bank For Agriculture and Rural Development (31/07/2026)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</si>
  <si>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</si>
  <si>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</si>
  <si>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</si>
  <si>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</si>
  <si>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</si>
  <si>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</si>
  <si>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</si>
  <si>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</si>
  <si>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</si>
  <si>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October 31, 2022 to October 31, 2023 (Last 1 year)</t>
  </si>
  <si>
    <t>October 30, 2020 to October 31, 2023 (Last 3 year)</t>
  </si>
  <si>
    <t>October 31, 2018 to October 31, 2023 (Last 5 year)</t>
  </si>
  <si>
    <t>October 31, 2013 to October 31, 2023 (Last 10 year)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</si>
  <si>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</si>
  <si>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</si>
  <si>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</si>
  <si>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</si>
  <si>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</si>
  <si>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</si>
  <si>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</si>
  <si>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</si>
  <si>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</si>
  <si>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</si>
  <si>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</si>
  <si>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</si>
  <si>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</si>
  <si>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</si>
  <si>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</si>
  <si>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</si>
  <si>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October 31, 2023</t>
  </si>
  <si>
    <t>Macaulay Duration (years)</t>
  </si>
  <si>
    <t>Since Inception (24 July, 2019)</t>
  </si>
  <si>
    <t>NA</t>
  </si>
  <si>
    <t>SIP Investment Performance - Parag Parikh Tax Saver Fund - Regular Plan - Growth</t>
  </si>
  <si>
    <t>SIP Investment Performance - Parag Parikh Tax Saver Fund - Direct Plan - Growth</t>
  </si>
  <si>
    <t>CRISIL Liquid Debt A-I Index</t>
  </si>
  <si>
    <t>CRISIL 1 Year T-Bill Index</t>
  </si>
  <si>
    <t>Since Inception (11 May, 2018)</t>
  </si>
  <si>
    <t>October 24, 2023 to October 31, 2023 (Last 7 Days)</t>
  </si>
  <si>
    <t>October 16, 2023 to October 31, 2023 (Last 15 days)</t>
  </si>
  <si>
    <t>September 29, 2023 to October 31, 2023 (Last 1 Month)</t>
  </si>
  <si>
    <t>October 29, 2020 to October 31, 2023 (Last 3 year)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</si>
  <si>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</si>
  <si>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</si>
  <si>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</si>
  <si>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</si>
  <si>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</si>
  <si>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</si>
  <si>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</si>
  <si>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</si>
  <si>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October 31, 2020 to October 31, 2023 (Last 3 year)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</si>
  <si>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</si>
  <si>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</si>
  <si>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</si>
  <si>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</si>
  <si>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</si>
  <si>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</si>
  <si>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</si>
  <si>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</si>
  <si>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</si>
  <si>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</si>
  <si>
    <t xml:space="preserve">  Riskometer</t>
  </si>
  <si>
    <t>1.Income over short term.</t>
  </si>
  <si>
    <t>2.Investments in Debt/Money Market instruments.</t>
  </si>
  <si>
    <t xml:space="preserve">                   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</si>
  <si>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</si>
  <si>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</si>
  <si>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</si>
  <si>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</si>
  <si>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</si>
  <si>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</si>
  <si>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</si>
  <si>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Bank of Baroda (30/11/2023)</t>
  </si>
  <si>
    <t xml:space="preserve">State Bank of India (17/05/2024) </t>
  </si>
  <si>
    <t xml:space="preserve">Axis Bank Limited (17/05/2024) </t>
  </si>
  <si>
    <t xml:space="preserve">Kotak Mahindra Bank Limited (22/05/2024) </t>
  </si>
  <si>
    <t>6.    Total outstanding exposure in derivative instruments as on Oct  31, 2023 : Rs. (56,01,77,98,403.75)</t>
  </si>
  <si>
    <t>A. Hedging Positions through Futures as on  October 31, 2023</t>
  </si>
  <si>
    <t>Parag Parikh Conservative Hybrid Fund - Direct Plan - Monthly IDCW*</t>
  </si>
  <si>
    <t>Parag Parikh Conservative Hybrid Fund - Regular Plan - Monthly IDCW*</t>
  </si>
  <si>
    <t>5.    Total outstanding exposure in derivative instruments as on  Oct 31, 2023: Rs (20,92,76,962.5)</t>
  </si>
  <si>
    <t>10.  Portfolio Turnover Ratio (Including Equity Arbitrage): 43.06</t>
  </si>
  <si>
    <t>11.  Portfolio Turnover Ratio (Excluding Equity Arbitrage): 4.79</t>
  </si>
  <si>
    <t>10.  Portfolio Turnover Ratio : 2.73</t>
  </si>
  <si>
    <t>National Bank For Agriculture and Rural Development (23/01/2024)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</si>
</sst>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[$-409]d/mmm/yy;@"/>
    <numFmt numFmtId="178" formatCode="0.00000000"/>
    <numFmt numFmtId="179" formatCode="#,##0.000"/>
    <numFmt numFmtId="180" formatCode="_(* #,##0_);_(* \(#,##0\);_(* \-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2">
    <xf numFmtId="0" fontId="0" fillId="0" borderId="0" xfId="0"/>
    <xf numFmtId="0" fontId="7" fillId="2" borderId="54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4" fontId="1" fillId="0" borderId="0" xfId="0" applyNumberFormat="1" applyFont="1" applyFill="1"/>
    <xf numFmtId="0" fontId="1" fillId="0" borderId="0" xfId="0" applyFont="1" applyFill="1"/>
    <xf numFmtId="0" fontId="0" fillId="0" borderId="1" xfId="0" applyFill="1" applyBorder="1"/>
    <xf numFmtId="0" fontId="8" fillId="0" borderId="55" xfId="0" applyFont="1" applyBorder="1" applyAlignment="1">
      <alignment horizontal="left" vertical="top" wrapText="1"/>
    </xf>
    <xf numFmtId="0" fontId="9" fillId="0" borderId="0" xfId="0" applyFont="1" applyAlignment="1" applyProtection="1">
      <alignment wrapText="1"/>
      <protection locked="0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7" fontId="10" fillId="0" borderId="3" xfId="3" applyFont="1" applyFill="1" applyBorder="1" applyAlignment="1">
      <alignment vertical="center"/>
    </xf>
    <xf numFmtId="167" fontId="10" fillId="0" borderId="3" xfId="3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0" xfId="0" applyFont="1"/>
    <xf numFmtId="0" fontId="8" fillId="0" borderId="5" xfId="0" applyFont="1" applyBorder="1" applyAlignment="1">
      <alignment horizontal="left" vertical="top" wrapText="1"/>
    </xf>
    <xf numFmtId="0" fontId="9" fillId="0" borderId="6" xfId="11" applyFont="1" applyFill="1" applyBorder="1"/>
    <xf numFmtId="0" fontId="9" fillId="0" borderId="7" xfId="11" applyFont="1" applyFill="1" applyBorder="1"/>
    <xf numFmtId="0" fontId="10" fillId="0" borderId="8" xfId="11" applyFont="1" applyFill="1" applyBorder="1"/>
    <xf numFmtId="0" fontId="9" fillId="0" borderId="0" xfId="11" applyFont="1" applyFill="1"/>
    <xf numFmtId="168" fontId="9" fillId="0" borderId="0" xfId="3" applyNumberFormat="1" applyFont="1" applyFill="1" applyBorder="1"/>
    <xf numFmtId="167" fontId="9" fillId="0" borderId="9" xfId="3" applyFont="1" applyFill="1" applyBorder="1"/>
    <xf numFmtId="0" fontId="9" fillId="0" borderId="8" xfId="11" applyFont="1" applyFill="1" applyBorder="1"/>
    <xf numFmtId="0" fontId="11" fillId="0" borderId="8" xfId="11" applyFont="1" applyFill="1" applyBorder="1"/>
    <xf numFmtId="0" fontId="9" fillId="0" borderId="10" xfId="11" applyFont="1" applyFill="1" applyBorder="1"/>
    <xf numFmtId="0" fontId="9" fillId="0" borderId="5" xfId="11" applyFont="1" applyFill="1" applyBorder="1"/>
    <xf numFmtId="168" fontId="9" fillId="0" borderId="5" xfId="3" applyNumberFormat="1" applyFont="1" applyFill="1" applyBorder="1"/>
    <xf numFmtId="167" fontId="9" fillId="0" borderId="11" xfId="3" applyFont="1" applyFill="1" applyBorder="1"/>
    <xf numFmtId="0" fontId="10" fillId="0" borderId="12" xfId="12" applyFont="1" applyFill="1" applyBorder="1" applyAlignment="1">
      <alignment horizontal="center"/>
    </xf>
    <xf numFmtId="0" fontId="1" fillId="0" borderId="0" xfId="0" applyFont="1"/>
    <xf numFmtId="0" fontId="10" fillId="0" borderId="13" xfId="12" applyFont="1" applyFill="1" applyBorder="1" applyAlignment="1">
      <alignment horizontal="center"/>
    </xf>
    <xf numFmtId="0" fontId="9" fillId="0" borderId="13" xfId="12" applyFont="1" applyFill="1" applyBorder="1"/>
    <xf numFmtId="0" fontId="9" fillId="0" borderId="14" xfId="12" applyFont="1" applyFill="1" applyBorder="1"/>
    <xf numFmtId="0" fontId="2" fillId="0" borderId="1" xfId="0" applyFont="1" applyBorder="1" applyAlignment="1">
      <alignment wrapText="1"/>
    </xf>
    <xf numFmtId="0" fontId="3" fillId="0" borderId="15" xfId="13" applyFont="1" applyBorder="1"/>
    <xf numFmtId="0" fontId="3" fillId="0" borderId="16" xfId="13" applyFont="1" applyBorder="1"/>
    <xf numFmtId="0" fontId="4" fillId="0" borderId="17" xfId="13" applyFont="1" applyBorder="1"/>
    <xf numFmtId="0" fontId="3" fillId="0" borderId="0" xfId="13" applyFont="1"/>
    <xf numFmtId="180" fontId="3" fillId="0" borderId="0" xfId="2" applyNumberFormat="1" applyFont="1" applyFill="1" applyBorder="1" applyAlignment="1" applyProtection="1"/>
    <xf numFmtId="43" fontId="3" fillId="0" borderId="18" xfId="2" applyFont="1" applyFill="1" applyBorder="1" applyAlignment="1" applyProtection="1"/>
    <xf numFmtId="0" fontId="5" fillId="0" borderId="17" xfId="13" applyFont="1" applyBorder="1"/>
    <xf numFmtId="0" fontId="3" fillId="0" borderId="17" xfId="13" applyFont="1" applyBorder="1" applyAlignment="1">
      <alignment horizontal="left" vertical="top" indent="1"/>
    </xf>
    <xf numFmtId="0" fontId="9" fillId="0" borderId="0" xfId="13" applyFont="1"/>
    <xf numFmtId="0" fontId="3" fillId="0" borderId="17" xfId="13" applyFont="1" applyBorder="1"/>
    <xf numFmtId="0" fontId="3" fillId="0" borderId="19" xfId="13" applyFont="1" applyBorder="1"/>
    <xf numFmtId="0" fontId="3" fillId="0" borderId="20" xfId="13" applyFont="1" applyBorder="1"/>
    <xf numFmtId="180" fontId="3" fillId="0" borderId="20" xfId="2" applyNumberFormat="1" applyFont="1" applyFill="1" applyBorder="1" applyAlignment="1" applyProtection="1"/>
    <xf numFmtId="43" fontId="3" fillId="0" borderId="21" xfId="2" applyFont="1" applyFill="1" applyBorder="1" applyAlignment="1" applyProtection="1"/>
    <xf numFmtId="0" fontId="9" fillId="0" borderId="0" xfId="8" applyFont="1"/>
    <xf numFmtId="0" fontId="10" fillId="0" borderId="12" xfId="14" applyFont="1" applyBorder="1" applyAlignment="1">
      <alignment horizontal="center"/>
    </xf>
    <xf numFmtId="0" fontId="10" fillId="0" borderId="13" xfId="14" applyFont="1" applyBorder="1" applyAlignment="1">
      <alignment horizontal="center"/>
    </xf>
    <xf numFmtId="0" fontId="9" fillId="0" borderId="13" xfId="14" applyFont="1" applyBorder="1"/>
    <xf numFmtId="0" fontId="9" fillId="0" borderId="14" xfId="14" applyFont="1" applyBorder="1"/>
    <xf numFmtId="0" fontId="9" fillId="0" borderId="6" xfId="15" applyFont="1" applyBorder="1"/>
    <xf numFmtId="0" fontId="9" fillId="0" borderId="7" xfId="15" applyFont="1" applyBorder="1"/>
    <xf numFmtId="168" fontId="10" fillId="0" borderId="7" xfId="3" applyNumberFormat="1" applyFont="1" applyFill="1" applyBorder="1" applyAlignment="1">
      <alignment horizontal="center" vertical="top"/>
    </xf>
    <xf numFmtId="167" fontId="9" fillId="0" borderId="22" xfId="3" applyFont="1" applyFill="1" applyBorder="1"/>
    <xf numFmtId="0" fontId="10" fillId="0" borderId="8" xfId="15" applyFont="1" applyBorder="1"/>
    <xf numFmtId="0" fontId="9" fillId="0" borderId="0" xfId="15" applyFont="1"/>
    <xf numFmtId="168" fontId="9" fillId="0" borderId="0" xfId="3" applyNumberFormat="1" applyFont="1" applyFill="1" applyBorder="1"/>
    <xf numFmtId="167" fontId="9" fillId="0" borderId="9" xfId="3" applyFont="1" applyFill="1" applyBorder="1"/>
    <xf numFmtId="0" fontId="11" fillId="0" borderId="8" xfId="15" applyFont="1" applyBorder="1"/>
    <xf numFmtId="0" fontId="12" fillId="0" borderId="8" xfId="15" applyFont="1" applyBorder="1" applyAlignment="1">
      <alignment horizontal="left" vertical="center" indent="1"/>
    </xf>
    <xf numFmtId="0" fontId="9" fillId="0" borderId="8" xfId="15" applyFont="1" applyBorder="1"/>
    <xf numFmtId="0" fontId="11" fillId="0" borderId="10" xfId="15" applyFont="1" applyBorder="1"/>
    <xf numFmtId="0" fontId="9" fillId="0" borderId="5" xfId="15" applyFont="1" applyBorder="1"/>
    <xf numFmtId="168" fontId="9" fillId="0" borderId="5" xfId="3" applyNumberFormat="1" applyFont="1" applyFill="1" applyBorder="1"/>
    <xf numFmtId="167" fontId="9" fillId="0" borderId="11" xfId="3" applyFont="1" applyFill="1" applyBorder="1"/>
    <xf numFmtId="0" fontId="10" fillId="0" borderId="12" xfId="5" applyFont="1" applyBorder="1" applyAlignment="1">
      <alignment horizontal="center"/>
    </xf>
    <xf numFmtId="0" fontId="10" fillId="0" borderId="13" xfId="5" applyFont="1" applyBorder="1" applyAlignment="1">
      <alignment horizontal="center"/>
    </xf>
    <xf numFmtId="0" fontId="9" fillId="0" borderId="13" xfId="5" applyFont="1" applyBorder="1"/>
    <xf numFmtId="0" fontId="9" fillId="0" borderId="14" xfId="5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6" xfId="6" applyFont="1" applyBorder="1"/>
    <xf numFmtId="0" fontId="9" fillId="0" borderId="7" xfId="6" applyFont="1" applyBorder="1"/>
    <xf numFmtId="0" fontId="10" fillId="0" borderId="7" xfId="6" applyFont="1" applyBorder="1"/>
    <xf numFmtId="0" fontId="10" fillId="0" borderId="8" xfId="6" applyFont="1" applyBorder="1"/>
    <xf numFmtId="0" fontId="9" fillId="0" borderId="0" xfId="6" applyFont="1"/>
    <xf numFmtId="0" fontId="11" fillId="0" borderId="8" xfId="6" applyFont="1" applyBorder="1"/>
    <xf numFmtId="0" fontId="12" fillId="0" borderId="8" xfId="6" applyFont="1" applyBorder="1" applyAlignment="1">
      <alignment horizontal="left" vertical="center" indent="1"/>
    </xf>
    <xf numFmtId="0" fontId="9" fillId="0" borderId="8" xfId="6" applyFont="1" applyBorder="1"/>
    <xf numFmtId="0" fontId="9" fillId="0" borderId="10" xfId="6" applyFont="1" applyBorder="1"/>
    <xf numFmtId="0" fontId="9" fillId="0" borderId="5" xfId="6" applyFont="1" applyBorder="1"/>
    <xf numFmtId="0" fontId="10" fillId="0" borderId="12" xfId="7" applyFont="1" applyBorder="1" applyAlignment="1">
      <alignment horizontal="center"/>
    </xf>
    <xf numFmtId="0" fontId="10" fillId="0" borderId="13" xfId="7" applyFont="1" applyBorder="1" applyAlignment="1">
      <alignment horizontal="center"/>
    </xf>
    <xf numFmtId="0" fontId="9" fillId="0" borderId="13" xfId="7" applyFont="1" applyBorder="1"/>
    <xf numFmtId="0" fontId="9" fillId="0" borderId="14" xfId="7" applyFont="1" applyBorder="1"/>
    <xf numFmtId="0" fontId="7" fillId="2" borderId="54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8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2" fillId="0" borderId="56" xfId="0" applyFont="1" applyFill="1" applyBorder="1" applyAlignment="1">
      <alignment horizontal="right" vertical="top" wrapText="1"/>
    </xf>
    <xf numFmtId="0" fontId="12" fillId="0" borderId="57" xfId="0" applyFont="1" applyFill="1" applyBorder="1" applyAlignment="1">
      <alignment horizontal="right" vertical="top" wrapText="1"/>
    </xf>
    <xf numFmtId="0" fontId="2" fillId="0" borderId="6" xfId="0" applyFont="1" applyFill="1" applyBorder="1"/>
    <xf numFmtId="0" fontId="1" fillId="0" borderId="7" xfId="0" applyFont="1" applyFill="1" applyBorder="1"/>
    <xf numFmtId="168" fontId="1" fillId="0" borderId="7" xfId="3" applyNumberFormat="1" applyFont="1" applyFill="1" applyBorder="1"/>
    <xf numFmtId="167" fontId="1" fillId="0" borderId="7" xfId="3" applyFont="1" applyFill="1" applyBorder="1"/>
    <xf numFmtId="169" fontId="1" fillId="0" borderId="9" xfId="0" applyNumberFormat="1" applyFont="1" applyFill="1" applyBorder="1"/>
    <xf numFmtId="0" fontId="1" fillId="0" borderId="8" xfId="0" applyFont="1" applyFill="1" applyBorder="1"/>
    <xf numFmtId="167" fontId="1" fillId="0" borderId="0" xfId="3" applyFont="1" applyFill="1" applyBorder="1"/>
    <xf numFmtId="43" fontId="1" fillId="0" borderId="0" xfId="2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indent="5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168" fontId="1" fillId="0" borderId="1" xfId="1" applyNumberFormat="1" applyFont="1" applyFill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10" fontId="1" fillId="0" borderId="0" xfId="0" applyNumberFormat="1" applyFont="1" applyAlignment="1">
      <alignment horizontal="right" vertical="center"/>
    </xf>
    <xf numFmtId="10" fontId="1" fillId="0" borderId="1" xfId="16" applyNumberFormat="1" applyFont="1" applyFill="1" applyBorder="1" applyAlignment="1">
      <alignment horizontal="right" vertical="center"/>
    </xf>
    <xf numFmtId="0" fontId="9" fillId="0" borderId="1" xfId="0" applyFont="1" applyBorder="1"/>
    <xf numFmtId="10" fontId="1" fillId="0" borderId="1" xfId="0" applyNumberFormat="1" applyFont="1" applyBorder="1" applyAlignment="1">
      <alignment horizontal="right" vertical="center"/>
    </xf>
    <xf numFmtId="170" fontId="1" fillId="0" borderId="1" xfId="0" applyNumberFormat="1" applyFont="1" applyBorder="1"/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top" wrapText="1"/>
    </xf>
    <xf numFmtId="0" fontId="12" fillId="0" borderId="6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left" vertical="top" wrapText="1"/>
    </xf>
    <xf numFmtId="3" fontId="12" fillId="0" borderId="61" xfId="0" applyNumberFormat="1" applyFont="1" applyFill="1" applyBorder="1" applyAlignment="1">
      <alignment horizontal="right" vertical="top" wrapText="1"/>
    </xf>
    <xf numFmtId="164" fontId="12" fillId="0" borderId="56" xfId="0" applyNumberFormat="1" applyFont="1" applyFill="1" applyBorder="1" applyAlignment="1">
      <alignment horizontal="right" vertical="top" wrapText="1"/>
    </xf>
    <xf numFmtId="165" fontId="12" fillId="0" borderId="61" xfId="0" applyNumberFormat="1" applyFont="1" applyFill="1" applyBorder="1" applyAlignment="1">
      <alignment horizontal="right" vertical="top" wrapText="1"/>
    </xf>
    <xf numFmtId="0" fontId="12" fillId="0" borderId="56" xfId="0" applyFont="1" applyFill="1" applyBorder="1" applyAlignment="1">
      <alignment horizontal="right" vertical="top" wrapText="1"/>
    </xf>
    <xf numFmtId="0" fontId="12" fillId="0" borderId="57" xfId="0" applyFont="1" applyFill="1" applyBorder="1" applyAlignment="1">
      <alignment horizontal="right" vertical="top" wrapText="1"/>
    </xf>
    <xf numFmtId="164" fontId="8" fillId="0" borderId="62" xfId="0" applyNumberFormat="1" applyFont="1" applyFill="1" applyBorder="1" applyAlignment="1">
      <alignment horizontal="right" vertical="top" wrapText="1"/>
    </xf>
    <xf numFmtId="165" fontId="8" fillId="0" borderId="54" xfId="0" applyNumberFormat="1" applyFont="1" applyFill="1" applyBorder="1" applyAlignment="1">
      <alignment horizontal="right" vertical="top" wrapText="1"/>
    </xf>
    <xf numFmtId="0" fontId="8" fillId="0" borderId="54" xfId="0" applyFont="1" applyFill="1" applyBorder="1" applyAlignment="1">
      <alignment horizontal="right" vertical="top" wrapText="1"/>
    </xf>
    <xf numFmtId="0" fontId="8" fillId="0" borderId="63" xfId="0" applyFont="1" applyFill="1" applyBorder="1" applyAlignment="1">
      <alignment horizontal="right" vertical="top" wrapText="1"/>
    </xf>
    <xf numFmtId="0" fontId="8" fillId="0" borderId="64" xfId="0" applyFont="1" applyFill="1" applyBorder="1" applyAlignment="1">
      <alignment horizontal="left" vertical="top" wrapText="1"/>
    </xf>
    <xf numFmtId="0" fontId="12" fillId="0" borderId="54" xfId="0" applyFont="1" applyFill="1" applyBorder="1" applyAlignment="1">
      <alignment horizontal="left" vertical="top" wrapText="1"/>
    </xf>
    <xf numFmtId="0" fontId="12" fillId="0" borderId="65" xfId="0" applyFont="1" applyFill="1" applyBorder="1" applyAlignment="1">
      <alignment horizontal="left" vertical="top" wrapText="1"/>
    </xf>
    <xf numFmtId="166" fontId="12" fillId="0" borderId="56" xfId="0" applyNumberFormat="1" applyFont="1" applyFill="1" applyBorder="1" applyAlignment="1">
      <alignment horizontal="right" vertical="top" wrapText="1"/>
    </xf>
    <xf numFmtId="164" fontId="8" fillId="0" borderId="54" xfId="0" applyNumberFormat="1" applyFont="1" applyFill="1" applyBorder="1" applyAlignment="1">
      <alignment horizontal="right" vertical="top" wrapText="1"/>
    </xf>
    <xf numFmtId="0" fontId="8" fillId="0" borderId="66" xfId="0" applyFont="1" applyFill="1" applyBorder="1" applyAlignment="1">
      <alignment horizontal="left" vertical="top" wrapText="1"/>
    </xf>
    <xf numFmtId="0" fontId="12" fillId="0" borderId="67" xfId="0" applyFont="1" applyFill="1" applyBorder="1" applyAlignment="1">
      <alignment horizontal="left" vertical="top" wrapText="1"/>
    </xf>
    <xf numFmtId="164" fontId="8" fillId="0" borderId="68" xfId="0" applyNumberFormat="1" applyFont="1" applyFill="1" applyBorder="1" applyAlignment="1">
      <alignment horizontal="right" vertical="top" wrapText="1"/>
    </xf>
    <xf numFmtId="166" fontId="8" fillId="0" borderId="68" xfId="0" applyNumberFormat="1" applyFont="1" applyFill="1" applyBorder="1" applyAlignment="1">
      <alignment horizontal="right" vertical="top" wrapText="1"/>
    </xf>
    <xf numFmtId="0" fontId="8" fillId="0" borderId="69" xfId="0" applyFont="1" applyFill="1" applyBorder="1" applyAlignment="1">
      <alignment horizontal="right" vertical="top" wrapText="1"/>
    </xf>
    <xf numFmtId="0" fontId="8" fillId="0" borderId="7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10" applyFont="1"/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vertical="top"/>
    </xf>
    <xf numFmtId="0" fontId="1" fillId="0" borderId="1" xfId="8" applyFont="1" applyBorder="1" applyAlignment="1">
      <alignment horizontal="center"/>
    </xf>
    <xf numFmtId="0" fontId="1" fillId="0" borderId="0" xfId="8" applyFont="1"/>
    <xf numFmtId="0" fontId="1" fillId="0" borderId="0" xfId="0" applyFont="1" applyFill="1" applyAlignment="1">
      <alignment vertical="top"/>
    </xf>
    <xf numFmtId="0" fontId="1" fillId="0" borderId="8" xfId="9" applyBorder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8" xfId="0" applyFont="1" applyFill="1" applyBorder="1" applyAlignment="1">
      <alignment horizontal="left" vertical="top" indent="3"/>
    </xf>
    <xf numFmtId="167" fontId="1" fillId="0" borderId="0" xfId="3" applyFont="1" applyFill="1"/>
    <xf numFmtId="0" fontId="1" fillId="0" borderId="0" xfId="9" applyAlignment="1">
      <alignment vertical="top"/>
    </xf>
    <xf numFmtId="171" fontId="2" fillId="0" borderId="0" xfId="9" applyNumberFormat="1" applyFont="1"/>
    <xf numFmtId="0" fontId="2" fillId="0" borderId="8" xfId="9" applyFont="1" applyBorder="1" applyAlignment="1">
      <alignment vertical="top"/>
    </xf>
    <xf numFmtId="167" fontId="1" fillId="0" borderId="1" xfId="3" applyFont="1" applyFill="1" applyBorder="1"/>
    <xf numFmtId="167" fontId="1" fillId="0" borderId="25" xfId="3" applyFont="1" applyFill="1" applyBorder="1"/>
    <xf numFmtId="172" fontId="1" fillId="0" borderId="1" xfId="8" applyNumberFormat="1" applyFont="1" applyBorder="1"/>
    <xf numFmtId="0" fontId="1" fillId="0" borderId="1" xfId="9" applyBorder="1" applyAlignment="1">
      <alignment vertical="top"/>
    </xf>
    <xf numFmtId="10" fontId="1" fillId="0" borderId="0" xfId="17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8" xfId="0" applyFont="1" applyFill="1" applyBorder="1"/>
    <xf numFmtId="168" fontId="1" fillId="0" borderId="1" xfId="3" applyNumberFormat="1" applyFont="1" applyFill="1" applyBorder="1"/>
    <xf numFmtId="168" fontId="1" fillId="0" borderId="0" xfId="2" applyNumberFormat="1" applyFont="1" applyFill="1" applyBorder="1"/>
    <xf numFmtId="4" fontId="1" fillId="0" borderId="0" xfId="2" applyNumberFormat="1" applyFont="1" applyFill="1" applyBorder="1"/>
    <xf numFmtId="43" fontId="1" fillId="0" borderId="0" xfId="2" applyFont="1" applyFill="1" applyBorder="1"/>
    <xf numFmtId="0" fontId="1" fillId="0" borderId="8" xfId="2" applyNumberFormat="1" applyFont="1" applyFill="1" applyBorder="1" applyAlignment="1">
      <alignment horizontal="left"/>
    </xf>
    <xf numFmtId="0" fontId="1" fillId="0" borderId="0" xfId="2" applyNumberFormat="1" applyFont="1" applyFill="1" applyBorder="1" applyAlignment="1">
      <alignment horizontal="left"/>
    </xf>
    <xf numFmtId="175" fontId="1" fillId="0" borderId="0" xfId="2" applyNumberFormat="1" applyFont="1" applyFill="1" applyBorder="1"/>
    <xf numFmtId="10" fontId="1" fillId="0" borderId="1" xfId="16" applyNumberFormat="1" applyFont="1" applyFill="1" applyBorder="1" applyAlignment="1" applyProtection="1">
      <alignment vertical="top"/>
      <protection locked="0"/>
    </xf>
    <xf numFmtId="1" fontId="1" fillId="0" borderId="1" xfId="0" applyNumberFormat="1" applyFont="1" applyBorder="1" applyAlignment="1" applyProtection="1">
      <alignment vertical="top"/>
      <protection locked="0"/>
    </xf>
    <xf numFmtId="0" fontId="13" fillId="0" borderId="0" xfId="8" applyFont="1" applyAlignment="1">
      <alignment horizontal="justify" vertical="top" wrapText="1"/>
    </xf>
    <xf numFmtId="0" fontId="12" fillId="0" borderId="56" xfId="8" applyFont="1" applyBorder="1" applyAlignment="1">
      <alignment horizontal="right" vertical="top" wrapText="1"/>
    </xf>
    <xf numFmtId="0" fontId="12" fillId="0" borderId="57" xfId="8" applyFont="1" applyBorder="1" applyAlignment="1">
      <alignment horizontal="right" vertical="top" wrapText="1"/>
    </xf>
    <xf numFmtId="0" fontId="12" fillId="0" borderId="56" xfId="8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/>
    <xf numFmtId="10" fontId="1" fillId="0" borderId="0" xfId="16" applyNumberFormat="1" applyFont="1" applyFill="1"/>
    <xf numFmtId="2" fontId="1" fillId="0" borderId="1" xfId="0" applyNumberFormat="1" applyFont="1" applyBorder="1"/>
    <xf numFmtId="2" fontId="1" fillId="0" borderId="0" xfId="0" applyNumberFormat="1" applyFont="1"/>
    <xf numFmtId="10" fontId="1" fillId="0" borderId="1" xfId="16" applyNumberFormat="1" applyFont="1" applyFill="1" applyBorder="1"/>
    <xf numFmtId="0" fontId="9" fillId="0" borderId="0" xfId="8" applyFont="1" applyAlignment="1" applyProtection="1">
      <alignment wrapText="1"/>
      <protection locked="0"/>
    </xf>
    <xf numFmtId="0" fontId="8" fillId="0" borderId="0" xfId="8" applyFont="1" applyAlignment="1">
      <alignment horizontal="center" vertical="top" wrapText="1"/>
    </xf>
    <xf numFmtId="0" fontId="12" fillId="0" borderId="0" xfId="8" applyFont="1" applyAlignment="1">
      <alignment horizontal="left" vertical="top" wrapText="1"/>
    </xf>
    <xf numFmtId="0" fontId="8" fillId="0" borderId="58" xfId="8" applyFont="1" applyBorder="1" applyAlignment="1">
      <alignment horizontal="left" vertical="center" wrapText="1"/>
    </xf>
    <xf numFmtId="0" fontId="8" fillId="0" borderId="59" xfId="8" applyFont="1" applyBorder="1" applyAlignment="1">
      <alignment horizontal="left" vertical="center" wrapText="1"/>
    </xf>
    <xf numFmtId="0" fontId="8" fillId="0" borderId="59" xfId="8" applyFont="1" applyBorder="1" applyAlignment="1">
      <alignment horizontal="center" vertical="center" wrapText="1"/>
    </xf>
    <xf numFmtId="0" fontId="8" fillId="0" borderId="60" xfId="8" applyFont="1" applyBorder="1" applyAlignment="1">
      <alignment horizontal="center" vertical="center" wrapText="1"/>
    </xf>
    <xf numFmtId="0" fontId="8" fillId="0" borderId="55" xfId="8" applyFont="1" applyBorder="1" applyAlignment="1">
      <alignment horizontal="left" vertical="top" wrapText="1"/>
    </xf>
    <xf numFmtId="0" fontId="12" fillId="0" borderId="61" xfId="8" applyFont="1" applyBorder="1" applyAlignment="1">
      <alignment horizontal="left" vertical="top" wrapText="1"/>
    </xf>
    <xf numFmtId="0" fontId="13" fillId="0" borderId="0" xfId="8" applyFont="1" applyAlignment="1">
      <alignment horizontal="left" vertical="top" wrapText="1"/>
    </xf>
    <xf numFmtId="0" fontId="12" fillId="0" borderId="55" xfId="8" applyFont="1" applyBorder="1" applyAlignment="1">
      <alignment horizontal="left" vertical="top" wrapText="1"/>
    </xf>
    <xf numFmtId="3" fontId="12" fillId="0" borderId="61" xfId="8" applyNumberFormat="1" applyFont="1" applyBorder="1" applyAlignment="1">
      <alignment horizontal="right" vertical="top" wrapText="1"/>
    </xf>
    <xf numFmtId="164" fontId="12" fillId="0" borderId="56" xfId="8" applyNumberFormat="1" applyFont="1" applyBorder="1" applyAlignment="1">
      <alignment horizontal="right" vertical="top" wrapText="1"/>
    </xf>
    <xf numFmtId="165" fontId="12" fillId="0" borderId="61" xfId="8" applyNumberFormat="1" applyFont="1" applyBorder="1" applyAlignment="1">
      <alignment horizontal="right" vertical="top" wrapText="1"/>
    </xf>
    <xf numFmtId="166" fontId="12" fillId="0" borderId="56" xfId="8" applyNumberFormat="1" applyFont="1" applyBorder="1" applyAlignment="1">
      <alignment horizontal="right" vertical="top" wrapText="1"/>
    </xf>
    <xf numFmtId="164" fontId="8" fillId="0" borderId="62" xfId="8" applyNumberFormat="1" applyFont="1" applyBorder="1" applyAlignment="1">
      <alignment horizontal="right" vertical="top" wrapText="1"/>
    </xf>
    <xf numFmtId="165" fontId="8" fillId="0" borderId="54" xfId="8" applyNumberFormat="1" applyFont="1" applyBorder="1" applyAlignment="1">
      <alignment horizontal="right" vertical="top" wrapText="1"/>
    </xf>
    <xf numFmtId="0" fontId="8" fillId="0" borderId="54" xfId="8" applyFont="1" applyBorder="1" applyAlignment="1">
      <alignment horizontal="right" vertical="top" wrapText="1"/>
    </xf>
    <xf numFmtId="0" fontId="8" fillId="0" borderId="63" xfId="8" applyFont="1" applyBorder="1" applyAlignment="1">
      <alignment horizontal="right" vertical="top" wrapText="1"/>
    </xf>
    <xf numFmtId="0" fontId="8" fillId="0" borderId="64" xfId="8" applyFont="1" applyBorder="1" applyAlignment="1">
      <alignment horizontal="left" vertical="top" wrapText="1"/>
    </xf>
    <xf numFmtId="0" fontId="12" fillId="0" borderId="54" xfId="8" applyFont="1" applyBorder="1" applyAlignment="1">
      <alignment horizontal="left" vertical="top" wrapText="1"/>
    </xf>
    <xf numFmtId="0" fontId="12" fillId="0" borderId="65" xfId="8" applyFont="1" applyBorder="1" applyAlignment="1">
      <alignment horizontal="left" vertical="top" wrapText="1"/>
    </xf>
    <xf numFmtId="0" fontId="8" fillId="0" borderId="56" xfId="8" applyFont="1" applyBorder="1" applyAlignment="1">
      <alignment horizontal="left" vertical="top" wrapText="1"/>
    </xf>
    <xf numFmtId="164" fontId="8" fillId="0" borderId="54" xfId="8" applyNumberFormat="1" applyFont="1" applyBorder="1" applyAlignment="1">
      <alignment horizontal="right" vertical="top" wrapText="1"/>
    </xf>
    <xf numFmtId="0" fontId="8" fillId="0" borderId="66" xfId="8" applyFont="1" applyBorder="1" applyAlignment="1">
      <alignment horizontal="left" vertical="top" wrapText="1"/>
    </xf>
    <xf numFmtId="0" fontId="12" fillId="0" borderId="67" xfId="8" applyFont="1" applyBorder="1" applyAlignment="1">
      <alignment horizontal="left" vertical="top" wrapText="1"/>
    </xf>
    <xf numFmtId="164" fontId="8" fillId="0" borderId="68" xfId="8" applyNumberFormat="1" applyFont="1" applyBorder="1" applyAlignment="1">
      <alignment horizontal="right" vertical="top" wrapText="1"/>
    </xf>
    <xf numFmtId="166" fontId="8" fillId="0" borderId="68" xfId="8" applyNumberFormat="1" applyFont="1" applyBorder="1" applyAlignment="1">
      <alignment horizontal="right" vertical="top" wrapText="1"/>
    </xf>
    <xf numFmtId="0" fontId="8" fillId="0" borderId="69" xfId="8" applyFont="1" applyBorder="1" applyAlignment="1">
      <alignment horizontal="right" vertical="top" wrapText="1"/>
    </xf>
    <xf numFmtId="0" fontId="8" fillId="0" borderId="70" xfId="8" applyFont="1" applyBorder="1" applyAlignment="1">
      <alignment horizontal="right" vertical="top" wrapText="1"/>
    </xf>
    <xf numFmtId="0" fontId="8" fillId="0" borderId="6" xfId="8" applyFont="1" applyBorder="1" applyAlignment="1">
      <alignment horizontal="left" vertical="top" wrapText="1"/>
    </xf>
    <xf numFmtId="0" fontId="9" fillId="0" borderId="7" xfId="8" applyFont="1" applyBorder="1" applyAlignment="1" applyProtection="1">
      <alignment wrapText="1"/>
      <protection locked="0"/>
    </xf>
    <xf numFmtId="0" fontId="9" fillId="0" borderId="22" xfId="8" applyFont="1" applyBorder="1" applyAlignment="1" applyProtection="1">
      <alignment wrapText="1"/>
      <protection locked="0"/>
    </xf>
    <xf numFmtId="0" fontId="8" fillId="0" borderId="8" xfId="8" applyFont="1" applyBorder="1" applyAlignment="1">
      <alignment horizontal="left" vertical="top" wrapText="1"/>
    </xf>
    <xf numFmtId="0" fontId="9" fillId="0" borderId="9" xfId="8" applyFont="1" applyBorder="1" applyAlignment="1" applyProtection="1">
      <alignment wrapText="1"/>
      <protection locked="0"/>
    </xf>
    <xf numFmtId="0" fontId="8" fillId="0" borderId="10" xfId="8" applyFont="1" applyBorder="1" applyAlignment="1">
      <alignment horizontal="left" vertical="top" wrapText="1"/>
    </xf>
    <xf numFmtId="0" fontId="9" fillId="0" borderId="5" xfId="8" applyFont="1" applyBorder="1" applyAlignment="1" applyProtection="1">
      <alignment wrapText="1"/>
      <protection locked="0"/>
    </xf>
    <xf numFmtId="0" fontId="9" fillId="0" borderId="11" xfId="8" applyFont="1" applyBorder="1" applyAlignment="1" applyProtection="1">
      <alignment wrapText="1"/>
      <protection locked="0"/>
    </xf>
    <xf numFmtId="0" fontId="15" fillId="0" borderId="0" xfId="8" applyFont="1"/>
    <xf numFmtId="0" fontId="2" fillId="0" borderId="6" xfId="8" applyFont="1" applyBorder="1"/>
    <xf numFmtId="0" fontId="2" fillId="0" borderId="7" xfId="8" applyFont="1" applyBorder="1"/>
    <xf numFmtId="168" fontId="2" fillId="0" borderId="7" xfId="2" applyNumberFormat="1" applyFont="1" applyFill="1" applyBorder="1"/>
    <xf numFmtId="167" fontId="2" fillId="0" borderId="7" xfId="3" applyFont="1" applyFill="1" applyBorder="1" applyAlignment="1">
      <alignment horizontal="right"/>
    </xf>
    <xf numFmtId="169" fontId="1" fillId="0" borderId="22" xfId="8" applyNumberFormat="1" applyFont="1" applyBorder="1"/>
    <xf numFmtId="170" fontId="1" fillId="0" borderId="0" xfId="8" applyNumberFormat="1" applyFont="1"/>
    <xf numFmtId="0" fontId="1" fillId="0" borderId="8" xfId="8" applyFont="1" applyBorder="1"/>
    <xf numFmtId="169" fontId="1" fillId="0" borderId="9" xfId="8" applyNumberFormat="1" applyFont="1" applyBorder="1"/>
    <xf numFmtId="0" fontId="1" fillId="0" borderId="1" xfId="8" applyFont="1" applyBorder="1" applyAlignment="1">
      <alignment horizontal="center" vertical="center"/>
    </xf>
    <xf numFmtId="0" fontId="1" fillId="0" borderId="1" xfId="8" applyFont="1" applyBorder="1" applyAlignment="1">
      <alignment horizontal="center" vertical="center" wrapText="1"/>
    </xf>
    <xf numFmtId="0" fontId="1" fillId="0" borderId="23" xfId="8" applyFont="1" applyBorder="1" applyAlignment="1">
      <alignment horizontal="center" vertical="center"/>
    </xf>
    <xf numFmtId="0" fontId="1" fillId="0" borderId="8" xfId="8" applyFont="1" applyBorder="1" applyAlignment="1">
      <alignment horizontal="left" vertical="top"/>
    </xf>
    <xf numFmtId="0" fontId="1" fillId="0" borderId="0" xfId="8" applyFont="1" applyAlignment="1">
      <alignment vertical="center"/>
    </xf>
    <xf numFmtId="0" fontId="1" fillId="0" borderId="8" xfId="8" applyFont="1" applyBorder="1" applyAlignment="1">
      <alignment vertical="top"/>
    </xf>
    <xf numFmtId="0" fontId="1" fillId="0" borderId="23" xfId="8" applyFont="1" applyBorder="1"/>
    <xf numFmtId="0" fontId="1" fillId="0" borderId="1" xfId="8" applyFont="1" applyBorder="1"/>
    <xf numFmtId="170" fontId="1" fillId="0" borderId="1" xfId="8" applyNumberFormat="1" applyFont="1" applyBorder="1"/>
    <xf numFmtId="0" fontId="1" fillId="0" borderId="0" xfId="8" applyFont="1" applyAlignment="1">
      <alignment vertical="top"/>
    </xf>
    <xf numFmtId="0" fontId="1" fillId="0" borderId="23" xfId="8" applyFont="1" applyBorder="1" applyAlignment="1">
      <alignment horizontal="center" vertical="top"/>
    </xf>
    <xf numFmtId="0" fontId="1" fillId="0" borderId="1" xfId="8" applyFont="1" applyBorder="1" applyAlignment="1">
      <alignment horizontal="center" vertical="top" wrapText="1"/>
    </xf>
    <xf numFmtId="0" fontId="1" fillId="0" borderId="0" xfId="8" applyFont="1" applyAlignment="1">
      <alignment horizontal="center"/>
    </xf>
    <xf numFmtId="169" fontId="1" fillId="0" borderId="9" xfId="8" applyNumberFormat="1" applyFont="1" applyBorder="1" applyAlignment="1">
      <alignment horizontal="center"/>
    </xf>
    <xf numFmtId="177" fontId="1" fillId="0" borderId="23" xfId="8" quotePrefix="1" applyNumberFormat="1" applyFont="1" applyBorder="1" applyAlignment="1">
      <alignment horizontal="center" vertical="top"/>
    </xf>
    <xf numFmtId="0" fontId="1" fillId="0" borderId="1" xfId="8" applyFont="1" applyBorder="1" applyAlignment="1">
      <alignment vertical="top" wrapText="1"/>
    </xf>
    <xf numFmtId="178" fontId="1" fillId="0" borderId="1" xfId="8" applyNumberFormat="1" applyFont="1" applyBorder="1"/>
    <xf numFmtId="15" fontId="1" fillId="0" borderId="8" xfId="8" applyNumberFormat="1" applyFont="1" applyBorder="1" applyAlignment="1">
      <alignment horizontal="center" vertical="top"/>
    </xf>
    <xf numFmtId="15" fontId="1" fillId="0" borderId="23" xfId="8" applyNumberFormat="1" applyFont="1" applyBorder="1" applyAlignment="1">
      <alignment horizontal="center" vertical="top"/>
    </xf>
    <xf numFmtId="167" fontId="1" fillId="0" borderId="0" xfId="3" applyFont="1" applyFill="1" applyBorder="1" applyAlignment="1">
      <alignment horizontal="center"/>
    </xf>
    <xf numFmtId="177" fontId="1" fillId="0" borderId="8" xfId="8" quotePrefix="1" applyNumberFormat="1" applyFont="1" applyBorder="1" applyAlignment="1">
      <alignment horizontal="center" vertical="top"/>
    </xf>
    <xf numFmtId="177" fontId="1" fillId="0" borderId="23" xfId="8" applyNumberFormat="1" applyFont="1" applyBorder="1" applyAlignment="1">
      <alignment horizontal="center" vertical="top"/>
    </xf>
    <xf numFmtId="177" fontId="1" fillId="0" borderId="8" xfId="8" applyNumberFormat="1" applyFont="1" applyBorder="1" applyAlignment="1">
      <alignment horizontal="center" vertical="top"/>
    </xf>
    <xf numFmtId="0" fontId="1" fillId="0" borderId="0" xfId="8" applyFont="1" applyAlignment="1">
      <alignment vertical="top" wrapText="1"/>
    </xf>
    <xf numFmtId="177" fontId="1" fillId="0" borderId="26" xfId="8" applyNumberFormat="1" applyFont="1" applyBorder="1" applyAlignment="1">
      <alignment horizontal="center" vertical="top"/>
    </xf>
    <xf numFmtId="0" fontId="1" fillId="0" borderId="27" xfId="8" applyFont="1" applyBorder="1" applyAlignment="1">
      <alignment vertical="top" wrapText="1"/>
    </xf>
    <xf numFmtId="178" fontId="1" fillId="0" borderId="27" xfId="8" applyNumberFormat="1" applyFont="1" applyBorder="1"/>
    <xf numFmtId="0" fontId="1" fillId="0" borderId="8" xfId="8" applyFont="1" applyBorder="1" applyAlignment="1">
      <alignment horizontal="left" vertical="top" indent="3"/>
    </xf>
    <xf numFmtId="0" fontId="1" fillId="0" borderId="28" xfId="8" applyFont="1" applyBorder="1" applyAlignment="1">
      <alignment vertical="top"/>
    </xf>
    <xf numFmtId="0" fontId="1" fillId="0" borderId="29" xfId="8" applyFont="1" applyBorder="1" applyAlignment="1">
      <alignment vertical="top"/>
    </xf>
    <xf numFmtId="4" fontId="1" fillId="0" borderId="1" xfId="17" applyNumberFormat="1" applyFont="1" applyFill="1" applyBorder="1"/>
    <xf numFmtId="43" fontId="1" fillId="0" borderId="1" xfId="4" applyFont="1" applyFill="1" applyBorder="1"/>
    <xf numFmtId="43" fontId="1" fillId="0" borderId="1" xfId="17" applyNumberFormat="1" applyFont="1" applyFill="1" applyBorder="1"/>
    <xf numFmtId="0" fontId="1" fillId="0" borderId="30" xfId="8" applyFont="1" applyBorder="1" applyAlignment="1">
      <alignment vertical="top"/>
    </xf>
    <xf numFmtId="0" fontId="1" fillId="0" borderId="31" xfId="8" applyFont="1" applyBorder="1" applyAlignment="1">
      <alignment vertical="top"/>
    </xf>
    <xf numFmtId="0" fontId="1" fillId="0" borderId="24" xfId="9" applyBorder="1"/>
    <xf numFmtId="0" fontId="1" fillId="0" borderId="32" xfId="9" applyBorder="1"/>
    <xf numFmtId="0" fontId="1" fillId="0" borderId="0" xfId="9"/>
    <xf numFmtId="169" fontId="1" fillId="0" borderId="0" xfId="8" applyNumberFormat="1" applyFont="1"/>
    <xf numFmtId="169" fontId="1" fillId="0" borderId="22" xfId="0" applyNumberFormat="1" applyFont="1" applyFill="1" applyBorder="1"/>
    <xf numFmtId="171" fontId="1" fillId="0" borderId="1" xfId="0" applyNumberFormat="1" applyFont="1" applyFill="1" applyBorder="1"/>
    <xf numFmtId="0" fontId="1" fillId="0" borderId="10" xfId="9" applyBorder="1"/>
    <xf numFmtId="0" fontId="1" fillId="0" borderId="5" xfId="9" applyBorder="1"/>
    <xf numFmtId="4" fontId="1" fillId="0" borderId="5" xfId="9" applyNumberFormat="1" applyBorder="1"/>
    <xf numFmtId="0" fontId="2" fillId="0" borderId="5" xfId="9" applyFont="1" applyBorder="1"/>
    <xf numFmtId="169" fontId="1" fillId="0" borderId="11" xfId="0" applyNumberFormat="1" applyFont="1" applyFill="1" applyBorder="1"/>
    <xf numFmtId="10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2" fillId="0" borderId="64" xfId="8" applyFont="1" applyBorder="1" applyAlignment="1">
      <alignment horizontal="left" vertical="top" wrapText="1"/>
    </xf>
    <xf numFmtId="0" fontId="1" fillId="0" borderId="65" xfId="8" applyFont="1" applyBorder="1" applyAlignment="1">
      <alignment horizontal="left" vertical="top" wrapText="1"/>
    </xf>
    <xf numFmtId="0" fontId="1" fillId="0" borderId="54" xfId="8" applyFont="1" applyBorder="1" applyAlignment="1">
      <alignment horizontal="left" vertical="top" wrapText="1"/>
    </xf>
    <xf numFmtId="0" fontId="8" fillId="0" borderId="62" xfId="8" applyFont="1" applyBorder="1" applyAlignment="1">
      <alignment horizontal="right" vertical="top" wrapText="1"/>
    </xf>
    <xf numFmtId="0" fontId="1" fillId="0" borderId="64" xfId="8" applyFont="1" applyBorder="1" applyAlignment="1">
      <alignment horizontal="left" vertical="top" wrapText="1"/>
    </xf>
    <xf numFmtId="0" fontId="1" fillId="0" borderId="33" xfId="8" applyFont="1" applyBorder="1" applyAlignment="1">
      <alignment horizontal="center" vertical="center" wrapText="1"/>
    </xf>
    <xf numFmtId="0" fontId="1" fillId="0" borderId="4" xfId="8" applyFont="1" applyBorder="1" applyAlignment="1">
      <alignment horizontal="center" vertical="center" wrapText="1"/>
    </xf>
    <xf numFmtId="0" fontId="1" fillId="0" borderId="25" xfId="8" applyFont="1" applyBorder="1" applyAlignment="1">
      <alignment horizontal="center" vertical="center" wrapText="1"/>
    </xf>
    <xf numFmtId="0" fontId="1" fillId="0" borderId="34" xfId="8" applyFont="1" applyBorder="1" applyAlignment="1">
      <alignment vertical="center"/>
    </xf>
    <xf numFmtId="0" fontId="1" fillId="0" borderId="35" xfId="8" applyFont="1" applyBorder="1" applyAlignment="1">
      <alignment horizontal="center" vertical="center"/>
    </xf>
    <xf numFmtId="0" fontId="1" fillId="0" borderId="36" xfId="8" applyFont="1" applyBorder="1" applyAlignment="1">
      <alignment horizontal="center" vertical="center"/>
    </xf>
    <xf numFmtId="0" fontId="1" fillId="0" borderId="37" xfId="8" applyFont="1" applyBorder="1"/>
    <xf numFmtId="0" fontId="1" fillId="0" borderId="33" xfId="8" applyFont="1" applyBorder="1" applyAlignment="1">
      <alignment horizontal="center"/>
    </xf>
    <xf numFmtId="0" fontId="1" fillId="0" borderId="4" xfId="8" applyFont="1" applyBorder="1" applyAlignment="1">
      <alignment horizontal="center"/>
    </xf>
    <xf numFmtId="0" fontId="1" fillId="0" borderId="25" xfId="8" applyFont="1" applyBorder="1"/>
    <xf numFmtId="170" fontId="1" fillId="0" borderId="25" xfId="8" applyNumberFormat="1" applyFont="1" applyBorder="1"/>
    <xf numFmtId="173" fontId="1" fillId="0" borderId="0" xfId="3" applyNumberFormat="1" applyFont="1" applyFill="1" applyBorder="1"/>
    <xf numFmtId="0" fontId="1" fillId="0" borderId="34" xfId="8" applyFont="1" applyBorder="1"/>
    <xf numFmtId="170" fontId="1" fillId="0" borderId="36" xfId="8" applyNumberFormat="1" applyFont="1" applyBorder="1"/>
    <xf numFmtId="178" fontId="1" fillId="0" borderId="0" xfId="8" applyNumberFormat="1" applyFont="1"/>
    <xf numFmtId="0" fontId="1" fillId="0" borderId="37" xfId="8" applyFont="1" applyBorder="1" applyAlignment="1">
      <alignment vertical="top"/>
    </xf>
    <xf numFmtId="0" fontId="1" fillId="0" borderId="33" xfId="8" applyFont="1" applyBorder="1" applyAlignment="1">
      <alignment vertical="top"/>
    </xf>
    <xf numFmtId="167" fontId="1" fillId="0" borderId="4" xfId="3" applyFont="1" applyFill="1" applyBorder="1"/>
    <xf numFmtId="0" fontId="1" fillId="0" borderId="23" xfId="8" applyFont="1" applyBorder="1" applyAlignment="1">
      <alignment vertical="top"/>
    </xf>
    <xf numFmtId="0" fontId="1" fillId="0" borderId="1" xfId="8" applyFont="1" applyBorder="1" applyAlignment="1">
      <alignment vertical="top"/>
    </xf>
    <xf numFmtId="2" fontId="1" fillId="0" borderId="0" xfId="3" applyNumberFormat="1" applyFont="1" applyFill="1" applyBorder="1"/>
    <xf numFmtId="2" fontId="1" fillId="0" borderId="0" xfId="17" applyNumberFormat="1" applyFont="1" applyFill="1" applyBorder="1"/>
    <xf numFmtId="0" fontId="1" fillId="0" borderId="34" xfId="8" applyFont="1" applyBorder="1" applyAlignment="1">
      <alignment vertical="top"/>
    </xf>
    <xf numFmtId="0" fontId="1" fillId="0" borderId="35" xfId="8" applyFont="1" applyBorder="1" applyAlignment="1">
      <alignment vertical="top"/>
    </xf>
    <xf numFmtId="167" fontId="1" fillId="0" borderId="36" xfId="3" applyFont="1" applyFill="1" applyBorder="1"/>
    <xf numFmtId="43" fontId="1" fillId="0" borderId="0" xfId="17" applyNumberFormat="1" applyFont="1" applyFill="1" applyBorder="1"/>
    <xf numFmtId="0" fontId="1" fillId="0" borderId="1" xfId="9" applyBorder="1"/>
    <xf numFmtId="10" fontId="1" fillId="0" borderId="0" xfId="3" applyNumberFormat="1" applyFont="1" applyFill="1" applyBorder="1"/>
    <xf numFmtId="165" fontId="1" fillId="0" borderId="0" xfId="3" applyNumberFormat="1" applyFont="1" applyFill="1" applyBorder="1"/>
    <xf numFmtId="169" fontId="1" fillId="0" borderId="38" xfId="8" applyNumberFormat="1" applyFont="1" applyBorder="1"/>
    <xf numFmtId="43" fontId="9" fillId="0" borderId="38" xfId="8" applyNumberFormat="1" applyFont="1" applyBorder="1"/>
    <xf numFmtId="169" fontId="1" fillId="0" borderId="11" xfId="8" applyNumberFormat="1" applyFont="1" applyBorder="1"/>
    <xf numFmtId="0" fontId="1" fillId="0" borderId="6" xfId="8" applyFont="1" applyBorder="1" applyAlignment="1">
      <alignment vertical="top"/>
    </xf>
    <xf numFmtId="0" fontId="1" fillId="0" borderId="7" xfId="9" applyBorder="1"/>
    <xf numFmtId="10" fontId="1" fillId="0" borderId="7" xfId="17" applyNumberFormat="1" applyFont="1" applyFill="1" applyBorder="1"/>
    <xf numFmtId="0" fontId="2" fillId="0" borderId="23" xfId="8" applyFont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0" fontId="1" fillId="0" borderId="23" xfId="9" applyBorder="1" applyAlignment="1">
      <alignment vertical="top"/>
    </xf>
    <xf numFmtId="175" fontId="1" fillId="0" borderId="1" xfId="2" applyNumberFormat="1" applyFont="1" applyFill="1" applyBorder="1"/>
    <xf numFmtId="168" fontId="1" fillId="0" borderId="1" xfId="2" applyNumberFormat="1" applyFont="1" applyFill="1" applyBorder="1"/>
    <xf numFmtId="0" fontId="9" fillId="0" borderId="0" xfId="10" applyFont="1"/>
    <xf numFmtId="0" fontId="2" fillId="0" borderId="8" xfId="8" applyFont="1" applyBorder="1"/>
    <xf numFmtId="0" fontId="2" fillId="0" borderId="0" xfId="8" applyFont="1"/>
    <xf numFmtId="0" fontId="10" fillId="0" borderId="0" xfId="8" applyFont="1"/>
    <xf numFmtId="168" fontId="9" fillId="0" borderId="0" xfId="10" applyNumberFormat="1" applyFont="1"/>
    <xf numFmtId="167" fontId="9" fillId="0" borderId="0" xfId="10" applyNumberFormat="1" applyFont="1"/>
    <xf numFmtId="4" fontId="1" fillId="0" borderId="0" xfId="8" applyNumberFormat="1" applyFont="1"/>
    <xf numFmtId="176" fontId="1" fillId="0" borderId="0" xfId="8" applyNumberFormat="1" applyFont="1"/>
    <xf numFmtId="0" fontId="2" fillId="0" borderId="1" xfId="8" applyFont="1" applyBorder="1" applyAlignment="1">
      <alignment horizontal="center" vertical="top" wrapText="1"/>
    </xf>
    <xf numFmtId="0" fontId="1" fillId="0" borderId="8" xfId="8" applyFont="1" applyBorder="1" applyAlignment="1">
      <alignment horizontal="left"/>
    </xf>
    <xf numFmtId="0" fontId="1" fillId="0" borderId="0" xfId="8" applyFont="1" applyAlignment="1">
      <alignment horizontal="left"/>
    </xf>
    <xf numFmtId="0" fontId="2" fillId="0" borderId="23" xfId="8" applyFont="1" applyBorder="1"/>
    <xf numFmtId="0" fontId="2" fillId="0" borderId="1" xfId="8" applyFont="1" applyBorder="1"/>
    <xf numFmtId="3" fontId="1" fillId="0" borderId="1" xfId="8" applyNumberFormat="1" applyFont="1" applyBorder="1"/>
    <xf numFmtId="0" fontId="2" fillId="0" borderId="10" xfId="8" applyFont="1" applyBorder="1"/>
    <xf numFmtId="0" fontId="1" fillId="0" borderId="5" xfId="8" applyFont="1" applyBorder="1"/>
    <xf numFmtId="1" fontId="9" fillId="0" borderId="1" xfId="0" applyNumberFormat="1" applyFont="1" applyBorder="1" applyAlignment="1" applyProtection="1">
      <alignment vertical="top"/>
      <protection locked="0"/>
    </xf>
    <xf numFmtId="10" fontId="9" fillId="0" borderId="1" xfId="16" applyNumberFormat="1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2" fillId="0" borderId="61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right" vertical="top" wrapText="1"/>
    </xf>
    <xf numFmtId="0" fontId="12" fillId="0" borderId="57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3" fontId="12" fillId="0" borderId="61" xfId="0" applyNumberFormat="1" applyFont="1" applyBorder="1" applyAlignment="1">
      <alignment horizontal="right" vertical="top" wrapText="1"/>
    </xf>
    <xf numFmtId="164" fontId="12" fillId="0" borderId="56" xfId="0" applyNumberFormat="1" applyFont="1" applyBorder="1" applyAlignment="1">
      <alignment horizontal="right" vertical="top" wrapText="1"/>
    </xf>
    <xf numFmtId="165" fontId="12" fillId="0" borderId="61" xfId="0" applyNumberFormat="1" applyFont="1" applyBorder="1" applyAlignment="1">
      <alignment horizontal="right" vertical="top" wrapText="1"/>
    </xf>
    <xf numFmtId="164" fontId="8" fillId="0" borderId="62" xfId="0" applyNumberFormat="1" applyFont="1" applyBorder="1" applyAlignment="1">
      <alignment horizontal="right" vertical="top" wrapText="1"/>
    </xf>
    <xf numFmtId="165" fontId="8" fillId="0" borderId="54" xfId="0" applyNumberFormat="1" applyFont="1" applyBorder="1" applyAlignment="1">
      <alignment horizontal="right" vertical="top" wrapText="1"/>
    </xf>
    <xf numFmtId="0" fontId="8" fillId="0" borderId="54" xfId="0" applyFont="1" applyBorder="1" applyAlignment="1">
      <alignment horizontal="right" vertical="top" wrapText="1"/>
    </xf>
    <xf numFmtId="0" fontId="8" fillId="0" borderId="63" xfId="0" applyFont="1" applyBorder="1" applyAlignment="1">
      <alignment horizontal="right" vertical="top" wrapText="1"/>
    </xf>
    <xf numFmtId="0" fontId="8" fillId="0" borderId="64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2" fillId="0" borderId="65" xfId="0" applyFont="1" applyBorder="1" applyAlignment="1">
      <alignment horizontal="left" vertical="top" wrapText="1"/>
    </xf>
    <xf numFmtId="166" fontId="12" fillId="0" borderId="56" xfId="0" applyNumberFormat="1" applyFont="1" applyBorder="1" applyAlignment="1">
      <alignment horizontal="right" vertical="top" wrapText="1"/>
    </xf>
    <xf numFmtId="0" fontId="8" fillId="0" borderId="56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164" fontId="8" fillId="0" borderId="54" xfId="0" applyNumberFormat="1" applyFont="1" applyBorder="1" applyAlignment="1">
      <alignment horizontal="right" vertical="top" wrapText="1"/>
    </xf>
    <xf numFmtId="0" fontId="8" fillId="0" borderId="66" xfId="0" applyFont="1" applyBorder="1" applyAlignment="1">
      <alignment horizontal="left" vertical="top" wrapText="1"/>
    </xf>
    <xf numFmtId="0" fontId="12" fillId="0" borderId="67" xfId="0" applyFont="1" applyBorder="1" applyAlignment="1">
      <alignment horizontal="left" vertical="top" wrapText="1"/>
    </xf>
    <xf numFmtId="164" fontId="8" fillId="0" borderId="68" xfId="0" applyNumberFormat="1" applyFont="1" applyBorder="1" applyAlignment="1">
      <alignment horizontal="right" vertical="top" wrapText="1"/>
    </xf>
    <xf numFmtId="166" fontId="8" fillId="0" borderId="68" xfId="0" applyNumberFormat="1" applyFont="1" applyBorder="1" applyAlignment="1">
      <alignment horizontal="right" vertical="top" wrapText="1"/>
    </xf>
    <xf numFmtId="0" fontId="8" fillId="0" borderId="69" xfId="0" applyFont="1" applyBorder="1" applyAlignment="1">
      <alignment horizontal="right" vertical="top" wrapText="1"/>
    </xf>
    <xf numFmtId="0" fontId="8" fillId="0" borderId="70" xfId="0" applyFont="1" applyBorder="1" applyAlignment="1">
      <alignment horizontal="right" vertical="top" wrapText="1"/>
    </xf>
    <xf numFmtId="0" fontId="10" fillId="0" borderId="0" xfId="0" applyFont="1" applyAlignment="1" applyProtection="1">
      <alignment wrapText="1"/>
      <protection locked="0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right" vertical="top" wrapText="1"/>
    </xf>
    <xf numFmtId="0" fontId="10" fillId="0" borderId="0" xfId="0" applyFont="1"/>
    <xf numFmtId="0" fontId="8" fillId="0" borderId="74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wrapText="1"/>
      <protection locked="0"/>
    </xf>
    <xf numFmtId="0" fontId="12" fillId="0" borderId="75" xfId="0" applyFont="1" applyBorder="1" applyAlignment="1">
      <alignment horizontal="right" vertical="top" wrapText="1"/>
    </xf>
    <xf numFmtId="0" fontId="12" fillId="0" borderId="74" xfId="0" applyFont="1" applyBorder="1" applyAlignment="1">
      <alignment horizontal="left" vertical="top" wrapText="1"/>
    </xf>
    <xf numFmtId="0" fontId="1" fillId="0" borderId="1" xfId="9" applyFill="1" applyBorder="1" applyAlignment="1">
      <alignment vertical="top"/>
    </xf>
    <xf numFmtId="165" fontId="12" fillId="0" borderId="56" xfId="0" applyNumberFormat="1" applyFont="1" applyBorder="1" applyAlignment="1">
      <alignment horizontal="right" vertical="top" wrapText="1"/>
    </xf>
    <xf numFmtId="0" fontId="12" fillId="0" borderId="61" xfId="0" applyFont="1" applyBorder="1" applyAlignment="1">
      <alignment horizontal="right" vertical="top" wrapText="1"/>
    </xf>
    <xf numFmtId="0" fontId="8" fillId="0" borderId="76" xfId="0" applyFont="1" applyBorder="1" applyAlignment="1">
      <alignment horizontal="right" vertical="top" wrapText="1"/>
    </xf>
    <xf numFmtId="0" fontId="15" fillId="0" borderId="0" xfId="0" applyFont="1" applyBorder="1" applyAlignment="1" applyProtection="1">
      <alignment wrapText="1"/>
      <protection locked="0"/>
    </xf>
    <xf numFmtId="0" fontId="2" fillId="0" borderId="74" xfId="10" applyFont="1" applyFill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164" fontId="2" fillId="0" borderId="62" xfId="0" applyNumberFormat="1" applyFont="1" applyBorder="1" applyAlignment="1">
      <alignment horizontal="right" vertical="top" wrapText="1"/>
    </xf>
    <xf numFmtId="165" fontId="2" fillId="0" borderId="54" xfId="0" applyNumberFormat="1" applyFont="1" applyBorder="1" applyAlignment="1">
      <alignment horizontal="right" vertical="top" wrapText="1"/>
    </xf>
    <xf numFmtId="0" fontId="2" fillId="0" borderId="76" xfId="0" applyFont="1" applyBorder="1" applyAlignment="1">
      <alignment horizontal="right" vertical="top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74" xfId="10" applyFont="1" applyFill="1" applyBorder="1" applyAlignment="1">
      <alignment horizontal="left" vertical="top" wrapText="1"/>
    </xf>
    <xf numFmtId="3" fontId="1" fillId="0" borderId="61" xfId="0" applyNumberFormat="1" applyFont="1" applyBorder="1" applyAlignment="1">
      <alignment horizontal="right" vertical="top" wrapText="1"/>
    </xf>
    <xf numFmtId="164" fontId="1" fillId="0" borderId="56" xfId="0" applyNumberFormat="1" applyFont="1" applyBorder="1" applyAlignment="1">
      <alignment horizontal="right" vertical="top" wrapText="1"/>
    </xf>
    <xf numFmtId="165" fontId="1" fillId="0" borderId="61" xfId="0" applyNumberFormat="1" applyFont="1" applyBorder="1" applyAlignment="1">
      <alignment horizontal="right" vertical="top" wrapText="1"/>
    </xf>
    <xf numFmtId="0" fontId="1" fillId="0" borderId="74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8" fillId="0" borderId="77" xfId="0" applyFont="1" applyBorder="1" applyAlignment="1">
      <alignment horizontal="left" vertical="top" wrapText="1"/>
    </xf>
    <xf numFmtId="0" fontId="12" fillId="0" borderId="78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left" vertical="top" wrapText="1"/>
    </xf>
    <xf numFmtId="164" fontId="8" fillId="0" borderId="80" xfId="0" applyNumberFormat="1" applyFont="1" applyBorder="1" applyAlignment="1">
      <alignment horizontal="right" vertical="top" wrapText="1"/>
    </xf>
    <xf numFmtId="165" fontId="8" fillId="0" borderId="79" xfId="0" applyNumberFormat="1" applyFont="1" applyBorder="1" applyAlignment="1">
      <alignment horizontal="right" vertical="top" wrapText="1"/>
    </xf>
    <xf numFmtId="0" fontId="8" fillId="0" borderId="81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7" xfId="0" applyFont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8" fillId="0" borderId="8" xfId="0" applyFont="1" applyBorder="1" applyAlignment="1">
      <alignment horizontal="left" vertical="top" wrapText="1"/>
    </xf>
    <xf numFmtId="0" fontId="9" fillId="0" borderId="9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15" fillId="0" borderId="0" xfId="10" applyFont="1" applyFill="1"/>
    <xf numFmtId="0" fontId="2" fillId="0" borderId="6" xfId="0" applyFont="1" applyBorder="1"/>
    <xf numFmtId="0" fontId="1" fillId="0" borderId="7" xfId="0" applyFont="1" applyBorder="1"/>
    <xf numFmtId="167" fontId="1" fillId="0" borderId="22" xfId="3" applyFont="1" applyFill="1" applyBorder="1"/>
    <xf numFmtId="0" fontId="1" fillId="0" borderId="0" xfId="10" applyFont="1" applyFill="1"/>
    <xf numFmtId="169" fontId="1" fillId="0" borderId="9" xfId="0" applyNumberFormat="1" applyFont="1" applyBorder="1"/>
    <xf numFmtId="0" fontId="1" fillId="0" borderId="8" xfId="0" applyFont="1" applyBorder="1"/>
    <xf numFmtId="167" fontId="1" fillId="0" borderId="9" xfId="3" applyFont="1" applyFill="1" applyBorder="1"/>
    <xf numFmtId="0" fontId="1" fillId="0" borderId="10" xfId="0" applyFont="1" applyBorder="1"/>
    <xf numFmtId="0" fontId="1" fillId="0" borderId="5" xfId="0" applyFont="1" applyBorder="1"/>
    <xf numFmtId="168" fontId="1" fillId="0" borderId="5" xfId="3" applyNumberFormat="1" applyFont="1" applyFill="1" applyBorder="1"/>
    <xf numFmtId="167" fontId="1" fillId="0" borderId="5" xfId="3" applyFont="1" applyFill="1" applyBorder="1"/>
    <xf numFmtId="167" fontId="1" fillId="0" borderId="11" xfId="3" applyFont="1" applyFill="1" applyBorder="1"/>
    <xf numFmtId="168" fontId="1" fillId="0" borderId="0" xfId="3" applyNumberFormat="1" applyFont="1" applyFill="1" applyBorder="1"/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top"/>
    </xf>
    <xf numFmtId="0" fontId="1" fillId="0" borderId="23" xfId="0" applyFont="1" applyBorder="1" applyAlignment="1">
      <alignment horizontal="left" indent="5"/>
    </xf>
    <xf numFmtId="0" fontId="1" fillId="0" borderId="1" xfId="8" applyFont="1" applyFill="1" applyBorder="1" applyAlignment="1">
      <alignment horizontal="center"/>
    </xf>
    <xf numFmtId="0" fontId="1" fillId="0" borderId="0" xfId="8" applyFont="1" applyFill="1"/>
    <xf numFmtId="0" fontId="1" fillId="0" borderId="0" xfId="0" applyFont="1" applyAlignment="1">
      <alignment vertical="top"/>
    </xf>
    <xf numFmtId="168" fontId="1" fillId="0" borderId="9" xfId="3" applyNumberFormat="1" applyFont="1" applyFill="1" applyBorder="1"/>
    <xf numFmtId="4" fontId="1" fillId="0" borderId="0" xfId="3" applyNumberFormat="1" applyFont="1" applyFill="1" applyBorder="1" applyAlignment="1">
      <alignment vertical="top"/>
    </xf>
    <xf numFmtId="2" fontId="1" fillId="0" borderId="0" xfId="0" applyNumberFormat="1" applyFont="1" applyAlignment="1">
      <alignment horizontal="right"/>
    </xf>
    <xf numFmtId="4" fontId="1" fillId="0" borderId="0" xfId="10" applyNumberFormat="1" applyFont="1" applyFill="1"/>
    <xf numFmtId="0" fontId="1" fillId="0" borderId="8" xfId="9" applyFill="1" applyBorder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 indent="3"/>
    </xf>
    <xf numFmtId="167" fontId="1" fillId="0" borderId="8" xfId="3" applyFont="1" applyFill="1" applyBorder="1" applyAlignment="1">
      <alignment vertical="top"/>
    </xf>
    <xf numFmtId="167" fontId="1" fillId="0" borderId="0" xfId="3" applyFont="1" applyFill="1" applyAlignment="1">
      <alignment horizontal="right"/>
    </xf>
    <xf numFmtId="4" fontId="1" fillId="0" borderId="0" xfId="0" applyNumberFormat="1" applyFont="1"/>
    <xf numFmtId="2" fontId="1" fillId="0" borderId="0" xfId="0" applyNumberFormat="1" applyFont="1" applyAlignment="1">
      <alignment vertical="top"/>
    </xf>
    <xf numFmtId="2" fontId="1" fillId="0" borderId="8" xfId="0" applyNumberFormat="1" applyFont="1" applyBorder="1" applyAlignment="1">
      <alignment vertical="top"/>
    </xf>
    <xf numFmtId="0" fontId="1" fillId="0" borderId="0" xfId="9" applyFill="1" applyAlignment="1">
      <alignment vertical="top"/>
    </xf>
    <xf numFmtId="171" fontId="2" fillId="0" borderId="0" xfId="9" applyNumberFormat="1" applyFont="1" applyFill="1"/>
    <xf numFmtId="0" fontId="1" fillId="0" borderId="6" xfId="0" applyFont="1" applyBorder="1" applyAlignment="1">
      <alignment vertical="top"/>
    </xf>
    <xf numFmtId="0" fontId="1" fillId="0" borderId="7" xfId="9" applyFill="1" applyBorder="1" applyAlignment="1">
      <alignment vertical="top"/>
    </xf>
    <xf numFmtId="0" fontId="1" fillId="0" borderId="0" xfId="0" applyFont="1" applyBorder="1"/>
    <xf numFmtId="0" fontId="2" fillId="0" borderId="8" xfId="9" applyFont="1" applyFill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/>
    <xf numFmtId="17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3" xfId="0" applyFont="1" applyBorder="1"/>
    <xf numFmtId="172" fontId="1" fillId="0" borderId="1" xfId="8" applyNumberFormat="1" applyFont="1" applyFill="1" applyBorder="1"/>
    <xf numFmtId="167" fontId="1" fillId="0" borderId="39" xfId="3" applyFont="1" applyFill="1" applyBorder="1" applyAlignment="1">
      <alignment horizontal="center" vertical="center"/>
    </xf>
    <xf numFmtId="43" fontId="1" fillId="0" borderId="0" xfId="10" applyNumberFormat="1" applyFont="1" applyFill="1"/>
    <xf numFmtId="173" fontId="1" fillId="0" borderId="1" xfId="3" applyNumberFormat="1" applyFont="1" applyFill="1" applyBorder="1"/>
    <xf numFmtId="174" fontId="1" fillId="0" borderId="0" xfId="17" applyNumberFormat="1" applyFont="1" applyFill="1" applyBorder="1"/>
    <xf numFmtId="0" fontId="2" fillId="0" borderId="26" xfId="0" applyFont="1" applyBorder="1"/>
    <xf numFmtId="0" fontId="2" fillId="0" borderId="0" xfId="0" applyFont="1" applyBorder="1"/>
    <xf numFmtId="0" fontId="2" fillId="0" borderId="8" xfId="0" applyFont="1" applyBorder="1"/>
    <xf numFmtId="168" fontId="1" fillId="0" borderId="0" xfId="10" applyNumberFormat="1" applyFont="1" applyFill="1"/>
    <xf numFmtId="167" fontId="1" fillId="0" borderId="0" xfId="10" applyNumberFormat="1" applyFont="1" applyFill="1"/>
    <xf numFmtId="4" fontId="1" fillId="0" borderId="0" xfId="0" applyNumberFormat="1" applyFont="1" applyBorder="1"/>
    <xf numFmtId="176" fontId="1" fillId="0" borderId="0" xfId="0" applyNumberFormat="1" applyFont="1" applyBorder="1"/>
    <xf numFmtId="43" fontId="1" fillId="0" borderId="0" xfId="0" applyNumberFormat="1" applyFont="1" applyBorder="1"/>
    <xf numFmtId="168" fontId="1" fillId="0" borderId="0" xfId="0" applyNumberFormat="1" applyFont="1" applyBorder="1"/>
    <xf numFmtId="0" fontId="2" fillId="0" borderId="10" xfId="0" applyFont="1" applyBorder="1"/>
    <xf numFmtId="10" fontId="1" fillId="0" borderId="40" xfId="0" applyNumberFormat="1" applyFont="1" applyBorder="1" applyAlignment="1">
      <alignment horizontal="right" vertical="center" wrapText="1"/>
    </xf>
    <xf numFmtId="10" fontId="1" fillId="0" borderId="4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168" fontId="10" fillId="0" borderId="7" xfId="3" applyNumberFormat="1" applyFont="1" applyFill="1" applyBorder="1" applyAlignment="1">
      <alignment horizontal="center"/>
    </xf>
    <xf numFmtId="168" fontId="10" fillId="0" borderId="22" xfId="3" applyNumberFormat="1" applyFont="1" applyFill="1" applyBorder="1" applyAlignment="1">
      <alignment horizontal="center"/>
    </xf>
    <xf numFmtId="0" fontId="16" fillId="0" borderId="8" xfId="11" applyFont="1" applyFill="1" applyBorder="1" applyAlignment="1">
      <alignment horizontal="left" vertical="top" wrapText="1"/>
    </xf>
    <xf numFmtId="0" fontId="16" fillId="0" borderId="0" xfId="11" applyFont="1" applyFill="1" applyAlignment="1">
      <alignment horizontal="left" vertical="top" wrapText="1"/>
    </xf>
    <xf numFmtId="0" fontId="1" fillId="0" borderId="45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7" fontId="1" fillId="0" borderId="42" xfId="3" applyFont="1" applyFill="1" applyBorder="1" applyAlignment="1">
      <alignment horizontal="center" vertical="center"/>
    </xf>
    <xf numFmtId="167" fontId="1" fillId="0" borderId="39" xfId="3" applyFont="1" applyFill="1" applyBorder="1" applyAlignment="1">
      <alignment horizontal="center" vertical="center"/>
    </xf>
    <xf numFmtId="167" fontId="1" fillId="0" borderId="43" xfId="3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80" fontId="4" fillId="0" borderId="16" xfId="2" applyNumberFormat="1" applyFont="1" applyFill="1" applyBorder="1" applyAlignment="1" applyProtection="1">
      <alignment horizontal="center"/>
    </xf>
    <xf numFmtId="180" fontId="4" fillId="0" borderId="47" xfId="2" applyNumberFormat="1" applyFont="1" applyFill="1" applyBorder="1" applyAlignment="1" applyProtection="1">
      <alignment horizontal="center"/>
    </xf>
    <xf numFmtId="0" fontId="8" fillId="0" borderId="10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left" vertical="top" wrapText="1"/>
    </xf>
    <xf numFmtId="0" fontId="1" fillId="0" borderId="23" xfId="8" applyFont="1" applyBorder="1" applyAlignment="1">
      <alignment vertical="center"/>
    </xf>
    <xf numFmtId="0" fontId="1" fillId="0" borderId="1" xfId="8" applyFont="1" applyBorder="1" applyAlignment="1">
      <alignment horizontal="center" vertical="center"/>
    </xf>
    <xf numFmtId="0" fontId="8" fillId="0" borderId="0" xfId="8" applyFont="1" applyAlignment="1">
      <alignment horizontal="left" vertical="top" wrapText="1"/>
    </xf>
    <xf numFmtId="0" fontId="2" fillId="0" borderId="0" xfId="8" applyFont="1" applyAlignment="1">
      <alignment horizontal="left" vertical="top" wrapText="1"/>
    </xf>
    <xf numFmtId="15" fontId="1" fillId="0" borderId="8" xfId="8" applyNumberFormat="1" applyFont="1" applyBorder="1" applyAlignment="1">
      <alignment horizontal="left" vertical="top" wrapText="1"/>
    </xf>
    <xf numFmtId="15" fontId="1" fillId="0" borderId="0" xfId="8" applyNumberFormat="1" applyFont="1" applyAlignment="1">
      <alignment horizontal="left" vertical="top" wrapText="1"/>
    </xf>
    <xf numFmtId="15" fontId="1" fillId="0" borderId="9" xfId="8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1" fillId="0" borderId="28" xfId="8" applyFont="1" applyBorder="1" applyAlignment="1">
      <alignment horizontal="left"/>
    </xf>
    <xf numFmtId="0" fontId="1" fillId="0" borderId="29" xfId="8" applyFont="1" applyBorder="1" applyAlignment="1">
      <alignment horizontal="left"/>
    </xf>
    <xf numFmtId="0" fontId="1" fillId="0" borderId="46" xfId="8" applyFont="1" applyBorder="1" applyAlignment="1">
      <alignment horizontal="left"/>
    </xf>
    <xf numFmtId="0" fontId="10" fillId="0" borderId="7" xfId="6" applyFont="1" applyBorder="1" applyAlignment="1">
      <alignment horizontal="center"/>
    </xf>
    <xf numFmtId="0" fontId="10" fillId="0" borderId="22" xfId="6" applyFont="1" applyBorder="1" applyAlignment="1">
      <alignment horizontal="center"/>
    </xf>
    <xf numFmtId="0" fontId="8" fillId="0" borderId="0" xfId="10" applyFont="1" applyAlignment="1">
      <alignment horizontal="left" vertical="top" wrapText="1"/>
    </xf>
    <xf numFmtId="0" fontId="2" fillId="0" borderId="0" xfId="10" applyFont="1" applyAlignment="1">
      <alignment horizontal="left" vertical="top" wrapText="1"/>
    </xf>
    <xf numFmtId="0" fontId="1" fillId="0" borderId="48" xfId="8" applyFont="1" applyBorder="1" applyAlignment="1">
      <alignment vertical="center"/>
    </xf>
    <xf numFmtId="0" fontId="1" fillId="0" borderId="49" xfId="8" applyFont="1" applyBorder="1" applyAlignment="1">
      <alignment vertical="center"/>
    </xf>
    <xf numFmtId="0" fontId="1" fillId="0" borderId="50" xfId="8" applyFont="1" applyBorder="1" applyAlignment="1">
      <alignment horizontal="center" vertical="center"/>
    </xf>
    <xf numFmtId="0" fontId="1" fillId="0" borderId="51" xfId="8" applyFont="1" applyBorder="1" applyAlignment="1">
      <alignment horizontal="center" vertical="center"/>
    </xf>
    <xf numFmtId="167" fontId="1" fillId="0" borderId="52" xfId="3" applyFont="1" applyFill="1" applyBorder="1" applyAlignment="1">
      <alignment horizontal="center" vertical="center"/>
    </xf>
    <xf numFmtId="167" fontId="1" fillId="0" borderId="53" xfId="3" applyFont="1" applyFill="1" applyBorder="1" applyAlignment="1">
      <alignment horizontal="center" vertical="center"/>
    </xf>
    <xf numFmtId="167" fontId="1" fillId="0" borderId="51" xfId="3" applyFont="1" applyFill="1" applyBorder="1" applyAlignment="1">
      <alignment horizontal="center" vertical="center"/>
    </xf>
  </cellXfs>
  <cellStyles count="18">
    <cellStyle name="Comma" xfId="1" builtinId="3"/>
    <cellStyle name="Comma 2" xfId="2"/>
    <cellStyle name="Comma 3" xfId="3"/>
    <cellStyle name="Comma 4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3" xfId="10"/>
    <cellStyle name="Normal 5" xfId="11"/>
    <cellStyle name="Normal 6" xfId="12"/>
    <cellStyle name="Normal 7" xfId="13"/>
    <cellStyle name="Normal 8" xfId="14"/>
    <cellStyle name="Normal 9" xfId="15"/>
    <cellStyle name="Percent" xfId="16" builtinId="5"/>
    <cellStyle name="Percent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280</xdr:row>
      <xdr:rowOff>66675</xdr:rowOff>
    </xdr:from>
    <xdr:to>
      <xdr:col>5</xdr:col>
      <xdr:colOff>1171575</xdr:colOff>
      <xdr:row>289</xdr:row>
      <xdr:rowOff>123825</xdr:rowOff>
    </xdr:to>
    <xdr:pic>
      <xdr:nvPicPr>
        <xdr:cNvPr id="1025" name="Picture 2" descr="riskometer">
          <a:extLst>
            <a:ext uri="{FF2B5EF4-FFF2-40B4-BE49-F238E27FC236}">
              <a16:creationId xmlns:a16="http://schemas.microsoft.com/office/drawing/2014/main" id="{B3A71453-0909-9B7A-52BE-07553974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47205900"/>
          <a:ext cx="23526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293</xdr:row>
      <xdr:rowOff>38100</xdr:rowOff>
    </xdr:from>
    <xdr:to>
      <xdr:col>1</xdr:col>
      <xdr:colOff>3362325</xdr:colOff>
      <xdr:row>303</xdr:row>
      <xdr:rowOff>66675</xdr:rowOff>
    </xdr:to>
    <xdr:pic>
      <xdr:nvPicPr>
        <xdr:cNvPr id="1026" name="Picture 2" descr="riskometer">
          <a:extLst>
            <a:ext uri="{FF2B5EF4-FFF2-40B4-BE49-F238E27FC236}">
              <a16:creationId xmlns:a16="http://schemas.microsoft.com/office/drawing/2014/main" id="{07F88E71-08C6-71EB-52FD-9D7E82A3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301400"/>
          <a:ext cx="32289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172</xdr:row>
      <xdr:rowOff>38100</xdr:rowOff>
    </xdr:from>
    <xdr:to>
      <xdr:col>5</xdr:col>
      <xdr:colOff>1419225</xdr:colOff>
      <xdr:row>181</xdr:row>
      <xdr:rowOff>114300</xdr:rowOff>
    </xdr:to>
    <xdr:pic>
      <xdr:nvPicPr>
        <xdr:cNvPr id="2049" name="image4.png">
          <a:extLst>
            <a:ext uri="{FF2B5EF4-FFF2-40B4-BE49-F238E27FC236}">
              <a16:creationId xmlns:a16="http://schemas.microsoft.com/office/drawing/2014/main" id="{8908D904-B1BF-D800-D6CB-A67C47ED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661475"/>
          <a:ext cx="24193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185</xdr:row>
      <xdr:rowOff>57150</xdr:rowOff>
    </xdr:from>
    <xdr:to>
      <xdr:col>1</xdr:col>
      <xdr:colOff>3810000</xdr:colOff>
      <xdr:row>196</xdr:row>
      <xdr:rowOff>95250</xdr:rowOff>
    </xdr:to>
    <xdr:pic>
      <xdr:nvPicPr>
        <xdr:cNvPr id="2050" name="Picture 2" descr="riskometer">
          <a:extLst>
            <a:ext uri="{FF2B5EF4-FFF2-40B4-BE49-F238E27FC236}">
              <a16:creationId xmlns:a16="http://schemas.microsoft.com/office/drawing/2014/main" id="{B055E48F-8DC8-BF5D-FC5F-4ADE648A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6804600"/>
          <a:ext cx="356235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1990725</xdr:colOff>
      <xdr:row>136</xdr:row>
      <xdr:rowOff>152400</xdr:rowOff>
    </xdr:from>
    <xdr:to>
      <xdr:col>5</xdr:col>
      <xdr:colOff>1257300</xdr:colOff>
      <xdr:row>146</xdr:row>
      <xdr:rowOff>0</xdr:rowOff>
    </xdr:to>
    <xdr:pic>
      <xdr:nvPicPr>
        <xdr:cNvPr id="3073" name="Picture 1" descr="riskometer">
          <a:extLst>
            <a:ext uri="{FF2B5EF4-FFF2-40B4-BE49-F238E27FC236}">
              <a16:creationId xmlns:a16="http://schemas.microsoft.com/office/drawing/2014/main" id="{1A855B02-B698-70DE-1517-583A8B84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23583900"/>
          <a:ext cx="24574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149</xdr:row>
      <xdr:rowOff>28575</xdr:rowOff>
    </xdr:from>
    <xdr:to>
      <xdr:col>1</xdr:col>
      <xdr:colOff>3505200</xdr:colOff>
      <xdr:row>160</xdr:row>
      <xdr:rowOff>104775</xdr:rowOff>
    </xdr:to>
    <xdr:pic>
      <xdr:nvPicPr>
        <xdr:cNvPr id="3074" name="Picture 2" descr="riskometer">
          <a:extLst>
            <a:ext uri="{FF2B5EF4-FFF2-40B4-BE49-F238E27FC236}">
              <a16:creationId xmlns:a16="http://schemas.microsoft.com/office/drawing/2014/main" id="{0BDEB6DC-ACFC-EEEB-1367-7505876B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5584150"/>
          <a:ext cx="32766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303</xdr:row>
      <xdr:rowOff>9525</xdr:rowOff>
    </xdr:from>
    <xdr:to>
      <xdr:col>5</xdr:col>
      <xdr:colOff>1419225</xdr:colOff>
      <xdr:row>312</xdr:row>
      <xdr:rowOff>142875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1E02C7D0-607D-095E-9F41-609C953F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006875"/>
          <a:ext cx="25908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316</xdr:row>
      <xdr:rowOff>38100</xdr:rowOff>
    </xdr:from>
    <xdr:to>
      <xdr:col>1</xdr:col>
      <xdr:colOff>3743325</xdr:colOff>
      <xdr:row>327</xdr:row>
      <xdr:rowOff>133350</xdr:rowOff>
    </xdr:to>
    <xdr:pic>
      <xdr:nvPicPr>
        <xdr:cNvPr id="4098" name="Picture 9" descr="riskometer">
          <a:extLst>
            <a:ext uri="{FF2B5EF4-FFF2-40B4-BE49-F238E27FC236}">
              <a16:creationId xmlns:a16="http://schemas.microsoft.com/office/drawing/2014/main" id="{B626C947-1C75-C337-0A62-92B56EE7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9525"/>
          <a:ext cx="353377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"/>
  <sheetViews>
    <sheetView tabSelected="1" workbookViewId="0"/>
  </sheetViews>
  <sheetFormatPr defaultRowHeight="15" x14ac:dyDescent="0.25"/>
  <cols>
    <col min="1" max="1" width="7" style="88" customWidth="1"/>
    <col min="2" max="2" width="16.7109375" customWidth="1"/>
    <col min="3" max="3" width="41.7109375" customWidth="1"/>
  </cols>
  <sheetData>
    <row r="1" spans="1:3" ht="12.95" customHeight="1" x14ac:dyDescent="0.25">
      <c r="A1" s="86" t="s">
        <v>0</v>
      </c>
      <c r="B1" s="1" t="s">
        <v>1</v>
      </c>
      <c r="C1" s="1" t="s">
        <v>2</v>
      </c>
    </row>
    <row r="2" spans="1:3" ht="12.95" customHeight="1" x14ac:dyDescent="0.25">
      <c r="A2" s="87">
        <v>1</v>
      </c>
      <c r="B2" s="2" t="s">
        <v>658</v>
      </c>
      <c r="C2" s="2" t="s">
        <v>3</v>
      </c>
    </row>
    <row r="3" spans="1:3" ht="12.95" customHeight="1" x14ac:dyDescent="0.25">
      <c r="A3" s="87">
        <v>2</v>
      </c>
      <c r="B3" s="2" t="s">
        <v>659</v>
      </c>
      <c r="C3" s="2" t="s">
        <v>4</v>
      </c>
    </row>
    <row r="4" spans="1:3" ht="12.95" customHeight="1" x14ac:dyDescent="0.25">
      <c r="A4" s="87">
        <v>3</v>
      </c>
      <c r="B4" s="2" t="s">
        <v>660</v>
      </c>
      <c r="C4" s="2" t="s">
        <v>5</v>
      </c>
    </row>
    <row r="5" spans="1:3" ht="12.95" customHeight="1" x14ac:dyDescent="0.25">
      <c r="A5" s="87">
        <v>4</v>
      </c>
      <c r="B5" s="5" t="s">
        <v>661</v>
      </c>
      <c r="C5" s="2" t="s">
        <v>6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04"/>
  <sheetViews>
    <sheetView zoomScaleNormal="100" workbookViewId="0"/>
  </sheetViews>
  <sheetFormatPr defaultRowHeight="12.75" x14ac:dyDescent="0.2"/>
  <cols>
    <col min="1" max="1" width="3.28515625" style="13" customWidth="1"/>
    <col min="2" max="2" width="52.5703125" style="13" customWidth="1"/>
    <col min="3" max="3" width="21.28515625" style="13" customWidth="1"/>
    <col min="4" max="4" width="22.7109375" style="13" customWidth="1"/>
    <col min="5" max="5" width="18.5703125" style="13" bestFit="1" customWidth="1"/>
    <col min="6" max="6" width="18.140625" style="13" customWidth="1"/>
    <col min="7" max="7" width="17.140625" style="13" customWidth="1"/>
    <col min="8" max="8" width="14.42578125" style="13" customWidth="1"/>
    <col min="9" max="9" width="16.7109375" style="13" customWidth="1"/>
    <col min="10" max="10" width="10.85546875" style="13" customWidth="1"/>
    <col min="11" max="16384" width="9.140625" style="13"/>
  </cols>
  <sheetData>
    <row r="1" spans="1:10" ht="15.95" customHeight="1" x14ac:dyDescent="0.2">
      <c r="A1" s="7"/>
      <c r="B1" s="523" t="s">
        <v>662</v>
      </c>
      <c r="C1" s="523"/>
      <c r="D1" s="523"/>
      <c r="E1" s="523"/>
      <c r="F1" s="523"/>
      <c r="G1" s="523"/>
      <c r="H1" s="7"/>
      <c r="I1" s="7"/>
      <c r="J1" s="7"/>
    </row>
    <row r="2" spans="1:10" ht="12.95" customHeight="1" x14ac:dyDescent="0.2">
      <c r="A2" s="7"/>
      <c r="B2" s="357"/>
      <c r="C2" s="7"/>
      <c r="D2" s="7"/>
      <c r="E2" s="7"/>
      <c r="F2" s="7"/>
      <c r="G2" s="7"/>
      <c r="H2" s="7"/>
      <c r="I2" s="7"/>
      <c r="J2" s="7"/>
    </row>
    <row r="3" spans="1:10" ht="12.95" customHeight="1" x14ac:dyDescent="0.2">
      <c r="A3" s="358"/>
      <c r="B3" s="359" t="s">
        <v>8</v>
      </c>
      <c r="C3" s="7"/>
      <c r="D3" s="7"/>
      <c r="E3" s="7"/>
      <c r="F3" s="7"/>
      <c r="G3" s="7"/>
      <c r="H3" s="7"/>
      <c r="I3" s="7"/>
      <c r="J3" s="7"/>
    </row>
    <row r="4" spans="1:10" ht="27.95" customHeight="1" x14ac:dyDescent="0.2">
      <c r="A4" s="7"/>
      <c r="B4" s="360" t="s">
        <v>9</v>
      </c>
      <c r="C4" s="361" t="s">
        <v>10</v>
      </c>
      <c r="D4" s="362" t="s">
        <v>11</v>
      </c>
      <c r="E4" s="362" t="s">
        <v>12</v>
      </c>
      <c r="F4" s="362" t="s">
        <v>13</v>
      </c>
      <c r="G4" s="362" t="s">
        <v>14</v>
      </c>
      <c r="H4" s="362" t="s">
        <v>15</v>
      </c>
      <c r="I4" s="363" t="s">
        <v>16</v>
      </c>
      <c r="J4" s="364" t="s">
        <v>17</v>
      </c>
    </row>
    <row r="5" spans="1:10" ht="12.95" customHeight="1" x14ac:dyDescent="0.2">
      <c r="A5" s="7"/>
      <c r="B5" s="6" t="s">
        <v>18</v>
      </c>
      <c r="C5" s="365"/>
      <c r="D5" s="365"/>
      <c r="E5" s="365"/>
      <c r="F5" s="365"/>
      <c r="G5" s="365"/>
      <c r="H5" s="366"/>
      <c r="I5" s="367"/>
      <c r="J5" s="7"/>
    </row>
    <row r="6" spans="1:10" ht="12.95" customHeight="1" x14ac:dyDescent="0.2">
      <c r="A6" s="7"/>
      <c r="B6" s="6" t="s">
        <v>19</v>
      </c>
      <c r="C6" s="365"/>
      <c r="D6" s="365"/>
      <c r="E6" s="365"/>
      <c r="F6" s="7"/>
      <c r="G6" s="366"/>
      <c r="H6" s="366"/>
      <c r="I6" s="367"/>
      <c r="J6" s="7"/>
    </row>
    <row r="7" spans="1:10" ht="12.95" customHeight="1" x14ac:dyDescent="0.2">
      <c r="A7" s="368"/>
      <c r="B7" s="369" t="s">
        <v>21</v>
      </c>
      <c r="C7" s="365" t="s">
        <v>22</v>
      </c>
      <c r="D7" s="365" t="s">
        <v>23</v>
      </c>
      <c r="E7" s="370">
        <v>23489819</v>
      </c>
      <c r="F7" s="371">
        <v>346827.18</v>
      </c>
      <c r="G7" s="372">
        <v>7.8799999999999995E-2</v>
      </c>
      <c r="H7" s="366"/>
      <c r="I7" s="367"/>
      <c r="J7" s="7"/>
    </row>
    <row r="8" spans="1:10" ht="12.95" customHeight="1" x14ac:dyDescent="0.2">
      <c r="A8" s="368"/>
      <c r="B8" s="369" t="s">
        <v>25</v>
      </c>
      <c r="C8" s="365" t="s">
        <v>26</v>
      </c>
      <c r="D8" s="365" t="s">
        <v>27</v>
      </c>
      <c r="E8" s="370">
        <v>4459179</v>
      </c>
      <c r="F8" s="371">
        <v>308862.8</v>
      </c>
      <c r="G8" s="372">
        <v>7.0099999999999996E-2</v>
      </c>
      <c r="H8" s="366"/>
      <c r="I8" s="367"/>
      <c r="J8" s="7"/>
    </row>
    <row r="9" spans="1:10" ht="12.95" customHeight="1" x14ac:dyDescent="0.2">
      <c r="A9" s="368"/>
      <c r="B9" s="369" t="s">
        <v>29</v>
      </c>
      <c r="C9" s="365" t="s">
        <v>30</v>
      </c>
      <c r="D9" s="365" t="s">
        <v>31</v>
      </c>
      <c r="E9" s="370">
        <v>60698959</v>
      </c>
      <c r="F9" s="371">
        <v>260034.34</v>
      </c>
      <c r="G9" s="372">
        <v>5.8999999999999997E-2</v>
      </c>
      <c r="H9" s="366"/>
      <c r="I9" s="367"/>
      <c r="J9" s="7"/>
    </row>
    <row r="10" spans="1:10" ht="12.95" customHeight="1" x14ac:dyDescent="0.2">
      <c r="A10" s="368"/>
      <c r="B10" s="369" t="s">
        <v>33</v>
      </c>
      <c r="C10" s="365" t="s">
        <v>34</v>
      </c>
      <c r="D10" s="365" t="s">
        <v>23</v>
      </c>
      <c r="E10" s="370">
        <v>23645558</v>
      </c>
      <c r="F10" s="371">
        <v>232163.91</v>
      </c>
      <c r="G10" s="372">
        <v>5.2699999999999997E-2</v>
      </c>
      <c r="H10" s="366"/>
      <c r="I10" s="367"/>
      <c r="J10" s="7"/>
    </row>
    <row r="11" spans="1:10" ht="12.95" customHeight="1" x14ac:dyDescent="0.2">
      <c r="A11" s="368"/>
      <c r="B11" s="369" t="s">
        <v>36</v>
      </c>
      <c r="C11" s="365" t="s">
        <v>37</v>
      </c>
      <c r="D11" s="365" t="s">
        <v>38</v>
      </c>
      <c r="E11" s="370">
        <v>18010620</v>
      </c>
      <c r="F11" s="371">
        <v>229815.51</v>
      </c>
      <c r="G11" s="372">
        <v>5.2200000000000003E-2</v>
      </c>
      <c r="H11" s="366"/>
      <c r="I11" s="367"/>
      <c r="J11" s="7"/>
    </row>
    <row r="12" spans="1:10" ht="12.95" customHeight="1" x14ac:dyDescent="0.2">
      <c r="A12" s="368"/>
      <c r="B12" s="369" t="s">
        <v>40</v>
      </c>
      <c r="C12" s="365" t="s">
        <v>41</v>
      </c>
      <c r="D12" s="365" t="s">
        <v>42</v>
      </c>
      <c r="E12" s="370">
        <v>72130293</v>
      </c>
      <c r="F12" s="371">
        <v>226669.45</v>
      </c>
      <c r="G12" s="372">
        <v>5.1499999999999997E-2</v>
      </c>
      <c r="H12" s="366"/>
      <c r="I12" s="367"/>
      <c r="J12" s="7"/>
    </row>
    <row r="13" spans="1:10" ht="12.95" customHeight="1" x14ac:dyDescent="0.2">
      <c r="A13" s="368"/>
      <c r="B13" s="369" t="s">
        <v>44</v>
      </c>
      <c r="C13" s="365" t="s">
        <v>45</v>
      </c>
      <c r="D13" s="365" t="s">
        <v>23</v>
      </c>
      <c r="E13" s="370">
        <v>23881822</v>
      </c>
      <c r="F13" s="371">
        <v>218602.26</v>
      </c>
      <c r="G13" s="372">
        <v>4.9599999999999998E-2</v>
      </c>
      <c r="H13" s="366"/>
      <c r="I13" s="367"/>
      <c r="J13" s="7"/>
    </row>
    <row r="14" spans="1:10" ht="12.95" customHeight="1" x14ac:dyDescent="0.2">
      <c r="A14" s="368"/>
      <c r="B14" s="369" t="s">
        <v>47</v>
      </c>
      <c r="C14" s="365" t="s">
        <v>48</v>
      </c>
      <c r="D14" s="365" t="s">
        <v>49</v>
      </c>
      <c r="E14" s="370">
        <v>107801418</v>
      </c>
      <c r="F14" s="371">
        <v>217920.57</v>
      </c>
      <c r="G14" s="372">
        <v>4.9500000000000002E-2</v>
      </c>
      <c r="H14" s="366"/>
      <c r="I14" s="367"/>
      <c r="J14" s="7"/>
    </row>
    <row r="15" spans="1:10" ht="12.95" customHeight="1" x14ac:dyDescent="0.2">
      <c r="A15" s="368"/>
      <c r="B15" s="369" t="s">
        <v>51</v>
      </c>
      <c r="C15" s="365" t="s">
        <v>52</v>
      </c>
      <c r="D15" s="365" t="s">
        <v>53</v>
      </c>
      <c r="E15" s="370">
        <v>2096146</v>
      </c>
      <c r="F15" s="371">
        <v>217837.78</v>
      </c>
      <c r="G15" s="372">
        <v>4.9500000000000002E-2</v>
      </c>
      <c r="H15" s="366"/>
      <c r="I15" s="367"/>
      <c r="J15" s="7"/>
    </row>
    <row r="16" spans="1:10" ht="12.95" customHeight="1" x14ac:dyDescent="0.2">
      <c r="A16" s="368"/>
      <c r="B16" s="369" t="s">
        <v>55</v>
      </c>
      <c r="C16" s="365" t="s">
        <v>56</v>
      </c>
      <c r="D16" s="365" t="s">
        <v>57</v>
      </c>
      <c r="E16" s="370">
        <v>3889074</v>
      </c>
      <c r="F16" s="371">
        <v>99319.17</v>
      </c>
      <c r="G16" s="372">
        <v>2.2599999999999999E-2</v>
      </c>
      <c r="H16" s="366"/>
      <c r="I16" s="367"/>
      <c r="J16" s="7"/>
    </row>
    <row r="17" spans="1:10" ht="12.95" customHeight="1" x14ac:dyDescent="0.2">
      <c r="A17" s="368"/>
      <c r="B17" s="369" t="s">
        <v>59</v>
      </c>
      <c r="C17" s="365" t="s">
        <v>60</v>
      </c>
      <c r="D17" s="365" t="s">
        <v>61</v>
      </c>
      <c r="E17" s="370">
        <v>52340347</v>
      </c>
      <c r="F17" s="371">
        <v>80708.820000000007</v>
      </c>
      <c r="G17" s="372">
        <v>1.83E-2</v>
      </c>
      <c r="H17" s="366"/>
      <c r="I17" s="367"/>
      <c r="J17" s="7"/>
    </row>
    <row r="18" spans="1:10" ht="12.95" customHeight="1" x14ac:dyDescent="0.2">
      <c r="A18" s="368"/>
      <c r="B18" s="369" t="s">
        <v>63</v>
      </c>
      <c r="C18" s="365" t="s">
        <v>64</v>
      </c>
      <c r="D18" s="365" t="s">
        <v>65</v>
      </c>
      <c r="E18" s="370">
        <v>7618643</v>
      </c>
      <c r="F18" s="371">
        <v>79085.320000000007</v>
      </c>
      <c r="G18" s="372">
        <v>1.7999999999999999E-2</v>
      </c>
      <c r="H18" s="366"/>
      <c r="I18" s="367"/>
      <c r="J18" s="7"/>
    </row>
    <row r="19" spans="1:10" ht="12.95" customHeight="1" x14ac:dyDescent="0.2">
      <c r="A19" s="368"/>
      <c r="B19" s="369" t="s">
        <v>67</v>
      </c>
      <c r="C19" s="365" t="s">
        <v>68</v>
      </c>
      <c r="D19" s="365" t="s">
        <v>65</v>
      </c>
      <c r="E19" s="370">
        <v>4799727</v>
      </c>
      <c r="F19" s="371">
        <v>69891.22</v>
      </c>
      <c r="G19" s="372">
        <v>1.5900000000000001E-2</v>
      </c>
      <c r="H19" s="366"/>
      <c r="I19" s="367"/>
      <c r="J19" s="7"/>
    </row>
    <row r="20" spans="1:10" ht="12.95" customHeight="1" x14ac:dyDescent="0.2">
      <c r="A20" s="368"/>
      <c r="B20" s="369" t="s">
        <v>70</v>
      </c>
      <c r="C20" s="365" t="s">
        <v>71</v>
      </c>
      <c r="D20" s="365" t="s">
        <v>38</v>
      </c>
      <c r="E20" s="370">
        <v>4702120</v>
      </c>
      <c r="F20" s="371">
        <v>64343.81</v>
      </c>
      <c r="G20" s="372">
        <v>1.46E-2</v>
      </c>
      <c r="H20" s="366"/>
      <c r="I20" s="367"/>
      <c r="J20" s="7"/>
    </row>
    <row r="21" spans="1:10" ht="12.95" customHeight="1" x14ac:dyDescent="0.2">
      <c r="A21" s="368"/>
      <c r="B21" s="369" t="s">
        <v>73</v>
      </c>
      <c r="C21" s="365" t="s">
        <v>74</v>
      </c>
      <c r="D21" s="365" t="s">
        <v>65</v>
      </c>
      <c r="E21" s="370">
        <v>2492885</v>
      </c>
      <c r="F21" s="371">
        <v>58106.66</v>
      </c>
      <c r="G21" s="372">
        <v>1.32E-2</v>
      </c>
      <c r="H21" s="366"/>
      <c r="I21" s="367"/>
      <c r="J21" s="7"/>
    </row>
    <row r="22" spans="1:10" ht="12.95" customHeight="1" x14ac:dyDescent="0.2">
      <c r="A22" s="368"/>
      <c r="B22" s="369" t="s">
        <v>76</v>
      </c>
      <c r="C22" s="365" t="s">
        <v>77</v>
      </c>
      <c r="D22" s="365" t="s">
        <v>65</v>
      </c>
      <c r="E22" s="370">
        <v>44206584</v>
      </c>
      <c r="F22" s="371">
        <v>55633.99</v>
      </c>
      <c r="G22" s="372">
        <v>1.26E-2</v>
      </c>
      <c r="H22" s="366"/>
      <c r="I22" s="367"/>
      <c r="J22" s="7"/>
    </row>
    <row r="23" spans="1:10" ht="12.95" customHeight="1" x14ac:dyDescent="0.2">
      <c r="A23" s="368"/>
      <c r="B23" s="369" t="s">
        <v>79</v>
      </c>
      <c r="C23" s="365" t="s">
        <v>80</v>
      </c>
      <c r="D23" s="365" t="s">
        <v>81</v>
      </c>
      <c r="E23" s="370">
        <v>811835</v>
      </c>
      <c r="F23" s="371">
        <v>43575.65</v>
      </c>
      <c r="G23" s="372">
        <v>9.9000000000000008E-3</v>
      </c>
      <c r="H23" s="366"/>
      <c r="I23" s="367"/>
      <c r="J23" s="7"/>
    </row>
    <row r="24" spans="1:10" ht="12.95" customHeight="1" x14ac:dyDescent="0.2">
      <c r="A24" s="368"/>
      <c r="B24" s="369" t="s">
        <v>83</v>
      </c>
      <c r="C24" s="365" t="s">
        <v>84</v>
      </c>
      <c r="D24" s="365" t="s">
        <v>81</v>
      </c>
      <c r="E24" s="370">
        <v>3618584</v>
      </c>
      <c r="F24" s="371">
        <v>43423.01</v>
      </c>
      <c r="G24" s="372">
        <v>9.9000000000000008E-3</v>
      </c>
      <c r="H24" s="366"/>
      <c r="I24" s="367"/>
      <c r="J24" s="7"/>
    </row>
    <row r="25" spans="1:10" ht="12.95" customHeight="1" x14ac:dyDescent="0.2">
      <c r="A25" s="368"/>
      <c r="B25" s="369" t="s">
        <v>86</v>
      </c>
      <c r="C25" s="365" t="s">
        <v>87</v>
      </c>
      <c r="D25" s="365" t="s">
        <v>81</v>
      </c>
      <c r="E25" s="370">
        <v>7354805</v>
      </c>
      <c r="F25" s="371">
        <v>42183.48</v>
      </c>
      <c r="G25" s="372">
        <v>9.5999999999999992E-3</v>
      </c>
      <c r="H25" s="366"/>
      <c r="I25" s="367"/>
      <c r="J25" s="7"/>
    </row>
    <row r="26" spans="1:10" ht="12.95" customHeight="1" x14ac:dyDescent="0.2">
      <c r="A26" s="368"/>
      <c r="B26" s="369" t="s">
        <v>89</v>
      </c>
      <c r="C26" s="365" t="s">
        <v>90</v>
      </c>
      <c r="D26" s="365" t="s">
        <v>81</v>
      </c>
      <c r="E26" s="370">
        <v>3541831</v>
      </c>
      <c r="F26" s="371">
        <v>34842.76</v>
      </c>
      <c r="G26" s="372">
        <v>7.9000000000000008E-3</v>
      </c>
      <c r="H26" s="366"/>
      <c r="I26" s="367"/>
      <c r="J26" s="7"/>
    </row>
    <row r="27" spans="1:10" ht="12.95" customHeight="1" x14ac:dyDescent="0.2">
      <c r="A27" s="368"/>
      <c r="B27" s="369" t="s">
        <v>94</v>
      </c>
      <c r="C27" s="365" t="s">
        <v>95</v>
      </c>
      <c r="D27" s="365" t="s">
        <v>65</v>
      </c>
      <c r="E27" s="370">
        <v>3346644</v>
      </c>
      <c r="F27" s="371">
        <v>25176.799999999999</v>
      </c>
      <c r="G27" s="372">
        <v>5.7000000000000002E-3</v>
      </c>
      <c r="H27" s="366"/>
      <c r="I27" s="367"/>
      <c r="J27" s="7"/>
    </row>
    <row r="28" spans="1:10" ht="12.95" customHeight="1" x14ac:dyDescent="0.2">
      <c r="A28" s="368"/>
      <c r="B28" s="369" t="s">
        <v>97</v>
      </c>
      <c r="C28" s="365" t="s">
        <v>98</v>
      </c>
      <c r="D28" s="365" t="s">
        <v>65</v>
      </c>
      <c r="E28" s="370">
        <v>422587</v>
      </c>
      <c r="F28" s="371">
        <v>23065.85</v>
      </c>
      <c r="G28" s="372">
        <v>5.1999999999999998E-3</v>
      </c>
      <c r="H28" s="366"/>
      <c r="I28" s="367"/>
      <c r="J28" s="7"/>
    </row>
    <row r="29" spans="1:10" ht="12.95" customHeight="1" x14ac:dyDescent="0.2">
      <c r="A29" s="368"/>
      <c r="B29" s="369" t="s">
        <v>100</v>
      </c>
      <c r="C29" s="365" t="s">
        <v>101</v>
      </c>
      <c r="D29" s="365" t="s">
        <v>38</v>
      </c>
      <c r="E29" s="370">
        <v>417679</v>
      </c>
      <c r="F29" s="371">
        <v>16196.13</v>
      </c>
      <c r="G29" s="372">
        <v>3.7000000000000002E-3</v>
      </c>
      <c r="H29" s="366"/>
      <c r="I29" s="367"/>
      <c r="J29" s="7"/>
    </row>
    <row r="30" spans="1:10" ht="12.95" customHeight="1" x14ac:dyDescent="0.2">
      <c r="A30" s="368"/>
      <c r="B30" s="369" t="s">
        <v>105</v>
      </c>
      <c r="C30" s="365" t="s">
        <v>106</v>
      </c>
      <c r="D30" s="365" t="s">
        <v>107</v>
      </c>
      <c r="E30" s="370">
        <v>27087811</v>
      </c>
      <c r="F30" s="371">
        <v>10875.76</v>
      </c>
      <c r="G30" s="372">
        <v>2.5000000000000001E-3</v>
      </c>
      <c r="H30" s="366"/>
      <c r="I30" s="367"/>
      <c r="J30" s="7"/>
    </row>
    <row r="31" spans="1:10" ht="12.95" customHeight="1" x14ac:dyDescent="0.2">
      <c r="A31" s="368"/>
      <c r="B31" s="369" t="s">
        <v>109</v>
      </c>
      <c r="C31" s="365" t="s">
        <v>110</v>
      </c>
      <c r="D31" s="365" t="s">
        <v>27</v>
      </c>
      <c r="E31" s="370">
        <v>80159</v>
      </c>
      <c r="F31" s="371">
        <v>6036.17</v>
      </c>
      <c r="G31" s="372">
        <v>1.4E-3</v>
      </c>
      <c r="H31" s="366"/>
      <c r="I31" s="367"/>
      <c r="J31" s="7"/>
    </row>
    <row r="32" spans="1:10" ht="12.95" customHeight="1" x14ac:dyDescent="0.2">
      <c r="A32" s="368"/>
      <c r="B32" s="369"/>
      <c r="C32" s="365"/>
      <c r="D32" s="365"/>
      <c r="E32" s="370"/>
      <c r="F32" s="371"/>
      <c r="G32" s="372"/>
      <c r="H32" s="366"/>
      <c r="I32" s="367"/>
      <c r="J32" s="7"/>
    </row>
    <row r="33" spans="1:10" ht="12.95" customHeight="1" x14ac:dyDescent="0.2">
      <c r="A33" s="368"/>
      <c r="B33" s="369"/>
      <c r="C33" s="365"/>
      <c r="D33" s="365"/>
      <c r="E33" s="370"/>
      <c r="F33" s="371"/>
      <c r="G33" s="372"/>
      <c r="H33" s="366"/>
      <c r="I33" s="367"/>
      <c r="J33" s="7"/>
    </row>
    <row r="34" spans="1:10" ht="12.95" customHeight="1" x14ac:dyDescent="0.2">
      <c r="A34" s="368"/>
      <c r="B34" s="6" t="s">
        <v>666</v>
      </c>
      <c r="C34" s="365"/>
      <c r="D34" s="365"/>
      <c r="E34" s="370"/>
      <c r="F34" s="371"/>
      <c r="G34" s="372"/>
      <c r="H34" s="366"/>
      <c r="I34" s="367"/>
      <c r="J34" s="7"/>
    </row>
    <row r="35" spans="1:10" ht="12.95" customHeight="1" x14ac:dyDescent="0.2">
      <c r="A35" s="368"/>
      <c r="B35" s="369" t="s">
        <v>91</v>
      </c>
      <c r="C35" s="365" t="s">
        <v>92</v>
      </c>
      <c r="D35" s="365" t="s">
        <v>27</v>
      </c>
      <c r="E35" s="370">
        <v>362250</v>
      </c>
      <c r="F35" s="371">
        <v>27142.12</v>
      </c>
      <c r="G35" s="372">
        <v>6.1999999999999998E-3</v>
      </c>
      <c r="H35" s="366"/>
      <c r="I35" s="367"/>
      <c r="J35" s="7"/>
    </row>
    <row r="36" spans="1:10" ht="12.95" customHeight="1" x14ac:dyDescent="0.2">
      <c r="A36" s="368"/>
      <c r="B36" s="369" t="s">
        <v>111</v>
      </c>
      <c r="C36" s="365" t="s">
        <v>112</v>
      </c>
      <c r="D36" s="365" t="s">
        <v>31</v>
      </c>
      <c r="E36" s="370">
        <v>195600</v>
      </c>
      <c r="F36" s="371">
        <v>4858.7</v>
      </c>
      <c r="G36" s="372">
        <v>1.1000000000000001E-3</v>
      </c>
      <c r="H36" s="366"/>
      <c r="I36" s="367"/>
      <c r="J36" s="7"/>
    </row>
    <row r="37" spans="1:10" ht="12.95" customHeight="1" x14ac:dyDescent="0.2">
      <c r="A37" s="368"/>
      <c r="B37" s="369" t="s">
        <v>102</v>
      </c>
      <c r="C37" s="365" t="s">
        <v>103</v>
      </c>
      <c r="D37" s="365" t="s">
        <v>23</v>
      </c>
      <c r="E37" s="370">
        <v>820500</v>
      </c>
      <c r="F37" s="371">
        <v>11825.87</v>
      </c>
      <c r="G37" s="372">
        <v>2.7000000000000001E-3</v>
      </c>
      <c r="H37" s="366"/>
      <c r="I37" s="367"/>
      <c r="J37" s="7"/>
    </row>
    <row r="38" spans="1:10" ht="12.95" customHeight="1" x14ac:dyDescent="0.2">
      <c r="A38" s="368"/>
      <c r="B38" s="369" t="s">
        <v>113</v>
      </c>
      <c r="C38" s="365" t="s">
        <v>114</v>
      </c>
      <c r="D38" s="365" t="s">
        <v>38</v>
      </c>
      <c r="E38" s="370">
        <v>311400</v>
      </c>
      <c r="F38" s="371">
        <v>3528.63</v>
      </c>
      <c r="G38" s="372">
        <v>8.0000000000000004E-4</v>
      </c>
      <c r="H38" s="366"/>
      <c r="I38" s="367"/>
      <c r="J38" s="7"/>
    </row>
    <row r="39" spans="1:10" ht="12.95" customHeight="1" x14ac:dyDescent="0.2">
      <c r="A39" s="368"/>
      <c r="B39" s="369" t="s">
        <v>115</v>
      </c>
      <c r="C39" s="365" t="s">
        <v>116</v>
      </c>
      <c r="D39" s="365" t="s">
        <v>53</v>
      </c>
      <c r="E39" s="370">
        <v>467400</v>
      </c>
      <c r="F39" s="371">
        <v>2938.31</v>
      </c>
      <c r="G39" s="372">
        <v>6.9999999999999999E-4</v>
      </c>
      <c r="H39" s="366"/>
      <c r="I39" s="367"/>
      <c r="J39" s="7"/>
    </row>
    <row r="40" spans="1:10" ht="12.95" customHeight="1" x14ac:dyDescent="0.2">
      <c r="A40" s="368"/>
      <c r="B40" s="369" t="s">
        <v>117</v>
      </c>
      <c r="C40" s="365" t="s">
        <v>118</v>
      </c>
      <c r="D40" s="365" t="s">
        <v>23</v>
      </c>
      <c r="E40" s="370">
        <v>1316250</v>
      </c>
      <c r="F40" s="371">
        <v>2582.48</v>
      </c>
      <c r="G40" s="372">
        <v>5.9999999999999995E-4</v>
      </c>
      <c r="H40" s="366"/>
      <c r="I40" s="367"/>
      <c r="J40" s="7"/>
    </row>
    <row r="41" spans="1:10" ht="12.95" customHeight="1" x14ac:dyDescent="0.2">
      <c r="A41" s="368"/>
      <c r="B41" s="369" t="s">
        <v>120</v>
      </c>
      <c r="C41" s="365" t="s">
        <v>121</v>
      </c>
      <c r="D41" s="365" t="s">
        <v>38</v>
      </c>
      <c r="E41" s="370">
        <v>56525</v>
      </c>
      <c r="F41" s="371">
        <v>1904.19</v>
      </c>
      <c r="G41" s="372">
        <v>4.0000000000000002E-4</v>
      </c>
      <c r="H41" s="366"/>
      <c r="I41" s="367"/>
      <c r="J41" s="7"/>
    </row>
    <row r="42" spans="1:10" ht="12.95" customHeight="1" x14ac:dyDescent="0.2">
      <c r="A42" s="368"/>
      <c r="B42" s="369" t="s">
        <v>122</v>
      </c>
      <c r="C42" s="365" t="s">
        <v>123</v>
      </c>
      <c r="D42" s="365" t="s">
        <v>124</v>
      </c>
      <c r="E42" s="370">
        <v>32000</v>
      </c>
      <c r="F42" s="371">
        <v>732.13</v>
      </c>
      <c r="G42" s="372">
        <v>2.0000000000000001E-4</v>
      </c>
      <c r="H42" s="366"/>
      <c r="I42" s="367"/>
      <c r="J42" s="7"/>
    </row>
    <row r="43" spans="1:10" ht="12.95" customHeight="1" x14ac:dyDescent="0.2">
      <c r="A43" s="368"/>
      <c r="B43" s="369" t="s">
        <v>125</v>
      </c>
      <c r="C43" s="365" t="s">
        <v>126</v>
      </c>
      <c r="D43" s="365" t="s">
        <v>127</v>
      </c>
      <c r="E43" s="370">
        <v>38500</v>
      </c>
      <c r="F43" s="371">
        <v>238.06</v>
      </c>
      <c r="G43" s="372">
        <v>1E-4</v>
      </c>
      <c r="H43" s="366"/>
      <c r="I43" s="367"/>
      <c r="J43" s="7"/>
    </row>
    <row r="44" spans="1:10" ht="12.95" customHeight="1" x14ac:dyDescent="0.2">
      <c r="A44" s="368"/>
      <c r="B44" s="369" t="s">
        <v>128</v>
      </c>
      <c r="C44" s="365" t="s">
        <v>129</v>
      </c>
      <c r="D44" s="365" t="s">
        <v>23</v>
      </c>
      <c r="E44" s="370">
        <v>40500</v>
      </c>
      <c r="F44" s="371">
        <v>155.66</v>
      </c>
      <c r="G44" s="366" t="s">
        <v>130</v>
      </c>
      <c r="H44" s="366"/>
      <c r="I44" s="367"/>
      <c r="J44" s="7"/>
    </row>
    <row r="45" spans="1:10" ht="12.95" customHeight="1" x14ac:dyDescent="0.2">
      <c r="A45" s="368"/>
      <c r="B45" s="369" t="s">
        <v>131</v>
      </c>
      <c r="C45" s="365" t="s">
        <v>132</v>
      </c>
      <c r="D45" s="365" t="s">
        <v>133</v>
      </c>
      <c r="E45" s="370">
        <v>12600</v>
      </c>
      <c r="F45" s="371">
        <v>130.06</v>
      </c>
      <c r="G45" s="366" t="s">
        <v>130</v>
      </c>
      <c r="H45" s="366"/>
      <c r="I45" s="367"/>
      <c r="J45" s="7"/>
    </row>
    <row r="46" spans="1:10" ht="12.95" customHeight="1" x14ac:dyDescent="0.2">
      <c r="A46" s="7"/>
      <c r="B46" s="6" t="s">
        <v>134</v>
      </c>
      <c r="C46" s="365"/>
      <c r="D46" s="365"/>
      <c r="E46" s="365"/>
      <c r="F46" s="373">
        <v>3067234.61</v>
      </c>
      <c r="G46" s="374">
        <v>0.69669999999999999</v>
      </c>
      <c r="H46" s="375"/>
      <c r="I46" s="376"/>
      <c r="J46" s="7"/>
    </row>
    <row r="47" spans="1:10" ht="12.95" customHeight="1" x14ac:dyDescent="0.2">
      <c r="A47" s="7"/>
      <c r="B47" s="377" t="s">
        <v>135</v>
      </c>
      <c r="C47" s="378"/>
      <c r="D47" s="378"/>
      <c r="E47" s="378"/>
      <c r="F47" s="375" t="s">
        <v>136</v>
      </c>
      <c r="G47" s="375" t="s">
        <v>136</v>
      </c>
      <c r="H47" s="375"/>
      <c r="I47" s="376"/>
      <c r="J47" s="7"/>
    </row>
    <row r="48" spans="1:10" ht="12.95" customHeight="1" x14ac:dyDescent="0.2">
      <c r="A48" s="7"/>
      <c r="B48" s="377" t="s">
        <v>134</v>
      </c>
      <c r="C48" s="378"/>
      <c r="D48" s="378"/>
      <c r="E48" s="378"/>
      <c r="F48" s="375" t="s">
        <v>136</v>
      </c>
      <c r="G48" s="375" t="s">
        <v>136</v>
      </c>
      <c r="H48" s="375"/>
      <c r="I48" s="376"/>
      <c r="J48" s="7"/>
    </row>
    <row r="49" spans="1:10" ht="12.95" customHeight="1" x14ac:dyDescent="0.2">
      <c r="A49" s="7"/>
      <c r="B49" s="377" t="s">
        <v>137</v>
      </c>
      <c r="C49" s="379"/>
      <c r="D49" s="378"/>
      <c r="E49" s="379"/>
      <c r="F49" s="373">
        <v>3067234.61</v>
      </c>
      <c r="G49" s="374">
        <v>0.69669999999999999</v>
      </c>
      <c r="H49" s="375"/>
      <c r="I49" s="376"/>
      <c r="J49" s="7"/>
    </row>
    <row r="50" spans="1:10" ht="12.95" customHeight="1" x14ac:dyDescent="0.2">
      <c r="A50" s="7"/>
      <c r="B50" s="6" t="s">
        <v>138</v>
      </c>
      <c r="C50" s="365"/>
      <c r="D50" s="365"/>
      <c r="E50" s="365"/>
      <c r="F50" s="365"/>
      <c r="G50" s="365"/>
      <c r="H50" s="366"/>
      <c r="I50" s="367"/>
      <c r="J50" s="7"/>
    </row>
    <row r="51" spans="1:10" ht="12.95" customHeight="1" x14ac:dyDescent="0.2">
      <c r="A51" s="7"/>
      <c r="B51" s="6" t="s">
        <v>19</v>
      </c>
      <c r="C51" s="365"/>
      <c r="D51" s="365"/>
      <c r="E51" s="365"/>
      <c r="F51" s="7"/>
      <c r="G51" s="366"/>
      <c r="H51" s="366"/>
      <c r="I51" s="367"/>
      <c r="J51" s="7"/>
    </row>
    <row r="52" spans="1:10" ht="12.95" customHeight="1" x14ac:dyDescent="0.2">
      <c r="A52" s="368"/>
      <c r="B52" s="369" t="s">
        <v>139</v>
      </c>
      <c r="C52" s="365" t="s">
        <v>140</v>
      </c>
      <c r="D52" s="365" t="s">
        <v>667</v>
      </c>
      <c r="E52" s="370">
        <v>732639</v>
      </c>
      <c r="F52" s="371">
        <v>206229.39</v>
      </c>
      <c r="G52" s="372">
        <v>4.6800000000000001E-2</v>
      </c>
      <c r="H52" s="366"/>
      <c r="I52" s="367"/>
      <c r="J52" s="7"/>
    </row>
    <row r="53" spans="1:10" ht="12.95" customHeight="1" x14ac:dyDescent="0.2">
      <c r="A53" s="368"/>
      <c r="B53" s="369" t="s">
        <v>141</v>
      </c>
      <c r="C53" s="365" t="s">
        <v>142</v>
      </c>
      <c r="D53" s="365" t="s">
        <v>667</v>
      </c>
      <c r="E53" s="370">
        <v>1870847</v>
      </c>
      <c r="F53" s="371">
        <v>193260.26</v>
      </c>
      <c r="G53" s="372">
        <v>4.3900000000000002E-2</v>
      </c>
      <c r="H53" s="366"/>
      <c r="I53" s="367"/>
      <c r="J53" s="7"/>
    </row>
    <row r="54" spans="1:10" ht="12.95" customHeight="1" x14ac:dyDescent="0.2">
      <c r="A54" s="368"/>
      <c r="B54" s="369" t="s">
        <v>143</v>
      </c>
      <c r="C54" s="365" t="s">
        <v>144</v>
      </c>
      <c r="D54" s="365" t="s">
        <v>668</v>
      </c>
      <c r="E54" s="370">
        <v>1361113</v>
      </c>
      <c r="F54" s="371">
        <v>150814.16</v>
      </c>
      <c r="G54" s="372">
        <v>3.4200000000000001E-2</v>
      </c>
      <c r="H54" s="366"/>
      <c r="I54" s="367"/>
      <c r="J54" s="7"/>
    </row>
    <row r="55" spans="1:10" ht="12.95" customHeight="1" x14ac:dyDescent="0.2">
      <c r="A55" s="368"/>
      <c r="B55" s="369" t="s">
        <v>145</v>
      </c>
      <c r="C55" s="365" t="s">
        <v>146</v>
      </c>
      <c r="D55" s="365" t="s">
        <v>667</v>
      </c>
      <c r="E55" s="370">
        <v>591056</v>
      </c>
      <c r="F55" s="371">
        <v>148247.38</v>
      </c>
      <c r="G55" s="372">
        <v>3.3700000000000001E-2</v>
      </c>
      <c r="H55" s="366"/>
      <c r="I55" s="367"/>
      <c r="J55" s="7"/>
    </row>
    <row r="56" spans="1:10" ht="12.95" customHeight="1" x14ac:dyDescent="0.2">
      <c r="A56" s="7"/>
      <c r="B56" s="6" t="s">
        <v>134</v>
      </c>
      <c r="C56" s="365"/>
      <c r="D56" s="365"/>
      <c r="E56" s="365"/>
      <c r="F56" s="373">
        <v>698551.19</v>
      </c>
      <c r="G56" s="374">
        <v>0.15859999999999999</v>
      </c>
      <c r="H56" s="375"/>
      <c r="I56" s="376"/>
      <c r="J56" s="7"/>
    </row>
    <row r="57" spans="1:10" ht="12.95" customHeight="1" x14ac:dyDescent="0.2">
      <c r="A57" s="7"/>
      <c r="B57" s="377" t="s">
        <v>135</v>
      </c>
      <c r="C57" s="378"/>
      <c r="D57" s="378"/>
      <c r="E57" s="378"/>
      <c r="F57" s="375" t="s">
        <v>136</v>
      </c>
      <c r="G57" s="375" t="s">
        <v>136</v>
      </c>
      <c r="H57" s="375"/>
      <c r="I57" s="376"/>
      <c r="J57" s="7"/>
    </row>
    <row r="58" spans="1:10" ht="12.95" customHeight="1" x14ac:dyDescent="0.2">
      <c r="A58" s="7"/>
      <c r="B58" s="377" t="s">
        <v>134</v>
      </c>
      <c r="C58" s="378"/>
      <c r="D58" s="378"/>
      <c r="E58" s="378"/>
      <c r="F58" s="375" t="s">
        <v>136</v>
      </c>
      <c r="G58" s="375" t="s">
        <v>136</v>
      </c>
      <c r="H58" s="375"/>
      <c r="I58" s="376"/>
      <c r="J58" s="7"/>
    </row>
    <row r="59" spans="1:10" ht="12.95" customHeight="1" x14ac:dyDescent="0.2">
      <c r="A59" s="7"/>
      <c r="B59" s="377" t="s">
        <v>137</v>
      </c>
      <c r="C59" s="379"/>
      <c r="D59" s="378"/>
      <c r="E59" s="379"/>
      <c r="F59" s="373">
        <v>698551.19</v>
      </c>
      <c r="G59" s="374">
        <v>0.15859999999999999</v>
      </c>
      <c r="H59" s="375"/>
      <c r="I59" s="376"/>
      <c r="J59" s="7"/>
    </row>
    <row r="60" spans="1:10" ht="12.95" customHeight="1" x14ac:dyDescent="0.2">
      <c r="A60" s="7"/>
      <c r="B60" s="6" t="s">
        <v>160</v>
      </c>
      <c r="C60" s="365"/>
      <c r="D60" s="365"/>
      <c r="E60" s="365"/>
      <c r="F60" s="365"/>
      <c r="G60" s="365"/>
      <c r="H60" s="366"/>
      <c r="I60" s="367"/>
      <c r="J60" s="7"/>
    </row>
    <row r="61" spans="1:10" ht="12.95" customHeight="1" x14ac:dyDescent="0.2">
      <c r="A61" s="7"/>
      <c r="B61" s="6" t="s">
        <v>161</v>
      </c>
      <c r="C61" s="365"/>
      <c r="D61" s="365"/>
      <c r="E61" s="365"/>
      <c r="F61" s="7"/>
      <c r="G61" s="366"/>
      <c r="H61" s="366"/>
      <c r="I61" s="367"/>
      <c r="J61" s="7"/>
    </row>
    <row r="62" spans="1:10" ht="12.95" customHeight="1" x14ac:dyDescent="0.2">
      <c r="A62" s="368"/>
      <c r="B62" s="369" t="s">
        <v>757</v>
      </c>
      <c r="C62" s="365" t="s">
        <v>162</v>
      </c>
      <c r="D62" s="365" t="s">
        <v>323</v>
      </c>
      <c r="E62" s="370">
        <v>500</v>
      </c>
      <c r="F62" s="371">
        <v>2485.92</v>
      </c>
      <c r="G62" s="372">
        <v>5.9999999999999995E-4</v>
      </c>
      <c r="H62" s="380">
        <v>7.1300000000000002E-2</v>
      </c>
      <c r="I62" s="367"/>
      <c r="J62" s="7"/>
    </row>
    <row r="63" spans="1:10" ht="26.25" customHeight="1" x14ac:dyDescent="0.2">
      <c r="A63" s="368"/>
      <c r="B63" s="369" t="s">
        <v>769</v>
      </c>
      <c r="C63" s="365" t="s">
        <v>164</v>
      </c>
      <c r="D63" s="365" t="s">
        <v>318</v>
      </c>
      <c r="E63" s="370">
        <v>500</v>
      </c>
      <c r="F63" s="371">
        <v>2459.23</v>
      </c>
      <c r="G63" s="372">
        <v>5.9999999999999995E-4</v>
      </c>
      <c r="H63" s="380">
        <v>7.2899000000000005E-2</v>
      </c>
      <c r="I63" s="367"/>
      <c r="J63" s="7"/>
    </row>
    <row r="64" spans="1:10" ht="12.95" customHeight="1" x14ac:dyDescent="0.2">
      <c r="A64" s="368"/>
      <c r="B64" s="369" t="s">
        <v>758</v>
      </c>
      <c r="C64" s="365" t="s">
        <v>165</v>
      </c>
      <c r="D64" s="365" t="s">
        <v>655</v>
      </c>
      <c r="E64" s="370">
        <v>500</v>
      </c>
      <c r="F64" s="371">
        <v>2402.77</v>
      </c>
      <c r="G64" s="372">
        <v>5.0000000000000001E-4</v>
      </c>
      <c r="H64" s="380">
        <v>7.4598999999999999E-2</v>
      </c>
      <c r="I64" s="367"/>
      <c r="J64" s="7"/>
    </row>
    <row r="65" spans="1:10" ht="12.95" customHeight="1" x14ac:dyDescent="0.2">
      <c r="A65" s="368"/>
      <c r="B65" s="369" t="s">
        <v>759</v>
      </c>
      <c r="C65" s="365" t="s">
        <v>166</v>
      </c>
      <c r="D65" s="365" t="s">
        <v>318</v>
      </c>
      <c r="E65" s="370">
        <v>500</v>
      </c>
      <c r="F65" s="371">
        <v>2401.39</v>
      </c>
      <c r="G65" s="372">
        <v>5.0000000000000001E-4</v>
      </c>
      <c r="H65" s="380">
        <v>7.5700000000000003E-2</v>
      </c>
      <c r="I65" s="367"/>
      <c r="J65" s="7"/>
    </row>
    <row r="66" spans="1:10" ht="12.95" customHeight="1" x14ac:dyDescent="0.2">
      <c r="A66" s="368"/>
      <c r="B66" s="369" t="s">
        <v>760</v>
      </c>
      <c r="C66" s="365" t="s">
        <v>167</v>
      </c>
      <c r="D66" s="365" t="s">
        <v>318</v>
      </c>
      <c r="E66" s="370">
        <v>500</v>
      </c>
      <c r="F66" s="371">
        <v>2399.2600000000002</v>
      </c>
      <c r="G66" s="372">
        <v>5.0000000000000001E-4</v>
      </c>
      <c r="H66" s="380">
        <v>7.5498999999999997E-2</v>
      </c>
      <c r="I66" s="367"/>
      <c r="J66" s="7"/>
    </row>
    <row r="67" spans="1:10" ht="12.95" customHeight="1" x14ac:dyDescent="0.2">
      <c r="A67" s="368"/>
      <c r="B67" s="369" t="s">
        <v>679</v>
      </c>
      <c r="C67" s="365" t="s">
        <v>169</v>
      </c>
      <c r="D67" s="365" t="s">
        <v>321</v>
      </c>
      <c r="E67" s="370">
        <v>500</v>
      </c>
      <c r="F67" s="371">
        <v>2389.3200000000002</v>
      </c>
      <c r="G67" s="372">
        <v>5.0000000000000001E-4</v>
      </c>
      <c r="H67" s="380">
        <v>7.5148999999999994E-2</v>
      </c>
      <c r="I67" s="367"/>
      <c r="J67" s="7"/>
    </row>
    <row r="68" spans="1:10" ht="12.95" customHeight="1" x14ac:dyDescent="0.2">
      <c r="A68" s="7"/>
      <c r="B68" s="6" t="s">
        <v>134</v>
      </c>
      <c r="C68" s="365"/>
      <c r="D68" s="365"/>
      <c r="E68" s="365"/>
      <c r="F68" s="373">
        <v>14537.89</v>
      </c>
      <c r="G68" s="374">
        <v>3.2000000000000002E-3</v>
      </c>
      <c r="H68" s="375"/>
      <c r="I68" s="376"/>
      <c r="J68" s="7"/>
    </row>
    <row r="69" spans="1:10" ht="12.95" customHeight="1" x14ac:dyDescent="0.2">
      <c r="A69" s="7"/>
      <c r="B69" s="6" t="s">
        <v>170</v>
      </c>
      <c r="C69" s="365"/>
      <c r="D69" s="365"/>
      <c r="E69" s="365"/>
      <c r="F69" s="7"/>
      <c r="G69" s="366"/>
      <c r="H69" s="366"/>
      <c r="I69" s="367"/>
      <c r="J69" s="7"/>
    </row>
    <row r="70" spans="1:10" ht="12.95" customHeight="1" x14ac:dyDescent="0.2">
      <c r="A70" s="368"/>
      <c r="B70" s="369" t="s">
        <v>681</v>
      </c>
      <c r="C70" s="365" t="s">
        <v>172</v>
      </c>
      <c r="D70" s="365" t="s">
        <v>318</v>
      </c>
      <c r="E70" s="370">
        <v>500</v>
      </c>
      <c r="F70" s="371">
        <v>2410.9299999999998</v>
      </c>
      <c r="G70" s="372">
        <v>5.0000000000000001E-4</v>
      </c>
      <c r="H70" s="380">
        <v>7.7950000000000005E-2</v>
      </c>
      <c r="I70" s="367"/>
      <c r="J70" s="7"/>
    </row>
    <row r="71" spans="1:10" ht="12.95" customHeight="1" x14ac:dyDescent="0.2">
      <c r="A71" s="7"/>
      <c r="B71" s="6" t="s">
        <v>134</v>
      </c>
      <c r="C71" s="365"/>
      <c r="D71" s="365"/>
      <c r="E71" s="365"/>
      <c r="F71" s="373">
        <v>2410.9299999999998</v>
      </c>
      <c r="G71" s="374">
        <v>5.0000000000000001E-4</v>
      </c>
      <c r="H71" s="375"/>
      <c r="I71" s="376"/>
      <c r="J71" s="7"/>
    </row>
    <row r="72" spans="1:10" ht="12.95" customHeight="1" x14ac:dyDescent="0.2">
      <c r="A72" s="7"/>
      <c r="B72" s="6" t="s">
        <v>173</v>
      </c>
      <c r="C72" s="365"/>
      <c r="D72" s="365"/>
      <c r="E72" s="365"/>
      <c r="F72" s="7"/>
      <c r="G72" s="366"/>
      <c r="H72" s="366"/>
      <c r="I72" s="367"/>
      <c r="J72" s="7"/>
    </row>
    <row r="73" spans="1:10" ht="12.95" customHeight="1" x14ac:dyDescent="0.2">
      <c r="A73" s="368"/>
      <c r="B73" s="369" t="s">
        <v>174</v>
      </c>
      <c r="C73" s="365" t="s">
        <v>175</v>
      </c>
      <c r="D73" s="365" t="s">
        <v>176</v>
      </c>
      <c r="E73" s="370">
        <v>500000</v>
      </c>
      <c r="F73" s="371">
        <v>479.59</v>
      </c>
      <c r="G73" s="372">
        <v>1E-4</v>
      </c>
      <c r="H73" s="380">
        <v>7.1249000000000007E-2</v>
      </c>
      <c r="I73" s="367"/>
      <c r="J73" s="7"/>
    </row>
    <row r="74" spans="1:10" ht="12.95" customHeight="1" x14ac:dyDescent="0.2">
      <c r="A74" s="7"/>
      <c r="B74" s="6" t="s">
        <v>134</v>
      </c>
      <c r="C74" s="365"/>
      <c r="D74" s="365"/>
      <c r="E74" s="365"/>
      <c r="F74" s="373">
        <v>479.59</v>
      </c>
      <c r="G74" s="374">
        <v>1E-4</v>
      </c>
      <c r="H74" s="375"/>
      <c r="I74" s="376"/>
      <c r="J74" s="7"/>
    </row>
    <row r="75" spans="1:10" ht="12.95" customHeight="1" x14ac:dyDescent="0.2">
      <c r="A75" s="7"/>
      <c r="B75" s="377" t="s">
        <v>137</v>
      </c>
      <c r="C75" s="379"/>
      <c r="D75" s="378"/>
      <c r="E75" s="379"/>
      <c r="F75" s="373">
        <v>17428.41</v>
      </c>
      <c r="G75" s="374">
        <v>3.8E-3</v>
      </c>
      <c r="H75" s="375"/>
      <c r="I75" s="376"/>
      <c r="J75" s="7"/>
    </row>
    <row r="76" spans="1:10" ht="12.95" customHeight="1" x14ac:dyDescent="0.2">
      <c r="A76" s="7"/>
      <c r="B76" s="6" t="s">
        <v>177</v>
      </c>
      <c r="C76" s="365"/>
      <c r="D76" s="365"/>
      <c r="E76" s="365"/>
      <c r="F76" s="365"/>
      <c r="G76" s="365"/>
      <c r="H76" s="366"/>
      <c r="I76" s="367"/>
      <c r="J76" s="7"/>
    </row>
    <row r="77" spans="1:10" ht="12.95" customHeight="1" x14ac:dyDescent="0.2">
      <c r="A77" s="7"/>
      <c r="B77" s="6" t="s">
        <v>178</v>
      </c>
      <c r="C77" s="365"/>
      <c r="D77" s="381" t="s">
        <v>179</v>
      </c>
      <c r="E77" s="365"/>
      <c r="F77" s="7"/>
      <c r="G77" s="366"/>
      <c r="H77" s="366"/>
      <c r="I77" s="367"/>
      <c r="J77" s="7"/>
    </row>
    <row r="78" spans="1:10" ht="12.95" customHeight="1" x14ac:dyDescent="0.2">
      <c r="A78" s="368"/>
      <c r="B78" s="369" t="s">
        <v>180</v>
      </c>
      <c r="C78" s="365"/>
      <c r="D78" s="382" t="s">
        <v>181</v>
      </c>
      <c r="E78" s="382"/>
      <c r="F78" s="371">
        <v>4950</v>
      </c>
      <c r="G78" s="372">
        <v>1.1000000000000001E-3</v>
      </c>
      <c r="H78" s="380"/>
      <c r="I78" s="367"/>
      <c r="J78" s="7"/>
    </row>
    <row r="79" spans="1:10" ht="12.95" customHeight="1" x14ac:dyDescent="0.2">
      <c r="A79" s="368"/>
      <c r="B79" s="369" t="s">
        <v>182</v>
      </c>
      <c r="C79" s="365"/>
      <c r="D79" s="382" t="s">
        <v>181</v>
      </c>
      <c r="E79" s="382"/>
      <c r="F79" s="371">
        <v>2475</v>
      </c>
      <c r="G79" s="372">
        <v>5.9999999999999995E-4</v>
      </c>
      <c r="H79" s="380"/>
      <c r="I79" s="367"/>
      <c r="J79" s="7"/>
    </row>
    <row r="80" spans="1:10" ht="12.95" customHeight="1" x14ac:dyDescent="0.2">
      <c r="A80" s="368"/>
      <c r="B80" s="369" t="s">
        <v>183</v>
      </c>
      <c r="C80" s="365"/>
      <c r="D80" s="382" t="s">
        <v>181</v>
      </c>
      <c r="E80" s="382"/>
      <c r="F80" s="371">
        <v>2475</v>
      </c>
      <c r="G80" s="372">
        <v>5.9999999999999995E-4</v>
      </c>
      <c r="H80" s="380"/>
      <c r="I80" s="367"/>
      <c r="J80" s="7"/>
    </row>
    <row r="81" spans="1:10" ht="12.95" customHeight="1" x14ac:dyDescent="0.2">
      <c r="A81" s="368"/>
      <c r="B81" s="369" t="s">
        <v>184</v>
      </c>
      <c r="C81" s="365"/>
      <c r="D81" s="382" t="s">
        <v>181</v>
      </c>
      <c r="E81" s="382"/>
      <c r="F81" s="371">
        <v>2475</v>
      </c>
      <c r="G81" s="372">
        <v>5.9999999999999995E-4</v>
      </c>
      <c r="H81" s="380"/>
      <c r="I81" s="367"/>
      <c r="J81" s="7"/>
    </row>
    <row r="82" spans="1:10" ht="12.95" customHeight="1" x14ac:dyDescent="0.2">
      <c r="A82" s="368"/>
      <c r="B82" s="369" t="s">
        <v>185</v>
      </c>
      <c r="C82" s="365"/>
      <c r="D82" s="382" t="s">
        <v>181</v>
      </c>
      <c r="E82" s="382"/>
      <c r="F82" s="371">
        <v>2475</v>
      </c>
      <c r="G82" s="372">
        <v>5.9999999999999995E-4</v>
      </c>
      <c r="H82" s="380"/>
      <c r="I82" s="367"/>
      <c r="J82" s="7"/>
    </row>
    <row r="83" spans="1:10" ht="12.95" customHeight="1" x14ac:dyDescent="0.2">
      <c r="A83" s="368"/>
      <c r="B83" s="369" t="s">
        <v>186</v>
      </c>
      <c r="C83" s="365"/>
      <c r="D83" s="382" t="s">
        <v>181</v>
      </c>
      <c r="E83" s="382"/>
      <c r="F83" s="371">
        <v>2475</v>
      </c>
      <c r="G83" s="372">
        <v>5.9999999999999995E-4</v>
      </c>
      <c r="H83" s="380"/>
      <c r="I83" s="367"/>
      <c r="J83" s="7"/>
    </row>
    <row r="84" spans="1:10" ht="12.95" customHeight="1" x14ac:dyDescent="0.2">
      <c r="A84" s="368"/>
      <c r="B84" s="369" t="s">
        <v>187</v>
      </c>
      <c r="C84" s="365"/>
      <c r="D84" s="382" t="s">
        <v>188</v>
      </c>
      <c r="E84" s="382"/>
      <c r="F84" s="371">
        <v>491</v>
      </c>
      <c r="G84" s="372">
        <v>1E-4</v>
      </c>
      <c r="H84" s="380"/>
      <c r="I84" s="367"/>
      <c r="J84" s="7"/>
    </row>
    <row r="85" spans="1:10" ht="12.95" customHeight="1" x14ac:dyDescent="0.2">
      <c r="A85" s="368"/>
      <c r="B85" s="369" t="s">
        <v>189</v>
      </c>
      <c r="C85" s="365"/>
      <c r="D85" s="382" t="s">
        <v>181</v>
      </c>
      <c r="E85" s="382"/>
      <c r="F85" s="371">
        <v>491</v>
      </c>
      <c r="G85" s="372">
        <v>1E-4</v>
      </c>
      <c r="H85" s="380"/>
      <c r="I85" s="367"/>
      <c r="J85" s="7"/>
    </row>
    <row r="86" spans="1:10" ht="12.95" customHeight="1" x14ac:dyDescent="0.2">
      <c r="A86" s="368"/>
      <c r="B86" s="369" t="s">
        <v>190</v>
      </c>
      <c r="C86" s="365"/>
      <c r="D86" s="382" t="s">
        <v>181</v>
      </c>
      <c r="E86" s="382"/>
      <c r="F86" s="371">
        <v>491</v>
      </c>
      <c r="G86" s="372">
        <v>1E-4</v>
      </c>
      <c r="H86" s="380"/>
      <c r="I86" s="367"/>
      <c r="J86" s="7"/>
    </row>
    <row r="87" spans="1:10" ht="12.95" customHeight="1" x14ac:dyDescent="0.2">
      <c r="A87" s="368"/>
      <c r="B87" s="369" t="s">
        <v>191</v>
      </c>
      <c r="C87" s="365"/>
      <c r="D87" s="382" t="s">
        <v>192</v>
      </c>
      <c r="E87" s="382"/>
      <c r="F87" s="371">
        <v>491</v>
      </c>
      <c r="G87" s="372">
        <v>1E-4</v>
      </c>
      <c r="H87" s="380"/>
      <c r="I87" s="367"/>
      <c r="J87" s="7"/>
    </row>
    <row r="88" spans="1:10" ht="12.95" customHeight="1" x14ac:dyDescent="0.2">
      <c r="A88" s="368"/>
      <c r="B88" s="369" t="s">
        <v>193</v>
      </c>
      <c r="C88" s="365"/>
      <c r="D88" s="382" t="s">
        <v>192</v>
      </c>
      <c r="E88" s="382"/>
      <c r="F88" s="371">
        <v>491</v>
      </c>
      <c r="G88" s="372">
        <v>1E-4</v>
      </c>
      <c r="H88" s="380"/>
      <c r="I88" s="367"/>
      <c r="J88" s="7"/>
    </row>
    <row r="89" spans="1:10" ht="12.95" customHeight="1" x14ac:dyDescent="0.2">
      <c r="A89" s="368"/>
      <c r="B89" s="369" t="s">
        <v>194</v>
      </c>
      <c r="C89" s="365"/>
      <c r="D89" s="382" t="s">
        <v>192</v>
      </c>
      <c r="E89" s="382"/>
      <c r="F89" s="371">
        <v>491</v>
      </c>
      <c r="G89" s="372">
        <v>1E-4</v>
      </c>
      <c r="H89" s="380"/>
      <c r="I89" s="367"/>
      <c r="J89" s="7"/>
    </row>
    <row r="90" spans="1:10" ht="12.95" customHeight="1" x14ac:dyDescent="0.2">
      <c r="A90" s="368"/>
      <c r="B90" s="369" t="s">
        <v>195</v>
      </c>
      <c r="C90" s="365"/>
      <c r="D90" s="382" t="s">
        <v>192</v>
      </c>
      <c r="E90" s="382"/>
      <c r="F90" s="371">
        <v>491</v>
      </c>
      <c r="G90" s="372">
        <v>1E-4</v>
      </c>
      <c r="H90" s="380"/>
      <c r="I90" s="367"/>
      <c r="J90" s="7"/>
    </row>
    <row r="91" spans="1:10" ht="12.95" customHeight="1" x14ac:dyDescent="0.2">
      <c r="A91" s="368"/>
      <c r="B91" s="369" t="s">
        <v>196</v>
      </c>
      <c r="C91" s="365"/>
      <c r="D91" s="382" t="s">
        <v>192</v>
      </c>
      <c r="E91" s="382"/>
      <c r="F91" s="371">
        <v>491</v>
      </c>
      <c r="G91" s="372">
        <v>1E-4</v>
      </c>
      <c r="H91" s="380"/>
      <c r="I91" s="367"/>
      <c r="J91" s="7"/>
    </row>
    <row r="92" spans="1:10" ht="12.95" customHeight="1" x14ac:dyDescent="0.2">
      <c r="A92" s="368"/>
      <c r="B92" s="369" t="s">
        <v>197</v>
      </c>
      <c r="C92" s="365"/>
      <c r="D92" s="382" t="s">
        <v>192</v>
      </c>
      <c r="E92" s="382"/>
      <c r="F92" s="371">
        <v>491</v>
      </c>
      <c r="G92" s="372">
        <v>1E-4</v>
      </c>
      <c r="H92" s="380"/>
      <c r="I92" s="367"/>
      <c r="J92" s="7"/>
    </row>
    <row r="93" spans="1:10" ht="12.95" customHeight="1" x14ac:dyDescent="0.2">
      <c r="A93" s="368"/>
      <c r="B93" s="369" t="s">
        <v>198</v>
      </c>
      <c r="C93" s="365"/>
      <c r="D93" s="382" t="s">
        <v>199</v>
      </c>
      <c r="E93" s="382"/>
      <c r="F93" s="371">
        <v>491</v>
      </c>
      <c r="G93" s="372">
        <v>1E-4</v>
      </c>
      <c r="H93" s="380"/>
      <c r="I93" s="367"/>
      <c r="J93" s="7"/>
    </row>
    <row r="94" spans="1:10" ht="12.95" customHeight="1" x14ac:dyDescent="0.2">
      <c r="A94" s="368"/>
      <c r="B94" s="369" t="s">
        <v>200</v>
      </c>
      <c r="C94" s="365"/>
      <c r="D94" s="382" t="s">
        <v>201</v>
      </c>
      <c r="E94" s="382"/>
      <c r="F94" s="371">
        <v>491</v>
      </c>
      <c r="G94" s="372">
        <v>1E-4</v>
      </c>
      <c r="H94" s="380"/>
      <c r="I94" s="367"/>
      <c r="J94" s="7"/>
    </row>
    <row r="95" spans="1:10" ht="12.95" customHeight="1" x14ac:dyDescent="0.2">
      <c r="A95" s="368"/>
      <c r="B95" s="369" t="s">
        <v>202</v>
      </c>
      <c r="C95" s="365"/>
      <c r="D95" s="382" t="s">
        <v>201</v>
      </c>
      <c r="E95" s="382"/>
      <c r="F95" s="371">
        <v>491</v>
      </c>
      <c r="G95" s="372">
        <v>1E-4</v>
      </c>
      <c r="H95" s="380"/>
      <c r="I95" s="367"/>
      <c r="J95" s="7"/>
    </row>
    <row r="96" spans="1:10" ht="12.95" customHeight="1" x14ac:dyDescent="0.2">
      <c r="A96" s="368"/>
      <c r="B96" s="369" t="s">
        <v>203</v>
      </c>
      <c r="C96" s="365"/>
      <c r="D96" s="382" t="s">
        <v>204</v>
      </c>
      <c r="E96" s="382"/>
      <c r="F96" s="371">
        <v>491</v>
      </c>
      <c r="G96" s="372">
        <v>1E-4</v>
      </c>
      <c r="H96" s="380"/>
      <c r="I96" s="367"/>
      <c r="J96" s="7"/>
    </row>
    <row r="97" spans="1:10" ht="12.95" customHeight="1" x14ac:dyDescent="0.2">
      <c r="A97" s="368"/>
      <c r="B97" s="369" t="s">
        <v>205</v>
      </c>
      <c r="C97" s="365"/>
      <c r="D97" s="382" t="s">
        <v>201</v>
      </c>
      <c r="E97" s="382"/>
      <c r="F97" s="371">
        <v>100</v>
      </c>
      <c r="G97" s="366" t="s">
        <v>130</v>
      </c>
      <c r="H97" s="380"/>
      <c r="I97" s="367"/>
      <c r="J97" s="7"/>
    </row>
    <row r="98" spans="1:10" ht="12.95" customHeight="1" x14ac:dyDescent="0.2">
      <c r="A98" s="7"/>
      <c r="B98" s="6" t="s">
        <v>134</v>
      </c>
      <c r="C98" s="365"/>
      <c r="D98" s="365"/>
      <c r="E98" s="365"/>
      <c r="F98" s="373">
        <v>23808</v>
      </c>
      <c r="G98" s="374">
        <v>5.4000000000000003E-3</v>
      </c>
      <c r="H98" s="375"/>
      <c r="I98" s="376"/>
      <c r="J98" s="7"/>
    </row>
    <row r="99" spans="1:10" ht="12.95" customHeight="1" x14ac:dyDescent="0.2">
      <c r="A99" s="7"/>
      <c r="B99" s="377" t="s">
        <v>137</v>
      </c>
      <c r="C99" s="379"/>
      <c r="D99" s="378"/>
      <c r="E99" s="379"/>
      <c r="F99" s="373">
        <v>23808</v>
      </c>
      <c r="G99" s="374">
        <v>5.4000000000000003E-3</v>
      </c>
      <c r="H99" s="375"/>
      <c r="I99" s="376"/>
      <c r="J99" s="7"/>
    </row>
    <row r="100" spans="1:10" ht="12.95" customHeight="1" x14ac:dyDescent="0.2">
      <c r="A100" s="7"/>
      <c r="B100" s="6" t="s">
        <v>206</v>
      </c>
      <c r="C100" s="365"/>
      <c r="D100" s="365"/>
      <c r="E100" s="365"/>
      <c r="F100" s="365"/>
      <c r="G100" s="365"/>
      <c r="H100" s="366"/>
      <c r="I100" s="367"/>
      <c r="J100" s="7"/>
    </row>
    <row r="101" spans="1:10" ht="12.95" customHeight="1" x14ac:dyDescent="0.2">
      <c r="A101" s="368"/>
      <c r="B101" s="369" t="s">
        <v>208</v>
      </c>
      <c r="C101" s="365"/>
      <c r="D101" s="365"/>
      <c r="E101" s="370"/>
      <c r="F101" s="371">
        <v>594675</v>
      </c>
      <c r="G101" s="372">
        <v>0.13500000000000001</v>
      </c>
      <c r="H101" s="380">
        <v>6.7585953780372701E-2</v>
      </c>
      <c r="I101" s="367"/>
      <c r="J101" s="7"/>
    </row>
    <row r="102" spans="1:10" ht="12.95" customHeight="1" x14ac:dyDescent="0.2">
      <c r="A102" s="7"/>
      <c r="B102" s="6" t="s">
        <v>134</v>
      </c>
      <c r="C102" s="365"/>
      <c r="D102" s="365"/>
      <c r="E102" s="365"/>
      <c r="F102" s="373">
        <v>594675</v>
      </c>
      <c r="G102" s="374">
        <v>0.13500000000000001</v>
      </c>
      <c r="H102" s="375"/>
      <c r="I102" s="376"/>
      <c r="J102" s="7"/>
    </row>
    <row r="103" spans="1:10" ht="12.95" customHeight="1" x14ac:dyDescent="0.2">
      <c r="A103" s="7"/>
      <c r="B103" s="377" t="s">
        <v>137</v>
      </c>
      <c r="C103" s="379"/>
      <c r="D103" s="378"/>
      <c r="E103" s="379"/>
      <c r="F103" s="373">
        <v>594675</v>
      </c>
      <c r="G103" s="374">
        <v>0.13500000000000001</v>
      </c>
      <c r="H103" s="375"/>
      <c r="I103" s="376"/>
      <c r="J103" s="7"/>
    </row>
    <row r="104" spans="1:10" ht="12.95" customHeight="1" x14ac:dyDescent="0.2">
      <c r="A104" s="7"/>
      <c r="B104" s="377" t="s">
        <v>209</v>
      </c>
      <c r="C104" s="365"/>
      <c r="D104" s="378"/>
      <c r="E104" s="365"/>
      <c r="F104" s="383">
        <f>562267.055+F126</f>
        <v>2089.0800000000745</v>
      </c>
      <c r="G104" s="374">
        <f>12.77%+G126</f>
        <v>4.5754254673771588E-4</v>
      </c>
      <c r="H104" s="375"/>
      <c r="I104" s="376"/>
      <c r="J104" s="7"/>
    </row>
    <row r="105" spans="1:10" ht="12.95" customHeight="1" x14ac:dyDescent="0.2">
      <c r="A105" s="7"/>
      <c r="B105" s="384" t="s">
        <v>210</v>
      </c>
      <c r="C105" s="385"/>
      <c r="D105" s="385"/>
      <c r="E105" s="385"/>
      <c r="F105" s="386">
        <v>4403786.29</v>
      </c>
      <c r="G105" s="387">
        <v>1</v>
      </c>
      <c r="H105" s="388"/>
      <c r="I105" s="389"/>
      <c r="J105" s="7"/>
    </row>
    <row r="106" spans="1:10" ht="12.95" customHeight="1" x14ac:dyDescent="0.2">
      <c r="A106" s="7"/>
      <c r="B106" s="358"/>
      <c r="C106" s="7"/>
      <c r="D106" s="7"/>
      <c r="E106" s="7"/>
      <c r="F106" s="7"/>
      <c r="G106" s="7"/>
      <c r="H106" s="7"/>
      <c r="I106" s="7"/>
      <c r="J106" s="7"/>
    </row>
    <row r="107" spans="1:10" ht="12.95" customHeight="1" thickBot="1" x14ac:dyDescent="0.25">
      <c r="A107" s="7"/>
      <c r="B107" s="356" t="s">
        <v>147</v>
      </c>
      <c r="C107" s="7"/>
      <c r="D107" s="7"/>
      <c r="E107" s="7"/>
      <c r="F107" s="7"/>
      <c r="G107" s="7"/>
      <c r="H107" s="7"/>
      <c r="I107" s="7"/>
    </row>
    <row r="108" spans="1:10" s="395" customFormat="1" ht="12.95" customHeight="1" x14ac:dyDescent="0.2">
      <c r="A108" s="390"/>
      <c r="B108" s="391" t="s">
        <v>9</v>
      </c>
      <c r="C108" s="392"/>
      <c r="D108" s="392" t="s">
        <v>260</v>
      </c>
      <c r="E108" s="392" t="s">
        <v>12</v>
      </c>
      <c r="F108" s="393" t="s">
        <v>669</v>
      </c>
      <c r="G108" s="392" t="s">
        <v>670</v>
      </c>
      <c r="H108" s="394" t="s">
        <v>671</v>
      </c>
      <c r="I108" s="390"/>
    </row>
    <row r="109" spans="1:10" ht="12.95" customHeight="1" x14ac:dyDescent="0.2">
      <c r="A109" s="7"/>
      <c r="B109" s="396" t="s">
        <v>148</v>
      </c>
      <c r="C109" s="365"/>
      <c r="D109" s="365"/>
      <c r="E109" s="365"/>
      <c r="F109" s="397"/>
      <c r="G109" s="366"/>
      <c r="H109" s="398"/>
      <c r="I109" s="7"/>
    </row>
    <row r="110" spans="1:10" ht="12.95" customHeight="1" x14ac:dyDescent="0.2">
      <c r="A110" s="368"/>
      <c r="B110" s="399" t="s">
        <v>159</v>
      </c>
      <c r="C110" s="365"/>
      <c r="D110" s="400" t="s">
        <v>265</v>
      </c>
      <c r="E110" s="370">
        <v>-362250</v>
      </c>
      <c r="F110" s="371">
        <v>-27230.33</v>
      </c>
      <c r="G110" s="401">
        <v>-6.1999999999999998E-3</v>
      </c>
      <c r="H110" s="398"/>
      <c r="I110" s="7"/>
    </row>
    <row r="111" spans="1:10" ht="12.95" customHeight="1" x14ac:dyDescent="0.2">
      <c r="A111" s="368"/>
      <c r="B111" s="399" t="s">
        <v>158</v>
      </c>
      <c r="C111" s="365"/>
      <c r="D111" s="400" t="s">
        <v>265</v>
      </c>
      <c r="E111" s="370">
        <v>-820500</v>
      </c>
      <c r="F111" s="371">
        <v>-11868.12</v>
      </c>
      <c r="G111" s="401">
        <v>-2.7000000000000001E-3</v>
      </c>
      <c r="H111" s="398"/>
      <c r="I111" s="7"/>
    </row>
    <row r="112" spans="1:10" ht="12.95" customHeight="1" x14ac:dyDescent="0.2">
      <c r="A112" s="368"/>
      <c r="B112" s="399" t="s">
        <v>157</v>
      </c>
      <c r="C112" s="365"/>
      <c r="D112" s="400" t="s">
        <v>265</v>
      </c>
      <c r="E112" s="370">
        <v>-195600</v>
      </c>
      <c r="F112" s="371">
        <v>-4852.93</v>
      </c>
      <c r="G112" s="372">
        <v>-1.1000000000000001E-3</v>
      </c>
      <c r="H112" s="398"/>
      <c r="I112" s="7"/>
    </row>
    <row r="113" spans="1:10" ht="12.95" customHeight="1" x14ac:dyDescent="0.2">
      <c r="A113" s="368"/>
      <c r="B113" s="399" t="s">
        <v>156</v>
      </c>
      <c r="C113" s="365"/>
      <c r="D113" s="400" t="s">
        <v>265</v>
      </c>
      <c r="E113" s="370">
        <v>-311400</v>
      </c>
      <c r="F113" s="371">
        <v>-3513.37</v>
      </c>
      <c r="G113" s="372">
        <v>-8.0000000000000004E-4</v>
      </c>
      <c r="H113" s="398"/>
      <c r="I113" s="7"/>
    </row>
    <row r="114" spans="1:10" ht="12.95" customHeight="1" x14ac:dyDescent="0.2">
      <c r="A114" s="368"/>
      <c r="B114" s="399" t="s">
        <v>155</v>
      </c>
      <c r="C114" s="365"/>
      <c r="D114" s="400" t="s">
        <v>265</v>
      </c>
      <c r="E114" s="370">
        <v>-467400</v>
      </c>
      <c r="F114" s="371">
        <v>-2957.24</v>
      </c>
      <c r="G114" s="372">
        <v>-6.9999999999999999E-4</v>
      </c>
      <c r="H114" s="398"/>
      <c r="I114" s="7"/>
    </row>
    <row r="115" spans="1:10" ht="12.95" customHeight="1" x14ac:dyDescent="0.2">
      <c r="A115" s="368"/>
      <c r="B115" s="399" t="s">
        <v>154</v>
      </c>
      <c r="C115" s="365"/>
      <c r="D115" s="400" t="s">
        <v>265</v>
      </c>
      <c r="E115" s="370">
        <v>-1316250</v>
      </c>
      <c r="F115" s="371">
        <v>-2598.2800000000002</v>
      </c>
      <c r="G115" s="372">
        <v>-5.9999999999999995E-4</v>
      </c>
      <c r="H115" s="398"/>
      <c r="I115" s="7"/>
    </row>
    <row r="116" spans="1:10" ht="12.95" customHeight="1" x14ac:dyDescent="0.2">
      <c r="A116" s="368"/>
      <c r="B116" s="399" t="s">
        <v>153</v>
      </c>
      <c r="C116" s="365"/>
      <c r="D116" s="400" t="s">
        <v>265</v>
      </c>
      <c r="E116" s="370">
        <v>-56525</v>
      </c>
      <c r="F116" s="371">
        <v>-1914.81</v>
      </c>
      <c r="G116" s="372">
        <v>-4.0000000000000002E-4</v>
      </c>
      <c r="H116" s="398"/>
      <c r="I116" s="7"/>
    </row>
    <row r="117" spans="1:10" ht="12.95" customHeight="1" x14ac:dyDescent="0.2">
      <c r="A117" s="368"/>
      <c r="B117" s="399" t="s">
        <v>152</v>
      </c>
      <c r="C117" s="365"/>
      <c r="D117" s="400" t="s">
        <v>265</v>
      </c>
      <c r="E117" s="370">
        <v>-32000</v>
      </c>
      <c r="F117" s="371">
        <v>-736.83</v>
      </c>
      <c r="G117" s="372">
        <v>-2.0000000000000001E-4</v>
      </c>
      <c r="H117" s="398"/>
      <c r="I117" s="7"/>
    </row>
    <row r="118" spans="1:10" ht="12.95" customHeight="1" x14ac:dyDescent="0.2">
      <c r="A118" s="368"/>
      <c r="B118" s="399" t="s">
        <v>151</v>
      </c>
      <c r="C118" s="365"/>
      <c r="D118" s="400" t="s">
        <v>265</v>
      </c>
      <c r="E118" s="370">
        <v>-38500</v>
      </c>
      <c r="F118" s="371">
        <v>-239.07</v>
      </c>
      <c r="G118" s="372">
        <v>-1E-4</v>
      </c>
      <c r="H118" s="398"/>
      <c r="I118" s="7"/>
    </row>
    <row r="119" spans="1:10" ht="12.95" customHeight="1" x14ac:dyDescent="0.2">
      <c r="A119" s="368"/>
      <c r="B119" s="399" t="s">
        <v>149</v>
      </c>
      <c r="C119" s="365"/>
      <c r="D119" s="400" t="s">
        <v>265</v>
      </c>
      <c r="E119" s="370">
        <v>-12600</v>
      </c>
      <c r="F119" s="371">
        <v>-130.26</v>
      </c>
      <c r="G119" s="402" t="s">
        <v>130</v>
      </c>
      <c r="H119" s="398"/>
      <c r="I119" s="7"/>
    </row>
    <row r="120" spans="1:10" ht="12.95" customHeight="1" x14ac:dyDescent="0.2">
      <c r="A120" s="368"/>
      <c r="B120" s="399" t="s">
        <v>150</v>
      </c>
      <c r="C120" s="365"/>
      <c r="D120" s="400" t="s">
        <v>265</v>
      </c>
      <c r="E120" s="370">
        <v>-40500</v>
      </c>
      <c r="F120" s="371">
        <v>-156.61000000000001</v>
      </c>
      <c r="G120" s="402" t="s">
        <v>130</v>
      </c>
      <c r="H120" s="398"/>
      <c r="I120" s="7"/>
    </row>
    <row r="121" spans="1:10" ht="12.95" customHeight="1" x14ac:dyDescent="0.2">
      <c r="A121" s="7"/>
      <c r="B121" s="396" t="s">
        <v>134</v>
      </c>
      <c r="C121" s="365"/>
      <c r="D121" s="365"/>
      <c r="E121" s="365"/>
      <c r="F121" s="373">
        <v>-56197.85</v>
      </c>
      <c r="G121" s="374">
        <v>-1.2800000000000001E-2</v>
      </c>
      <c r="H121" s="403"/>
      <c r="I121" s="7"/>
    </row>
    <row r="122" spans="1:10" s="28" customFormat="1" ht="12.95" customHeight="1" x14ac:dyDescent="0.2">
      <c r="A122" s="404"/>
      <c r="B122" s="405" t="s">
        <v>233</v>
      </c>
      <c r="C122" s="406"/>
      <c r="D122" s="406"/>
      <c r="E122" s="406"/>
      <c r="F122" s="407"/>
      <c r="G122" s="408"/>
      <c r="H122" s="409"/>
      <c r="I122" s="410"/>
    </row>
    <row r="123" spans="1:10" s="28" customFormat="1" ht="12.95" customHeight="1" x14ac:dyDescent="0.2">
      <c r="A123" s="404"/>
      <c r="B123" s="411" t="s">
        <v>234</v>
      </c>
      <c r="C123" s="406"/>
      <c r="D123" s="400" t="s">
        <v>265</v>
      </c>
      <c r="E123" s="412">
        <v>-25000000</v>
      </c>
      <c r="F123" s="413">
        <v>-20825.625</v>
      </c>
      <c r="G123" s="414">
        <v>-4.7290271674901773E-3</v>
      </c>
      <c r="H123" s="409"/>
      <c r="I123" s="410"/>
    </row>
    <row r="124" spans="1:10" s="28" customFormat="1" ht="12.95" customHeight="1" x14ac:dyDescent="0.2">
      <c r="A124" s="404"/>
      <c r="B124" s="415" t="s">
        <v>235</v>
      </c>
      <c r="C124" s="406"/>
      <c r="D124" s="400" t="s">
        <v>265</v>
      </c>
      <c r="E124" s="412">
        <v>-580000000</v>
      </c>
      <c r="F124" s="413">
        <v>-483154.5</v>
      </c>
      <c r="G124" s="414">
        <v>-0.10971343028577211</v>
      </c>
      <c r="H124" s="409"/>
      <c r="I124" s="410"/>
    </row>
    <row r="125" spans="1:10" s="28" customFormat="1" ht="12.95" customHeight="1" x14ac:dyDescent="0.2">
      <c r="A125" s="404"/>
      <c r="B125" s="416" t="s">
        <v>134</v>
      </c>
      <c r="C125" s="406"/>
      <c r="D125" s="406"/>
      <c r="E125" s="406"/>
      <c r="F125" s="407">
        <f>SUM(F123:F124)</f>
        <v>-503980.125</v>
      </c>
      <c r="G125" s="408">
        <f>SUM(G123:G124)</f>
        <v>-0.11444245745326229</v>
      </c>
      <c r="H125" s="409"/>
      <c r="I125" s="410"/>
    </row>
    <row r="126" spans="1:10" ht="12.95" customHeight="1" thickBot="1" x14ac:dyDescent="0.25">
      <c r="A126" s="7"/>
      <c r="B126" s="417" t="s">
        <v>137</v>
      </c>
      <c r="C126" s="418"/>
      <c r="D126" s="419"/>
      <c r="E126" s="418"/>
      <c r="F126" s="420">
        <v>-560177.97499999998</v>
      </c>
      <c r="G126" s="421">
        <v>-0.12724245745326229</v>
      </c>
      <c r="H126" s="422"/>
      <c r="I126" s="7"/>
    </row>
    <row r="127" spans="1:10" ht="12.95" customHeight="1" x14ac:dyDescent="0.2">
      <c r="A127" s="7"/>
      <c r="B127" s="423"/>
      <c r="C127" s="7"/>
      <c r="D127" s="7"/>
      <c r="E127" s="7"/>
      <c r="F127" s="7"/>
      <c r="G127" s="7"/>
      <c r="H127" s="7"/>
      <c r="I127" s="7"/>
      <c r="J127" s="7"/>
    </row>
    <row r="128" spans="1:10" ht="12.95" customHeight="1" thickBot="1" x14ac:dyDescent="0.25">
      <c r="A128" s="7"/>
      <c r="B128" s="359" t="s">
        <v>211</v>
      </c>
      <c r="C128" s="7"/>
      <c r="D128" s="7"/>
      <c r="E128" s="7"/>
      <c r="F128" s="7"/>
      <c r="G128" s="7"/>
      <c r="H128" s="7"/>
      <c r="I128" s="7"/>
      <c r="J128" s="7"/>
    </row>
    <row r="129" spans="1:10" ht="12.95" customHeight="1" x14ac:dyDescent="0.2">
      <c r="A129" s="7"/>
      <c r="B129" s="424" t="s">
        <v>213</v>
      </c>
      <c r="C129" s="425"/>
      <c r="D129" s="425"/>
      <c r="E129" s="425"/>
      <c r="F129" s="425"/>
      <c r="G129" s="425"/>
      <c r="H129" s="426"/>
      <c r="I129" s="7"/>
      <c r="J129" s="7"/>
    </row>
    <row r="130" spans="1:10" ht="12.95" customHeight="1" x14ac:dyDescent="0.2">
      <c r="A130" s="7"/>
      <c r="B130" s="427" t="s">
        <v>214</v>
      </c>
      <c r="C130" s="397"/>
      <c r="D130" s="397"/>
      <c r="E130" s="397"/>
      <c r="F130" s="397"/>
      <c r="G130" s="397"/>
      <c r="H130" s="428"/>
      <c r="I130" s="7"/>
      <c r="J130" s="7"/>
    </row>
    <row r="131" spans="1:10" ht="12.95" customHeight="1" thickBot="1" x14ac:dyDescent="0.25">
      <c r="A131" s="7"/>
      <c r="B131" s="524" t="s">
        <v>215</v>
      </c>
      <c r="C131" s="525"/>
      <c r="D131" s="525"/>
      <c r="E131" s="429"/>
      <c r="F131" s="429"/>
      <c r="G131" s="429"/>
      <c r="H131" s="430"/>
      <c r="I131" s="7"/>
      <c r="J131" s="7"/>
    </row>
    <row r="132" spans="1:10" ht="12.95" customHeight="1" thickBot="1" x14ac:dyDescent="0.25">
      <c r="A132" s="397"/>
      <c r="B132" s="356"/>
      <c r="C132" s="397"/>
      <c r="D132" s="397"/>
      <c r="E132" s="397"/>
      <c r="F132" s="397"/>
      <c r="G132" s="397"/>
      <c r="H132" s="397"/>
      <c r="I132" s="397"/>
      <c r="J132" s="397"/>
    </row>
    <row r="133" spans="1:10" s="435" customFormat="1" x14ac:dyDescent="0.2">
      <c r="A133" s="431"/>
      <c r="B133" s="432" t="s">
        <v>236</v>
      </c>
      <c r="C133" s="433"/>
      <c r="D133" s="433"/>
      <c r="E133" s="96"/>
      <c r="F133" s="97"/>
      <c r="G133" s="97"/>
      <c r="H133" s="434"/>
    </row>
    <row r="134" spans="1:10" s="435" customFormat="1" x14ac:dyDescent="0.2">
      <c r="A134" s="431"/>
      <c r="B134" s="526" t="s">
        <v>237</v>
      </c>
      <c r="C134" s="527"/>
      <c r="D134" s="527"/>
      <c r="E134" s="527"/>
      <c r="F134" s="527"/>
      <c r="G134" s="527"/>
      <c r="H134" s="436"/>
    </row>
    <row r="135" spans="1:10" s="435" customFormat="1" x14ac:dyDescent="0.2">
      <c r="A135" s="431"/>
      <c r="B135" s="437" t="s">
        <v>238</v>
      </c>
      <c r="C135" s="28"/>
      <c r="D135" s="28"/>
      <c r="E135" s="28"/>
      <c r="F135" s="28"/>
      <c r="G135" s="100"/>
      <c r="H135" s="438"/>
    </row>
    <row r="136" spans="1:10" s="435" customFormat="1" x14ac:dyDescent="0.2">
      <c r="A136" s="431"/>
      <c r="B136" s="437" t="s">
        <v>239</v>
      </c>
      <c r="C136" s="28"/>
      <c r="D136" s="28"/>
      <c r="E136" s="28"/>
      <c r="F136" s="28"/>
      <c r="G136" s="100"/>
      <c r="H136" s="438"/>
    </row>
    <row r="137" spans="1:10" s="435" customFormat="1" ht="13.5" thickBot="1" x14ac:dyDescent="0.25">
      <c r="A137" s="431"/>
      <c r="B137" s="439"/>
      <c r="C137" s="440"/>
      <c r="D137" s="440"/>
      <c r="E137" s="441"/>
      <c r="F137" s="442"/>
      <c r="G137" s="442"/>
      <c r="H137" s="443"/>
    </row>
    <row r="138" spans="1:10" s="435" customFormat="1" ht="13.5" thickBot="1" x14ac:dyDescent="0.25">
      <c r="A138" s="431"/>
      <c r="B138" s="437"/>
      <c r="C138" s="28"/>
      <c r="D138" s="28"/>
      <c r="E138" s="444"/>
      <c r="F138" s="100"/>
      <c r="G138" s="100"/>
      <c r="H138" s="438"/>
    </row>
    <row r="139" spans="1:10" s="435" customFormat="1" x14ac:dyDescent="0.2">
      <c r="A139" s="431"/>
      <c r="B139" s="432" t="s">
        <v>240</v>
      </c>
      <c r="C139" s="433"/>
      <c r="D139" s="433"/>
      <c r="E139" s="433"/>
      <c r="F139" s="433"/>
      <c r="G139" s="97"/>
      <c r="H139" s="434"/>
    </row>
    <row r="140" spans="1:10" s="435" customFormat="1" x14ac:dyDescent="0.2">
      <c r="A140" s="431"/>
      <c r="B140" s="437" t="s">
        <v>241</v>
      </c>
      <c r="C140" s="28"/>
      <c r="D140" s="101"/>
      <c r="E140" s="101"/>
      <c r="F140" s="28"/>
      <c r="G140" s="100"/>
      <c r="H140" s="438"/>
    </row>
    <row r="141" spans="1:10" s="435" customFormat="1" ht="38.25" x14ac:dyDescent="0.2">
      <c r="A141" s="431"/>
      <c r="B141" s="528" t="s">
        <v>242</v>
      </c>
      <c r="C141" s="529" t="s">
        <v>243</v>
      </c>
      <c r="D141" s="445" t="s">
        <v>244</v>
      </c>
      <c r="E141" s="445" t="s">
        <v>244</v>
      </c>
      <c r="F141" s="445" t="s">
        <v>245</v>
      </c>
      <c r="G141" s="100"/>
      <c r="H141" s="438"/>
    </row>
    <row r="142" spans="1:10" s="435" customFormat="1" x14ac:dyDescent="0.2">
      <c r="A142" s="431"/>
      <c r="B142" s="528"/>
      <c r="C142" s="529"/>
      <c r="D142" s="445" t="s">
        <v>246</v>
      </c>
      <c r="E142" s="445" t="s">
        <v>247</v>
      </c>
      <c r="F142" s="445" t="s">
        <v>246</v>
      </c>
      <c r="G142" s="100"/>
      <c r="H142" s="438"/>
    </row>
    <row r="143" spans="1:10" s="435" customFormat="1" x14ac:dyDescent="0.2">
      <c r="A143" s="431"/>
      <c r="B143" s="446" t="s">
        <v>136</v>
      </c>
      <c r="C143" s="447" t="s">
        <v>136</v>
      </c>
      <c r="D143" s="447" t="s">
        <v>136</v>
      </c>
      <c r="E143" s="447" t="s">
        <v>136</v>
      </c>
      <c r="F143" s="447" t="s">
        <v>136</v>
      </c>
      <c r="G143" s="100"/>
      <c r="H143" s="438"/>
    </row>
    <row r="144" spans="1:10" s="435" customFormat="1" x14ac:dyDescent="0.2">
      <c r="A144" s="431"/>
      <c r="B144" s="448" t="s">
        <v>248</v>
      </c>
      <c r="C144" s="449"/>
      <c r="D144" s="449"/>
      <c r="E144" s="449"/>
      <c r="F144" s="449"/>
      <c r="G144" s="100"/>
      <c r="H144" s="438"/>
    </row>
    <row r="145" spans="1:10" s="435" customFormat="1" x14ac:dyDescent="0.2">
      <c r="A145" s="431"/>
      <c r="B145" s="450"/>
      <c r="C145" s="28"/>
      <c r="D145" s="28"/>
      <c r="E145" s="28"/>
      <c r="F145" s="28"/>
      <c r="G145" s="100"/>
      <c r="H145" s="438"/>
    </row>
    <row r="146" spans="1:10" s="435" customFormat="1" x14ac:dyDescent="0.2">
      <c r="A146" s="431"/>
      <c r="B146" s="450" t="s">
        <v>249</v>
      </c>
      <c r="C146" s="28"/>
      <c r="D146" s="28"/>
      <c r="E146" s="28"/>
      <c r="F146" s="28"/>
      <c r="G146" s="100"/>
      <c r="H146" s="438"/>
    </row>
    <row r="147" spans="1:10" s="435" customFormat="1" x14ac:dyDescent="0.2">
      <c r="A147" s="431"/>
      <c r="B147" s="437"/>
      <c r="C147" s="28"/>
      <c r="D147" s="28"/>
      <c r="E147" s="28"/>
      <c r="F147" s="28"/>
      <c r="G147" s="100"/>
      <c r="H147" s="438"/>
    </row>
    <row r="148" spans="1:10" s="435" customFormat="1" x14ac:dyDescent="0.2">
      <c r="A148" s="431"/>
      <c r="B148" s="450" t="s">
        <v>250</v>
      </c>
      <c r="C148" s="28"/>
      <c r="D148" s="28"/>
      <c r="E148" s="28"/>
      <c r="F148" s="28"/>
      <c r="G148" s="100"/>
      <c r="H148" s="438"/>
    </row>
    <row r="149" spans="1:10" s="435" customFormat="1" x14ac:dyDescent="0.2">
      <c r="A149" s="431"/>
      <c r="B149" s="451" t="s">
        <v>251</v>
      </c>
      <c r="C149" s="452" t="s">
        <v>252</v>
      </c>
      <c r="D149" s="452" t="s">
        <v>287</v>
      </c>
      <c r="E149" s="28"/>
      <c r="F149" s="453"/>
      <c r="G149" s="100"/>
      <c r="H149" s="438"/>
    </row>
    <row r="150" spans="1:10" s="435" customFormat="1" x14ac:dyDescent="0.2">
      <c r="A150" s="431"/>
      <c r="B150" s="451" t="s">
        <v>253</v>
      </c>
      <c r="C150" s="121">
        <v>62.840200000000003</v>
      </c>
      <c r="D150" s="121">
        <v>62.807200000000002</v>
      </c>
      <c r="E150" s="28"/>
      <c r="F150" s="453"/>
      <c r="G150" s="100"/>
      <c r="H150" s="438"/>
    </row>
    <row r="151" spans="1:10" s="435" customFormat="1" x14ac:dyDescent="0.2">
      <c r="A151" s="431"/>
      <c r="B151" s="451" t="s">
        <v>254</v>
      </c>
      <c r="C151" s="121">
        <v>58.400300000000001</v>
      </c>
      <c r="D151" s="121">
        <v>58.331699999999998</v>
      </c>
      <c r="E151" s="28"/>
      <c r="F151" s="453"/>
      <c r="G151" s="100"/>
      <c r="H151" s="438"/>
    </row>
    <row r="152" spans="1:10" s="435" customFormat="1" x14ac:dyDescent="0.2">
      <c r="A152" s="431"/>
      <c r="B152" s="437"/>
      <c r="C152" s="28"/>
      <c r="D152" s="28"/>
      <c r="E152" s="28"/>
      <c r="F152" s="453"/>
      <c r="G152" s="100"/>
      <c r="H152" s="438"/>
    </row>
    <row r="153" spans="1:10" s="435" customFormat="1" x14ac:dyDescent="0.2">
      <c r="A153" s="431"/>
      <c r="B153" s="450" t="s">
        <v>288</v>
      </c>
      <c r="C153" s="454"/>
      <c r="D153" s="454"/>
      <c r="E153" s="454"/>
      <c r="F153" s="453"/>
      <c r="G153" s="100"/>
      <c r="H153" s="438"/>
    </row>
    <row r="154" spans="1:10" s="435" customFormat="1" x14ac:dyDescent="0.2">
      <c r="A154" s="431"/>
      <c r="B154" s="450"/>
      <c r="C154" s="454"/>
      <c r="D154" s="454"/>
      <c r="E154" s="454"/>
      <c r="F154" s="28"/>
      <c r="G154" s="100"/>
      <c r="H154" s="438"/>
    </row>
    <row r="155" spans="1:10" s="435" customFormat="1" x14ac:dyDescent="0.2">
      <c r="A155" s="431"/>
      <c r="B155" s="450" t="s">
        <v>289</v>
      </c>
      <c r="C155" s="454"/>
      <c r="D155" s="454"/>
      <c r="E155" s="454"/>
      <c r="F155" s="28"/>
      <c r="G155" s="100"/>
      <c r="H155" s="438"/>
    </row>
    <row r="156" spans="1:10" s="435" customFormat="1" x14ac:dyDescent="0.2">
      <c r="A156" s="431"/>
      <c r="B156" s="450"/>
      <c r="C156" s="454"/>
      <c r="D156" s="454"/>
      <c r="E156" s="454"/>
      <c r="F156" s="28"/>
      <c r="G156" s="444"/>
      <c r="H156" s="455"/>
    </row>
    <row r="157" spans="1:10" s="435" customFormat="1" x14ac:dyDescent="0.2">
      <c r="A157" s="431"/>
      <c r="B157" s="450" t="s">
        <v>761</v>
      </c>
      <c r="C157" s="454"/>
      <c r="D157" s="454"/>
      <c r="E157" s="456"/>
      <c r="F157" s="457"/>
      <c r="G157" s="100"/>
      <c r="H157" s="438"/>
      <c r="J157" s="458"/>
    </row>
    <row r="158" spans="1:10" s="435" customFormat="1" x14ac:dyDescent="0.2">
      <c r="A158" s="431"/>
      <c r="B158" s="459" t="s">
        <v>255</v>
      </c>
      <c r="C158" s="454"/>
      <c r="D158" s="454"/>
      <c r="E158" s="460"/>
      <c r="F158" s="28"/>
      <c r="G158" s="100"/>
      <c r="H158" s="438"/>
    </row>
    <row r="159" spans="1:10" s="435" customFormat="1" x14ac:dyDescent="0.2">
      <c r="A159" s="431"/>
      <c r="B159" s="461"/>
      <c r="C159" s="454"/>
      <c r="D159" s="454"/>
      <c r="E159" s="454"/>
      <c r="F159" s="28"/>
      <c r="G159" s="100"/>
      <c r="H159" s="438"/>
    </row>
    <row r="160" spans="1:10" s="435" customFormat="1" x14ac:dyDescent="0.2">
      <c r="A160" s="431"/>
      <c r="B160" s="462" t="s">
        <v>300</v>
      </c>
      <c r="C160" s="454"/>
      <c r="D160" s="454"/>
      <c r="E160" s="460"/>
      <c r="F160" s="463"/>
      <c r="G160" s="100"/>
      <c r="H160" s="438"/>
    </row>
    <row r="161" spans="1:8" s="435" customFormat="1" x14ac:dyDescent="0.2">
      <c r="A161" s="431"/>
      <c r="B161" s="450"/>
      <c r="C161" s="454"/>
      <c r="D161" s="454"/>
      <c r="E161" s="454"/>
      <c r="F161" s="449"/>
      <c r="G161" s="100"/>
      <c r="H161" s="438"/>
    </row>
    <row r="162" spans="1:8" s="435" customFormat="1" x14ac:dyDescent="0.2">
      <c r="A162" s="431"/>
      <c r="B162" s="450" t="s">
        <v>297</v>
      </c>
      <c r="C162" s="454"/>
      <c r="D162" s="460"/>
      <c r="E162" s="464"/>
      <c r="F162" s="464"/>
      <c r="G162" s="100"/>
      <c r="H162" s="438"/>
    </row>
    <row r="163" spans="1:8" s="435" customFormat="1" x14ac:dyDescent="0.2">
      <c r="A163" s="431"/>
      <c r="B163" s="450"/>
      <c r="C163" s="454"/>
      <c r="D163" s="454"/>
      <c r="E163" s="454"/>
      <c r="F163" s="449"/>
      <c r="G163" s="100"/>
      <c r="H163" s="438"/>
    </row>
    <row r="164" spans="1:8" s="435" customFormat="1" x14ac:dyDescent="0.2">
      <c r="A164" s="431"/>
      <c r="B164" s="450" t="s">
        <v>299</v>
      </c>
      <c r="C164" s="454"/>
      <c r="D164" s="454"/>
      <c r="E164" s="165"/>
      <c r="F164" s="28"/>
      <c r="G164" s="100"/>
      <c r="H164" s="438"/>
    </row>
    <row r="165" spans="1:8" s="435" customFormat="1" x14ac:dyDescent="0.2">
      <c r="A165" s="431"/>
      <c r="B165" s="450"/>
      <c r="C165" s="460"/>
      <c r="D165" s="454"/>
      <c r="E165" s="465"/>
      <c r="F165" s="100"/>
      <c r="G165" s="100"/>
      <c r="H165" s="438"/>
    </row>
    <row r="166" spans="1:8" s="435" customFormat="1" x14ac:dyDescent="0.2">
      <c r="A166" s="431"/>
      <c r="B166" s="466" t="s">
        <v>766</v>
      </c>
      <c r="C166" s="454"/>
      <c r="D166" s="454"/>
      <c r="E166" s="454"/>
      <c r="F166" s="28"/>
      <c r="G166" s="100"/>
      <c r="H166" s="438"/>
    </row>
    <row r="167" spans="1:8" s="435" customFormat="1" x14ac:dyDescent="0.2">
      <c r="A167" s="431"/>
      <c r="B167" s="466"/>
      <c r="C167" s="454"/>
      <c r="D167" s="454"/>
      <c r="E167" s="100"/>
      <c r="F167" s="100"/>
      <c r="G167" s="100"/>
      <c r="H167" s="438"/>
    </row>
    <row r="168" spans="1:8" s="435" customFormat="1" x14ac:dyDescent="0.2">
      <c r="A168" s="431"/>
      <c r="B168" s="466" t="s">
        <v>767</v>
      </c>
      <c r="C168" s="454"/>
      <c r="D168" s="454"/>
      <c r="E168" s="100"/>
      <c r="F168" s="100"/>
      <c r="G168" s="100"/>
      <c r="H168" s="438"/>
    </row>
    <row r="169" spans="1:8" s="435" customFormat="1" x14ac:dyDescent="0.2">
      <c r="A169" s="431"/>
      <c r="B169" s="450"/>
      <c r="C169" s="454"/>
      <c r="D169" s="454"/>
      <c r="E169" s="454"/>
      <c r="F169" s="100"/>
      <c r="G169" s="100"/>
      <c r="H169" s="438"/>
    </row>
    <row r="170" spans="1:8" s="435" customFormat="1" x14ac:dyDescent="0.2">
      <c r="A170" s="431"/>
      <c r="B170" s="450" t="s">
        <v>290</v>
      </c>
      <c r="C170" s="454"/>
      <c r="D170" s="454"/>
      <c r="E170" s="454"/>
      <c r="F170" s="28"/>
      <c r="G170" s="100"/>
      <c r="H170" s="438"/>
    </row>
    <row r="171" spans="1:8" s="435" customFormat="1" x14ac:dyDescent="0.2">
      <c r="A171" s="431"/>
      <c r="B171" s="459"/>
      <c r="C171" s="467"/>
      <c r="D171" s="467"/>
      <c r="E171" s="467"/>
      <c r="F171" s="468"/>
      <c r="G171" s="100"/>
      <c r="H171" s="438"/>
    </row>
    <row r="172" spans="1:8" s="435" customFormat="1" x14ac:dyDescent="0.2">
      <c r="A172" s="431"/>
      <c r="B172" s="459" t="s">
        <v>256</v>
      </c>
      <c r="C172" s="467"/>
      <c r="D172" s="467"/>
      <c r="E172" s="467"/>
      <c r="F172" s="468"/>
      <c r="G172" s="100"/>
      <c r="H172" s="438"/>
    </row>
    <row r="173" spans="1:8" s="435" customFormat="1" ht="13.5" thickBot="1" x14ac:dyDescent="0.25">
      <c r="A173" s="431"/>
      <c r="B173" s="459"/>
      <c r="C173" s="467"/>
      <c r="D173" s="467"/>
      <c r="E173" s="467"/>
      <c r="F173" s="468"/>
      <c r="G173" s="100"/>
      <c r="H173" s="438"/>
    </row>
    <row r="174" spans="1:8" s="435" customFormat="1" x14ac:dyDescent="0.2">
      <c r="A174" s="431"/>
      <c r="B174" s="469" t="s">
        <v>257</v>
      </c>
      <c r="C174" s="470"/>
      <c r="D174" s="470"/>
      <c r="E174" s="470"/>
      <c r="F174" s="433"/>
      <c r="G174" s="97"/>
      <c r="H174" s="434"/>
    </row>
    <row r="175" spans="1:8" s="435" customFormat="1" x14ac:dyDescent="0.2">
      <c r="A175" s="431"/>
      <c r="B175" s="450"/>
      <c r="C175" s="467"/>
      <c r="D175" s="467"/>
      <c r="E175" s="467"/>
      <c r="F175" s="471"/>
      <c r="G175" s="100"/>
      <c r="H175" s="438"/>
    </row>
    <row r="176" spans="1:8" s="435" customFormat="1" x14ac:dyDescent="0.2">
      <c r="A176" s="431"/>
      <c r="B176" s="472" t="s">
        <v>762</v>
      </c>
      <c r="C176" s="467"/>
      <c r="D176" s="467"/>
      <c r="E176" s="467"/>
      <c r="F176" s="468"/>
      <c r="G176" s="468"/>
      <c r="H176" s="438"/>
    </row>
    <row r="177" spans="1:9" s="435" customFormat="1" ht="38.25" x14ac:dyDescent="0.2">
      <c r="A177" s="431"/>
      <c r="B177" s="473" t="s">
        <v>258</v>
      </c>
      <c r="C177" s="474" t="s">
        <v>259</v>
      </c>
      <c r="D177" s="474" t="s">
        <v>260</v>
      </c>
      <c r="E177" s="474" t="s">
        <v>261</v>
      </c>
      <c r="F177" s="474" t="s">
        <v>262</v>
      </c>
      <c r="G177" s="475" t="s">
        <v>263</v>
      </c>
      <c r="H177" s="438"/>
    </row>
    <row r="178" spans="1:9" s="435" customFormat="1" x14ac:dyDescent="0.2">
      <c r="A178" s="431"/>
      <c r="B178" s="476" t="s">
        <v>264</v>
      </c>
      <c r="C178" s="477"/>
      <c r="D178" s="478"/>
      <c r="E178" s="169"/>
      <c r="F178" s="169"/>
      <c r="G178" s="170"/>
      <c r="H178" s="438"/>
    </row>
    <row r="179" spans="1:9" s="435" customFormat="1" x14ac:dyDescent="0.2">
      <c r="A179" s="431"/>
      <c r="B179" s="479" t="s">
        <v>91</v>
      </c>
      <c r="C179" s="480">
        <v>45260</v>
      </c>
      <c r="D179" s="400" t="s">
        <v>265</v>
      </c>
      <c r="E179" s="169">
        <v>7698.0040995169084</v>
      </c>
      <c r="F179" s="169">
        <v>7517</v>
      </c>
      <c r="G179" s="513">
        <v>10586.234</v>
      </c>
      <c r="H179" s="438"/>
    </row>
    <row r="180" spans="1:9" s="435" customFormat="1" x14ac:dyDescent="0.2">
      <c r="A180" s="431"/>
      <c r="B180" s="479" t="s">
        <v>117</v>
      </c>
      <c r="C180" s="480">
        <v>45260</v>
      </c>
      <c r="D180" s="400" t="s">
        <v>265</v>
      </c>
      <c r="E180" s="169">
        <v>192.56751111111112</v>
      </c>
      <c r="F180" s="169">
        <v>197.4</v>
      </c>
      <c r="G180" s="514"/>
      <c r="H180" s="438"/>
    </row>
    <row r="181" spans="1:9" s="435" customFormat="1" x14ac:dyDescent="0.2">
      <c r="A181" s="431"/>
      <c r="B181" s="479" t="s">
        <v>128</v>
      </c>
      <c r="C181" s="480">
        <v>45260</v>
      </c>
      <c r="D181" s="400" t="s">
        <v>265</v>
      </c>
      <c r="E181" s="169">
        <v>356.53332</v>
      </c>
      <c r="F181" s="169">
        <v>386.7</v>
      </c>
      <c r="G181" s="514"/>
      <c r="H181" s="438"/>
    </row>
    <row r="182" spans="1:9" s="435" customFormat="1" x14ac:dyDescent="0.2">
      <c r="A182" s="431"/>
      <c r="B182" s="479" t="s">
        <v>125</v>
      </c>
      <c r="C182" s="480">
        <v>45260</v>
      </c>
      <c r="D182" s="400" t="s">
        <v>265</v>
      </c>
      <c r="E182" s="169">
        <v>624.21139714285709</v>
      </c>
      <c r="F182" s="169">
        <v>620.95000000000005</v>
      </c>
      <c r="G182" s="514"/>
      <c r="H182" s="438"/>
    </row>
    <row r="183" spans="1:9" s="435" customFormat="1" x14ac:dyDescent="0.2">
      <c r="A183" s="431"/>
      <c r="B183" s="479" t="s">
        <v>111</v>
      </c>
      <c r="C183" s="480">
        <v>45260</v>
      </c>
      <c r="D183" s="400" t="s">
        <v>265</v>
      </c>
      <c r="E183" s="169">
        <v>2486.5301314417179</v>
      </c>
      <c r="F183" s="169">
        <v>2481.0500000000002</v>
      </c>
      <c r="G183" s="514"/>
      <c r="H183" s="438"/>
    </row>
    <row r="184" spans="1:9" s="435" customFormat="1" x14ac:dyDescent="0.2">
      <c r="A184" s="431"/>
      <c r="B184" s="479" t="s">
        <v>102</v>
      </c>
      <c r="C184" s="480">
        <v>45260</v>
      </c>
      <c r="D184" s="400" t="s">
        <v>265</v>
      </c>
      <c r="E184" s="169">
        <v>1450.9291283973187</v>
      </c>
      <c r="F184" s="169">
        <v>1446.45</v>
      </c>
      <c r="G184" s="514"/>
      <c r="H184" s="438"/>
    </row>
    <row r="185" spans="1:9" s="435" customFormat="1" x14ac:dyDescent="0.2">
      <c r="A185" s="431"/>
      <c r="B185" s="479" t="s">
        <v>131</v>
      </c>
      <c r="C185" s="480">
        <v>45260</v>
      </c>
      <c r="D185" s="400" t="s">
        <v>265</v>
      </c>
      <c r="E185" s="169">
        <v>1024.8110833333333</v>
      </c>
      <c r="F185" s="169">
        <v>1033.8</v>
      </c>
      <c r="G185" s="514"/>
      <c r="H185" s="438"/>
    </row>
    <row r="186" spans="1:9" s="435" customFormat="1" x14ac:dyDescent="0.2">
      <c r="A186" s="431"/>
      <c r="B186" s="479" t="s">
        <v>122</v>
      </c>
      <c r="C186" s="480">
        <v>45260</v>
      </c>
      <c r="D186" s="400" t="s">
        <v>265</v>
      </c>
      <c r="E186" s="169">
        <v>2270.9108999999999</v>
      </c>
      <c r="F186" s="169">
        <v>2302.6</v>
      </c>
      <c r="G186" s="514"/>
      <c r="H186" s="438"/>
    </row>
    <row r="187" spans="1:9" s="435" customFormat="1" x14ac:dyDescent="0.2">
      <c r="A187" s="431"/>
      <c r="B187" s="479" t="s">
        <v>120</v>
      </c>
      <c r="C187" s="480">
        <v>45260</v>
      </c>
      <c r="D187" s="400" t="s">
        <v>265</v>
      </c>
      <c r="E187" s="169">
        <v>3406.9285680672269</v>
      </c>
      <c r="F187" s="169">
        <v>3387.55</v>
      </c>
      <c r="G187" s="514"/>
      <c r="H187" s="438"/>
    </row>
    <row r="188" spans="1:9" s="435" customFormat="1" x14ac:dyDescent="0.2">
      <c r="A188" s="431"/>
      <c r="B188" s="479" t="s">
        <v>115</v>
      </c>
      <c r="C188" s="480">
        <v>45260</v>
      </c>
      <c r="D188" s="400" t="s">
        <v>265</v>
      </c>
      <c r="E188" s="169">
        <v>648.77448292682925</v>
      </c>
      <c r="F188" s="169">
        <v>632.70000000000005</v>
      </c>
      <c r="G188" s="514"/>
      <c r="H188" s="438"/>
    </row>
    <row r="189" spans="1:9" s="435" customFormat="1" x14ac:dyDescent="0.2">
      <c r="A189" s="431"/>
      <c r="B189" s="479" t="s">
        <v>113</v>
      </c>
      <c r="C189" s="480">
        <v>45260</v>
      </c>
      <c r="D189" s="400" t="s">
        <v>265</v>
      </c>
      <c r="E189" s="169">
        <v>1132.8242217726397</v>
      </c>
      <c r="F189" s="169">
        <v>1128.25</v>
      </c>
      <c r="G189" s="514"/>
      <c r="H189" s="438"/>
      <c r="I189" s="482"/>
    </row>
    <row r="190" spans="1:9" s="435" customFormat="1" x14ac:dyDescent="0.2">
      <c r="A190" s="431"/>
      <c r="B190" s="479"/>
      <c r="C190" s="480"/>
      <c r="D190" s="400"/>
      <c r="E190" s="169"/>
      <c r="F190" s="169"/>
      <c r="G190" s="481"/>
      <c r="H190" s="438"/>
    </row>
    <row r="191" spans="1:9" s="435" customFormat="1" x14ac:dyDescent="0.2">
      <c r="A191" s="431"/>
      <c r="B191" s="476" t="s">
        <v>266</v>
      </c>
      <c r="C191" s="477"/>
      <c r="D191" s="478"/>
      <c r="E191" s="169"/>
      <c r="F191" s="169"/>
      <c r="G191" s="170"/>
      <c r="H191" s="438"/>
    </row>
    <row r="192" spans="1:9" s="435" customFormat="1" x14ac:dyDescent="0.2">
      <c r="A192" s="431"/>
      <c r="B192" s="479" t="s">
        <v>305</v>
      </c>
      <c r="C192" s="480">
        <v>45258</v>
      </c>
      <c r="D192" s="400" t="s">
        <v>265</v>
      </c>
      <c r="E192" s="483">
        <v>83.296499999999995</v>
      </c>
      <c r="F192" s="483">
        <v>83.302499999999995</v>
      </c>
      <c r="G192" s="513">
        <v>10064.598</v>
      </c>
      <c r="H192" s="438"/>
      <c r="I192" s="458"/>
    </row>
    <row r="193" spans="1:11" s="435" customFormat="1" x14ac:dyDescent="0.2">
      <c r="A193" s="431"/>
      <c r="B193" s="479" t="s">
        <v>305</v>
      </c>
      <c r="C193" s="480">
        <v>45258</v>
      </c>
      <c r="D193" s="400" t="s">
        <v>265</v>
      </c>
      <c r="E193" s="483">
        <v>83.296374137931039</v>
      </c>
      <c r="F193" s="483">
        <v>83.302499999999995</v>
      </c>
      <c r="G193" s="514"/>
      <c r="H193" s="438"/>
      <c r="I193" s="458"/>
    </row>
    <row r="194" spans="1:11" s="435" customFormat="1" x14ac:dyDescent="0.2">
      <c r="A194" s="431"/>
      <c r="B194" s="479"/>
      <c r="C194" s="480"/>
      <c r="D194" s="400"/>
      <c r="E194" s="483"/>
      <c r="F194" s="483"/>
      <c r="G194" s="515"/>
      <c r="H194" s="438"/>
      <c r="I194" s="458"/>
    </row>
    <row r="195" spans="1:11" s="435" customFormat="1" x14ac:dyDescent="0.2">
      <c r="A195" s="431"/>
      <c r="B195" s="502" t="s">
        <v>306</v>
      </c>
      <c r="C195" s="503"/>
      <c r="D195" s="503"/>
      <c r="E195" s="503"/>
      <c r="F195" s="503"/>
      <c r="G195" s="516"/>
      <c r="H195" s="438"/>
      <c r="J195" s="484"/>
    </row>
    <row r="196" spans="1:11" s="435" customFormat="1" ht="30" customHeight="1" x14ac:dyDescent="0.2">
      <c r="A196" s="431"/>
      <c r="B196" s="517" t="s">
        <v>307</v>
      </c>
      <c r="C196" s="518"/>
      <c r="D196" s="518"/>
      <c r="E196" s="518"/>
      <c r="F196" s="518"/>
      <c r="G196" s="519"/>
      <c r="H196" s="438"/>
      <c r="J196" s="173"/>
    </row>
    <row r="197" spans="1:11" s="435" customFormat="1" x14ac:dyDescent="0.2">
      <c r="A197" s="431"/>
      <c r="B197" s="485"/>
      <c r="C197" s="486"/>
      <c r="D197" s="486"/>
      <c r="E197" s="471"/>
      <c r="F197" s="471"/>
      <c r="G197" s="471"/>
      <c r="H197" s="438"/>
      <c r="J197" s="458"/>
      <c r="K197" s="484"/>
    </row>
    <row r="198" spans="1:11" s="435" customFormat="1" x14ac:dyDescent="0.2">
      <c r="A198" s="431"/>
      <c r="B198" s="487" t="s">
        <v>308</v>
      </c>
      <c r="C198" s="486"/>
      <c r="D198" s="486"/>
      <c r="E198" s="471"/>
      <c r="F198" s="471"/>
      <c r="G198" s="471"/>
      <c r="H198" s="438"/>
    </row>
    <row r="199" spans="1:11" s="435" customFormat="1" x14ac:dyDescent="0.2">
      <c r="A199" s="431"/>
      <c r="B199" s="502" t="s">
        <v>267</v>
      </c>
      <c r="C199" s="503"/>
      <c r="D199" s="504"/>
      <c r="E199" s="177">
        <v>0</v>
      </c>
      <c r="F199" s="471"/>
      <c r="G199" s="471"/>
      <c r="H199" s="438"/>
    </row>
    <row r="200" spans="1:11" s="435" customFormat="1" x14ac:dyDescent="0.2">
      <c r="A200" s="431"/>
      <c r="B200" s="502" t="s">
        <v>268</v>
      </c>
      <c r="C200" s="503"/>
      <c r="D200" s="504"/>
      <c r="E200" s="177">
        <v>612430</v>
      </c>
      <c r="F200" s="178"/>
      <c r="G200" s="178"/>
      <c r="H200" s="438"/>
    </row>
    <row r="201" spans="1:11" s="435" customFormat="1" x14ac:dyDescent="0.2">
      <c r="A201" s="431"/>
      <c r="B201" s="502" t="s">
        <v>269</v>
      </c>
      <c r="C201" s="503"/>
      <c r="D201" s="504"/>
      <c r="E201" s="177">
        <v>0</v>
      </c>
      <c r="F201" s="178"/>
      <c r="G201" s="178"/>
      <c r="H201" s="438"/>
    </row>
    <row r="202" spans="1:11" s="435" customFormat="1" x14ac:dyDescent="0.2">
      <c r="A202" s="431"/>
      <c r="B202" s="502" t="s">
        <v>270</v>
      </c>
      <c r="C202" s="503"/>
      <c r="D202" s="504"/>
      <c r="E202" s="177">
        <v>0</v>
      </c>
      <c r="F202" s="178"/>
      <c r="G202" s="178"/>
      <c r="H202" s="438"/>
    </row>
    <row r="203" spans="1:11" s="435" customFormat="1" x14ac:dyDescent="0.2">
      <c r="A203" s="431"/>
      <c r="B203" s="502" t="s">
        <v>271</v>
      </c>
      <c r="C203" s="503"/>
      <c r="D203" s="504"/>
      <c r="E203" s="177">
        <v>0</v>
      </c>
      <c r="F203" s="178"/>
      <c r="G203" s="178"/>
      <c r="H203" s="438"/>
    </row>
    <row r="204" spans="1:11" s="435" customFormat="1" x14ac:dyDescent="0.2">
      <c r="A204" s="431"/>
      <c r="B204" s="502" t="s">
        <v>272</v>
      </c>
      <c r="C204" s="503"/>
      <c r="D204" s="504"/>
      <c r="E204" s="177">
        <v>56606645080.899994</v>
      </c>
      <c r="F204" s="178"/>
      <c r="G204" s="178"/>
      <c r="H204" s="438"/>
    </row>
    <row r="205" spans="1:11" s="435" customFormat="1" x14ac:dyDescent="0.2">
      <c r="A205" s="431"/>
      <c r="B205" s="502" t="s">
        <v>273</v>
      </c>
      <c r="C205" s="503"/>
      <c r="D205" s="504"/>
      <c r="E205" s="177">
        <v>0</v>
      </c>
      <c r="F205" s="178"/>
      <c r="G205" s="178"/>
      <c r="H205" s="438"/>
      <c r="J205" s="488"/>
    </row>
    <row r="206" spans="1:11" s="435" customFormat="1" x14ac:dyDescent="0.2">
      <c r="A206" s="431"/>
      <c r="B206" s="502" t="s">
        <v>274</v>
      </c>
      <c r="C206" s="503"/>
      <c r="D206" s="504"/>
      <c r="E206" s="177">
        <v>0</v>
      </c>
      <c r="F206" s="178"/>
      <c r="G206" s="179"/>
      <c r="H206" s="438"/>
      <c r="J206" s="489"/>
    </row>
    <row r="207" spans="1:11" s="435" customFormat="1" x14ac:dyDescent="0.2">
      <c r="A207" s="431"/>
      <c r="B207" s="502" t="s">
        <v>275</v>
      </c>
      <c r="C207" s="503"/>
      <c r="D207" s="504"/>
      <c r="E207" s="177">
        <v>217198766.31999999</v>
      </c>
      <c r="F207" s="178"/>
      <c r="G207" s="180"/>
      <c r="H207" s="438"/>
      <c r="J207" s="489"/>
    </row>
    <row r="208" spans="1:11" s="435" customFormat="1" x14ac:dyDescent="0.2">
      <c r="A208" s="431"/>
      <c r="B208" s="181" t="s">
        <v>276</v>
      </c>
      <c r="C208" s="182"/>
      <c r="D208" s="182"/>
      <c r="E208" s="183"/>
      <c r="F208" s="178"/>
      <c r="G208" s="178"/>
      <c r="H208" s="438"/>
    </row>
    <row r="209" spans="1:10" s="435" customFormat="1" x14ac:dyDescent="0.2">
      <c r="A209" s="431"/>
      <c r="B209" s="437"/>
      <c r="C209" s="471"/>
      <c r="D209" s="471"/>
      <c r="E209" s="183"/>
      <c r="F209" s="183"/>
      <c r="G209" s="178"/>
      <c r="H209" s="438"/>
    </row>
    <row r="210" spans="1:10" s="435" customFormat="1" x14ac:dyDescent="0.2">
      <c r="A210" s="431"/>
      <c r="B210" s="487" t="s">
        <v>657</v>
      </c>
      <c r="C210" s="486"/>
      <c r="D210" s="486"/>
      <c r="E210" s="471"/>
      <c r="F210" s="471"/>
      <c r="G210" s="471"/>
      <c r="H210" s="438"/>
    </row>
    <row r="211" spans="1:10" s="435" customFormat="1" x14ac:dyDescent="0.2">
      <c r="A211" s="431"/>
      <c r="B211" s="502" t="s">
        <v>267</v>
      </c>
      <c r="C211" s="503"/>
      <c r="D211" s="504"/>
      <c r="E211" s="177">
        <v>0</v>
      </c>
      <c r="F211" s="471"/>
      <c r="G211" s="471"/>
      <c r="H211" s="438"/>
    </row>
    <row r="212" spans="1:10" s="435" customFormat="1" x14ac:dyDescent="0.2">
      <c r="A212" s="431"/>
      <c r="B212" s="502" t="s">
        <v>268</v>
      </c>
      <c r="C212" s="503"/>
      <c r="D212" s="504"/>
      <c r="E212" s="177">
        <v>1718</v>
      </c>
      <c r="F212" s="178"/>
      <c r="G212" s="178"/>
      <c r="H212" s="438"/>
    </row>
    <row r="213" spans="1:10" s="435" customFormat="1" x14ac:dyDescent="0.2">
      <c r="A213" s="431"/>
      <c r="B213" s="502" t="s">
        <v>269</v>
      </c>
      <c r="C213" s="503"/>
      <c r="D213" s="504"/>
      <c r="E213" s="177">
        <v>0</v>
      </c>
      <c r="F213" s="178"/>
      <c r="G213" s="178"/>
      <c r="H213" s="438"/>
    </row>
    <row r="214" spans="1:10" s="435" customFormat="1" x14ac:dyDescent="0.2">
      <c r="A214" s="431"/>
      <c r="B214" s="502" t="s">
        <v>270</v>
      </c>
      <c r="C214" s="503"/>
      <c r="D214" s="504"/>
      <c r="E214" s="177">
        <v>1718</v>
      </c>
      <c r="F214" s="178"/>
      <c r="G214" s="178"/>
      <c r="H214" s="438"/>
    </row>
    <row r="215" spans="1:10" s="435" customFormat="1" x14ac:dyDescent="0.2">
      <c r="A215" s="431"/>
      <c r="B215" s="502" t="s">
        <v>271</v>
      </c>
      <c r="C215" s="503"/>
      <c r="D215" s="504"/>
      <c r="E215" s="177">
        <v>0</v>
      </c>
      <c r="F215" s="178"/>
      <c r="G215" s="178"/>
      <c r="H215" s="438"/>
    </row>
    <row r="216" spans="1:10" s="435" customFormat="1" x14ac:dyDescent="0.2">
      <c r="A216" s="431"/>
      <c r="B216" s="502" t="s">
        <v>272</v>
      </c>
      <c r="C216" s="503"/>
      <c r="D216" s="504"/>
      <c r="E216" s="177">
        <v>1326839663.97</v>
      </c>
      <c r="F216" s="178"/>
      <c r="G216" s="178"/>
      <c r="H216" s="438"/>
    </row>
    <row r="217" spans="1:10" s="435" customFormat="1" x14ac:dyDescent="0.2">
      <c r="A217" s="431"/>
      <c r="B217" s="502" t="s">
        <v>273</v>
      </c>
      <c r="C217" s="503"/>
      <c r="D217" s="504"/>
      <c r="E217" s="177">
        <v>0</v>
      </c>
      <c r="F217" s="178"/>
      <c r="G217" s="178"/>
      <c r="H217" s="438"/>
      <c r="J217" s="488"/>
    </row>
    <row r="218" spans="1:10" s="435" customFormat="1" x14ac:dyDescent="0.2">
      <c r="A218" s="431"/>
      <c r="B218" s="502" t="s">
        <v>274</v>
      </c>
      <c r="C218" s="503"/>
      <c r="D218" s="504"/>
      <c r="E218" s="177">
        <v>1317388170</v>
      </c>
      <c r="F218" s="178"/>
      <c r="G218" s="179"/>
      <c r="H218" s="438"/>
      <c r="J218" s="489"/>
    </row>
    <row r="219" spans="1:10" s="435" customFormat="1" x14ac:dyDescent="0.2">
      <c r="A219" s="431"/>
      <c r="B219" s="502" t="s">
        <v>275</v>
      </c>
      <c r="C219" s="503"/>
      <c r="D219" s="504"/>
      <c r="E219" s="177">
        <f>E218-E216</f>
        <v>-9451493.9700000286</v>
      </c>
      <c r="F219" s="178"/>
      <c r="G219" s="180"/>
      <c r="H219" s="438"/>
      <c r="J219" s="489"/>
    </row>
    <row r="220" spans="1:10" s="435" customFormat="1" x14ac:dyDescent="0.2">
      <c r="A220" s="431"/>
      <c r="B220" s="181" t="s">
        <v>276</v>
      </c>
      <c r="C220" s="182"/>
      <c r="D220" s="182"/>
      <c r="E220" s="183"/>
      <c r="F220" s="178"/>
      <c r="G220" s="178"/>
      <c r="H220" s="438"/>
    </row>
    <row r="221" spans="1:10" s="435" customFormat="1" x14ac:dyDescent="0.2">
      <c r="A221" s="431"/>
      <c r="B221" s="437"/>
      <c r="C221" s="471"/>
      <c r="D221" s="471"/>
      <c r="E221" s="471"/>
      <c r="F221" s="490"/>
      <c r="G221" s="490"/>
      <c r="H221" s="438"/>
    </row>
    <row r="222" spans="1:10" s="435" customFormat="1" x14ac:dyDescent="0.2">
      <c r="A222" s="431"/>
      <c r="B222" s="487" t="s">
        <v>301</v>
      </c>
      <c r="C222" s="486"/>
      <c r="D222" s="486"/>
      <c r="E222" s="471"/>
      <c r="F222" s="491"/>
      <c r="G222" s="471"/>
      <c r="H222" s="438"/>
    </row>
    <row r="223" spans="1:10" s="435" customFormat="1" x14ac:dyDescent="0.2">
      <c r="A223" s="431"/>
      <c r="B223" s="181"/>
      <c r="C223" s="182"/>
      <c r="D223" s="182"/>
      <c r="E223" s="471"/>
      <c r="F223" s="471"/>
      <c r="G223" s="471"/>
      <c r="H223" s="438"/>
    </row>
    <row r="224" spans="1:10" s="435" customFormat="1" x14ac:dyDescent="0.2">
      <c r="A224" s="431"/>
      <c r="B224" s="487" t="s">
        <v>302</v>
      </c>
      <c r="C224" s="486"/>
      <c r="D224" s="486"/>
      <c r="E224" s="471"/>
      <c r="F224" s="491"/>
      <c r="G224" s="471"/>
      <c r="H224" s="438"/>
    </row>
    <row r="225" spans="1:12" s="435" customFormat="1" ht="38.25" hidden="1" x14ac:dyDescent="0.2">
      <c r="A225" s="431"/>
      <c r="B225" s="474" t="s">
        <v>258</v>
      </c>
      <c r="C225" s="474" t="s">
        <v>277</v>
      </c>
      <c r="D225" s="474" t="s">
        <v>278</v>
      </c>
      <c r="E225" s="474" t="s">
        <v>279</v>
      </c>
      <c r="F225" s="474" t="s">
        <v>280</v>
      </c>
      <c r="G225" s="471"/>
      <c r="H225" s="438"/>
    </row>
    <row r="226" spans="1:12" s="435" customFormat="1" hidden="1" x14ac:dyDescent="0.2">
      <c r="A226" s="431"/>
      <c r="B226" s="520" t="s">
        <v>281</v>
      </c>
      <c r="C226" s="521"/>
      <c r="D226" s="521"/>
      <c r="E226" s="521"/>
      <c r="F226" s="522"/>
      <c r="G226" s="471"/>
      <c r="H226" s="438"/>
    </row>
    <row r="227" spans="1:12" s="435" customFormat="1" hidden="1" x14ac:dyDescent="0.2">
      <c r="A227" s="431"/>
      <c r="B227" s="510" t="s">
        <v>282</v>
      </c>
      <c r="C227" s="503"/>
      <c r="D227" s="503"/>
      <c r="E227" s="503"/>
      <c r="F227" s="504"/>
      <c r="G227" s="471"/>
      <c r="H227" s="438"/>
    </row>
    <row r="228" spans="1:12" s="435" customFormat="1" hidden="1" x14ac:dyDescent="0.2">
      <c r="A228" s="431"/>
      <c r="B228" s="487"/>
      <c r="C228" s="486"/>
      <c r="D228" s="486"/>
      <c r="E228" s="471"/>
      <c r="F228" s="491"/>
      <c r="G228" s="471"/>
      <c r="H228" s="438"/>
    </row>
    <row r="229" spans="1:12" s="435" customFormat="1" x14ac:dyDescent="0.2">
      <c r="A229" s="431"/>
      <c r="B229" s="487"/>
      <c r="C229" s="486"/>
      <c r="D229" s="486"/>
      <c r="E229" s="471"/>
      <c r="F229" s="491"/>
      <c r="G229" s="471"/>
      <c r="H229" s="438"/>
    </row>
    <row r="230" spans="1:12" s="435" customFormat="1" x14ac:dyDescent="0.2">
      <c r="A230" s="431"/>
      <c r="B230" s="487" t="s">
        <v>304</v>
      </c>
      <c r="C230" s="486"/>
      <c r="D230" s="486"/>
      <c r="E230" s="471"/>
      <c r="F230" s="471"/>
      <c r="G230" s="471"/>
      <c r="H230" s="438"/>
    </row>
    <row r="231" spans="1:12" s="435" customFormat="1" x14ac:dyDescent="0.2">
      <c r="A231" s="431"/>
      <c r="B231" s="479" t="s">
        <v>283</v>
      </c>
      <c r="C231" s="116"/>
      <c r="D231" s="116"/>
      <c r="E231" s="177">
        <v>2994</v>
      </c>
      <c r="F231" s="471"/>
      <c r="G231" s="471"/>
      <c r="H231" s="438"/>
    </row>
    <row r="232" spans="1:12" s="435" customFormat="1" x14ac:dyDescent="0.2">
      <c r="A232" s="431"/>
      <c r="B232" s="479" t="s">
        <v>284</v>
      </c>
      <c r="C232" s="116"/>
      <c r="D232" s="116"/>
      <c r="E232" s="177">
        <v>3121317000</v>
      </c>
      <c r="F232" s="490"/>
      <c r="G232" s="492"/>
      <c r="H232" s="438"/>
    </row>
    <row r="233" spans="1:12" s="435" customFormat="1" x14ac:dyDescent="0.2">
      <c r="A233" s="431"/>
      <c r="B233" s="479" t="s">
        <v>285</v>
      </c>
      <c r="C233" s="116"/>
      <c r="D233" s="116"/>
      <c r="E233" s="177">
        <v>14516884.32</v>
      </c>
      <c r="F233" s="471"/>
      <c r="G233" s="493"/>
      <c r="H233" s="438"/>
    </row>
    <row r="234" spans="1:12" s="435" customFormat="1" x14ac:dyDescent="0.2">
      <c r="A234" s="431"/>
      <c r="B234" s="437"/>
      <c r="C234" s="471"/>
      <c r="D234" s="471"/>
      <c r="E234" s="471"/>
      <c r="F234" s="471"/>
      <c r="G234" s="471"/>
      <c r="H234" s="438"/>
    </row>
    <row r="235" spans="1:12" s="435" customFormat="1" ht="13.5" thickBot="1" x14ac:dyDescent="0.25">
      <c r="A235" s="431"/>
      <c r="B235" s="494" t="s">
        <v>303</v>
      </c>
      <c r="C235" s="440"/>
      <c r="D235" s="440"/>
      <c r="E235" s="440"/>
      <c r="F235" s="440"/>
      <c r="G235" s="440"/>
      <c r="H235" s="443"/>
    </row>
    <row r="236" spans="1:12" s="435" customFormat="1" x14ac:dyDescent="0.2">
      <c r="A236" s="431"/>
    </row>
    <row r="238" spans="1:12" x14ac:dyDescent="0.2">
      <c r="B238" s="505" t="s">
        <v>685</v>
      </c>
      <c r="C238" s="505"/>
      <c r="D238" s="505"/>
      <c r="E238" s="505"/>
      <c r="F238" s="505"/>
      <c r="G238" s="505"/>
      <c r="H238" s="505"/>
      <c r="I238" s="505"/>
      <c r="J238" s="505"/>
      <c r="K238" s="28"/>
      <c r="L238" s="28"/>
    </row>
    <row r="239" spans="1:12" ht="12.95" customHeight="1" x14ac:dyDescent="0.2">
      <c r="A239" s="7"/>
      <c r="B239" s="511" t="s">
        <v>686</v>
      </c>
      <c r="C239" s="512" t="s">
        <v>687</v>
      </c>
      <c r="D239" s="512"/>
      <c r="E239" s="32" t="s">
        <v>688</v>
      </c>
      <c r="F239" s="32" t="s">
        <v>689</v>
      </c>
      <c r="G239" s="512" t="s">
        <v>690</v>
      </c>
      <c r="H239" s="512"/>
      <c r="I239" s="512"/>
      <c r="J239" s="512"/>
      <c r="K239" s="28"/>
    </row>
    <row r="240" spans="1:12" ht="25.5" x14ac:dyDescent="0.2">
      <c r="B240" s="511"/>
      <c r="C240" s="32" t="s">
        <v>254</v>
      </c>
      <c r="D240" s="32" t="s">
        <v>253</v>
      </c>
      <c r="E240" s="32" t="s">
        <v>691</v>
      </c>
      <c r="F240" s="32" t="s">
        <v>692</v>
      </c>
      <c r="G240" s="32" t="s">
        <v>254</v>
      </c>
      <c r="H240" s="32" t="s">
        <v>253</v>
      </c>
      <c r="I240" s="32" t="s">
        <v>691</v>
      </c>
      <c r="J240" s="32" t="s">
        <v>692</v>
      </c>
    </row>
    <row r="241" spans="2:12" x14ac:dyDescent="0.2">
      <c r="B241" s="107" t="s">
        <v>693</v>
      </c>
      <c r="C241" s="184">
        <v>0.183956018583743</v>
      </c>
      <c r="D241" s="184">
        <v>0.19236607898397073</v>
      </c>
      <c r="E241" s="184">
        <v>0.14321068190057384</v>
      </c>
      <c r="F241" s="184">
        <v>0.13153272747486322</v>
      </c>
      <c r="G241" s="185">
        <v>58331.7</v>
      </c>
      <c r="H241" s="185">
        <v>62807.200000000004</v>
      </c>
      <c r="I241" s="185">
        <v>40463.295259121718</v>
      </c>
      <c r="J241" s="185">
        <v>36348.841644492473</v>
      </c>
    </row>
    <row r="242" spans="2:12" x14ac:dyDescent="0.2">
      <c r="B242" s="108" t="s">
        <v>694</v>
      </c>
      <c r="C242" s="184">
        <v>0.19937205974273775</v>
      </c>
      <c r="D242" s="184">
        <v>0.2090770486501472</v>
      </c>
      <c r="E242" s="184">
        <v>9.8746810168663934E-2</v>
      </c>
      <c r="F242" s="184">
        <v>7.0085355178066466E-2</v>
      </c>
      <c r="G242" s="185">
        <v>11993.720597427378</v>
      </c>
      <c r="H242" s="185">
        <v>12090.770486501471</v>
      </c>
      <c r="I242" s="185">
        <v>10987.46810168664</v>
      </c>
      <c r="J242" s="185">
        <v>10700.853551780665</v>
      </c>
    </row>
    <row r="243" spans="2:12" x14ac:dyDescent="0.2">
      <c r="B243" s="108" t="s">
        <v>695</v>
      </c>
      <c r="C243" s="184">
        <v>0.23235655981102821</v>
      </c>
      <c r="D243" s="184">
        <v>0.24406891583054291</v>
      </c>
      <c r="E243" s="184">
        <v>0.21843406490388673</v>
      </c>
      <c r="F243" s="184">
        <v>0.19272785240684787</v>
      </c>
      <c r="G243" s="185">
        <v>18726.548354371862</v>
      </c>
      <c r="H243" s="185">
        <v>19266.07136831708</v>
      </c>
      <c r="I243" s="185">
        <v>18098.441214304799</v>
      </c>
      <c r="J243" s="185">
        <v>16975.938187705404</v>
      </c>
    </row>
    <row r="244" spans="2:12" x14ac:dyDescent="0.2">
      <c r="B244" s="108" t="s">
        <v>696</v>
      </c>
      <c r="C244" s="184">
        <v>0.20486612767875889</v>
      </c>
      <c r="D244" s="184">
        <v>0.21582300732392201</v>
      </c>
      <c r="E244" s="184">
        <v>0.15162683505902774</v>
      </c>
      <c r="F244" s="184">
        <v>0.142661924180016</v>
      </c>
      <c r="G244" s="185">
        <v>25404.79685029768</v>
      </c>
      <c r="H244" s="185">
        <v>26581.795250530096</v>
      </c>
      <c r="I244" s="185">
        <v>20264.078466386476</v>
      </c>
      <c r="J244" s="185">
        <v>19487.111003534719</v>
      </c>
    </row>
    <row r="245" spans="2:12" x14ac:dyDescent="0.2">
      <c r="B245" s="108" t="s">
        <v>697</v>
      </c>
      <c r="C245" s="184">
        <v>0.18500281965638399</v>
      </c>
      <c r="D245" s="184">
        <v>0.19356266210216222</v>
      </c>
      <c r="E245" s="184">
        <v>0.14601508082952352</v>
      </c>
      <c r="F245" s="184">
        <v>0.13074211188560403</v>
      </c>
      <c r="G245" s="185">
        <v>54650.957980044026</v>
      </c>
      <c r="H245" s="185">
        <v>58731.800372174795</v>
      </c>
      <c r="I245" s="185">
        <v>39104.582875184678</v>
      </c>
      <c r="J245" s="185">
        <v>34192.28074971382</v>
      </c>
    </row>
    <row r="246" spans="2:12" x14ac:dyDescent="0.2">
      <c r="B246" s="109"/>
      <c r="C246" s="110"/>
      <c r="D246" s="110"/>
      <c r="E246" s="110"/>
      <c r="F246" s="110"/>
      <c r="G246" s="110"/>
      <c r="H246" s="111"/>
      <c r="I246" s="111"/>
      <c r="J246" s="111"/>
      <c r="K246" s="111"/>
      <c r="L246" s="28"/>
    </row>
    <row r="247" spans="2:12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x14ac:dyDescent="0.2">
      <c r="B248" s="505" t="s">
        <v>698</v>
      </c>
      <c r="C248" s="505"/>
      <c r="D248" s="505"/>
      <c r="E248" s="505"/>
      <c r="F248" s="505"/>
      <c r="G248" s="107"/>
      <c r="H248" s="471"/>
      <c r="I248" s="28"/>
      <c r="J248" s="28"/>
      <c r="K248" s="28"/>
      <c r="L248" s="28"/>
    </row>
    <row r="249" spans="2:12" ht="51" x14ac:dyDescent="0.2">
      <c r="B249" s="112"/>
      <c r="C249" s="113" t="s">
        <v>693</v>
      </c>
      <c r="D249" s="113" t="s">
        <v>694</v>
      </c>
      <c r="E249" s="113" t="s">
        <v>695</v>
      </c>
      <c r="F249" s="113" t="s">
        <v>696</v>
      </c>
      <c r="G249" s="113" t="s">
        <v>697</v>
      </c>
      <c r="H249" s="471"/>
      <c r="I249" s="28"/>
      <c r="J249" s="28"/>
      <c r="K249" s="28"/>
      <c r="L249" s="28"/>
    </row>
    <row r="250" spans="2:12" x14ac:dyDescent="0.2">
      <c r="B250" s="107" t="s">
        <v>699</v>
      </c>
      <c r="C250" s="119">
        <v>1260000</v>
      </c>
      <c r="D250" s="119">
        <v>120000</v>
      </c>
      <c r="E250" s="119">
        <v>360000</v>
      </c>
      <c r="F250" s="119">
        <v>600000</v>
      </c>
      <c r="G250" s="119">
        <v>1200000</v>
      </c>
      <c r="H250" s="471"/>
      <c r="I250" s="28"/>
      <c r="J250" s="28"/>
      <c r="K250" s="28"/>
      <c r="L250" s="28"/>
    </row>
    <row r="251" spans="2:12" x14ac:dyDescent="0.2">
      <c r="B251" s="107" t="s">
        <v>700</v>
      </c>
      <c r="C251" s="114">
        <v>3416498.7106781499</v>
      </c>
      <c r="D251" s="114">
        <v>134333.24048002501</v>
      </c>
      <c r="E251" s="114">
        <v>458068.875238796</v>
      </c>
      <c r="F251" s="114">
        <v>1010172.69729413</v>
      </c>
      <c r="G251" s="114">
        <v>3064323.4317389298</v>
      </c>
      <c r="H251" s="471"/>
      <c r="I251" s="28"/>
      <c r="J251" s="28"/>
      <c r="K251" s="28"/>
      <c r="L251" s="28"/>
    </row>
    <row r="252" spans="2:12" x14ac:dyDescent="0.2">
      <c r="B252" s="107" t="s">
        <v>701</v>
      </c>
      <c r="C252" s="115">
        <v>0.17979930666533397</v>
      </c>
      <c r="D252" s="115">
        <v>0.22892848510630798</v>
      </c>
      <c r="E252" s="115">
        <v>0.162962997330305</v>
      </c>
      <c r="F252" s="115">
        <v>0.20967190189378002</v>
      </c>
      <c r="G252" s="115">
        <v>0.17838352716660999</v>
      </c>
      <c r="H252" s="495"/>
      <c r="I252" s="496"/>
      <c r="J252" s="496"/>
      <c r="K252" s="496"/>
      <c r="L252" s="496"/>
    </row>
    <row r="253" spans="2:12" x14ac:dyDescent="0.2">
      <c r="B253" s="107" t="s">
        <v>702</v>
      </c>
      <c r="C253" s="115">
        <v>0.13974513833768601</v>
      </c>
      <c r="D253" s="115">
        <v>0.13225621848470701</v>
      </c>
      <c r="E253" s="115">
        <v>0.12682271642908199</v>
      </c>
      <c r="F253" s="115">
        <v>0.16321128546285302</v>
      </c>
      <c r="G253" s="115">
        <v>0.13807252198940001</v>
      </c>
      <c r="H253" s="495"/>
      <c r="I253" s="496"/>
      <c r="J253" s="496"/>
      <c r="K253" s="496"/>
      <c r="L253" s="496"/>
    </row>
    <row r="254" spans="2:12" x14ac:dyDescent="0.2">
      <c r="B254" s="107" t="s">
        <v>703</v>
      </c>
      <c r="C254" s="115">
        <v>0.130013635349152</v>
      </c>
      <c r="D254" s="115">
        <v>7.3352744021678698E-2</v>
      </c>
      <c r="E254" s="115">
        <v>0.104364268895348</v>
      </c>
      <c r="F254" s="115">
        <v>0.14359304818549701</v>
      </c>
      <c r="G254" s="115">
        <v>0.12902255238975399</v>
      </c>
      <c r="H254" s="495"/>
      <c r="I254" s="496"/>
      <c r="J254" s="496"/>
      <c r="K254" s="496"/>
      <c r="L254" s="496"/>
    </row>
    <row r="255" spans="2:12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x14ac:dyDescent="0.2">
      <c r="B256" s="505" t="s">
        <v>704</v>
      </c>
      <c r="C256" s="505"/>
      <c r="D256" s="505"/>
      <c r="E256" s="505"/>
      <c r="F256" s="505"/>
      <c r="G256" s="107"/>
      <c r="H256" s="471"/>
      <c r="I256" s="28"/>
      <c r="J256" s="28"/>
      <c r="K256" s="28"/>
      <c r="L256" s="28"/>
    </row>
    <row r="257" spans="2:12" ht="51" x14ac:dyDescent="0.2">
      <c r="B257" s="112"/>
      <c r="C257" s="113" t="s">
        <v>693</v>
      </c>
      <c r="D257" s="113" t="s">
        <v>694</v>
      </c>
      <c r="E257" s="113" t="s">
        <v>695</v>
      </c>
      <c r="F257" s="113" t="s">
        <v>696</v>
      </c>
      <c r="G257" s="113" t="s">
        <v>697</v>
      </c>
      <c r="H257" s="471"/>
      <c r="I257" s="28"/>
      <c r="J257" s="28"/>
      <c r="K257" s="28"/>
      <c r="L257" s="28"/>
    </row>
    <row r="258" spans="2:12" x14ac:dyDescent="0.2">
      <c r="B258" s="107" t="s">
        <v>699</v>
      </c>
      <c r="C258" s="119">
        <v>1260000</v>
      </c>
      <c r="D258" s="119">
        <v>120000</v>
      </c>
      <c r="E258" s="119">
        <v>360000</v>
      </c>
      <c r="F258" s="119">
        <v>600000</v>
      </c>
      <c r="G258" s="119">
        <v>1200000</v>
      </c>
      <c r="H258" s="471"/>
      <c r="I258" s="28"/>
      <c r="J258" s="28"/>
      <c r="K258" s="28"/>
      <c r="L258" s="28"/>
    </row>
    <row r="259" spans="2:12" x14ac:dyDescent="0.2">
      <c r="B259" s="107" t="s">
        <v>700</v>
      </c>
      <c r="C259" s="114">
        <v>3600855.3565593199</v>
      </c>
      <c r="D259" s="114">
        <v>134921.53231017001</v>
      </c>
      <c r="E259" s="114">
        <v>465003.32541566202</v>
      </c>
      <c r="F259" s="114">
        <v>1038417.6646888</v>
      </c>
      <c r="G259" s="114">
        <v>3221931.9025000199</v>
      </c>
      <c r="H259" s="471"/>
      <c r="I259" s="28"/>
      <c r="J259" s="28"/>
      <c r="K259" s="28"/>
      <c r="L259" s="28"/>
    </row>
    <row r="260" spans="2:12" x14ac:dyDescent="0.2">
      <c r="B260" s="107" t="s">
        <v>701</v>
      </c>
      <c r="C260" s="115">
        <v>0.18899316790746798</v>
      </c>
      <c r="D260" s="115">
        <v>0.23862156361518999</v>
      </c>
      <c r="E260" s="115">
        <v>0.17356620704553499</v>
      </c>
      <c r="F260" s="115">
        <v>0.221071023551624</v>
      </c>
      <c r="G260" s="115">
        <v>0.187680826785458</v>
      </c>
      <c r="H260" s="495"/>
      <c r="I260" s="496"/>
      <c r="J260" s="496"/>
      <c r="K260" s="496"/>
      <c r="L260" s="496"/>
    </row>
    <row r="261" spans="2:12" x14ac:dyDescent="0.2">
      <c r="B261" s="107" t="s">
        <v>702</v>
      </c>
      <c r="C261" s="115">
        <v>0.13974513833768601</v>
      </c>
      <c r="D261" s="115">
        <v>0.13225621848470701</v>
      </c>
      <c r="E261" s="115">
        <v>0.12682271642908199</v>
      </c>
      <c r="F261" s="115">
        <v>0.16321128546285302</v>
      </c>
      <c r="G261" s="115">
        <v>0.13807252198940001</v>
      </c>
      <c r="H261" s="495"/>
      <c r="I261" s="496"/>
      <c r="J261" s="496"/>
      <c r="K261" s="496"/>
      <c r="L261" s="496"/>
    </row>
    <row r="262" spans="2:12" x14ac:dyDescent="0.2">
      <c r="B262" s="107" t="s">
        <v>703</v>
      </c>
      <c r="C262" s="115">
        <v>0.130013635349152</v>
      </c>
      <c r="D262" s="115">
        <v>7.3352744021678698E-2</v>
      </c>
      <c r="E262" s="115">
        <v>0.104364268895348</v>
      </c>
      <c r="F262" s="115">
        <v>0.14359304818549701</v>
      </c>
      <c r="G262" s="115">
        <v>0.12902255238975399</v>
      </c>
      <c r="H262" s="495"/>
      <c r="I262" s="496"/>
      <c r="J262" s="496"/>
      <c r="K262" s="496"/>
      <c r="L262" s="496"/>
    </row>
    <row r="263" spans="2:12" x14ac:dyDescent="0.2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x14ac:dyDescent="0.2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x14ac:dyDescent="0.2">
      <c r="B265" s="112" t="s">
        <v>705</v>
      </c>
      <c r="C265" s="112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x14ac:dyDescent="0.2">
      <c r="B266" s="116" t="s">
        <v>706</v>
      </c>
      <c r="C266" s="497">
        <v>0.11641203237269457</v>
      </c>
      <c r="D266" s="28"/>
      <c r="E266" s="117"/>
      <c r="F266" s="28"/>
      <c r="G266" s="28"/>
      <c r="H266" s="28"/>
      <c r="I266" s="28"/>
      <c r="J266" s="28"/>
      <c r="K266" s="28"/>
      <c r="L266" s="28"/>
    </row>
    <row r="267" spans="2:12" x14ac:dyDescent="0.2">
      <c r="B267" s="116" t="s">
        <v>707</v>
      </c>
      <c r="C267" s="497">
        <v>0.14648514524064038</v>
      </c>
      <c r="D267" s="28"/>
      <c r="E267" s="117"/>
      <c r="F267" s="28"/>
      <c r="G267" s="28"/>
      <c r="H267" s="28"/>
      <c r="I267" s="28"/>
      <c r="J267" s="28"/>
      <c r="K267" s="28"/>
      <c r="L267" s="28"/>
    </row>
    <row r="268" spans="2:12" x14ac:dyDescent="0.2">
      <c r="B268" s="116" t="s">
        <v>708</v>
      </c>
      <c r="C268" s="498">
        <v>1.280668877399</v>
      </c>
      <c r="D268" s="28"/>
      <c r="E268" s="499"/>
      <c r="F268" s="28"/>
      <c r="G268" s="28"/>
      <c r="H268" s="28"/>
      <c r="I268" s="28"/>
      <c r="J268" s="28"/>
      <c r="K268" s="28"/>
      <c r="L268" s="28"/>
    </row>
    <row r="269" spans="2:12" x14ac:dyDescent="0.2">
      <c r="B269" s="116" t="s">
        <v>709</v>
      </c>
      <c r="C269" s="498">
        <v>0.6447737584677824</v>
      </c>
      <c r="D269" s="28"/>
      <c r="E269" s="499"/>
      <c r="F269" s="28"/>
      <c r="G269" s="28"/>
      <c r="H269" s="28"/>
      <c r="I269" s="28"/>
      <c r="J269" s="28"/>
      <c r="K269" s="28"/>
      <c r="L269" s="28"/>
    </row>
    <row r="270" spans="2:12" x14ac:dyDescent="0.2">
      <c r="B270" s="116" t="s">
        <v>710</v>
      </c>
      <c r="C270" s="498">
        <v>0.23122105212339253</v>
      </c>
      <c r="D270" s="28"/>
      <c r="E270" s="499"/>
      <c r="F270" s="28"/>
      <c r="G270" s="28"/>
      <c r="H270" s="28"/>
      <c r="I270" s="28"/>
      <c r="J270" s="28"/>
      <c r="K270" s="28"/>
      <c r="L270" s="28"/>
    </row>
    <row r="271" spans="2:12" x14ac:dyDescent="0.2">
      <c r="B271" s="116" t="s">
        <v>711</v>
      </c>
      <c r="C271" s="118">
        <v>-3.8181090125100015E-2</v>
      </c>
      <c r="D271" s="28"/>
      <c r="E271" s="499"/>
      <c r="F271" s="28"/>
      <c r="G271" s="28"/>
      <c r="H271" s="28"/>
      <c r="I271" s="28"/>
      <c r="J271" s="28"/>
      <c r="K271" s="28"/>
      <c r="L271" s="28"/>
    </row>
    <row r="272" spans="2:12" x14ac:dyDescent="0.2">
      <c r="B272" s="119" t="s">
        <v>712</v>
      </c>
      <c r="C272" s="500">
        <v>9.2593163218417693E-2</v>
      </c>
      <c r="D272" s="28"/>
      <c r="E272" s="501"/>
      <c r="F272" s="28"/>
      <c r="G272" s="28"/>
      <c r="H272" s="28"/>
      <c r="I272" s="28"/>
      <c r="J272" s="28"/>
      <c r="K272" s="28"/>
      <c r="L272" s="28"/>
    </row>
    <row r="273" spans="2:12" x14ac:dyDescent="0.2">
      <c r="B273" s="107" t="s">
        <v>713</v>
      </c>
      <c r="C273" s="120">
        <v>6.8400000000000002E-2</v>
      </c>
      <c r="D273" s="28"/>
      <c r="E273" s="117"/>
      <c r="F273" s="28"/>
      <c r="G273" s="28"/>
      <c r="H273" s="28"/>
      <c r="I273" s="28"/>
      <c r="J273" s="28"/>
      <c r="K273" s="28"/>
      <c r="L273" s="28"/>
    </row>
    <row r="274" spans="2:12" x14ac:dyDescent="0.2">
      <c r="B274" s="109"/>
      <c r="C274" s="117"/>
      <c r="D274" s="28"/>
      <c r="E274" s="117"/>
      <c r="F274" s="28"/>
      <c r="G274" s="28"/>
      <c r="H274" s="28"/>
      <c r="I274" s="28"/>
      <c r="J274" s="28"/>
      <c r="K274" s="28"/>
      <c r="L274" s="28"/>
    </row>
    <row r="275" spans="2:12" x14ac:dyDescent="0.2">
      <c r="B275" s="109"/>
      <c r="C275" s="117"/>
      <c r="D275" s="28"/>
      <c r="E275" s="117"/>
      <c r="F275" s="28"/>
      <c r="G275" s="28"/>
      <c r="H275" s="28"/>
      <c r="I275" s="28"/>
      <c r="J275" s="28"/>
      <c r="K275" s="28"/>
      <c r="L275" s="28"/>
    </row>
    <row r="276" spans="2:12" x14ac:dyDescent="0.2">
      <c r="B276" s="32" t="s">
        <v>714</v>
      </c>
      <c r="C276" s="112"/>
      <c r="D276" s="28"/>
      <c r="E276" s="117"/>
      <c r="F276" s="28"/>
      <c r="G276" s="28"/>
      <c r="H276" s="28"/>
      <c r="I276" s="28"/>
      <c r="J276" s="28"/>
      <c r="K276" s="28"/>
      <c r="L276" s="28"/>
    </row>
    <row r="277" spans="2:12" x14ac:dyDescent="0.2">
      <c r="B277" s="116" t="s">
        <v>715</v>
      </c>
      <c r="C277" s="121">
        <v>2.4748904275863057E-2</v>
      </c>
      <c r="D277" s="28"/>
      <c r="E277" s="117"/>
      <c r="F277" s="28"/>
      <c r="G277" s="28"/>
      <c r="H277" s="28"/>
      <c r="I277" s="28"/>
      <c r="J277" s="28"/>
      <c r="K277" s="28"/>
      <c r="L277" s="28"/>
    </row>
    <row r="278" spans="2:12" x14ac:dyDescent="0.2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3.5" thickBot="1" x14ac:dyDescent="0.25"/>
    <row r="280" spans="2:12" x14ac:dyDescent="0.2">
      <c r="B280" s="15"/>
      <c r="C280" s="16"/>
      <c r="D280" s="16"/>
      <c r="E280" s="506" t="s">
        <v>739</v>
      </c>
      <c r="F280" s="507"/>
    </row>
    <row r="281" spans="2:12" x14ac:dyDescent="0.2">
      <c r="B281" s="17" t="s">
        <v>740</v>
      </c>
      <c r="C281" s="18"/>
      <c r="D281" s="18"/>
      <c r="E281" s="19"/>
      <c r="F281" s="20"/>
    </row>
    <row r="282" spans="2:12" x14ac:dyDescent="0.2">
      <c r="B282" s="21"/>
      <c r="C282" s="18"/>
      <c r="D282" s="18"/>
      <c r="E282" s="18"/>
      <c r="F282" s="20"/>
    </row>
    <row r="283" spans="2:12" x14ac:dyDescent="0.2">
      <c r="B283" s="21"/>
      <c r="C283" s="18"/>
      <c r="D283" s="18"/>
      <c r="E283" s="19"/>
      <c r="F283" s="20"/>
    </row>
    <row r="284" spans="2:12" x14ac:dyDescent="0.2">
      <c r="B284" s="22" t="s">
        <v>741</v>
      </c>
      <c r="C284" s="18"/>
      <c r="D284" s="18"/>
      <c r="E284" s="19"/>
      <c r="F284" s="20"/>
    </row>
    <row r="285" spans="2:12" x14ac:dyDescent="0.2">
      <c r="B285" s="508" t="s">
        <v>742</v>
      </c>
      <c r="C285" s="509"/>
      <c r="D285" s="509"/>
      <c r="E285" s="19"/>
      <c r="F285" s="20"/>
    </row>
    <row r="286" spans="2:12" x14ac:dyDescent="0.2">
      <c r="B286" s="508"/>
      <c r="C286" s="509"/>
      <c r="D286" s="509"/>
      <c r="E286" s="19"/>
      <c r="F286" s="20"/>
    </row>
    <row r="287" spans="2:12" x14ac:dyDescent="0.2">
      <c r="B287" s="22" t="s">
        <v>743</v>
      </c>
      <c r="C287" s="18"/>
      <c r="D287" s="18"/>
      <c r="E287" s="19"/>
      <c r="F287" s="20"/>
    </row>
    <row r="288" spans="2:12" x14ac:dyDescent="0.2">
      <c r="B288" s="22"/>
      <c r="C288" s="18"/>
      <c r="D288" s="18"/>
      <c r="E288" s="19"/>
      <c r="F288" s="20"/>
    </row>
    <row r="289" spans="2:6" x14ac:dyDescent="0.2">
      <c r="B289" s="21"/>
      <c r="C289" s="18"/>
      <c r="D289" s="18"/>
      <c r="E289" s="19"/>
      <c r="F289" s="20"/>
    </row>
    <row r="290" spans="2:6" ht="13.5" thickBot="1" x14ac:dyDescent="0.25">
      <c r="B290" s="23"/>
      <c r="C290" s="24"/>
      <c r="D290" s="24"/>
      <c r="E290" s="25"/>
      <c r="F290" s="26"/>
    </row>
    <row r="291" spans="2:6" ht="13.5" thickBot="1" x14ac:dyDescent="0.25"/>
    <row r="292" spans="2:6" x14ac:dyDescent="0.2">
      <c r="B292" s="27" t="s">
        <v>744</v>
      </c>
      <c r="C292" s="28"/>
      <c r="D292" s="28"/>
      <c r="E292" s="28"/>
      <c r="F292" s="28"/>
    </row>
    <row r="293" spans="2:6" x14ac:dyDescent="0.2">
      <c r="B293" s="29" t="s">
        <v>745</v>
      </c>
      <c r="C293" s="28"/>
      <c r="D293" s="28"/>
      <c r="E293" s="28"/>
      <c r="F293" s="28"/>
    </row>
    <row r="294" spans="2:6" x14ac:dyDescent="0.2">
      <c r="B294" s="30"/>
      <c r="C294" s="28"/>
      <c r="D294" s="28"/>
      <c r="E294" s="28"/>
      <c r="F294" s="28"/>
    </row>
    <row r="295" spans="2:6" x14ac:dyDescent="0.2">
      <c r="B295" s="30"/>
      <c r="C295" s="28"/>
      <c r="D295" s="28"/>
      <c r="E295" s="28"/>
      <c r="F295" s="28"/>
    </row>
    <row r="296" spans="2:6" x14ac:dyDescent="0.2">
      <c r="B296" s="30"/>
      <c r="C296" s="28"/>
      <c r="D296" s="28"/>
      <c r="E296" s="28"/>
      <c r="F296" s="28"/>
    </row>
    <row r="297" spans="2:6" x14ac:dyDescent="0.2">
      <c r="B297" s="30"/>
      <c r="C297" s="28"/>
      <c r="D297" s="28"/>
      <c r="E297" s="28"/>
      <c r="F297" s="28"/>
    </row>
    <row r="298" spans="2:6" x14ac:dyDescent="0.2">
      <c r="B298" s="30"/>
      <c r="C298" s="28"/>
      <c r="D298" s="28"/>
      <c r="E298" s="28"/>
      <c r="F298" s="28"/>
    </row>
    <row r="299" spans="2:6" x14ac:dyDescent="0.2">
      <c r="B299" s="30"/>
      <c r="C299" s="28"/>
      <c r="D299" s="28"/>
      <c r="E299" s="28"/>
      <c r="F299" s="28"/>
    </row>
    <row r="300" spans="2:6" x14ac:dyDescent="0.2">
      <c r="B300" s="30"/>
      <c r="C300" s="28"/>
      <c r="D300" s="28"/>
      <c r="E300" s="28"/>
      <c r="F300" s="28"/>
    </row>
    <row r="301" spans="2:6" x14ac:dyDescent="0.2">
      <c r="B301" s="30"/>
      <c r="C301" s="28"/>
      <c r="D301" s="28"/>
      <c r="E301" s="28"/>
      <c r="F301" s="28"/>
    </row>
    <row r="302" spans="2:6" x14ac:dyDescent="0.2">
      <c r="B302" s="30"/>
      <c r="C302" s="28"/>
      <c r="D302" s="28"/>
      <c r="E302" s="28"/>
      <c r="F302" s="28"/>
    </row>
    <row r="303" spans="2:6" x14ac:dyDescent="0.2">
      <c r="B303" s="30"/>
      <c r="C303" s="28"/>
      <c r="D303" s="28"/>
      <c r="E303" s="28"/>
      <c r="F303" s="28"/>
    </row>
    <row r="304" spans="2:6" ht="13.5" thickBot="1" x14ac:dyDescent="0.25">
      <c r="B304" s="31"/>
      <c r="C304" s="28"/>
      <c r="D304" s="28"/>
      <c r="E304" s="28"/>
      <c r="F304" s="28"/>
    </row>
  </sheetData>
  <mergeCells count="37">
    <mergeCell ref="B1:G1"/>
    <mergeCell ref="B131:D131"/>
    <mergeCell ref="B134:G134"/>
    <mergeCell ref="B141:B142"/>
    <mergeCell ref="C141:C142"/>
    <mergeCell ref="B204:D204"/>
    <mergeCell ref="B205:D205"/>
    <mergeCell ref="B206:D206"/>
    <mergeCell ref="B207:D207"/>
    <mergeCell ref="B211:D211"/>
    <mergeCell ref="B217:D217"/>
    <mergeCell ref="G179:G189"/>
    <mergeCell ref="G192:G194"/>
    <mergeCell ref="B195:G195"/>
    <mergeCell ref="B196:G196"/>
    <mergeCell ref="B226:F226"/>
    <mergeCell ref="B199:D199"/>
    <mergeCell ref="B200:D200"/>
    <mergeCell ref="B201:D201"/>
    <mergeCell ref="B202:D202"/>
    <mergeCell ref="B203:D203"/>
    <mergeCell ref="B248:F248"/>
    <mergeCell ref="B256:F256"/>
    <mergeCell ref="E280:F280"/>
    <mergeCell ref="B285:D286"/>
    <mergeCell ref="B227:F227"/>
    <mergeCell ref="B238:J238"/>
    <mergeCell ref="B239:B240"/>
    <mergeCell ref="C239:D239"/>
    <mergeCell ref="G239:J239"/>
    <mergeCell ref="B218:D218"/>
    <mergeCell ref="B219:D219"/>
    <mergeCell ref="B212:D212"/>
    <mergeCell ref="B213:D213"/>
    <mergeCell ref="B214:D214"/>
    <mergeCell ref="B215:D215"/>
    <mergeCell ref="B216:D21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7"/>
  <sheetViews>
    <sheetView workbookViewId="0"/>
  </sheetViews>
  <sheetFormatPr defaultRowHeight="12.75" x14ac:dyDescent="0.2"/>
  <cols>
    <col min="1" max="1" width="3.28515625" style="47" customWidth="1"/>
    <col min="2" max="2" width="61.42578125" style="47" customWidth="1"/>
    <col min="3" max="3" width="18.5703125" style="47" customWidth="1"/>
    <col min="4" max="4" width="18" style="47" customWidth="1"/>
    <col min="5" max="5" width="16.140625" style="47" customWidth="1"/>
    <col min="6" max="6" width="21.7109375" style="47" customWidth="1"/>
    <col min="7" max="7" width="19.85546875" style="47" customWidth="1"/>
    <col min="8" max="8" width="12" style="47" customWidth="1"/>
    <col min="9" max="9" width="13.85546875" style="47" customWidth="1"/>
    <col min="10" max="10" width="10.85546875" style="47" customWidth="1"/>
    <col min="11" max="16384" width="9.140625" style="47"/>
  </cols>
  <sheetData>
    <row r="1" spans="1:10" ht="15.95" customHeight="1" x14ac:dyDescent="0.2">
      <c r="A1" s="197"/>
      <c r="B1" s="536" t="s">
        <v>663</v>
      </c>
      <c r="C1" s="537"/>
      <c r="D1" s="537"/>
      <c r="E1" s="537"/>
      <c r="F1" s="197"/>
      <c r="G1" s="197"/>
      <c r="H1" s="197"/>
      <c r="I1" s="197"/>
      <c r="J1" s="197"/>
    </row>
    <row r="2" spans="1:10" ht="12.95" customHeight="1" x14ac:dyDescent="0.2">
      <c r="A2" s="197"/>
      <c r="B2" s="198"/>
      <c r="C2" s="197"/>
      <c r="D2" s="197"/>
      <c r="E2" s="197"/>
      <c r="F2" s="197"/>
      <c r="G2" s="197"/>
      <c r="H2" s="197"/>
      <c r="I2" s="197"/>
      <c r="J2" s="197"/>
    </row>
    <row r="3" spans="1:10" ht="12.95" customHeight="1" thickBot="1" x14ac:dyDescent="0.25">
      <c r="A3" s="199"/>
      <c r="B3" s="90" t="s">
        <v>8</v>
      </c>
      <c r="C3" s="197"/>
      <c r="D3" s="197"/>
      <c r="E3" s="197"/>
      <c r="F3" s="197"/>
      <c r="G3" s="197"/>
      <c r="H3" s="197"/>
      <c r="I3" s="197"/>
      <c r="J3" s="197"/>
    </row>
    <row r="4" spans="1:10" ht="27.95" customHeight="1" x14ac:dyDescent="0.2">
      <c r="A4" s="197"/>
      <c r="B4" s="200" t="s">
        <v>9</v>
      </c>
      <c r="C4" s="201" t="s">
        <v>10</v>
      </c>
      <c r="D4" s="202" t="s">
        <v>309</v>
      </c>
      <c r="E4" s="202" t="s">
        <v>12</v>
      </c>
      <c r="F4" s="202" t="s">
        <v>13</v>
      </c>
      <c r="G4" s="202" t="s">
        <v>14</v>
      </c>
      <c r="H4" s="202" t="s">
        <v>15</v>
      </c>
      <c r="I4" s="203" t="s">
        <v>16</v>
      </c>
      <c r="J4" s="186" t="s">
        <v>17</v>
      </c>
    </row>
    <row r="5" spans="1:10" ht="12.95" customHeight="1" x14ac:dyDescent="0.2">
      <c r="A5" s="197"/>
      <c r="B5" s="204" t="s">
        <v>310</v>
      </c>
      <c r="C5" s="205"/>
      <c r="D5" s="205"/>
      <c r="E5" s="205"/>
      <c r="F5" s="205"/>
      <c r="G5" s="205"/>
      <c r="H5" s="187"/>
      <c r="I5" s="188"/>
      <c r="J5" s="197"/>
    </row>
    <row r="6" spans="1:10" ht="12.95" customHeight="1" x14ac:dyDescent="0.2">
      <c r="A6" s="197"/>
      <c r="B6" s="204" t="s">
        <v>311</v>
      </c>
      <c r="C6" s="205"/>
      <c r="D6" s="205"/>
      <c r="E6" s="205"/>
      <c r="F6" s="197"/>
      <c r="G6" s="187"/>
      <c r="H6" s="187"/>
      <c r="I6" s="188"/>
      <c r="J6" s="197"/>
    </row>
    <row r="7" spans="1:10" ht="12.95" customHeight="1" x14ac:dyDescent="0.2">
      <c r="A7" s="206"/>
      <c r="B7" s="207" t="s">
        <v>312</v>
      </c>
      <c r="C7" s="205" t="s">
        <v>313</v>
      </c>
      <c r="D7" s="205" t="s">
        <v>176</v>
      </c>
      <c r="E7" s="208">
        <v>5000000</v>
      </c>
      <c r="F7" s="209">
        <v>5005.9799999999996</v>
      </c>
      <c r="G7" s="210">
        <v>2.47E-2</v>
      </c>
      <c r="H7" s="211">
        <v>6.9248000000000004E-2</v>
      </c>
      <c r="I7" s="188"/>
      <c r="J7" s="197"/>
    </row>
    <row r="8" spans="1:10" ht="12.95" customHeight="1" x14ac:dyDescent="0.2">
      <c r="A8" s="206"/>
      <c r="B8" s="207" t="s">
        <v>314</v>
      </c>
      <c r="C8" s="205" t="s">
        <v>315</v>
      </c>
      <c r="D8" s="205" t="s">
        <v>176</v>
      </c>
      <c r="E8" s="208">
        <v>2500000</v>
      </c>
      <c r="F8" s="209">
        <v>2502.0100000000002</v>
      </c>
      <c r="G8" s="210">
        <v>1.23E-2</v>
      </c>
      <c r="H8" s="211">
        <v>6.9148000000000001E-2</v>
      </c>
      <c r="I8" s="188"/>
      <c r="J8" s="197"/>
    </row>
    <row r="9" spans="1:10" ht="12.95" customHeight="1" x14ac:dyDescent="0.2">
      <c r="A9" s="197"/>
      <c r="B9" s="204" t="s">
        <v>134</v>
      </c>
      <c r="C9" s="205"/>
      <c r="D9" s="205"/>
      <c r="E9" s="205"/>
      <c r="F9" s="212">
        <v>7507.99</v>
      </c>
      <c r="G9" s="213">
        <v>3.6999999999999998E-2</v>
      </c>
      <c r="H9" s="214"/>
      <c r="I9" s="215"/>
      <c r="J9" s="197"/>
    </row>
    <row r="10" spans="1:10" ht="12.95" customHeight="1" x14ac:dyDescent="0.2">
      <c r="A10" s="197"/>
      <c r="B10" s="216" t="s">
        <v>316</v>
      </c>
      <c r="C10" s="217"/>
      <c r="D10" s="217"/>
      <c r="E10" s="217"/>
      <c r="F10" s="214" t="s">
        <v>136</v>
      </c>
      <c r="G10" s="214" t="s">
        <v>136</v>
      </c>
      <c r="H10" s="214"/>
      <c r="I10" s="215"/>
      <c r="J10" s="197"/>
    </row>
    <row r="11" spans="1:10" ht="12.95" customHeight="1" x14ac:dyDescent="0.2">
      <c r="A11" s="197"/>
      <c r="B11" s="216" t="s">
        <v>134</v>
      </c>
      <c r="C11" s="217"/>
      <c r="D11" s="217"/>
      <c r="E11" s="217"/>
      <c r="F11" s="214" t="s">
        <v>136</v>
      </c>
      <c r="G11" s="214" t="s">
        <v>136</v>
      </c>
      <c r="H11" s="214"/>
      <c r="I11" s="215"/>
      <c r="J11" s="197"/>
    </row>
    <row r="12" spans="1:10" ht="12.95" customHeight="1" x14ac:dyDescent="0.2">
      <c r="A12" s="197"/>
      <c r="B12" s="216" t="s">
        <v>137</v>
      </c>
      <c r="C12" s="218"/>
      <c r="D12" s="217"/>
      <c r="E12" s="218"/>
      <c r="F12" s="212">
        <v>7507.99</v>
      </c>
      <c r="G12" s="213">
        <v>3.6999999999999998E-2</v>
      </c>
      <c r="H12" s="214"/>
      <c r="I12" s="215"/>
      <c r="J12" s="197"/>
    </row>
    <row r="13" spans="1:10" ht="12.95" customHeight="1" x14ac:dyDescent="0.2">
      <c r="A13" s="197"/>
      <c r="B13" s="204" t="s">
        <v>160</v>
      </c>
      <c r="C13" s="205"/>
      <c r="D13" s="205"/>
      <c r="E13" s="205"/>
      <c r="F13" s="205"/>
      <c r="G13" s="205"/>
      <c r="H13" s="187"/>
      <c r="I13" s="188"/>
      <c r="J13" s="197"/>
    </row>
    <row r="14" spans="1:10" ht="12.95" customHeight="1" x14ac:dyDescent="0.2">
      <c r="A14" s="197"/>
      <c r="B14" s="204" t="s">
        <v>161</v>
      </c>
      <c r="C14" s="205"/>
      <c r="D14" s="205"/>
      <c r="E14" s="205"/>
      <c r="F14" s="197"/>
      <c r="G14" s="187"/>
      <c r="H14" s="187"/>
      <c r="I14" s="188"/>
      <c r="J14" s="197"/>
    </row>
    <row r="15" spans="1:10" ht="12.95" customHeight="1" x14ac:dyDescent="0.2">
      <c r="A15" s="206"/>
      <c r="B15" s="207" t="s">
        <v>672</v>
      </c>
      <c r="C15" s="205" t="s">
        <v>317</v>
      </c>
      <c r="D15" s="205" t="s">
        <v>318</v>
      </c>
      <c r="E15" s="208">
        <v>500</v>
      </c>
      <c r="F15" s="209">
        <v>2486.08</v>
      </c>
      <c r="G15" s="210">
        <v>1.23E-2</v>
      </c>
      <c r="H15" s="211">
        <v>7.0503999999999997E-2</v>
      </c>
      <c r="I15" s="188"/>
      <c r="J15" s="197"/>
    </row>
    <row r="16" spans="1:10" ht="12.95" customHeight="1" x14ac:dyDescent="0.2">
      <c r="A16" s="206"/>
      <c r="B16" s="207" t="s">
        <v>673</v>
      </c>
      <c r="C16" s="205" t="s">
        <v>319</v>
      </c>
      <c r="D16" s="205" t="s">
        <v>318</v>
      </c>
      <c r="E16" s="208">
        <v>500</v>
      </c>
      <c r="F16" s="209">
        <v>2485.54</v>
      </c>
      <c r="G16" s="210">
        <v>1.23E-2</v>
      </c>
      <c r="H16" s="211">
        <v>7.0800000000000002E-2</v>
      </c>
      <c r="I16" s="188"/>
      <c r="J16" s="197"/>
    </row>
    <row r="17" spans="1:10" ht="12.95" customHeight="1" x14ac:dyDescent="0.2">
      <c r="A17" s="206"/>
      <c r="B17" s="207" t="s">
        <v>674</v>
      </c>
      <c r="C17" s="205" t="s">
        <v>320</v>
      </c>
      <c r="D17" s="205" t="s">
        <v>321</v>
      </c>
      <c r="E17" s="208">
        <v>500</v>
      </c>
      <c r="F17" s="209">
        <v>2480.17</v>
      </c>
      <c r="G17" s="210">
        <v>1.2200000000000001E-2</v>
      </c>
      <c r="H17" s="211">
        <v>7.1196999999999996E-2</v>
      </c>
      <c r="I17" s="188"/>
      <c r="J17" s="197"/>
    </row>
    <row r="18" spans="1:10" ht="12.95" customHeight="1" x14ac:dyDescent="0.2">
      <c r="A18" s="206"/>
      <c r="B18" s="207" t="s">
        <v>675</v>
      </c>
      <c r="C18" s="205" t="s">
        <v>322</v>
      </c>
      <c r="D18" s="205" t="s">
        <v>323</v>
      </c>
      <c r="E18" s="208">
        <v>500</v>
      </c>
      <c r="F18" s="209">
        <v>2469.5100000000002</v>
      </c>
      <c r="G18" s="210">
        <v>1.2200000000000001E-2</v>
      </c>
      <c r="H18" s="211">
        <v>7.2686000000000001E-2</v>
      </c>
      <c r="I18" s="188"/>
      <c r="J18" s="197"/>
    </row>
    <row r="19" spans="1:10" ht="12.95" customHeight="1" x14ac:dyDescent="0.2">
      <c r="A19" s="197"/>
      <c r="B19" s="204" t="s">
        <v>134</v>
      </c>
      <c r="C19" s="205"/>
      <c r="D19" s="205"/>
      <c r="E19" s="205"/>
      <c r="F19" s="212">
        <v>9921.2999999999993</v>
      </c>
      <c r="G19" s="213">
        <v>4.9000000000000002E-2</v>
      </c>
      <c r="H19" s="214"/>
      <c r="I19" s="215"/>
      <c r="J19" s="197"/>
    </row>
    <row r="20" spans="1:10" ht="12.95" customHeight="1" x14ac:dyDescent="0.2">
      <c r="A20" s="197"/>
      <c r="B20" s="204" t="s">
        <v>170</v>
      </c>
      <c r="C20" s="205"/>
      <c r="D20" s="205"/>
      <c r="E20" s="205"/>
      <c r="F20" s="197"/>
      <c r="G20" s="187"/>
      <c r="H20" s="187"/>
      <c r="I20" s="188"/>
      <c r="J20" s="197"/>
    </row>
    <row r="21" spans="1:10" ht="12.95" customHeight="1" x14ac:dyDescent="0.2">
      <c r="A21" s="206"/>
      <c r="B21" s="207" t="s">
        <v>676</v>
      </c>
      <c r="C21" s="205" t="s">
        <v>324</v>
      </c>
      <c r="D21" s="205" t="s">
        <v>321</v>
      </c>
      <c r="E21" s="208">
        <v>500</v>
      </c>
      <c r="F21" s="209">
        <v>2482.02</v>
      </c>
      <c r="G21" s="210">
        <v>1.2200000000000001E-2</v>
      </c>
      <c r="H21" s="211">
        <v>7.1452000000000002E-2</v>
      </c>
      <c r="I21" s="188"/>
      <c r="J21" s="197"/>
    </row>
    <row r="22" spans="1:10" ht="12.95" customHeight="1" x14ac:dyDescent="0.2">
      <c r="A22" s="206"/>
      <c r="B22" s="207" t="s">
        <v>677</v>
      </c>
      <c r="C22" s="205" t="s">
        <v>325</v>
      </c>
      <c r="D22" s="205" t="s">
        <v>318</v>
      </c>
      <c r="E22" s="208">
        <v>500</v>
      </c>
      <c r="F22" s="209">
        <v>2472.17</v>
      </c>
      <c r="G22" s="210">
        <v>1.2200000000000001E-2</v>
      </c>
      <c r="H22" s="211">
        <v>7.4701000000000004E-2</v>
      </c>
      <c r="I22" s="188"/>
      <c r="J22" s="197"/>
    </row>
    <row r="23" spans="1:10" ht="12.95" customHeight="1" x14ac:dyDescent="0.2">
      <c r="A23" s="197"/>
      <c r="B23" s="204" t="s">
        <v>134</v>
      </c>
      <c r="C23" s="205"/>
      <c r="D23" s="205"/>
      <c r="E23" s="205"/>
      <c r="F23" s="212">
        <v>4954.1899999999996</v>
      </c>
      <c r="G23" s="213">
        <v>2.4400000000000002E-2</v>
      </c>
      <c r="H23" s="214"/>
      <c r="I23" s="215"/>
      <c r="J23" s="197"/>
    </row>
    <row r="24" spans="1:10" ht="12.95" customHeight="1" x14ac:dyDescent="0.2">
      <c r="A24" s="197"/>
      <c r="B24" s="204" t="s">
        <v>173</v>
      </c>
      <c r="C24" s="205"/>
      <c r="D24" s="205"/>
      <c r="E24" s="205"/>
      <c r="F24" s="197"/>
      <c r="G24" s="187"/>
      <c r="H24" s="187"/>
      <c r="I24" s="188"/>
      <c r="J24" s="197"/>
    </row>
    <row r="25" spans="1:10" ht="12.95" customHeight="1" x14ac:dyDescent="0.2">
      <c r="A25" s="206"/>
      <c r="B25" s="207" t="s">
        <v>326</v>
      </c>
      <c r="C25" s="205" t="s">
        <v>327</v>
      </c>
      <c r="D25" s="205" t="s">
        <v>176</v>
      </c>
      <c r="E25" s="208">
        <v>15000000</v>
      </c>
      <c r="F25" s="209">
        <v>14977.68</v>
      </c>
      <c r="G25" s="210">
        <v>7.3899999999999993E-2</v>
      </c>
      <c r="H25" s="211">
        <v>6.8000000000000005E-2</v>
      </c>
      <c r="I25" s="188"/>
      <c r="J25" s="197"/>
    </row>
    <row r="26" spans="1:10" ht="12.95" customHeight="1" x14ac:dyDescent="0.2">
      <c r="A26" s="206"/>
      <c r="B26" s="207" t="s">
        <v>328</v>
      </c>
      <c r="C26" s="205" t="s">
        <v>329</v>
      </c>
      <c r="D26" s="205" t="s">
        <v>176</v>
      </c>
      <c r="E26" s="208">
        <v>15000000</v>
      </c>
      <c r="F26" s="209">
        <v>14938.76</v>
      </c>
      <c r="G26" s="210">
        <v>7.3700000000000002E-2</v>
      </c>
      <c r="H26" s="211">
        <v>6.8017999999999995E-2</v>
      </c>
      <c r="I26" s="188"/>
      <c r="J26" s="197"/>
    </row>
    <row r="27" spans="1:10" ht="12.95" customHeight="1" x14ac:dyDescent="0.2">
      <c r="A27" s="206"/>
      <c r="B27" s="207" t="s">
        <v>330</v>
      </c>
      <c r="C27" s="205" t="s">
        <v>331</v>
      </c>
      <c r="D27" s="205" t="s">
        <v>176</v>
      </c>
      <c r="E27" s="208">
        <v>15000000</v>
      </c>
      <c r="F27" s="209">
        <v>14838.48</v>
      </c>
      <c r="G27" s="210">
        <v>7.3200000000000001E-2</v>
      </c>
      <c r="H27" s="211">
        <v>6.8500000000000005E-2</v>
      </c>
      <c r="I27" s="188"/>
      <c r="J27" s="197"/>
    </row>
    <row r="28" spans="1:10" ht="12.95" customHeight="1" x14ac:dyDescent="0.2">
      <c r="A28" s="206"/>
      <c r="B28" s="207" t="s">
        <v>332</v>
      </c>
      <c r="C28" s="205" t="s">
        <v>333</v>
      </c>
      <c r="D28" s="205" t="s">
        <v>176</v>
      </c>
      <c r="E28" s="208">
        <v>12500000</v>
      </c>
      <c r="F28" s="209">
        <v>12497.68</v>
      </c>
      <c r="G28" s="210">
        <v>6.1699999999999998E-2</v>
      </c>
      <c r="H28" s="211">
        <v>6.7903000000000005E-2</v>
      </c>
      <c r="I28" s="188"/>
      <c r="J28" s="197"/>
    </row>
    <row r="29" spans="1:10" ht="12.95" customHeight="1" x14ac:dyDescent="0.2">
      <c r="A29" s="206"/>
      <c r="B29" s="207" t="s">
        <v>334</v>
      </c>
      <c r="C29" s="205" t="s">
        <v>335</v>
      </c>
      <c r="D29" s="205" t="s">
        <v>176</v>
      </c>
      <c r="E29" s="208">
        <v>12500000</v>
      </c>
      <c r="F29" s="209">
        <v>12416.36</v>
      </c>
      <c r="G29" s="210">
        <v>6.1199999999999997E-2</v>
      </c>
      <c r="H29" s="211">
        <v>6.83E-2</v>
      </c>
      <c r="I29" s="188"/>
      <c r="J29" s="197"/>
    </row>
    <row r="30" spans="1:10" ht="12.95" customHeight="1" x14ac:dyDescent="0.2">
      <c r="A30" s="206"/>
      <c r="B30" s="207" t="s">
        <v>336</v>
      </c>
      <c r="C30" s="205" t="s">
        <v>337</v>
      </c>
      <c r="D30" s="205" t="s">
        <v>176</v>
      </c>
      <c r="E30" s="208">
        <v>12500000</v>
      </c>
      <c r="F30" s="209">
        <v>12400.23</v>
      </c>
      <c r="G30" s="210">
        <v>6.1199999999999997E-2</v>
      </c>
      <c r="H30" s="211">
        <v>6.83E-2</v>
      </c>
      <c r="I30" s="188"/>
      <c r="J30" s="197"/>
    </row>
    <row r="31" spans="1:10" ht="12.95" customHeight="1" x14ac:dyDescent="0.2">
      <c r="A31" s="206"/>
      <c r="B31" s="207" t="s">
        <v>338</v>
      </c>
      <c r="C31" s="205" t="s">
        <v>339</v>
      </c>
      <c r="D31" s="205" t="s">
        <v>176</v>
      </c>
      <c r="E31" s="208">
        <v>12500000</v>
      </c>
      <c r="F31" s="209">
        <v>12383.8</v>
      </c>
      <c r="G31" s="210">
        <v>6.1100000000000002E-2</v>
      </c>
      <c r="H31" s="211">
        <v>6.8500000000000005E-2</v>
      </c>
      <c r="I31" s="188"/>
      <c r="J31" s="197"/>
    </row>
    <row r="32" spans="1:10" ht="12.95" customHeight="1" x14ac:dyDescent="0.2">
      <c r="A32" s="206"/>
      <c r="B32" s="207" t="s">
        <v>340</v>
      </c>
      <c r="C32" s="205" t="s">
        <v>341</v>
      </c>
      <c r="D32" s="205" t="s">
        <v>176</v>
      </c>
      <c r="E32" s="208">
        <v>10000000</v>
      </c>
      <c r="F32" s="209">
        <v>9946.18</v>
      </c>
      <c r="G32" s="210">
        <v>4.9099999999999998E-2</v>
      </c>
      <c r="H32" s="211">
        <v>6.8099999999999994E-2</v>
      </c>
      <c r="I32" s="188"/>
      <c r="J32" s="197"/>
    </row>
    <row r="33" spans="1:10" ht="12.95" customHeight="1" x14ac:dyDescent="0.2">
      <c r="A33" s="206"/>
      <c r="B33" s="207" t="s">
        <v>342</v>
      </c>
      <c r="C33" s="205" t="s">
        <v>343</v>
      </c>
      <c r="D33" s="205" t="s">
        <v>176</v>
      </c>
      <c r="E33" s="208">
        <v>10000000</v>
      </c>
      <c r="F33" s="209">
        <v>9880.9699999999993</v>
      </c>
      <c r="G33" s="210">
        <v>4.87E-2</v>
      </c>
      <c r="H33" s="211">
        <v>6.8701999999999999E-2</v>
      </c>
      <c r="I33" s="188"/>
      <c r="J33" s="197"/>
    </row>
    <row r="34" spans="1:10" ht="12.95" customHeight="1" x14ac:dyDescent="0.2">
      <c r="A34" s="206"/>
      <c r="B34" s="207" t="s">
        <v>344</v>
      </c>
      <c r="C34" s="205" t="s">
        <v>345</v>
      </c>
      <c r="D34" s="205" t="s">
        <v>176</v>
      </c>
      <c r="E34" s="208">
        <v>10000000</v>
      </c>
      <c r="F34" s="209">
        <v>9867.94</v>
      </c>
      <c r="G34" s="210">
        <v>4.87E-2</v>
      </c>
      <c r="H34" s="211">
        <v>6.88E-2</v>
      </c>
      <c r="I34" s="188"/>
      <c r="J34" s="197"/>
    </row>
    <row r="35" spans="1:10" ht="12.95" customHeight="1" x14ac:dyDescent="0.2">
      <c r="A35" s="206"/>
      <c r="B35" s="207" t="s">
        <v>346</v>
      </c>
      <c r="C35" s="205" t="s">
        <v>347</v>
      </c>
      <c r="D35" s="205" t="s">
        <v>176</v>
      </c>
      <c r="E35" s="208">
        <v>10000000</v>
      </c>
      <c r="F35" s="209">
        <v>9854.56</v>
      </c>
      <c r="G35" s="210">
        <v>4.8599999999999997E-2</v>
      </c>
      <c r="H35" s="211">
        <v>6.9062999999999999E-2</v>
      </c>
      <c r="I35" s="188"/>
      <c r="J35" s="197"/>
    </row>
    <row r="36" spans="1:10" ht="12.95" customHeight="1" x14ac:dyDescent="0.2">
      <c r="A36" s="206"/>
      <c r="B36" s="207" t="s">
        <v>348</v>
      </c>
      <c r="C36" s="205" t="s">
        <v>349</v>
      </c>
      <c r="D36" s="205" t="s">
        <v>176</v>
      </c>
      <c r="E36" s="208">
        <v>10000000</v>
      </c>
      <c r="F36" s="209">
        <v>9841.6299999999992</v>
      </c>
      <c r="G36" s="210">
        <v>4.8500000000000001E-2</v>
      </c>
      <c r="H36" s="211">
        <v>6.9099999999999995E-2</v>
      </c>
      <c r="I36" s="188"/>
      <c r="J36" s="197"/>
    </row>
    <row r="37" spans="1:10" ht="12.95" customHeight="1" x14ac:dyDescent="0.2">
      <c r="A37" s="206"/>
      <c r="B37" s="207" t="s">
        <v>350</v>
      </c>
      <c r="C37" s="205" t="s">
        <v>351</v>
      </c>
      <c r="D37" s="205" t="s">
        <v>176</v>
      </c>
      <c r="E37" s="208">
        <v>5000000</v>
      </c>
      <c r="F37" s="209">
        <v>4985.16</v>
      </c>
      <c r="G37" s="210">
        <v>2.46E-2</v>
      </c>
      <c r="H37" s="211">
        <v>6.7916000000000004E-2</v>
      </c>
      <c r="I37" s="188"/>
      <c r="J37" s="197"/>
    </row>
    <row r="38" spans="1:10" ht="12.95" customHeight="1" x14ac:dyDescent="0.2">
      <c r="A38" s="206"/>
      <c r="B38" s="207" t="s">
        <v>352</v>
      </c>
      <c r="C38" s="205" t="s">
        <v>353</v>
      </c>
      <c r="D38" s="205" t="s">
        <v>176</v>
      </c>
      <c r="E38" s="208">
        <v>5000000</v>
      </c>
      <c r="F38" s="209">
        <v>4940.49</v>
      </c>
      <c r="G38" s="210">
        <v>2.4400000000000002E-2</v>
      </c>
      <c r="H38" s="211">
        <v>6.8701999999999999E-2</v>
      </c>
      <c r="I38" s="188"/>
      <c r="J38" s="197"/>
    </row>
    <row r="39" spans="1:10" ht="12.95" customHeight="1" x14ac:dyDescent="0.2">
      <c r="A39" s="206"/>
      <c r="B39" s="207" t="s">
        <v>354</v>
      </c>
      <c r="C39" s="205" t="s">
        <v>355</v>
      </c>
      <c r="D39" s="205" t="s">
        <v>176</v>
      </c>
      <c r="E39" s="208">
        <v>5000000</v>
      </c>
      <c r="F39" s="209">
        <v>4933.97</v>
      </c>
      <c r="G39" s="210">
        <v>2.4299999999999999E-2</v>
      </c>
      <c r="H39" s="211">
        <v>6.88E-2</v>
      </c>
      <c r="I39" s="188"/>
      <c r="J39" s="197"/>
    </row>
    <row r="40" spans="1:10" ht="12.95" customHeight="1" x14ac:dyDescent="0.2">
      <c r="A40" s="206"/>
      <c r="B40" s="207" t="s">
        <v>356</v>
      </c>
      <c r="C40" s="205" t="s">
        <v>357</v>
      </c>
      <c r="D40" s="205" t="s">
        <v>176</v>
      </c>
      <c r="E40" s="208">
        <v>2500000</v>
      </c>
      <c r="F40" s="209">
        <v>2483.27</v>
      </c>
      <c r="G40" s="210">
        <v>1.2200000000000001E-2</v>
      </c>
      <c r="H40" s="211">
        <v>6.83E-2</v>
      </c>
      <c r="I40" s="188"/>
      <c r="J40" s="197"/>
    </row>
    <row r="41" spans="1:10" ht="12.95" customHeight="1" x14ac:dyDescent="0.2">
      <c r="A41" s="197"/>
      <c r="B41" s="204" t="s">
        <v>134</v>
      </c>
      <c r="C41" s="205"/>
      <c r="D41" s="205"/>
      <c r="E41" s="205"/>
      <c r="F41" s="212">
        <v>161187.16</v>
      </c>
      <c r="G41" s="213">
        <v>0.79510000000000003</v>
      </c>
      <c r="H41" s="214"/>
      <c r="I41" s="215"/>
      <c r="J41" s="197"/>
    </row>
    <row r="42" spans="1:10" ht="12.95" customHeight="1" x14ac:dyDescent="0.2">
      <c r="A42" s="197"/>
      <c r="B42" s="216" t="s">
        <v>137</v>
      </c>
      <c r="C42" s="218"/>
      <c r="D42" s="217"/>
      <c r="E42" s="218"/>
      <c r="F42" s="212">
        <v>176062.65</v>
      </c>
      <c r="G42" s="213">
        <v>0.86850000000000005</v>
      </c>
      <c r="H42" s="214"/>
      <c r="I42" s="215"/>
      <c r="J42" s="197"/>
    </row>
    <row r="43" spans="1:10" ht="12.95" customHeight="1" x14ac:dyDescent="0.2">
      <c r="A43" s="197"/>
      <c r="B43" s="204" t="s">
        <v>177</v>
      </c>
      <c r="C43" s="205"/>
      <c r="D43" s="205"/>
      <c r="E43" s="205"/>
      <c r="F43" s="205"/>
      <c r="G43" s="205"/>
      <c r="H43" s="187"/>
      <c r="I43" s="188"/>
      <c r="J43" s="197"/>
    </row>
    <row r="44" spans="1:10" ht="12.95" customHeight="1" x14ac:dyDescent="0.2">
      <c r="A44" s="197"/>
      <c r="B44" s="204" t="s">
        <v>358</v>
      </c>
      <c r="C44" s="205"/>
      <c r="D44" s="205"/>
      <c r="E44" s="205"/>
      <c r="F44" s="197"/>
      <c r="G44" s="187"/>
      <c r="H44" s="187"/>
      <c r="I44" s="188"/>
      <c r="J44" s="197"/>
    </row>
    <row r="45" spans="1:10" ht="12.95" customHeight="1" x14ac:dyDescent="0.2">
      <c r="A45" s="206"/>
      <c r="B45" s="207" t="s">
        <v>359</v>
      </c>
      <c r="C45" s="205" t="s">
        <v>360</v>
      </c>
      <c r="D45" s="205"/>
      <c r="E45" s="208">
        <v>3788.511</v>
      </c>
      <c r="F45" s="209">
        <v>379.05</v>
      </c>
      <c r="G45" s="210">
        <v>1.9E-3</v>
      </c>
      <c r="H45" s="211"/>
      <c r="I45" s="188"/>
      <c r="J45" s="197"/>
    </row>
    <row r="46" spans="1:10" ht="12.95" customHeight="1" x14ac:dyDescent="0.2">
      <c r="A46" s="197"/>
      <c r="B46" s="204" t="s">
        <v>134</v>
      </c>
      <c r="C46" s="205"/>
      <c r="D46" s="205"/>
      <c r="E46" s="205"/>
      <c r="F46" s="212">
        <v>379.05</v>
      </c>
      <c r="G46" s="213">
        <v>1.9E-3</v>
      </c>
      <c r="H46" s="214"/>
      <c r="I46" s="215"/>
      <c r="J46" s="197"/>
    </row>
    <row r="47" spans="1:10" ht="12.95" customHeight="1" x14ac:dyDescent="0.2">
      <c r="A47" s="197"/>
      <c r="B47" s="204" t="s">
        <v>178</v>
      </c>
      <c r="C47" s="205"/>
      <c r="D47" s="219" t="s">
        <v>179</v>
      </c>
      <c r="E47" s="205"/>
      <c r="F47" s="197"/>
      <c r="G47" s="187"/>
      <c r="H47" s="187"/>
      <c r="I47" s="188"/>
      <c r="J47" s="197"/>
    </row>
    <row r="48" spans="1:10" ht="12.95" customHeight="1" x14ac:dyDescent="0.2">
      <c r="A48" s="206"/>
      <c r="B48" s="207" t="s">
        <v>361</v>
      </c>
      <c r="C48" s="205"/>
      <c r="D48" s="189" t="s">
        <v>181</v>
      </c>
      <c r="E48" s="189"/>
      <c r="F48" s="209">
        <v>250</v>
      </c>
      <c r="G48" s="210">
        <v>1.1999999999999999E-3</v>
      </c>
      <c r="H48" s="211"/>
      <c r="I48" s="188"/>
      <c r="J48" s="197"/>
    </row>
    <row r="49" spans="1:10" ht="12.95" customHeight="1" x14ac:dyDescent="0.2">
      <c r="A49" s="206"/>
      <c r="B49" s="207" t="s">
        <v>362</v>
      </c>
      <c r="C49" s="205"/>
      <c r="D49" s="189" t="s">
        <v>192</v>
      </c>
      <c r="E49" s="189"/>
      <c r="F49" s="209">
        <v>200</v>
      </c>
      <c r="G49" s="210">
        <v>1E-3</v>
      </c>
      <c r="H49" s="211"/>
      <c r="I49" s="188"/>
      <c r="J49" s="197"/>
    </row>
    <row r="50" spans="1:10" ht="12.95" customHeight="1" x14ac:dyDescent="0.2">
      <c r="A50" s="206"/>
      <c r="B50" s="207" t="s">
        <v>363</v>
      </c>
      <c r="C50" s="205"/>
      <c r="D50" s="189" t="s">
        <v>192</v>
      </c>
      <c r="E50" s="189"/>
      <c r="F50" s="209">
        <v>200</v>
      </c>
      <c r="G50" s="210">
        <v>1E-3</v>
      </c>
      <c r="H50" s="211"/>
      <c r="I50" s="188"/>
      <c r="J50" s="197"/>
    </row>
    <row r="51" spans="1:10" ht="12.95" customHeight="1" x14ac:dyDescent="0.2">
      <c r="A51" s="206"/>
      <c r="B51" s="207" t="s">
        <v>364</v>
      </c>
      <c r="C51" s="205"/>
      <c r="D51" s="189" t="s">
        <v>192</v>
      </c>
      <c r="E51" s="189"/>
      <c r="F51" s="209">
        <v>200</v>
      </c>
      <c r="G51" s="210">
        <v>1E-3</v>
      </c>
      <c r="H51" s="211"/>
      <c r="I51" s="188"/>
      <c r="J51" s="197"/>
    </row>
    <row r="52" spans="1:10" ht="12.95" customHeight="1" x14ac:dyDescent="0.2">
      <c r="A52" s="206"/>
      <c r="B52" s="207" t="s">
        <v>365</v>
      </c>
      <c r="C52" s="205"/>
      <c r="D52" s="189" t="s">
        <v>192</v>
      </c>
      <c r="E52" s="189"/>
      <c r="F52" s="209">
        <v>100</v>
      </c>
      <c r="G52" s="210">
        <v>5.0000000000000001E-4</v>
      </c>
      <c r="H52" s="211"/>
      <c r="I52" s="188"/>
      <c r="J52" s="197"/>
    </row>
    <row r="53" spans="1:10" ht="12.95" customHeight="1" x14ac:dyDescent="0.2">
      <c r="A53" s="206"/>
      <c r="B53" s="207" t="s">
        <v>366</v>
      </c>
      <c r="C53" s="205"/>
      <c r="D53" s="189" t="s">
        <v>199</v>
      </c>
      <c r="E53" s="189"/>
      <c r="F53" s="209">
        <v>100</v>
      </c>
      <c r="G53" s="210">
        <v>5.0000000000000001E-4</v>
      </c>
      <c r="H53" s="211"/>
      <c r="I53" s="188"/>
      <c r="J53" s="197"/>
    </row>
    <row r="54" spans="1:10" ht="12.95" customHeight="1" x14ac:dyDescent="0.2">
      <c r="A54" s="206"/>
      <c r="B54" s="207" t="s">
        <v>367</v>
      </c>
      <c r="C54" s="205"/>
      <c r="D54" s="189" t="s">
        <v>181</v>
      </c>
      <c r="E54" s="189"/>
      <c r="F54" s="209">
        <v>100</v>
      </c>
      <c r="G54" s="210">
        <v>5.0000000000000001E-4</v>
      </c>
      <c r="H54" s="211"/>
      <c r="I54" s="188"/>
      <c r="J54" s="197"/>
    </row>
    <row r="55" spans="1:10" ht="12.95" customHeight="1" x14ac:dyDescent="0.2">
      <c r="A55" s="197"/>
      <c r="B55" s="204" t="s">
        <v>134</v>
      </c>
      <c r="C55" s="205"/>
      <c r="D55" s="205"/>
      <c r="E55" s="205"/>
      <c r="F55" s="212">
        <v>1150</v>
      </c>
      <c r="G55" s="213">
        <v>5.7000000000000002E-3</v>
      </c>
      <c r="H55" s="214"/>
      <c r="I55" s="215"/>
      <c r="J55" s="197"/>
    </row>
    <row r="56" spans="1:10" ht="12.95" customHeight="1" x14ac:dyDescent="0.2">
      <c r="A56" s="197"/>
      <c r="B56" s="216" t="s">
        <v>137</v>
      </c>
      <c r="C56" s="218"/>
      <c r="D56" s="217"/>
      <c r="E56" s="218"/>
      <c r="F56" s="212">
        <v>1529.05</v>
      </c>
      <c r="G56" s="213">
        <v>7.6E-3</v>
      </c>
      <c r="H56" s="214"/>
      <c r="I56" s="215"/>
      <c r="J56" s="197"/>
    </row>
    <row r="57" spans="1:10" ht="12.95" customHeight="1" x14ac:dyDescent="0.2">
      <c r="A57" s="197"/>
      <c r="B57" s="204" t="s">
        <v>206</v>
      </c>
      <c r="C57" s="205"/>
      <c r="D57" s="205"/>
      <c r="E57" s="205"/>
      <c r="F57" s="205"/>
      <c r="G57" s="205"/>
      <c r="H57" s="187"/>
      <c r="I57" s="188"/>
      <c r="J57" s="197"/>
    </row>
    <row r="58" spans="1:10" ht="12.95" customHeight="1" x14ac:dyDescent="0.2">
      <c r="A58" s="206"/>
      <c r="B58" s="207" t="s">
        <v>208</v>
      </c>
      <c r="C58" s="205"/>
      <c r="D58" s="205"/>
      <c r="E58" s="208"/>
      <c r="F58" s="209">
        <v>17060</v>
      </c>
      <c r="G58" s="210">
        <v>8.4199999999999997E-2</v>
      </c>
      <c r="H58" s="211">
        <v>6.7590218580926592E-2</v>
      </c>
      <c r="I58" s="188"/>
      <c r="J58" s="197"/>
    </row>
    <row r="59" spans="1:10" ht="12.95" customHeight="1" x14ac:dyDescent="0.2">
      <c r="A59" s="197"/>
      <c r="B59" s="204" t="s">
        <v>134</v>
      </c>
      <c r="C59" s="205"/>
      <c r="D59" s="205"/>
      <c r="E59" s="205"/>
      <c r="F59" s="212">
        <v>17060</v>
      </c>
      <c r="G59" s="213">
        <v>8.4199999999999997E-2</v>
      </c>
      <c r="H59" s="214"/>
      <c r="I59" s="215"/>
      <c r="J59" s="197"/>
    </row>
    <row r="60" spans="1:10" ht="12.95" customHeight="1" x14ac:dyDescent="0.2">
      <c r="A60" s="197"/>
      <c r="B60" s="216" t="s">
        <v>316</v>
      </c>
      <c r="C60" s="217"/>
      <c r="D60" s="217"/>
      <c r="E60" s="217"/>
      <c r="F60" s="214" t="s">
        <v>136</v>
      </c>
      <c r="G60" s="214" t="s">
        <v>136</v>
      </c>
      <c r="H60" s="214"/>
      <c r="I60" s="215"/>
      <c r="J60" s="197"/>
    </row>
    <row r="61" spans="1:10" ht="12.95" customHeight="1" x14ac:dyDescent="0.2">
      <c r="A61" s="197"/>
      <c r="B61" s="216" t="s">
        <v>134</v>
      </c>
      <c r="C61" s="217"/>
      <c r="D61" s="217"/>
      <c r="E61" s="217"/>
      <c r="F61" s="214" t="s">
        <v>136</v>
      </c>
      <c r="G61" s="214" t="s">
        <v>136</v>
      </c>
      <c r="H61" s="214"/>
      <c r="I61" s="215"/>
      <c r="J61" s="197"/>
    </row>
    <row r="62" spans="1:10" ht="12.95" customHeight="1" x14ac:dyDescent="0.2">
      <c r="A62" s="197"/>
      <c r="B62" s="216" t="s">
        <v>137</v>
      </c>
      <c r="C62" s="218"/>
      <c r="D62" s="217"/>
      <c r="E62" s="218"/>
      <c r="F62" s="212">
        <v>17060</v>
      </c>
      <c r="G62" s="213">
        <v>8.4199999999999997E-2</v>
      </c>
      <c r="H62" s="214"/>
      <c r="I62" s="215"/>
      <c r="J62" s="197"/>
    </row>
    <row r="63" spans="1:10" ht="12.95" customHeight="1" x14ac:dyDescent="0.2">
      <c r="A63" s="197"/>
      <c r="B63" s="216" t="s">
        <v>209</v>
      </c>
      <c r="C63" s="205"/>
      <c r="D63" s="217"/>
      <c r="E63" s="205"/>
      <c r="F63" s="220">
        <v>559.19000000000005</v>
      </c>
      <c r="G63" s="213">
        <v>2.7000000000000001E-3</v>
      </c>
      <c r="H63" s="214"/>
      <c r="I63" s="215"/>
      <c r="J63" s="197"/>
    </row>
    <row r="64" spans="1:10" ht="12.95" customHeight="1" thickBot="1" x14ac:dyDescent="0.25">
      <c r="A64" s="197"/>
      <c r="B64" s="221" t="s">
        <v>210</v>
      </c>
      <c r="C64" s="222"/>
      <c r="D64" s="222"/>
      <c r="E64" s="222"/>
      <c r="F64" s="223">
        <v>202718.88</v>
      </c>
      <c r="G64" s="224">
        <v>1</v>
      </c>
      <c r="H64" s="225"/>
      <c r="I64" s="226"/>
      <c r="J64" s="197"/>
    </row>
    <row r="65" spans="1:10" ht="12.95" customHeight="1" x14ac:dyDescent="0.2">
      <c r="A65" s="197"/>
      <c r="B65" s="199"/>
      <c r="C65" s="197"/>
      <c r="D65" s="197"/>
      <c r="E65" s="197"/>
      <c r="F65" s="197"/>
      <c r="G65" s="197"/>
      <c r="H65" s="197"/>
      <c r="I65" s="197"/>
      <c r="J65" s="197"/>
    </row>
    <row r="66" spans="1:10" ht="12.95" customHeight="1" thickBot="1" x14ac:dyDescent="0.25">
      <c r="A66" s="197"/>
      <c r="B66" s="89" t="s">
        <v>211</v>
      </c>
      <c r="C66" s="197"/>
      <c r="D66" s="197"/>
      <c r="E66" s="197"/>
      <c r="F66" s="197"/>
      <c r="G66" s="197"/>
      <c r="H66" s="197"/>
      <c r="I66" s="197"/>
      <c r="J66" s="197"/>
    </row>
    <row r="67" spans="1:10" ht="12.95" customHeight="1" x14ac:dyDescent="0.2">
      <c r="A67" s="197"/>
      <c r="B67" s="227" t="s">
        <v>212</v>
      </c>
      <c r="C67" s="228"/>
      <c r="D67" s="228"/>
      <c r="E67" s="228"/>
      <c r="F67" s="228"/>
      <c r="G67" s="228"/>
      <c r="H67" s="229"/>
      <c r="I67" s="197"/>
      <c r="J67" s="197"/>
    </row>
    <row r="68" spans="1:10" ht="12.95" customHeight="1" x14ac:dyDescent="0.2">
      <c r="A68" s="197"/>
      <c r="B68" s="230" t="s">
        <v>214</v>
      </c>
      <c r="C68" s="197"/>
      <c r="D68" s="197"/>
      <c r="E68" s="197"/>
      <c r="F68" s="197"/>
      <c r="G68" s="197"/>
      <c r="H68" s="231"/>
      <c r="I68" s="197"/>
      <c r="J68" s="197"/>
    </row>
    <row r="69" spans="1:10" ht="12.95" customHeight="1" thickBot="1" x14ac:dyDescent="0.25">
      <c r="A69" s="197"/>
      <c r="B69" s="532" t="s">
        <v>215</v>
      </c>
      <c r="C69" s="533"/>
      <c r="D69" s="533"/>
      <c r="E69" s="233"/>
      <c r="F69" s="233"/>
      <c r="G69" s="233"/>
      <c r="H69" s="234"/>
      <c r="I69" s="197"/>
      <c r="J69" s="197"/>
    </row>
    <row r="70" spans="1:10" ht="12.95" customHeight="1" x14ac:dyDescent="0.2">
      <c r="A70" s="197"/>
      <c r="B70" s="89"/>
      <c r="C70" s="197"/>
      <c r="D70" s="197"/>
      <c r="E70" s="197"/>
      <c r="F70" s="197"/>
      <c r="G70" s="197"/>
      <c r="H70" s="197"/>
      <c r="I70" s="197"/>
      <c r="J70" s="197"/>
    </row>
    <row r="71" spans="1:10" ht="12.95" customHeight="1" thickBot="1" x14ac:dyDescent="0.25">
      <c r="A71" s="197"/>
      <c r="B71" s="89"/>
      <c r="C71" s="197"/>
      <c r="D71" s="197"/>
      <c r="E71" s="197"/>
      <c r="F71" s="197"/>
      <c r="G71" s="197"/>
      <c r="H71" s="197"/>
      <c r="I71" s="197"/>
      <c r="J71" s="197"/>
    </row>
    <row r="72" spans="1:10" s="241" customFormat="1" x14ac:dyDescent="0.2">
      <c r="A72" s="235"/>
      <c r="B72" s="236" t="s">
        <v>240</v>
      </c>
      <c r="C72" s="237"/>
      <c r="D72" s="238"/>
      <c r="E72" s="96"/>
      <c r="F72" s="239"/>
      <c r="G72" s="239"/>
      <c r="H72" s="240"/>
      <c r="I72" s="160"/>
    </row>
    <row r="73" spans="1:10" s="241" customFormat="1" x14ac:dyDescent="0.2">
      <c r="A73" s="235"/>
      <c r="B73" s="242" t="s">
        <v>241</v>
      </c>
      <c r="C73" s="160"/>
      <c r="D73" s="101"/>
      <c r="E73" s="101"/>
      <c r="F73" s="160"/>
      <c r="G73" s="100"/>
      <c r="H73" s="243"/>
      <c r="I73" s="160"/>
    </row>
    <row r="74" spans="1:10" s="160" customFormat="1" ht="38.25" x14ac:dyDescent="0.2">
      <c r="A74" s="235"/>
      <c r="B74" s="534" t="s">
        <v>242</v>
      </c>
      <c r="C74" s="535" t="s">
        <v>243</v>
      </c>
      <c r="D74" s="245" t="s">
        <v>244</v>
      </c>
      <c r="E74" s="245" t="s">
        <v>244</v>
      </c>
      <c r="F74" s="245" t="s">
        <v>245</v>
      </c>
      <c r="G74" s="100"/>
      <c r="H74" s="243"/>
    </row>
    <row r="75" spans="1:10" s="160" customFormat="1" x14ac:dyDescent="0.2">
      <c r="A75" s="235"/>
      <c r="B75" s="534"/>
      <c r="C75" s="535"/>
      <c r="D75" s="245" t="s">
        <v>246</v>
      </c>
      <c r="E75" s="245" t="s">
        <v>247</v>
      </c>
      <c r="F75" s="245" t="s">
        <v>246</v>
      </c>
      <c r="G75" s="100"/>
      <c r="H75" s="243"/>
    </row>
    <row r="76" spans="1:10" s="160" customFormat="1" x14ac:dyDescent="0.2">
      <c r="A76" s="235"/>
      <c r="B76" s="246" t="s">
        <v>136</v>
      </c>
      <c r="C76" s="244" t="s">
        <v>136</v>
      </c>
      <c r="D76" s="244" t="s">
        <v>136</v>
      </c>
      <c r="E76" s="244" t="s">
        <v>136</v>
      </c>
      <c r="F76" s="244" t="s">
        <v>136</v>
      </c>
      <c r="G76" s="100"/>
      <c r="H76" s="243"/>
    </row>
    <row r="77" spans="1:10" s="160" customFormat="1" x14ac:dyDescent="0.2">
      <c r="A77" s="235"/>
      <c r="B77" s="247" t="s">
        <v>248</v>
      </c>
      <c r="C77" s="248"/>
      <c r="D77" s="248"/>
      <c r="E77" s="248"/>
      <c r="F77" s="248"/>
      <c r="G77" s="100"/>
      <c r="H77" s="243"/>
    </row>
    <row r="78" spans="1:10" s="160" customFormat="1" x14ac:dyDescent="0.2">
      <c r="A78" s="235"/>
      <c r="B78" s="249"/>
      <c r="G78" s="100"/>
      <c r="H78" s="243"/>
    </row>
    <row r="79" spans="1:10" s="160" customFormat="1" x14ac:dyDescent="0.2">
      <c r="A79" s="235"/>
      <c r="B79" s="249" t="s">
        <v>368</v>
      </c>
      <c r="G79" s="100"/>
      <c r="H79" s="243"/>
    </row>
    <row r="80" spans="1:10" s="160" customFormat="1" x14ac:dyDescent="0.2">
      <c r="A80" s="235"/>
      <c r="B80" s="250" t="s">
        <v>369</v>
      </c>
      <c r="C80" s="159" t="s">
        <v>252</v>
      </c>
      <c r="D80" s="159" t="s">
        <v>287</v>
      </c>
      <c r="G80" s="100"/>
      <c r="H80" s="243"/>
    </row>
    <row r="81" spans="1:8" s="160" customFormat="1" x14ac:dyDescent="0.2">
      <c r="A81" s="235"/>
      <c r="B81" s="250" t="s">
        <v>253</v>
      </c>
      <c r="C81" s="251"/>
      <c r="D81" s="251"/>
      <c r="G81" s="100"/>
      <c r="H81" s="243"/>
    </row>
    <row r="82" spans="1:8" s="160" customFormat="1" x14ac:dyDescent="0.2">
      <c r="A82" s="235"/>
      <c r="B82" s="250" t="s">
        <v>370</v>
      </c>
      <c r="C82" s="252">
        <v>1296.6962000000001</v>
      </c>
      <c r="D82" s="252">
        <v>1304.0875000000001</v>
      </c>
      <c r="G82" s="100"/>
      <c r="H82" s="243"/>
    </row>
    <row r="83" spans="1:8" s="160" customFormat="1" x14ac:dyDescent="0.2">
      <c r="A83" s="235"/>
      <c r="B83" s="250" t="s">
        <v>371</v>
      </c>
      <c r="C83" s="252">
        <v>1000.5405</v>
      </c>
      <c r="D83" s="252">
        <v>1000.5405</v>
      </c>
      <c r="G83" s="100"/>
      <c r="H83" s="243"/>
    </row>
    <row r="84" spans="1:8" s="160" customFormat="1" x14ac:dyDescent="0.2">
      <c r="A84" s="235"/>
      <c r="B84" s="250" t="s">
        <v>372</v>
      </c>
      <c r="C84" s="252">
        <v>1001.8113</v>
      </c>
      <c r="D84" s="252">
        <v>1001.1935999999999</v>
      </c>
      <c r="G84" s="100"/>
      <c r="H84" s="243"/>
    </row>
    <row r="85" spans="1:8" s="160" customFormat="1" x14ac:dyDescent="0.2">
      <c r="A85" s="235"/>
      <c r="B85" s="250" t="s">
        <v>373</v>
      </c>
      <c r="C85" s="252">
        <v>1003.8125</v>
      </c>
      <c r="D85" s="252">
        <v>1003.1935</v>
      </c>
      <c r="G85" s="100"/>
      <c r="H85" s="243"/>
    </row>
    <row r="86" spans="1:8" s="160" customFormat="1" x14ac:dyDescent="0.2">
      <c r="A86" s="235"/>
      <c r="B86" s="250" t="s">
        <v>254</v>
      </c>
      <c r="C86" s="252"/>
      <c r="D86" s="252"/>
      <c r="G86" s="100"/>
      <c r="H86" s="243"/>
    </row>
    <row r="87" spans="1:8" s="160" customFormat="1" x14ac:dyDescent="0.2">
      <c r="A87" s="235"/>
      <c r="B87" s="250" t="s">
        <v>374</v>
      </c>
      <c r="C87" s="252">
        <v>1289.6221</v>
      </c>
      <c r="D87" s="252">
        <v>1296.8606</v>
      </c>
      <c r="G87" s="100"/>
      <c r="H87" s="243"/>
    </row>
    <row r="88" spans="1:8" s="160" customFormat="1" x14ac:dyDescent="0.2">
      <c r="A88" s="235"/>
      <c r="B88" s="250" t="s">
        <v>375</v>
      </c>
      <c r="C88" s="252">
        <v>1000.5404</v>
      </c>
      <c r="D88" s="252">
        <v>1000.5404</v>
      </c>
      <c r="G88" s="100"/>
      <c r="H88" s="243"/>
    </row>
    <row r="89" spans="1:8" s="160" customFormat="1" x14ac:dyDescent="0.2">
      <c r="A89" s="235"/>
      <c r="B89" s="250" t="s">
        <v>376</v>
      </c>
      <c r="C89" s="252">
        <v>1001.8</v>
      </c>
      <c r="D89" s="252">
        <v>1001.1906</v>
      </c>
      <c r="G89" s="100"/>
      <c r="H89" s="243"/>
    </row>
    <row r="90" spans="1:8" s="160" customFormat="1" x14ac:dyDescent="0.2">
      <c r="A90" s="235"/>
      <c r="B90" s="250" t="s">
        <v>377</v>
      </c>
      <c r="C90" s="252">
        <v>1003.8024</v>
      </c>
      <c r="D90" s="252">
        <v>1003.1914</v>
      </c>
      <c r="G90" s="100"/>
      <c r="H90" s="243"/>
    </row>
    <row r="91" spans="1:8" s="160" customFormat="1" x14ac:dyDescent="0.2">
      <c r="A91" s="235"/>
      <c r="B91" s="242"/>
      <c r="G91" s="100"/>
      <c r="H91" s="243"/>
    </row>
    <row r="92" spans="1:8" s="160" customFormat="1" x14ac:dyDescent="0.2">
      <c r="A92" s="235"/>
      <c r="B92" s="249" t="s">
        <v>378</v>
      </c>
      <c r="C92" s="253"/>
      <c r="D92" s="253"/>
      <c r="E92" s="253"/>
      <c r="G92" s="100"/>
      <c r="H92" s="243"/>
    </row>
    <row r="93" spans="1:8" s="160" customFormat="1" x14ac:dyDescent="0.2">
      <c r="A93" s="235"/>
      <c r="B93" s="249"/>
      <c r="C93" s="253"/>
      <c r="D93" s="253"/>
      <c r="E93" s="253"/>
      <c r="G93" s="100"/>
      <c r="H93" s="243"/>
    </row>
    <row r="94" spans="1:8" s="160" customFormat="1" ht="25.5" x14ac:dyDescent="0.2">
      <c r="A94" s="235"/>
      <c r="B94" s="254" t="s">
        <v>379</v>
      </c>
      <c r="C94" s="255" t="s">
        <v>380</v>
      </c>
      <c r="D94" s="255" t="s">
        <v>381</v>
      </c>
      <c r="E94" s="255" t="s">
        <v>382</v>
      </c>
      <c r="F94" s="256"/>
      <c r="G94" s="256"/>
      <c r="H94" s="257"/>
    </row>
    <row r="95" spans="1:8" s="160" customFormat="1" ht="38.25" x14ac:dyDescent="0.2">
      <c r="A95" s="235"/>
      <c r="B95" s="258" t="s">
        <v>383</v>
      </c>
      <c r="C95" s="259" t="s">
        <v>384</v>
      </c>
      <c r="D95" s="260">
        <v>5.6827974999999995</v>
      </c>
      <c r="E95" s="260">
        <v>5.6827974999999995</v>
      </c>
      <c r="G95" s="100"/>
      <c r="H95" s="243"/>
    </row>
    <row r="96" spans="1:8" s="160" customFormat="1" x14ac:dyDescent="0.2">
      <c r="A96" s="235"/>
      <c r="B96" s="261"/>
      <c r="C96" s="253"/>
      <c r="D96" s="253"/>
      <c r="E96" s="253"/>
      <c r="G96" s="100"/>
      <c r="H96" s="243"/>
    </row>
    <row r="97" spans="1:8" s="160" customFormat="1" ht="25.5" x14ac:dyDescent="0.2">
      <c r="A97" s="235"/>
      <c r="B97" s="262" t="s">
        <v>379</v>
      </c>
      <c r="C97" s="255" t="s">
        <v>385</v>
      </c>
      <c r="D97" s="255" t="s">
        <v>381</v>
      </c>
      <c r="E97" s="255" t="s">
        <v>386</v>
      </c>
      <c r="F97" s="256"/>
      <c r="G97" s="263"/>
      <c r="H97" s="257"/>
    </row>
    <row r="98" spans="1:8" s="160" customFormat="1" ht="38.25" x14ac:dyDescent="0.2">
      <c r="A98" s="235"/>
      <c r="B98" s="258" t="s">
        <v>383</v>
      </c>
      <c r="C98" s="259" t="s">
        <v>387</v>
      </c>
      <c r="D98" s="251">
        <v>5.59799867</v>
      </c>
      <c r="E98" s="251">
        <v>5.59799867</v>
      </c>
      <c r="G98" s="100"/>
      <c r="H98" s="243"/>
    </row>
    <row r="99" spans="1:8" s="160" customFormat="1" x14ac:dyDescent="0.2">
      <c r="A99" s="235"/>
      <c r="B99" s="264"/>
      <c r="C99" s="253"/>
      <c r="G99" s="100"/>
      <c r="H99" s="243"/>
    </row>
    <row r="100" spans="1:8" s="160" customFormat="1" ht="25.5" x14ac:dyDescent="0.2">
      <c r="A100" s="235"/>
      <c r="B100" s="262" t="s">
        <v>379</v>
      </c>
      <c r="C100" s="255" t="s">
        <v>388</v>
      </c>
      <c r="D100" s="255" t="s">
        <v>381</v>
      </c>
      <c r="E100" s="255" t="s">
        <v>386</v>
      </c>
      <c r="F100" s="256"/>
      <c r="G100" s="263"/>
      <c r="H100" s="257"/>
    </row>
    <row r="101" spans="1:8" s="160" customFormat="1" ht="38.25" x14ac:dyDescent="0.2">
      <c r="A101" s="235"/>
      <c r="B101" s="265">
        <v>45202</v>
      </c>
      <c r="C101" s="259" t="s">
        <v>389</v>
      </c>
      <c r="D101" s="260">
        <v>1.5203996500000001</v>
      </c>
      <c r="E101" s="260">
        <v>1.5203996500000001</v>
      </c>
      <c r="F101" s="256"/>
      <c r="G101" s="263"/>
      <c r="H101" s="257"/>
    </row>
    <row r="102" spans="1:8" s="160" customFormat="1" ht="38.25" x14ac:dyDescent="0.2">
      <c r="A102" s="235"/>
      <c r="B102" s="265">
        <v>45208</v>
      </c>
      <c r="C102" s="259" t="s">
        <v>389</v>
      </c>
      <c r="D102" s="260">
        <v>1.03959991</v>
      </c>
      <c r="E102" s="260">
        <v>1.03959991</v>
      </c>
      <c r="F102" s="256"/>
      <c r="G102" s="263"/>
      <c r="H102" s="257"/>
    </row>
    <row r="103" spans="1:8" s="160" customFormat="1" ht="38.25" x14ac:dyDescent="0.2">
      <c r="A103" s="235"/>
      <c r="B103" s="265">
        <v>45215</v>
      </c>
      <c r="C103" s="259" t="s">
        <v>389</v>
      </c>
      <c r="D103" s="260">
        <v>1.24739924</v>
      </c>
      <c r="E103" s="260">
        <v>1.24739924</v>
      </c>
      <c r="G103" s="100"/>
      <c r="H103" s="243"/>
    </row>
    <row r="104" spans="1:8" s="160" customFormat="1" ht="38.25" x14ac:dyDescent="0.2">
      <c r="A104" s="235"/>
      <c r="B104" s="265">
        <v>45222</v>
      </c>
      <c r="C104" s="259" t="s">
        <v>389</v>
      </c>
      <c r="D104" s="260">
        <v>1.23479922</v>
      </c>
      <c r="E104" s="260">
        <v>1.23479922</v>
      </c>
      <c r="G104" s="100"/>
      <c r="H104" s="243"/>
    </row>
    <row r="105" spans="1:8" s="160" customFormat="1" ht="38.25" x14ac:dyDescent="0.2">
      <c r="A105" s="235"/>
      <c r="B105" s="265">
        <v>45229</v>
      </c>
      <c r="C105" s="259" t="s">
        <v>389</v>
      </c>
      <c r="D105" s="260">
        <v>1.27009897</v>
      </c>
      <c r="E105" s="260">
        <v>1.27009897</v>
      </c>
      <c r="G105" s="100"/>
      <c r="H105" s="243"/>
    </row>
    <row r="106" spans="1:8" s="160" customFormat="1" x14ac:dyDescent="0.2">
      <c r="A106" s="235"/>
      <c r="B106" s="261"/>
      <c r="C106" s="253"/>
      <c r="D106" s="253"/>
      <c r="E106" s="253"/>
      <c r="G106" s="100"/>
      <c r="H106" s="243"/>
    </row>
    <row r="107" spans="1:8" s="160" customFormat="1" ht="25.5" x14ac:dyDescent="0.2">
      <c r="A107" s="235"/>
      <c r="B107" s="262" t="s">
        <v>379</v>
      </c>
      <c r="C107" s="255" t="s">
        <v>390</v>
      </c>
      <c r="D107" s="255" t="s">
        <v>381</v>
      </c>
      <c r="E107" s="255" t="s">
        <v>386</v>
      </c>
      <c r="F107" s="256"/>
      <c r="G107" s="263"/>
      <c r="H107" s="257"/>
    </row>
    <row r="108" spans="1:8" s="160" customFormat="1" ht="38.25" x14ac:dyDescent="0.2">
      <c r="A108" s="235"/>
      <c r="B108" s="265">
        <v>45202</v>
      </c>
      <c r="C108" s="259" t="s">
        <v>389</v>
      </c>
      <c r="D108" s="260">
        <v>1.4982998999999999</v>
      </c>
      <c r="E108" s="260">
        <v>1.4982998999999999</v>
      </c>
      <c r="F108" s="256"/>
      <c r="G108" s="263"/>
      <c r="H108" s="257"/>
    </row>
    <row r="109" spans="1:8" s="160" customFormat="1" ht="38.25" x14ac:dyDescent="0.2">
      <c r="A109" s="235"/>
      <c r="B109" s="265">
        <v>45208</v>
      </c>
      <c r="C109" s="259" t="s">
        <v>389</v>
      </c>
      <c r="D109" s="260">
        <v>1.0230998499999999</v>
      </c>
      <c r="E109" s="260">
        <v>1.0230998499999999</v>
      </c>
      <c r="F109" s="256"/>
      <c r="G109" s="263"/>
      <c r="H109" s="257"/>
    </row>
    <row r="110" spans="1:8" s="160" customFormat="1" ht="51" x14ac:dyDescent="0.2">
      <c r="A110" s="235"/>
      <c r="B110" s="265">
        <v>45215</v>
      </c>
      <c r="C110" s="259" t="s">
        <v>391</v>
      </c>
      <c r="D110" s="260">
        <v>1.2138000099999999</v>
      </c>
      <c r="E110" s="260">
        <v>1.2138000099999999</v>
      </c>
      <c r="G110" s="100"/>
      <c r="H110" s="243"/>
    </row>
    <row r="111" spans="1:8" s="160" customFormat="1" ht="51" x14ac:dyDescent="0.2">
      <c r="A111" s="235"/>
      <c r="B111" s="265">
        <v>45222</v>
      </c>
      <c r="C111" s="259" t="s">
        <v>391</v>
      </c>
      <c r="D111" s="260">
        <v>1.2153998399999999</v>
      </c>
      <c r="E111" s="260">
        <v>1.2153998399999999</v>
      </c>
      <c r="G111" s="100"/>
      <c r="H111" s="243"/>
    </row>
    <row r="112" spans="1:8" s="160" customFormat="1" ht="51" x14ac:dyDescent="0.2">
      <c r="A112" s="235"/>
      <c r="B112" s="265">
        <v>45229</v>
      </c>
      <c r="C112" s="259" t="s">
        <v>391</v>
      </c>
      <c r="D112" s="260">
        <v>1.25109998</v>
      </c>
      <c r="E112" s="260">
        <v>1.25109998</v>
      </c>
      <c r="G112" s="100"/>
      <c r="H112" s="243"/>
    </row>
    <row r="113" spans="1:8" s="160" customFormat="1" ht="25.5" x14ac:dyDescent="0.2">
      <c r="B113" s="262" t="s">
        <v>379</v>
      </c>
      <c r="C113" s="259" t="s">
        <v>392</v>
      </c>
      <c r="D113" s="259" t="s">
        <v>381</v>
      </c>
      <c r="E113" s="259" t="s">
        <v>386</v>
      </c>
      <c r="G113" s="100"/>
      <c r="H113" s="243"/>
    </row>
    <row r="114" spans="1:8" s="160" customFormat="1" ht="25.5" x14ac:dyDescent="0.2">
      <c r="B114" s="258" t="s">
        <v>383</v>
      </c>
      <c r="C114" s="259" t="s">
        <v>393</v>
      </c>
      <c r="D114" s="260">
        <v>6.3392001499999999</v>
      </c>
      <c r="E114" s="260">
        <v>6.3392001499999999</v>
      </c>
      <c r="G114" s="100"/>
      <c r="H114" s="243"/>
    </row>
    <row r="115" spans="1:8" s="160" customFormat="1" x14ac:dyDescent="0.2">
      <c r="B115" s="266"/>
      <c r="C115" s="267"/>
      <c r="G115" s="100"/>
      <c r="H115" s="243"/>
    </row>
    <row r="116" spans="1:8" s="160" customFormat="1" ht="25.5" x14ac:dyDescent="0.2">
      <c r="B116" s="262" t="s">
        <v>379</v>
      </c>
      <c r="C116" s="259" t="s">
        <v>394</v>
      </c>
      <c r="D116" s="259" t="s">
        <v>381</v>
      </c>
      <c r="E116" s="259" t="s">
        <v>386</v>
      </c>
      <c r="G116" s="100"/>
      <c r="H116" s="243"/>
    </row>
    <row r="117" spans="1:8" s="160" customFormat="1" ht="25.5" x14ac:dyDescent="0.2">
      <c r="B117" s="258" t="s">
        <v>383</v>
      </c>
      <c r="C117" s="259" t="s">
        <v>395</v>
      </c>
      <c r="D117" s="251">
        <v>6.2447994800000002</v>
      </c>
      <c r="E117" s="251">
        <v>6.2447994800000002</v>
      </c>
      <c r="G117" s="100"/>
      <c r="H117" s="243"/>
    </row>
    <row r="118" spans="1:8" s="160" customFormat="1" x14ac:dyDescent="0.2">
      <c r="A118" s="235"/>
      <c r="B118" s="268"/>
      <c r="C118" s="269"/>
      <c r="D118" s="270"/>
      <c r="E118" s="270"/>
      <c r="G118" s="100"/>
      <c r="H118" s="243"/>
    </row>
    <row r="119" spans="1:8" s="160" customFormat="1" x14ac:dyDescent="0.2">
      <c r="A119" s="235"/>
      <c r="B119" s="268"/>
      <c r="C119" s="269"/>
      <c r="D119" s="270"/>
      <c r="E119" s="270"/>
      <c r="G119" s="100"/>
      <c r="H119" s="243"/>
    </row>
    <row r="120" spans="1:8" s="160" customFormat="1" ht="30" customHeight="1" x14ac:dyDescent="0.2">
      <c r="A120" s="235"/>
      <c r="B120" s="538" t="s">
        <v>396</v>
      </c>
      <c r="C120" s="539"/>
      <c r="D120" s="539"/>
      <c r="E120" s="539"/>
      <c r="F120" s="539"/>
      <c r="G120" s="539"/>
      <c r="H120" s="540"/>
    </row>
    <row r="121" spans="1:8" s="160" customFormat="1" x14ac:dyDescent="0.2">
      <c r="A121" s="235"/>
      <c r="B121" s="266"/>
      <c r="C121" s="267"/>
      <c r="G121" s="100"/>
      <c r="H121" s="243"/>
    </row>
    <row r="122" spans="1:8" s="160" customFormat="1" x14ac:dyDescent="0.2">
      <c r="A122" s="235"/>
      <c r="B122" s="249" t="s">
        <v>397</v>
      </c>
      <c r="C122" s="253"/>
      <c r="D122" s="253"/>
      <c r="E122" s="253"/>
      <c r="G122" s="100"/>
      <c r="H122" s="243"/>
    </row>
    <row r="123" spans="1:8" s="160" customFormat="1" x14ac:dyDescent="0.2">
      <c r="A123" s="235"/>
      <c r="B123" s="249" t="s">
        <v>398</v>
      </c>
      <c r="C123" s="253"/>
      <c r="D123" s="253"/>
      <c r="E123" s="253"/>
      <c r="G123" s="100"/>
      <c r="H123" s="243"/>
    </row>
    <row r="124" spans="1:8" s="160" customFormat="1" x14ac:dyDescent="0.2">
      <c r="A124" s="235"/>
      <c r="B124" s="249"/>
      <c r="C124" s="253"/>
      <c r="D124" s="253"/>
      <c r="E124" s="253"/>
      <c r="G124" s="100"/>
      <c r="H124" s="243"/>
    </row>
    <row r="125" spans="1:8" s="160" customFormat="1" x14ac:dyDescent="0.2">
      <c r="A125" s="235"/>
      <c r="B125" s="249" t="s">
        <v>399</v>
      </c>
      <c r="C125" s="253"/>
      <c r="D125" s="253"/>
      <c r="E125" s="253"/>
      <c r="G125" s="100"/>
      <c r="H125" s="243"/>
    </row>
    <row r="126" spans="1:8" s="160" customFormat="1" x14ac:dyDescent="0.2">
      <c r="A126" s="235"/>
      <c r="B126" s="249"/>
      <c r="C126" s="253"/>
      <c r="D126" s="253"/>
      <c r="E126" s="253"/>
      <c r="G126" s="100"/>
      <c r="H126" s="243"/>
    </row>
    <row r="127" spans="1:8" s="160" customFormat="1" x14ac:dyDescent="0.2">
      <c r="A127" s="235"/>
      <c r="B127" s="249" t="s">
        <v>400</v>
      </c>
      <c r="C127" s="253"/>
      <c r="D127" s="253"/>
      <c r="E127" s="253"/>
      <c r="G127" s="100"/>
      <c r="H127" s="243"/>
    </row>
    <row r="128" spans="1:8" s="160" customFormat="1" x14ac:dyDescent="0.2">
      <c r="A128" s="235"/>
      <c r="B128" s="162" t="s">
        <v>255</v>
      </c>
      <c r="C128" s="253"/>
      <c r="D128" s="253"/>
      <c r="E128" s="253"/>
      <c r="G128" s="100"/>
      <c r="H128" s="243"/>
    </row>
    <row r="129" spans="1:8" s="160" customFormat="1" x14ac:dyDescent="0.2">
      <c r="A129" s="235"/>
      <c r="B129" s="162"/>
      <c r="C129" s="253"/>
      <c r="D129" s="253"/>
      <c r="E129" s="253"/>
      <c r="G129" s="100"/>
      <c r="H129" s="243"/>
    </row>
    <row r="130" spans="1:8" s="160" customFormat="1" x14ac:dyDescent="0.2">
      <c r="A130" s="235"/>
      <c r="B130" s="249" t="s">
        <v>401</v>
      </c>
      <c r="C130" s="253"/>
      <c r="D130" s="253"/>
      <c r="E130" s="253"/>
      <c r="G130" s="100"/>
      <c r="H130" s="243"/>
    </row>
    <row r="131" spans="1:8" s="160" customFormat="1" x14ac:dyDescent="0.2">
      <c r="A131" s="235"/>
      <c r="B131" s="249"/>
      <c r="C131" s="253"/>
      <c r="D131" s="253"/>
      <c r="E131" s="253"/>
      <c r="G131" s="100"/>
      <c r="H131" s="243"/>
    </row>
    <row r="132" spans="1:8" s="160" customFormat="1" x14ac:dyDescent="0.2">
      <c r="A132" s="235"/>
      <c r="B132" s="249" t="s">
        <v>402</v>
      </c>
      <c r="C132" s="253"/>
      <c r="D132" s="253"/>
      <c r="E132" s="253"/>
      <c r="G132" s="100"/>
      <c r="H132" s="243"/>
    </row>
    <row r="133" spans="1:8" s="160" customFormat="1" x14ac:dyDescent="0.2">
      <c r="A133" s="235"/>
      <c r="B133" s="271"/>
      <c r="C133" s="253"/>
      <c r="D133" s="253"/>
      <c r="E133" s="253"/>
      <c r="G133" s="100"/>
      <c r="H133" s="243"/>
    </row>
    <row r="134" spans="1:8" s="160" customFormat="1" x14ac:dyDescent="0.2">
      <c r="A134" s="235"/>
      <c r="B134" s="249" t="s">
        <v>403</v>
      </c>
      <c r="C134" s="253"/>
      <c r="D134" s="253"/>
      <c r="E134" s="253"/>
      <c r="G134" s="100"/>
      <c r="H134" s="243"/>
    </row>
    <row r="135" spans="1:8" s="160" customFormat="1" x14ac:dyDescent="0.2">
      <c r="A135" s="235"/>
      <c r="B135" s="249"/>
      <c r="C135" s="253"/>
      <c r="D135" s="253"/>
      <c r="E135" s="253"/>
      <c r="G135" s="100"/>
      <c r="H135" s="243"/>
    </row>
    <row r="136" spans="1:8" s="160" customFormat="1" x14ac:dyDescent="0.2">
      <c r="A136" s="235"/>
      <c r="B136" s="249" t="s">
        <v>404</v>
      </c>
      <c r="C136" s="253"/>
      <c r="D136" s="253"/>
      <c r="E136" s="253"/>
      <c r="G136" s="100"/>
      <c r="H136" s="243"/>
    </row>
    <row r="137" spans="1:8" s="160" customFormat="1" x14ac:dyDescent="0.2">
      <c r="A137" s="235"/>
      <c r="B137" s="249"/>
      <c r="C137" s="253"/>
      <c r="D137" s="253"/>
      <c r="E137" s="253"/>
      <c r="G137" s="100"/>
      <c r="H137" s="243"/>
    </row>
    <row r="138" spans="1:8" s="160" customFormat="1" x14ac:dyDescent="0.2">
      <c r="A138" s="235"/>
      <c r="B138" s="249" t="s">
        <v>405</v>
      </c>
      <c r="C138" s="253"/>
      <c r="D138" s="253"/>
      <c r="E138" s="253"/>
      <c r="G138" s="100"/>
      <c r="H138" s="243"/>
    </row>
    <row r="139" spans="1:8" s="160" customFormat="1" x14ac:dyDescent="0.2">
      <c r="A139" s="235"/>
      <c r="B139" s="272" t="s">
        <v>406</v>
      </c>
      <c r="C139" s="273"/>
      <c r="D139" s="273"/>
      <c r="E139" s="273"/>
      <c r="F139" s="274">
        <f>G41*100</f>
        <v>79.510000000000005</v>
      </c>
      <c r="G139" s="100"/>
      <c r="H139" s="243"/>
    </row>
    <row r="140" spans="1:8" s="160" customFormat="1" x14ac:dyDescent="0.2">
      <c r="A140" s="235"/>
      <c r="B140" s="272" t="s">
        <v>407</v>
      </c>
      <c r="C140" s="273"/>
      <c r="D140" s="273"/>
      <c r="E140" s="273"/>
      <c r="F140" s="275">
        <f>G12*100</f>
        <v>3.6999999999999997</v>
      </c>
      <c r="G140" s="100"/>
      <c r="H140" s="243"/>
    </row>
    <row r="141" spans="1:8" s="160" customFormat="1" x14ac:dyDescent="0.2">
      <c r="A141" s="235"/>
      <c r="B141" s="272" t="s">
        <v>408</v>
      </c>
      <c r="C141" s="273"/>
      <c r="D141" s="273"/>
      <c r="E141" s="273"/>
      <c r="F141" s="276">
        <f>(G19+G23)*100</f>
        <v>7.3400000000000007</v>
      </c>
      <c r="G141" s="100"/>
      <c r="H141" s="243"/>
    </row>
    <row r="142" spans="1:8" s="160" customFormat="1" x14ac:dyDescent="0.2">
      <c r="A142" s="235"/>
      <c r="B142" s="277" t="s">
        <v>409</v>
      </c>
      <c r="C142" s="278"/>
      <c r="D142" s="278"/>
      <c r="E142" s="278"/>
      <c r="F142" s="276">
        <f>(G46+G55+G59+G63)*100</f>
        <v>9.4499999999999993</v>
      </c>
      <c r="G142" s="100"/>
      <c r="H142" s="243"/>
    </row>
    <row r="143" spans="1:8" s="160" customFormat="1" x14ac:dyDescent="0.2">
      <c r="A143" s="235"/>
      <c r="B143" s="249"/>
      <c r="C143" s="253"/>
      <c r="D143" s="253"/>
      <c r="E143" s="253"/>
      <c r="G143" s="100"/>
      <c r="H143" s="243"/>
    </row>
    <row r="144" spans="1:8" s="160" customFormat="1" x14ac:dyDescent="0.2">
      <c r="A144" s="235"/>
      <c r="B144" s="249" t="s">
        <v>410</v>
      </c>
      <c r="C144" s="253"/>
      <c r="D144" s="253"/>
      <c r="E144" s="253"/>
      <c r="G144" s="100"/>
      <c r="H144" s="243"/>
    </row>
    <row r="145" spans="1:10" s="160" customFormat="1" x14ac:dyDescent="0.2">
      <c r="A145" s="235"/>
      <c r="B145" s="272" t="s">
        <v>411</v>
      </c>
      <c r="C145" s="279"/>
      <c r="D145" s="279"/>
      <c r="E145" s="279"/>
      <c r="F145" s="276">
        <f>F139+F140</f>
        <v>83.210000000000008</v>
      </c>
      <c r="G145" s="100"/>
      <c r="H145" s="243"/>
    </row>
    <row r="146" spans="1:10" s="160" customFormat="1" x14ac:dyDescent="0.2">
      <c r="A146" s="235"/>
      <c r="B146" s="272" t="s">
        <v>412</v>
      </c>
      <c r="C146" s="280"/>
      <c r="D146" s="280"/>
      <c r="E146" s="280"/>
      <c r="F146" s="276">
        <f>F141</f>
        <v>7.3400000000000007</v>
      </c>
      <c r="G146" s="100"/>
      <c r="H146" s="243"/>
    </row>
    <row r="147" spans="1:10" s="160" customFormat="1" x14ac:dyDescent="0.2">
      <c r="A147" s="235"/>
      <c r="B147" s="272" t="s">
        <v>409</v>
      </c>
      <c r="C147" s="280"/>
      <c r="D147" s="280"/>
      <c r="E147" s="280"/>
      <c r="F147" s="276">
        <f>+F142</f>
        <v>9.4499999999999993</v>
      </c>
      <c r="G147" s="100"/>
      <c r="H147" s="243"/>
    </row>
    <row r="148" spans="1:10" s="160" customFormat="1" x14ac:dyDescent="0.2">
      <c r="A148" s="235"/>
      <c r="B148" s="249"/>
      <c r="C148" s="281"/>
      <c r="D148" s="281"/>
      <c r="E148" s="281"/>
      <c r="F148" s="282"/>
      <c r="G148" s="100"/>
      <c r="H148" s="243"/>
    </row>
    <row r="149" spans="1:10" s="160" customFormat="1" x14ac:dyDescent="0.2">
      <c r="A149" s="235"/>
      <c r="B149" s="249" t="s">
        <v>286</v>
      </c>
      <c r="C149" s="281"/>
      <c r="D149" s="281"/>
      <c r="E149" s="281"/>
      <c r="F149" s="173"/>
      <c r="G149" s="100"/>
      <c r="H149" s="243"/>
    </row>
    <row r="150" spans="1:10" ht="12.95" customHeight="1" thickBot="1" x14ac:dyDescent="0.25">
      <c r="A150" s="197"/>
      <c r="B150" s="232"/>
      <c r="C150" s="233"/>
      <c r="D150" s="233"/>
      <c r="E150" s="233"/>
      <c r="F150" s="233"/>
      <c r="G150" s="233"/>
      <c r="H150" s="234"/>
      <c r="I150" s="197"/>
      <c r="J150" s="197"/>
    </row>
    <row r="153" spans="1:10" x14ac:dyDescent="0.2">
      <c r="B153" s="505" t="s">
        <v>685</v>
      </c>
      <c r="C153" s="505"/>
      <c r="D153" s="505"/>
      <c r="E153" s="505"/>
      <c r="F153" s="505"/>
      <c r="G153" s="505"/>
      <c r="H153" s="505"/>
      <c r="I153" s="505"/>
      <c r="J153" s="116"/>
    </row>
    <row r="154" spans="1:10" x14ac:dyDescent="0.2">
      <c r="B154" s="511" t="s">
        <v>686</v>
      </c>
      <c r="C154" s="512" t="s">
        <v>687</v>
      </c>
      <c r="D154" s="512"/>
      <c r="E154" s="32" t="s">
        <v>688</v>
      </c>
      <c r="F154" s="32" t="s">
        <v>689</v>
      </c>
      <c r="G154" s="512" t="s">
        <v>690</v>
      </c>
      <c r="H154" s="512"/>
      <c r="I154" s="512"/>
      <c r="J154" s="512"/>
    </row>
    <row r="155" spans="1:10" ht="38.25" x14ac:dyDescent="0.2">
      <c r="B155" s="511"/>
      <c r="C155" s="32" t="s">
        <v>254</v>
      </c>
      <c r="D155" s="32" t="s">
        <v>253</v>
      </c>
      <c r="E155" s="32" t="s">
        <v>720</v>
      </c>
      <c r="F155" s="32" t="s">
        <v>721</v>
      </c>
      <c r="G155" s="32" t="s">
        <v>254</v>
      </c>
      <c r="H155" s="32" t="s">
        <v>253</v>
      </c>
      <c r="I155" s="32" t="s">
        <v>720</v>
      </c>
      <c r="J155" s="32" t="s">
        <v>721</v>
      </c>
    </row>
    <row r="156" spans="1:10" x14ac:dyDescent="0.2">
      <c r="B156" s="190" t="s">
        <v>722</v>
      </c>
      <c r="C156" s="184">
        <v>4.8608402055917432E-2</v>
      </c>
      <c r="D156" s="184">
        <v>4.9672950012819905E-2</v>
      </c>
      <c r="E156" s="184">
        <v>5.4307372983667612E-2</v>
      </c>
      <c r="F156" s="184">
        <v>5.7156837361923341E-2</v>
      </c>
      <c r="G156" s="185">
        <v>12968.606</v>
      </c>
      <c r="H156" s="185">
        <v>13040.875</v>
      </c>
      <c r="I156" s="185">
        <v>13359.339490731694</v>
      </c>
      <c r="J156" s="185">
        <v>13558.282407792542</v>
      </c>
    </row>
    <row r="157" spans="1:10" x14ac:dyDescent="0.2">
      <c r="B157" s="190" t="s">
        <v>723</v>
      </c>
      <c r="C157" s="184">
        <v>6.5748851735003236E-2</v>
      </c>
      <c r="D157" s="184">
        <v>6.6734915411685858E-2</v>
      </c>
      <c r="E157" s="184">
        <v>7.0130768054663353E-2</v>
      </c>
      <c r="F157" s="184">
        <v>7.8037742177510888E-2</v>
      </c>
      <c r="G157" s="185">
        <v>10012.609368825892</v>
      </c>
      <c r="H157" s="185">
        <v>10012.798476928268</v>
      </c>
      <c r="I157" s="185">
        <v>10013.449736339251</v>
      </c>
      <c r="J157" s="185">
        <v>10014.966142335414</v>
      </c>
    </row>
    <row r="158" spans="1:10" x14ac:dyDescent="0.2">
      <c r="B158" s="190" t="s">
        <v>724</v>
      </c>
      <c r="C158" s="184">
        <v>6.4634284941146161E-2</v>
      </c>
      <c r="D158" s="184">
        <v>6.5623926760885798E-2</v>
      </c>
      <c r="E158" s="184">
        <v>6.8235323076283549E-2</v>
      </c>
      <c r="F158" s="184">
        <v>7.9649718803953912E-2</v>
      </c>
      <c r="G158" s="185">
        <v>10026.56203490732</v>
      </c>
      <c r="H158" s="185">
        <v>10026.968737025021</v>
      </c>
      <c r="I158" s="185">
        <v>10028.041913592993</v>
      </c>
      <c r="J158" s="185">
        <v>10032.732761152311</v>
      </c>
    </row>
    <row r="159" spans="1:10" x14ac:dyDescent="0.2">
      <c r="B159" s="190" t="s">
        <v>725</v>
      </c>
      <c r="C159" s="184">
        <v>6.4021964748431776E-2</v>
      </c>
      <c r="D159" s="184">
        <v>6.5016783133165751E-2</v>
      </c>
      <c r="E159" s="184">
        <v>6.8625421476526977E-2</v>
      </c>
      <c r="F159" s="184">
        <v>6.9720055600987832E-2</v>
      </c>
      <c r="G159" s="185">
        <v>10056.128845806845</v>
      </c>
      <c r="H159" s="185">
        <v>10057.001015349624</v>
      </c>
      <c r="I159" s="185">
        <v>10060.164753075311</v>
      </c>
      <c r="J159" s="185">
        <v>10061.124432307715</v>
      </c>
    </row>
    <row r="160" spans="1:10" x14ac:dyDescent="0.2">
      <c r="B160" s="191" t="s">
        <v>694</v>
      </c>
      <c r="C160" s="184">
        <v>6.5032871334223863E-2</v>
      </c>
      <c r="D160" s="184">
        <v>6.6081587373993944E-2</v>
      </c>
      <c r="E160" s="184">
        <v>6.9946824795418694E-2</v>
      </c>
      <c r="F160" s="184">
        <v>7.0079637851177212E-2</v>
      </c>
      <c r="G160" s="185">
        <v>10650.328713342238</v>
      </c>
      <c r="H160" s="185">
        <v>10660.815873739939</v>
      </c>
      <c r="I160" s="185">
        <v>10699.468247954186</v>
      </c>
      <c r="J160" s="185">
        <v>10700.796378511772</v>
      </c>
    </row>
    <row r="161" spans="2:10" x14ac:dyDescent="0.2">
      <c r="B161" s="191" t="s">
        <v>726</v>
      </c>
      <c r="C161" s="184">
        <v>4.5134833935035479E-2</v>
      </c>
      <c r="D161" s="184">
        <v>4.6169233683922561E-2</v>
      </c>
      <c r="E161" s="184">
        <v>4.950127632289969E-2</v>
      </c>
      <c r="F161" s="184">
        <v>4.6239153308276659E-2</v>
      </c>
      <c r="G161" s="185">
        <v>11418.840911492269</v>
      </c>
      <c r="H161" s="185">
        <v>11452.841216220668</v>
      </c>
      <c r="I161" s="185">
        <v>11562.823286328201</v>
      </c>
      <c r="J161" s="185">
        <v>11455.141880502404</v>
      </c>
    </row>
    <row r="162" spans="2:10" x14ac:dyDescent="0.2">
      <c r="B162" s="191" t="s">
        <v>696</v>
      </c>
      <c r="C162" s="184">
        <v>4.7177413303887583E-2</v>
      </c>
      <c r="D162" s="184">
        <v>4.821849736908268E-2</v>
      </c>
      <c r="E162" s="184">
        <v>5.2645633727906871E-2</v>
      </c>
      <c r="F162" s="184">
        <v>5.6803713657817223E-2</v>
      </c>
      <c r="G162" s="185">
        <v>12593.782295064901</v>
      </c>
      <c r="H162" s="185">
        <v>12656.543857902174</v>
      </c>
      <c r="I162" s="185">
        <v>12926.234014516909</v>
      </c>
      <c r="J162" s="185">
        <v>13183.702418242141</v>
      </c>
    </row>
    <row r="163" spans="2:10" x14ac:dyDescent="0.2">
      <c r="B163" s="192"/>
      <c r="C163" s="28"/>
      <c r="D163" s="193"/>
      <c r="E163" s="28"/>
      <c r="F163" s="28"/>
      <c r="G163" s="28"/>
      <c r="H163" s="28"/>
      <c r="I163" s="28"/>
      <c r="J163" s="28"/>
    </row>
    <row r="164" spans="2:10" x14ac:dyDescent="0.2"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2:10" x14ac:dyDescent="0.2">
      <c r="B165" s="32" t="s">
        <v>714</v>
      </c>
      <c r="C165" s="112"/>
      <c r="D165" s="28"/>
      <c r="E165" s="28"/>
      <c r="F165" s="28"/>
      <c r="G165" s="28"/>
      <c r="H165" s="28"/>
      <c r="I165" s="28"/>
      <c r="J165" s="28"/>
    </row>
    <row r="166" spans="2:10" x14ac:dyDescent="0.2">
      <c r="B166" s="116" t="s">
        <v>727</v>
      </c>
      <c r="C166" s="194">
        <v>40.930642576355403</v>
      </c>
      <c r="D166" s="195"/>
      <c r="E166" s="195"/>
      <c r="F166" s="28"/>
      <c r="G166" s="28"/>
      <c r="H166" s="28"/>
      <c r="I166" s="28"/>
      <c r="J166" s="28"/>
    </row>
    <row r="167" spans="2:10" x14ac:dyDescent="0.2">
      <c r="B167" s="116" t="s">
        <v>728</v>
      </c>
      <c r="C167" s="121">
        <v>0.10266995637372693</v>
      </c>
      <c r="D167" s="195"/>
      <c r="E167" s="195"/>
      <c r="F167" s="28"/>
      <c r="G167" s="28"/>
      <c r="H167" s="28"/>
      <c r="I167" s="28"/>
      <c r="J167" s="28"/>
    </row>
    <row r="168" spans="2:10" x14ac:dyDescent="0.2">
      <c r="B168" s="116" t="s">
        <v>715</v>
      </c>
      <c r="C168" s="121">
        <v>0.10965316020020997</v>
      </c>
      <c r="D168" s="28"/>
      <c r="E168" s="28"/>
      <c r="F168" s="28"/>
      <c r="G168" s="28"/>
      <c r="H168" s="28"/>
      <c r="I168" s="28"/>
      <c r="J168" s="28"/>
    </row>
    <row r="169" spans="2:10" x14ac:dyDescent="0.2">
      <c r="B169" s="116" t="s">
        <v>729</v>
      </c>
      <c r="C169" s="196">
        <v>6.8615446877035205E-2</v>
      </c>
      <c r="D169" s="28"/>
      <c r="E169" s="28"/>
      <c r="F169" s="28"/>
      <c r="G169" s="28"/>
      <c r="H169" s="28"/>
      <c r="I169" s="28"/>
      <c r="J169" s="28"/>
    </row>
    <row r="171" spans="2:10" ht="13.5" thickBot="1" x14ac:dyDescent="0.25"/>
    <row r="172" spans="2:10" x14ac:dyDescent="0.2">
      <c r="B172" s="33"/>
      <c r="C172" s="34"/>
      <c r="D172" s="34"/>
      <c r="E172" s="530" t="s">
        <v>746</v>
      </c>
      <c r="F172" s="531"/>
    </row>
    <row r="173" spans="2:10" x14ac:dyDescent="0.2">
      <c r="B173" s="35" t="s">
        <v>740</v>
      </c>
      <c r="C173" s="36"/>
      <c r="D173" s="36"/>
      <c r="E173" s="37"/>
      <c r="F173" s="38"/>
    </row>
    <row r="174" spans="2:10" x14ac:dyDescent="0.2">
      <c r="B174" s="39" t="s">
        <v>741</v>
      </c>
      <c r="C174" s="36"/>
      <c r="D174" s="36"/>
      <c r="E174" s="37"/>
      <c r="F174" s="38"/>
    </row>
    <row r="175" spans="2:10" x14ac:dyDescent="0.2">
      <c r="B175" s="40" t="s">
        <v>747</v>
      </c>
      <c r="C175" s="36"/>
      <c r="D175" s="36"/>
      <c r="E175" s="41"/>
      <c r="F175" s="38"/>
    </row>
    <row r="176" spans="2:10" x14ac:dyDescent="0.2">
      <c r="B176" s="40" t="s">
        <v>748</v>
      </c>
      <c r="C176" s="36"/>
      <c r="D176" s="36"/>
      <c r="E176" s="37"/>
      <c r="F176" s="38"/>
    </row>
    <row r="177" spans="2:6" x14ac:dyDescent="0.2">
      <c r="B177" s="40"/>
      <c r="C177" s="36"/>
      <c r="D177" s="36"/>
      <c r="E177" s="37"/>
      <c r="F177" s="38"/>
    </row>
    <row r="178" spans="2:6" x14ac:dyDescent="0.2">
      <c r="B178" s="40"/>
      <c r="C178" s="36"/>
      <c r="D178" s="36"/>
      <c r="E178" s="37"/>
      <c r="F178" s="38"/>
    </row>
    <row r="179" spans="2:6" x14ac:dyDescent="0.2">
      <c r="B179" s="42"/>
      <c r="C179" s="36"/>
      <c r="D179" s="36"/>
      <c r="E179" s="37"/>
      <c r="F179" s="38"/>
    </row>
    <row r="180" spans="2:6" x14ac:dyDescent="0.2">
      <c r="B180" s="39" t="s">
        <v>743</v>
      </c>
      <c r="C180" s="36"/>
      <c r="D180" s="36"/>
      <c r="E180" s="37"/>
      <c r="F180" s="38"/>
    </row>
    <row r="181" spans="2:6" x14ac:dyDescent="0.2">
      <c r="B181" s="39"/>
      <c r="C181" s="36"/>
      <c r="D181" s="36"/>
      <c r="E181" s="37"/>
      <c r="F181" s="38"/>
    </row>
    <row r="182" spans="2:6" ht="13.5" thickBot="1" x14ac:dyDescent="0.25">
      <c r="B182" s="43"/>
      <c r="C182" s="44"/>
      <c r="D182" s="44"/>
      <c r="E182" s="45"/>
      <c r="F182" s="46"/>
    </row>
    <row r="183" spans="2:6" ht="13.5" thickBot="1" x14ac:dyDescent="0.25"/>
    <row r="184" spans="2:6" x14ac:dyDescent="0.2">
      <c r="B184" s="48" t="s">
        <v>744</v>
      </c>
    </row>
    <row r="185" spans="2:6" x14ac:dyDescent="0.2">
      <c r="B185" s="49" t="s">
        <v>720</v>
      </c>
    </row>
    <row r="186" spans="2:6" x14ac:dyDescent="0.2">
      <c r="B186" s="50"/>
    </row>
    <row r="187" spans="2:6" x14ac:dyDescent="0.2">
      <c r="B187" s="50"/>
    </row>
    <row r="188" spans="2:6" x14ac:dyDescent="0.2">
      <c r="B188" s="50"/>
    </row>
    <row r="189" spans="2:6" x14ac:dyDescent="0.2">
      <c r="B189" s="50"/>
    </row>
    <row r="190" spans="2:6" x14ac:dyDescent="0.2">
      <c r="B190" s="50"/>
    </row>
    <row r="191" spans="2:6" x14ac:dyDescent="0.2">
      <c r="B191" s="50"/>
    </row>
    <row r="192" spans="2:6" x14ac:dyDescent="0.2">
      <c r="B192" s="50"/>
    </row>
    <row r="193" spans="2:2" x14ac:dyDescent="0.2">
      <c r="B193" s="50"/>
    </row>
    <row r="194" spans="2:2" x14ac:dyDescent="0.2">
      <c r="B194" s="50"/>
    </row>
    <row r="195" spans="2:2" x14ac:dyDescent="0.2">
      <c r="B195" s="50"/>
    </row>
    <row r="196" spans="2:2" x14ac:dyDescent="0.2">
      <c r="B196" s="50"/>
    </row>
    <row r="197" spans="2:2" ht="13.5" thickBot="1" x14ac:dyDescent="0.25">
      <c r="B197" s="51"/>
    </row>
  </sheetData>
  <mergeCells count="10">
    <mergeCell ref="B1:E1"/>
    <mergeCell ref="B120:H120"/>
    <mergeCell ref="B153:I153"/>
    <mergeCell ref="G154:J154"/>
    <mergeCell ref="E172:F172"/>
    <mergeCell ref="B154:B155"/>
    <mergeCell ref="C154:D154"/>
    <mergeCell ref="B69:D69"/>
    <mergeCell ref="B74:B75"/>
    <mergeCell ref="C74:C7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61"/>
  <sheetViews>
    <sheetView workbookViewId="0"/>
  </sheetViews>
  <sheetFormatPr defaultRowHeight="12.75" x14ac:dyDescent="0.2"/>
  <cols>
    <col min="1" max="1" width="3.28515625" style="13" customWidth="1"/>
    <col min="2" max="2" width="56" style="13" customWidth="1"/>
    <col min="3" max="3" width="19.5703125" style="13" customWidth="1"/>
    <col min="4" max="4" width="31.140625" style="13" customWidth="1"/>
    <col min="5" max="5" width="16.7109375" style="13" customWidth="1"/>
    <col min="6" max="6" width="21.140625" style="13" customWidth="1"/>
    <col min="7" max="7" width="18.5703125" style="13" customWidth="1"/>
    <col min="8" max="8" width="13" style="13" customWidth="1"/>
    <col min="9" max="9" width="13.140625" style="13" customWidth="1"/>
    <col min="10" max="10" width="10.85546875" style="13" customWidth="1"/>
    <col min="11" max="16384" width="9.140625" style="13"/>
  </cols>
  <sheetData>
    <row r="1" spans="1:10" ht="15.95" customHeight="1" x14ac:dyDescent="0.2">
      <c r="A1" s="122"/>
      <c r="B1" s="523" t="s">
        <v>664</v>
      </c>
      <c r="C1" s="547"/>
      <c r="D1" s="547"/>
      <c r="E1" s="547"/>
      <c r="F1" s="547"/>
      <c r="G1" s="122"/>
      <c r="H1" s="122"/>
      <c r="I1" s="122"/>
      <c r="J1" s="122"/>
    </row>
    <row r="2" spans="1:10" ht="12.95" customHeight="1" x14ac:dyDescent="0.2">
      <c r="A2" s="122"/>
      <c r="B2" s="123"/>
      <c r="C2" s="122"/>
      <c r="D2" s="122"/>
      <c r="E2" s="122"/>
      <c r="F2" s="122"/>
      <c r="G2" s="122"/>
      <c r="H2" s="122"/>
      <c r="I2" s="122"/>
      <c r="J2" s="122"/>
    </row>
    <row r="3" spans="1:10" ht="12.95" customHeight="1" x14ac:dyDescent="0.2">
      <c r="A3" s="124" t="s">
        <v>7</v>
      </c>
      <c r="B3" s="90" t="s">
        <v>8</v>
      </c>
      <c r="C3" s="122"/>
      <c r="D3" s="122"/>
      <c r="E3" s="122"/>
      <c r="F3" s="122"/>
      <c r="G3" s="122"/>
      <c r="H3" s="122"/>
      <c r="I3" s="122"/>
      <c r="J3" s="122"/>
    </row>
    <row r="4" spans="1:10" ht="27.95" customHeight="1" x14ac:dyDescent="0.2">
      <c r="A4" s="122"/>
      <c r="B4" s="125" t="s">
        <v>9</v>
      </c>
      <c r="C4" s="126" t="s">
        <v>10</v>
      </c>
      <c r="D4" s="127" t="s">
        <v>11</v>
      </c>
      <c r="E4" s="127" t="s">
        <v>12</v>
      </c>
      <c r="F4" s="127" t="s">
        <v>13</v>
      </c>
      <c r="G4" s="127" t="s">
        <v>14</v>
      </c>
      <c r="H4" s="127" t="s">
        <v>15</v>
      </c>
      <c r="I4" s="128" t="s">
        <v>16</v>
      </c>
      <c r="J4" s="91" t="s">
        <v>17</v>
      </c>
    </row>
    <row r="5" spans="1:10" ht="12.95" customHeight="1" x14ac:dyDescent="0.2">
      <c r="A5" s="122"/>
      <c r="B5" s="129" t="s">
        <v>18</v>
      </c>
      <c r="C5" s="130"/>
      <c r="D5" s="130"/>
      <c r="E5" s="130"/>
      <c r="F5" s="130"/>
      <c r="G5" s="130"/>
      <c r="H5" s="92"/>
      <c r="I5" s="93"/>
      <c r="J5" s="122"/>
    </row>
    <row r="6" spans="1:10" ht="12.95" customHeight="1" x14ac:dyDescent="0.2">
      <c r="A6" s="122"/>
      <c r="B6" s="129" t="s">
        <v>19</v>
      </c>
      <c r="C6" s="130"/>
      <c r="D6" s="130"/>
      <c r="E6" s="130"/>
      <c r="F6" s="122"/>
      <c r="G6" s="92"/>
      <c r="H6" s="92"/>
      <c r="I6" s="93"/>
      <c r="J6" s="122"/>
    </row>
    <row r="7" spans="1:10" ht="12.95" customHeight="1" x14ac:dyDescent="0.2">
      <c r="A7" s="131" t="s">
        <v>20</v>
      </c>
      <c r="B7" s="132" t="s">
        <v>21</v>
      </c>
      <c r="C7" s="130" t="s">
        <v>22</v>
      </c>
      <c r="D7" s="130" t="s">
        <v>23</v>
      </c>
      <c r="E7" s="133">
        <v>1142367</v>
      </c>
      <c r="F7" s="134">
        <v>16867.05</v>
      </c>
      <c r="G7" s="135">
        <v>7.8899999999999998E-2</v>
      </c>
      <c r="H7" s="136"/>
      <c r="I7" s="137"/>
      <c r="J7" s="122"/>
    </row>
    <row r="8" spans="1:10" ht="12.95" customHeight="1" x14ac:dyDescent="0.2">
      <c r="A8" s="131" t="s">
        <v>24</v>
      </c>
      <c r="B8" s="132" t="s">
        <v>25</v>
      </c>
      <c r="C8" s="130" t="s">
        <v>26</v>
      </c>
      <c r="D8" s="130" t="s">
        <v>27</v>
      </c>
      <c r="E8" s="133">
        <v>219279</v>
      </c>
      <c r="F8" s="134">
        <v>15188.25</v>
      </c>
      <c r="G8" s="135">
        <v>7.0999999999999994E-2</v>
      </c>
      <c r="H8" s="136"/>
      <c r="I8" s="137"/>
      <c r="J8" s="122"/>
    </row>
    <row r="9" spans="1:10" ht="12.95" customHeight="1" x14ac:dyDescent="0.2">
      <c r="A9" s="131" t="s">
        <v>39</v>
      </c>
      <c r="B9" s="132" t="s">
        <v>40</v>
      </c>
      <c r="C9" s="130" t="s">
        <v>41</v>
      </c>
      <c r="D9" s="130" t="s">
        <v>42</v>
      </c>
      <c r="E9" s="133">
        <v>4364222</v>
      </c>
      <c r="F9" s="134">
        <v>13714.57</v>
      </c>
      <c r="G9" s="135">
        <v>6.4199999999999993E-2</v>
      </c>
      <c r="H9" s="136"/>
      <c r="I9" s="137"/>
      <c r="J9" s="122"/>
    </row>
    <row r="10" spans="1:10" ht="12.95" customHeight="1" x14ac:dyDescent="0.2">
      <c r="A10" s="131" t="s">
        <v>108</v>
      </c>
      <c r="B10" s="132" t="s">
        <v>109</v>
      </c>
      <c r="C10" s="130" t="s">
        <v>110</v>
      </c>
      <c r="D10" s="130" t="s">
        <v>27</v>
      </c>
      <c r="E10" s="133">
        <v>153586</v>
      </c>
      <c r="F10" s="134">
        <v>11565.41</v>
      </c>
      <c r="G10" s="135">
        <v>5.4100000000000002E-2</v>
      </c>
      <c r="H10" s="136"/>
      <c r="I10" s="137"/>
      <c r="J10" s="122"/>
    </row>
    <row r="11" spans="1:10" ht="12.95" customHeight="1" x14ac:dyDescent="0.2">
      <c r="A11" s="131" t="s">
        <v>32</v>
      </c>
      <c r="B11" s="132" t="s">
        <v>33</v>
      </c>
      <c r="C11" s="130" t="s">
        <v>34</v>
      </c>
      <c r="D11" s="130" t="s">
        <v>23</v>
      </c>
      <c r="E11" s="133">
        <v>1130472</v>
      </c>
      <c r="F11" s="134">
        <v>11099.54</v>
      </c>
      <c r="G11" s="135">
        <v>5.1900000000000002E-2</v>
      </c>
      <c r="H11" s="136"/>
      <c r="I11" s="137"/>
      <c r="J11" s="122"/>
    </row>
    <row r="12" spans="1:10" ht="12.95" customHeight="1" x14ac:dyDescent="0.2">
      <c r="A12" s="131" t="s">
        <v>35</v>
      </c>
      <c r="B12" s="132" t="s">
        <v>36</v>
      </c>
      <c r="C12" s="130" t="s">
        <v>37</v>
      </c>
      <c r="D12" s="130" t="s">
        <v>38</v>
      </c>
      <c r="E12" s="133">
        <v>843959</v>
      </c>
      <c r="F12" s="134">
        <v>10768.92</v>
      </c>
      <c r="G12" s="135">
        <v>5.04E-2</v>
      </c>
      <c r="H12" s="136"/>
      <c r="I12" s="137"/>
      <c r="J12" s="122"/>
    </row>
    <row r="13" spans="1:10" ht="12.95" customHeight="1" x14ac:dyDescent="0.2">
      <c r="A13" s="131" t="s">
        <v>46</v>
      </c>
      <c r="B13" s="132" t="s">
        <v>47</v>
      </c>
      <c r="C13" s="130" t="s">
        <v>48</v>
      </c>
      <c r="D13" s="130" t="s">
        <v>49</v>
      </c>
      <c r="E13" s="133">
        <v>5296581</v>
      </c>
      <c r="F13" s="134">
        <v>10707.04</v>
      </c>
      <c r="G13" s="135">
        <v>5.0099999999999999E-2</v>
      </c>
      <c r="H13" s="136"/>
      <c r="I13" s="137"/>
      <c r="J13" s="122"/>
    </row>
    <row r="14" spans="1:10" ht="12.95" customHeight="1" x14ac:dyDescent="0.2">
      <c r="A14" s="131" t="s">
        <v>50</v>
      </c>
      <c r="B14" s="132" t="s">
        <v>51</v>
      </c>
      <c r="C14" s="130" t="s">
        <v>52</v>
      </c>
      <c r="D14" s="130" t="s">
        <v>53</v>
      </c>
      <c r="E14" s="133">
        <v>102865</v>
      </c>
      <c r="F14" s="134">
        <v>10690.04</v>
      </c>
      <c r="G14" s="135">
        <v>0.05</v>
      </c>
      <c r="H14" s="136"/>
      <c r="I14" s="137"/>
      <c r="J14" s="122"/>
    </row>
    <row r="15" spans="1:10" ht="12.95" customHeight="1" x14ac:dyDescent="0.2">
      <c r="A15" s="131" t="s">
        <v>119</v>
      </c>
      <c r="B15" s="132" t="s">
        <v>120</v>
      </c>
      <c r="C15" s="130" t="s">
        <v>121</v>
      </c>
      <c r="D15" s="130" t="s">
        <v>38</v>
      </c>
      <c r="E15" s="133">
        <v>313916</v>
      </c>
      <c r="F15" s="134">
        <v>10575.05</v>
      </c>
      <c r="G15" s="135">
        <v>4.9500000000000002E-2</v>
      </c>
      <c r="H15" s="136"/>
      <c r="I15" s="137"/>
      <c r="J15" s="122"/>
    </row>
    <row r="16" spans="1:10" ht="12.95" customHeight="1" x14ac:dyDescent="0.2">
      <c r="A16" s="131" t="s">
        <v>43</v>
      </c>
      <c r="B16" s="132" t="s">
        <v>44</v>
      </c>
      <c r="C16" s="130" t="s">
        <v>45</v>
      </c>
      <c r="D16" s="130" t="s">
        <v>23</v>
      </c>
      <c r="E16" s="133">
        <v>1148116</v>
      </c>
      <c r="F16" s="134">
        <v>10509.28</v>
      </c>
      <c r="G16" s="135">
        <v>4.9200000000000001E-2</v>
      </c>
      <c r="H16" s="136"/>
      <c r="I16" s="137"/>
      <c r="J16" s="122"/>
    </row>
    <row r="17" spans="1:10" ht="12.95" customHeight="1" x14ac:dyDescent="0.2">
      <c r="A17" s="131" t="s">
        <v>216</v>
      </c>
      <c r="B17" s="132" t="s">
        <v>217</v>
      </c>
      <c r="C17" s="130" t="s">
        <v>218</v>
      </c>
      <c r="D17" s="130" t="s">
        <v>38</v>
      </c>
      <c r="E17" s="133">
        <v>2468377</v>
      </c>
      <c r="F17" s="134">
        <v>9424.26</v>
      </c>
      <c r="G17" s="135">
        <v>4.41E-2</v>
      </c>
      <c r="H17" s="136"/>
      <c r="I17" s="137"/>
      <c r="J17" s="122"/>
    </row>
    <row r="18" spans="1:10" ht="12.95" customHeight="1" x14ac:dyDescent="0.2">
      <c r="A18" s="131" t="s">
        <v>28</v>
      </c>
      <c r="B18" s="132" t="s">
        <v>29</v>
      </c>
      <c r="C18" s="130" t="s">
        <v>30</v>
      </c>
      <c r="D18" s="130" t="s">
        <v>31</v>
      </c>
      <c r="E18" s="133">
        <v>1596935</v>
      </c>
      <c r="F18" s="134">
        <v>6841.27</v>
      </c>
      <c r="G18" s="135">
        <v>3.2000000000000001E-2</v>
      </c>
      <c r="H18" s="136"/>
      <c r="I18" s="137"/>
      <c r="J18" s="122"/>
    </row>
    <row r="19" spans="1:10" ht="12.95" customHeight="1" x14ac:dyDescent="0.2">
      <c r="A19" s="131" t="s">
        <v>69</v>
      </c>
      <c r="B19" s="132" t="s">
        <v>70</v>
      </c>
      <c r="C19" s="130" t="s">
        <v>71</v>
      </c>
      <c r="D19" s="130" t="s">
        <v>38</v>
      </c>
      <c r="E19" s="133">
        <v>402846</v>
      </c>
      <c r="F19" s="134">
        <v>5512.54</v>
      </c>
      <c r="G19" s="135">
        <v>2.58E-2</v>
      </c>
      <c r="H19" s="136"/>
      <c r="I19" s="137"/>
      <c r="J19" s="122"/>
    </row>
    <row r="20" spans="1:10" ht="12.95" customHeight="1" x14ac:dyDescent="0.2">
      <c r="A20" s="131" t="s">
        <v>54</v>
      </c>
      <c r="B20" s="132" t="s">
        <v>55</v>
      </c>
      <c r="C20" s="130" t="s">
        <v>56</v>
      </c>
      <c r="D20" s="130" t="s">
        <v>57</v>
      </c>
      <c r="E20" s="133">
        <v>213317</v>
      </c>
      <c r="F20" s="134">
        <v>5447.69</v>
      </c>
      <c r="G20" s="135">
        <v>2.5499999999999998E-2</v>
      </c>
      <c r="H20" s="136"/>
      <c r="I20" s="137"/>
      <c r="J20" s="122"/>
    </row>
    <row r="21" spans="1:10" ht="12.95" customHeight="1" x14ac:dyDescent="0.2">
      <c r="A21" s="131" t="s">
        <v>58</v>
      </c>
      <c r="B21" s="132" t="s">
        <v>59</v>
      </c>
      <c r="C21" s="130" t="s">
        <v>60</v>
      </c>
      <c r="D21" s="130" t="s">
        <v>61</v>
      </c>
      <c r="E21" s="133">
        <v>2484000</v>
      </c>
      <c r="F21" s="134">
        <v>3830.33</v>
      </c>
      <c r="G21" s="135">
        <v>1.7899999999999999E-2</v>
      </c>
      <c r="H21" s="136"/>
      <c r="I21" s="137"/>
      <c r="J21" s="122"/>
    </row>
    <row r="22" spans="1:10" ht="12.95" customHeight="1" x14ac:dyDescent="0.2">
      <c r="A22" s="131" t="s">
        <v>219</v>
      </c>
      <c r="B22" s="132" t="s">
        <v>220</v>
      </c>
      <c r="C22" s="130" t="s">
        <v>221</v>
      </c>
      <c r="D22" s="130" t="s">
        <v>222</v>
      </c>
      <c r="E22" s="133">
        <v>106869</v>
      </c>
      <c r="F22" s="134">
        <v>3430.87</v>
      </c>
      <c r="G22" s="135">
        <v>1.6E-2</v>
      </c>
      <c r="H22" s="136"/>
      <c r="I22" s="137"/>
      <c r="J22" s="122"/>
    </row>
    <row r="23" spans="1:10" ht="12.95" customHeight="1" x14ac:dyDescent="0.2">
      <c r="A23" s="131" t="s">
        <v>93</v>
      </c>
      <c r="B23" s="132" t="s">
        <v>94</v>
      </c>
      <c r="C23" s="130" t="s">
        <v>95</v>
      </c>
      <c r="D23" s="130" t="s">
        <v>65</v>
      </c>
      <c r="E23" s="133">
        <v>369099</v>
      </c>
      <c r="F23" s="134">
        <v>2776.73</v>
      </c>
      <c r="G23" s="135">
        <v>1.2999999999999999E-2</v>
      </c>
      <c r="H23" s="136"/>
      <c r="I23" s="137"/>
      <c r="J23" s="122"/>
    </row>
    <row r="24" spans="1:10" ht="12.95" customHeight="1" x14ac:dyDescent="0.2">
      <c r="A24" s="131" t="s">
        <v>223</v>
      </c>
      <c r="B24" s="132" t="s">
        <v>224</v>
      </c>
      <c r="C24" s="130" t="s">
        <v>225</v>
      </c>
      <c r="D24" s="130" t="s">
        <v>226</v>
      </c>
      <c r="E24" s="133">
        <v>709493</v>
      </c>
      <c r="F24" s="134">
        <v>2660.6</v>
      </c>
      <c r="G24" s="135">
        <v>1.24E-2</v>
      </c>
      <c r="H24" s="136"/>
      <c r="I24" s="137"/>
      <c r="J24" s="122"/>
    </row>
    <row r="25" spans="1:10" ht="12.95" customHeight="1" x14ac:dyDescent="0.2">
      <c r="A25" s="131" t="s">
        <v>62</v>
      </c>
      <c r="B25" s="132" t="s">
        <v>63</v>
      </c>
      <c r="C25" s="130" t="s">
        <v>64</v>
      </c>
      <c r="D25" s="130" t="s">
        <v>65</v>
      </c>
      <c r="E25" s="133">
        <v>230215</v>
      </c>
      <c r="F25" s="134">
        <v>2389.75</v>
      </c>
      <c r="G25" s="135">
        <v>1.12E-2</v>
      </c>
      <c r="H25" s="136"/>
      <c r="I25" s="137"/>
      <c r="J25" s="122"/>
    </row>
    <row r="26" spans="1:10" ht="12.95" customHeight="1" x14ac:dyDescent="0.2">
      <c r="A26" s="131" t="s">
        <v>85</v>
      </c>
      <c r="B26" s="132" t="s">
        <v>86</v>
      </c>
      <c r="C26" s="130" t="s">
        <v>87</v>
      </c>
      <c r="D26" s="130" t="s">
        <v>81</v>
      </c>
      <c r="E26" s="133">
        <v>368210</v>
      </c>
      <c r="F26" s="134">
        <v>2111.87</v>
      </c>
      <c r="G26" s="135">
        <v>9.9000000000000008E-3</v>
      </c>
      <c r="H26" s="136"/>
      <c r="I26" s="137"/>
      <c r="J26" s="122"/>
    </row>
    <row r="27" spans="1:10" ht="12.95" customHeight="1" x14ac:dyDescent="0.2">
      <c r="A27" s="131" t="s">
        <v>78</v>
      </c>
      <c r="B27" s="132" t="s">
        <v>79</v>
      </c>
      <c r="C27" s="130" t="s">
        <v>80</v>
      </c>
      <c r="D27" s="130" t="s">
        <v>81</v>
      </c>
      <c r="E27" s="133">
        <v>38430</v>
      </c>
      <c r="F27" s="134">
        <v>2062.75</v>
      </c>
      <c r="G27" s="135">
        <v>9.5999999999999992E-3</v>
      </c>
      <c r="H27" s="136"/>
      <c r="I27" s="137"/>
      <c r="J27" s="122"/>
    </row>
    <row r="28" spans="1:10" ht="12.95" customHeight="1" x14ac:dyDescent="0.2">
      <c r="A28" s="131" t="s">
        <v>82</v>
      </c>
      <c r="B28" s="132" t="s">
        <v>83</v>
      </c>
      <c r="C28" s="130" t="s">
        <v>84</v>
      </c>
      <c r="D28" s="130" t="s">
        <v>81</v>
      </c>
      <c r="E28" s="133">
        <v>170000</v>
      </c>
      <c r="F28" s="134">
        <v>2040</v>
      </c>
      <c r="G28" s="135">
        <v>9.4999999999999998E-3</v>
      </c>
      <c r="H28" s="136"/>
      <c r="I28" s="137"/>
      <c r="J28" s="122"/>
    </row>
    <row r="29" spans="1:10" ht="12.95" customHeight="1" x14ac:dyDescent="0.2">
      <c r="A29" s="131" t="s">
        <v>88</v>
      </c>
      <c r="B29" s="132" t="s">
        <v>89</v>
      </c>
      <c r="C29" s="130" t="s">
        <v>90</v>
      </c>
      <c r="D29" s="130" t="s">
        <v>81</v>
      </c>
      <c r="E29" s="133">
        <v>174919</v>
      </c>
      <c r="F29" s="134">
        <v>1720.77</v>
      </c>
      <c r="G29" s="135">
        <v>8.0000000000000002E-3</v>
      </c>
      <c r="H29" s="136"/>
      <c r="I29" s="137"/>
      <c r="J29" s="122"/>
    </row>
    <row r="30" spans="1:10" ht="12.95" customHeight="1" x14ac:dyDescent="0.2">
      <c r="A30" s="131" t="s">
        <v>66</v>
      </c>
      <c r="B30" s="132" t="s">
        <v>67</v>
      </c>
      <c r="C30" s="130" t="s">
        <v>68</v>
      </c>
      <c r="D30" s="130" t="s">
        <v>65</v>
      </c>
      <c r="E30" s="133">
        <v>81364</v>
      </c>
      <c r="F30" s="134">
        <v>1184.78</v>
      </c>
      <c r="G30" s="135">
        <v>5.4999999999999997E-3</v>
      </c>
      <c r="H30" s="136"/>
      <c r="I30" s="137"/>
      <c r="J30" s="122"/>
    </row>
    <row r="31" spans="1:10" ht="12.95" customHeight="1" x14ac:dyDescent="0.2">
      <c r="A31" s="131" t="s">
        <v>72</v>
      </c>
      <c r="B31" s="132" t="s">
        <v>73</v>
      </c>
      <c r="C31" s="130" t="s">
        <v>74</v>
      </c>
      <c r="D31" s="130" t="s">
        <v>65</v>
      </c>
      <c r="E31" s="133">
        <v>48775</v>
      </c>
      <c r="F31" s="134">
        <v>1136.9000000000001</v>
      </c>
      <c r="G31" s="135">
        <v>5.3E-3</v>
      </c>
      <c r="H31" s="136"/>
      <c r="I31" s="137"/>
      <c r="J31" s="122"/>
    </row>
    <row r="32" spans="1:10" ht="12.95" customHeight="1" x14ac:dyDescent="0.2">
      <c r="A32" s="131" t="s">
        <v>75</v>
      </c>
      <c r="B32" s="132" t="s">
        <v>76</v>
      </c>
      <c r="C32" s="130" t="s">
        <v>77</v>
      </c>
      <c r="D32" s="130" t="s">
        <v>65</v>
      </c>
      <c r="E32" s="133">
        <v>878211</v>
      </c>
      <c r="F32" s="134">
        <v>1105.23</v>
      </c>
      <c r="G32" s="135">
        <v>5.1999999999999998E-3</v>
      </c>
      <c r="H32" s="136"/>
      <c r="I32" s="137"/>
      <c r="J32" s="122"/>
    </row>
    <row r="33" spans="1:10" ht="12.95" customHeight="1" x14ac:dyDescent="0.2">
      <c r="A33" s="131" t="s">
        <v>227</v>
      </c>
      <c r="B33" s="132" t="s">
        <v>228</v>
      </c>
      <c r="C33" s="130" t="s">
        <v>229</v>
      </c>
      <c r="D33" s="130" t="s">
        <v>230</v>
      </c>
      <c r="E33" s="133">
        <v>176391</v>
      </c>
      <c r="F33" s="134">
        <v>1040.97</v>
      </c>
      <c r="G33" s="135">
        <v>4.8999999999999998E-3</v>
      </c>
      <c r="H33" s="136"/>
      <c r="I33" s="137"/>
      <c r="J33" s="122"/>
    </row>
    <row r="34" spans="1:10" ht="12.95" customHeight="1" x14ac:dyDescent="0.2">
      <c r="A34" s="131" t="s">
        <v>96</v>
      </c>
      <c r="B34" s="132" t="s">
        <v>97</v>
      </c>
      <c r="C34" s="130" t="s">
        <v>98</v>
      </c>
      <c r="D34" s="130" t="s">
        <v>65</v>
      </c>
      <c r="E34" s="133">
        <v>16672</v>
      </c>
      <c r="F34" s="134">
        <v>910</v>
      </c>
      <c r="G34" s="135">
        <v>4.3E-3</v>
      </c>
      <c r="H34" s="136"/>
      <c r="I34" s="137"/>
      <c r="J34" s="122"/>
    </row>
    <row r="35" spans="1:10" ht="12.95" customHeight="1" x14ac:dyDescent="0.2">
      <c r="A35" s="131" t="s">
        <v>104</v>
      </c>
      <c r="B35" s="132" t="s">
        <v>105</v>
      </c>
      <c r="C35" s="130" t="s">
        <v>106</v>
      </c>
      <c r="D35" s="130" t="s">
        <v>107</v>
      </c>
      <c r="E35" s="133">
        <v>1124000</v>
      </c>
      <c r="F35" s="134">
        <v>451.29</v>
      </c>
      <c r="G35" s="135">
        <v>2.0999999999999999E-3</v>
      </c>
      <c r="H35" s="136"/>
      <c r="I35" s="137"/>
      <c r="J35" s="122"/>
    </row>
    <row r="36" spans="1:10" ht="12.95" customHeight="1" x14ac:dyDescent="0.2">
      <c r="A36" s="131" t="s">
        <v>99</v>
      </c>
      <c r="B36" s="132" t="s">
        <v>100</v>
      </c>
      <c r="C36" s="130" t="s">
        <v>101</v>
      </c>
      <c r="D36" s="130" t="s">
        <v>38</v>
      </c>
      <c r="E36" s="133">
        <v>7491</v>
      </c>
      <c r="F36" s="134">
        <v>290.47000000000003</v>
      </c>
      <c r="G36" s="135">
        <v>1.4E-3</v>
      </c>
      <c r="H36" s="136"/>
      <c r="I36" s="137"/>
      <c r="J36" s="122"/>
    </row>
    <row r="37" spans="1:10" ht="12.95" customHeight="1" x14ac:dyDescent="0.2">
      <c r="A37" s="122"/>
      <c r="B37" s="129" t="s">
        <v>134</v>
      </c>
      <c r="C37" s="130"/>
      <c r="D37" s="130"/>
      <c r="E37" s="130"/>
      <c r="F37" s="138">
        <v>178054.22</v>
      </c>
      <c r="G37" s="139">
        <v>0.83289999999999997</v>
      </c>
      <c r="H37" s="140"/>
      <c r="I37" s="141"/>
      <c r="J37" s="122"/>
    </row>
    <row r="38" spans="1:10" ht="12.95" customHeight="1" x14ac:dyDescent="0.2">
      <c r="A38" s="122"/>
      <c r="B38" s="142" t="s">
        <v>135</v>
      </c>
      <c r="C38" s="143"/>
      <c r="D38" s="143"/>
      <c r="E38" s="143"/>
      <c r="F38" s="140" t="s">
        <v>136</v>
      </c>
      <c r="G38" s="140" t="s">
        <v>136</v>
      </c>
      <c r="H38" s="140"/>
      <c r="I38" s="141"/>
      <c r="J38" s="122"/>
    </row>
    <row r="39" spans="1:10" ht="12.95" customHeight="1" x14ac:dyDescent="0.2">
      <c r="A39" s="122"/>
      <c r="B39" s="142" t="s">
        <v>134</v>
      </c>
      <c r="C39" s="143"/>
      <c r="D39" s="143"/>
      <c r="E39" s="143"/>
      <c r="F39" s="140" t="s">
        <v>136</v>
      </c>
      <c r="G39" s="140" t="s">
        <v>136</v>
      </c>
      <c r="H39" s="140"/>
      <c r="I39" s="141"/>
      <c r="J39" s="122"/>
    </row>
    <row r="40" spans="1:10" ht="12.95" customHeight="1" x14ac:dyDescent="0.2">
      <c r="A40" s="122"/>
      <c r="B40" s="142" t="s">
        <v>137</v>
      </c>
      <c r="C40" s="144"/>
      <c r="D40" s="143"/>
      <c r="E40" s="144"/>
      <c r="F40" s="138">
        <v>178054.22</v>
      </c>
      <c r="G40" s="139">
        <v>0.83289999999999997</v>
      </c>
      <c r="H40" s="140"/>
      <c r="I40" s="141"/>
      <c r="J40" s="122"/>
    </row>
    <row r="41" spans="1:10" ht="12.95" customHeight="1" x14ac:dyDescent="0.2">
      <c r="A41" s="122"/>
      <c r="B41" s="129" t="s">
        <v>160</v>
      </c>
      <c r="C41" s="130"/>
      <c r="D41" s="130"/>
      <c r="E41" s="130"/>
      <c r="F41" s="130"/>
      <c r="G41" s="130"/>
      <c r="H41" s="92"/>
      <c r="I41" s="93"/>
      <c r="J41" s="122"/>
    </row>
    <row r="42" spans="1:10" ht="12.95" customHeight="1" x14ac:dyDescent="0.2">
      <c r="A42" s="122"/>
      <c r="B42" s="129" t="s">
        <v>161</v>
      </c>
      <c r="C42" s="130"/>
      <c r="D42" s="130"/>
      <c r="E42" s="130"/>
      <c r="F42" s="122"/>
      <c r="G42" s="92"/>
      <c r="H42" s="92"/>
      <c r="I42" s="93"/>
      <c r="J42" s="122"/>
    </row>
    <row r="43" spans="1:10" ht="12.95" customHeight="1" x14ac:dyDescent="0.2">
      <c r="A43" s="131" t="s">
        <v>163</v>
      </c>
      <c r="B43" s="132" t="s">
        <v>678</v>
      </c>
      <c r="C43" s="130" t="s">
        <v>164</v>
      </c>
      <c r="D43" s="130" t="s">
        <v>318</v>
      </c>
      <c r="E43" s="133">
        <v>500</v>
      </c>
      <c r="F43" s="134">
        <v>2459.23</v>
      </c>
      <c r="G43" s="135">
        <v>1.15E-2</v>
      </c>
      <c r="H43" s="145">
        <v>7.2899000000000005E-2</v>
      </c>
      <c r="I43" s="137"/>
      <c r="J43" s="122"/>
    </row>
    <row r="44" spans="1:10" ht="12.95" customHeight="1" x14ac:dyDescent="0.2">
      <c r="A44" s="131" t="s">
        <v>168</v>
      </c>
      <c r="B44" s="132" t="s">
        <v>679</v>
      </c>
      <c r="C44" s="130" t="s">
        <v>169</v>
      </c>
      <c r="D44" s="130" t="s">
        <v>321</v>
      </c>
      <c r="E44" s="133">
        <v>500</v>
      </c>
      <c r="F44" s="134">
        <v>2389.3200000000002</v>
      </c>
      <c r="G44" s="135">
        <v>1.12E-2</v>
      </c>
      <c r="H44" s="145">
        <v>7.5148999999999994E-2</v>
      </c>
      <c r="I44" s="137"/>
      <c r="J44" s="122"/>
    </row>
    <row r="45" spans="1:10" ht="12.95" customHeight="1" x14ac:dyDescent="0.2">
      <c r="A45" s="131" t="s">
        <v>231</v>
      </c>
      <c r="B45" s="132" t="s">
        <v>680</v>
      </c>
      <c r="C45" s="130" t="s">
        <v>232</v>
      </c>
      <c r="D45" s="130" t="s">
        <v>318</v>
      </c>
      <c r="E45" s="133">
        <v>500</v>
      </c>
      <c r="F45" s="134">
        <v>2385.71</v>
      </c>
      <c r="G45" s="135">
        <v>1.12E-2</v>
      </c>
      <c r="H45" s="145">
        <v>7.5700000000000003E-2</v>
      </c>
      <c r="I45" s="137"/>
      <c r="J45" s="122"/>
    </row>
    <row r="46" spans="1:10" ht="12.95" customHeight="1" x14ac:dyDescent="0.2">
      <c r="A46" s="122"/>
      <c r="B46" s="129" t="s">
        <v>134</v>
      </c>
      <c r="C46" s="130"/>
      <c r="D46" s="130"/>
      <c r="E46" s="130"/>
      <c r="F46" s="138">
        <v>7234.26</v>
      </c>
      <c r="G46" s="139">
        <v>3.39E-2</v>
      </c>
      <c r="H46" s="140"/>
      <c r="I46" s="141"/>
      <c r="J46" s="122"/>
    </row>
    <row r="47" spans="1:10" ht="12.95" customHeight="1" x14ac:dyDescent="0.2">
      <c r="A47" s="122"/>
      <c r="B47" s="129" t="s">
        <v>170</v>
      </c>
      <c r="C47" s="130"/>
      <c r="D47" s="130"/>
      <c r="E47" s="130"/>
      <c r="F47" s="122"/>
      <c r="G47" s="92"/>
      <c r="H47" s="92"/>
      <c r="I47" s="93"/>
      <c r="J47" s="122"/>
    </row>
    <row r="48" spans="1:10" ht="12.95" customHeight="1" x14ac:dyDescent="0.2">
      <c r="A48" s="131" t="s">
        <v>171</v>
      </c>
      <c r="B48" s="132" t="s">
        <v>681</v>
      </c>
      <c r="C48" s="130" t="s">
        <v>172</v>
      </c>
      <c r="D48" s="130" t="s">
        <v>318</v>
      </c>
      <c r="E48" s="133">
        <v>500</v>
      </c>
      <c r="F48" s="134">
        <v>2410.9299999999998</v>
      </c>
      <c r="G48" s="135">
        <v>1.1299999999999999E-2</v>
      </c>
      <c r="H48" s="145">
        <v>7.7950000000000005E-2</v>
      </c>
      <c r="I48" s="137"/>
      <c r="J48" s="122"/>
    </row>
    <row r="49" spans="1:10" ht="12.95" customHeight="1" x14ac:dyDescent="0.2">
      <c r="A49" s="122"/>
      <c r="B49" s="129" t="s">
        <v>134</v>
      </c>
      <c r="C49" s="130"/>
      <c r="D49" s="130"/>
      <c r="E49" s="130"/>
      <c r="F49" s="138">
        <v>2410.9299999999998</v>
      </c>
      <c r="G49" s="139">
        <v>1.1299999999999999E-2</v>
      </c>
      <c r="H49" s="140"/>
      <c r="I49" s="141"/>
      <c r="J49" s="122"/>
    </row>
    <row r="50" spans="1:10" ht="12.95" customHeight="1" x14ac:dyDescent="0.2">
      <c r="A50" s="122"/>
      <c r="B50" s="142" t="s">
        <v>137</v>
      </c>
      <c r="C50" s="144"/>
      <c r="D50" s="143"/>
      <c r="E50" s="144"/>
      <c r="F50" s="138">
        <v>9645.19</v>
      </c>
      <c r="G50" s="139">
        <v>4.5199999999999997E-2</v>
      </c>
      <c r="H50" s="140"/>
      <c r="I50" s="141"/>
      <c r="J50" s="122"/>
    </row>
    <row r="51" spans="1:10" ht="12.95" customHeight="1" x14ac:dyDescent="0.2">
      <c r="A51" s="122"/>
      <c r="B51" s="129" t="s">
        <v>206</v>
      </c>
      <c r="C51" s="130"/>
      <c r="D51" s="130"/>
      <c r="E51" s="130"/>
      <c r="F51" s="130"/>
      <c r="G51" s="130"/>
      <c r="H51" s="92"/>
      <c r="I51" s="93"/>
      <c r="J51" s="122"/>
    </row>
    <row r="52" spans="1:10" ht="12.95" customHeight="1" x14ac:dyDescent="0.2">
      <c r="A52" s="131" t="s">
        <v>207</v>
      </c>
      <c r="B52" s="132" t="s">
        <v>208</v>
      </c>
      <c r="C52" s="130"/>
      <c r="D52" s="130"/>
      <c r="E52" s="133"/>
      <c r="F52" s="134">
        <v>27080</v>
      </c>
      <c r="G52" s="135">
        <v>0.12670000000000001</v>
      </c>
      <c r="H52" s="145">
        <v>6.7555601524111261E-2</v>
      </c>
      <c r="I52" s="137"/>
      <c r="J52" s="122"/>
    </row>
    <row r="53" spans="1:10" ht="12.95" customHeight="1" x14ac:dyDescent="0.2">
      <c r="A53" s="122"/>
      <c r="B53" s="129" t="s">
        <v>134</v>
      </c>
      <c r="C53" s="130"/>
      <c r="D53" s="130"/>
      <c r="E53" s="130"/>
      <c r="F53" s="138">
        <v>27080</v>
      </c>
      <c r="G53" s="139">
        <v>0.12670000000000001</v>
      </c>
      <c r="H53" s="140"/>
      <c r="I53" s="141"/>
      <c r="J53" s="122"/>
    </row>
    <row r="54" spans="1:10" ht="12.95" customHeight="1" x14ac:dyDescent="0.2">
      <c r="A54" s="122"/>
      <c r="B54" s="142" t="s">
        <v>137</v>
      </c>
      <c r="C54" s="144"/>
      <c r="D54" s="143"/>
      <c r="E54" s="144"/>
      <c r="F54" s="138">
        <v>27080</v>
      </c>
      <c r="G54" s="139">
        <v>0.12670000000000001</v>
      </c>
      <c r="H54" s="140"/>
      <c r="I54" s="141"/>
      <c r="J54" s="122"/>
    </row>
    <row r="55" spans="1:10" ht="12.95" customHeight="1" x14ac:dyDescent="0.2">
      <c r="A55" s="122"/>
      <c r="B55" s="142" t="s">
        <v>209</v>
      </c>
      <c r="C55" s="130"/>
      <c r="D55" s="143"/>
      <c r="E55" s="130"/>
      <c r="F55" s="146">
        <v>-1006.37</v>
      </c>
      <c r="G55" s="139">
        <v>-4.7999999999999996E-3</v>
      </c>
      <c r="H55" s="140"/>
      <c r="I55" s="141"/>
      <c r="J55" s="122"/>
    </row>
    <row r="56" spans="1:10" ht="12.95" customHeight="1" x14ac:dyDescent="0.2">
      <c r="A56" s="122"/>
      <c r="B56" s="147" t="s">
        <v>210</v>
      </c>
      <c r="C56" s="148"/>
      <c r="D56" s="148"/>
      <c r="E56" s="148"/>
      <c r="F56" s="149">
        <v>213773.04</v>
      </c>
      <c r="G56" s="150">
        <v>1</v>
      </c>
      <c r="H56" s="151"/>
      <c r="I56" s="152"/>
      <c r="J56" s="122"/>
    </row>
    <row r="57" spans="1:10" ht="12.95" customHeight="1" x14ac:dyDescent="0.2">
      <c r="A57" s="122"/>
      <c r="B57" s="124"/>
      <c r="C57" s="122"/>
      <c r="D57" s="122"/>
      <c r="E57" s="122"/>
      <c r="F57" s="122"/>
      <c r="G57" s="122"/>
      <c r="H57" s="122"/>
      <c r="I57" s="122"/>
      <c r="J57" s="122"/>
    </row>
    <row r="58" spans="1:10" ht="12.95" customHeight="1" x14ac:dyDescent="0.2">
      <c r="A58" s="122"/>
      <c r="B58" s="153" t="s">
        <v>211</v>
      </c>
      <c r="C58" s="122"/>
      <c r="D58" s="122"/>
      <c r="E58" s="122"/>
      <c r="F58" s="122"/>
      <c r="G58" s="122"/>
      <c r="H58" s="122"/>
      <c r="I58" s="122"/>
      <c r="J58" s="122"/>
    </row>
    <row r="59" spans="1:10" ht="12.95" customHeight="1" x14ac:dyDescent="0.2">
      <c r="A59" s="122"/>
      <c r="B59" s="153" t="s">
        <v>214</v>
      </c>
      <c r="C59" s="122"/>
      <c r="D59" s="122"/>
      <c r="E59" s="122"/>
      <c r="F59" s="122"/>
      <c r="G59" s="122"/>
      <c r="H59" s="122"/>
      <c r="I59" s="122"/>
      <c r="J59" s="122"/>
    </row>
    <row r="60" spans="1:10" ht="12.95" customHeight="1" x14ac:dyDescent="0.2">
      <c r="A60" s="122"/>
      <c r="B60" s="544" t="s">
        <v>215</v>
      </c>
      <c r="C60" s="544"/>
      <c r="D60" s="544"/>
      <c r="E60" s="122"/>
      <c r="F60" s="122"/>
      <c r="G60" s="122"/>
      <c r="H60" s="122"/>
      <c r="I60" s="122"/>
      <c r="J60" s="122"/>
    </row>
    <row r="61" spans="1:10" ht="12.95" customHeight="1" thickBot="1" x14ac:dyDescent="0.25">
      <c r="A61" s="154"/>
      <c r="B61" s="155"/>
      <c r="C61" s="154"/>
      <c r="D61" s="154"/>
      <c r="E61" s="154"/>
      <c r="F61" s="154"/>
      <c r="G61" s="154"/>
      <c r="H61" s="154"/>
      <c r="I61" s="154"/>
      <c r="J61" s="154"/>
    </row>
    <row r="62" spans="1:10" s="156" customFormat="1" x14ac:dyDescent="0.2">
      <c r="B62" s="94" t="s">
        <v>240</v>
      </c>
      <c r="C62" s="95"/>
      <c r="D62" s="95"/>
      <c r="E62" s="95"/>
      <c r="F62" s="95"/>
      <c r="G62" s="97"/>
      <c r="H62" s="283"/>
    </row>
    <row r="63" spans="1:10" s="156" customFormat="1" x14ac:dyDescent="0.2">
      <c r="B63" s="99" t="s">
        <v>241</v>
      </c>
      <c r="C63" s="4"/>
      <c r="D63" s="101"/>
      <c r="E63" s="101"/>
      <c r="F63" s="4"/>
      <c r="G63" s="100"/>
      <c r="H63" s="98"/>
    </row>
    <row r="64" spans="1:10" s="156" customFormat="1" ht="38.25" x14ac:dyDescent="0.2">
      <c r="B64" s="545" t="s">
        <v>242</v>
      </c>
      <c r="C64" s="546" t="s">
        <v>243</v>
      </c>
      <c r="D64" s="102" t="s">
        <v>244</v>
      </c>
      <c r="E64" s="102" t="s">
        <v>244</v>
      </c>
      <c r="F64" s="102" t="s">
        <v>245</v>
      </c>
      <c r="G64" s="100"/>
      <c r="H64" s="98"/>
    </row>
    <row r="65" spans="2:8" s="156" customFormat="1" x14ac:dyDescent="0.2">
      <c r="B65" s="545"/>
      <c r="C65" s="546"/>
      <c r="D65" s="102" t="s">
        <v>246</v>
      </c>
      <c r="E65" s="102" t="s">
        <v>247</v>
      </c>
      <c r="F65" s="102" t="s">
        <v>246</v>
      </c>
      <c r="G65" s="100"/>
      <c r="H65" s="98"/>
    </row>
    <row r="66" spans="2:8" s="156" customFormat="1" x14ac:dyDescent="0.2">
      <c r="B66" s="103" t="s">
        <v>136</v>
      </c>
      <c r="C66" s="104" t="s">
        <v>136</v>
      </c>
      <c r="D66" s="104" t="s">
        <v>136</v>
      </c>
      <c r="E66" s="104" t="s">
        <v>136</v>
      </c>
      <c r="F66" s="104" t="s">
        <v>136</v>
      </c>
      <c r="G66" s="100"/>
      <c r="H66" s="98"/>
    </row>
    <row r="67" spans="2:8" s="156" customFormat="1" x14ac:dyDescent="0.2">
      <c r="B67" s="157" t="s">
        <v>248</v>
      </c>
      <c r="C67" s="105"/>
      <c r="D67" s="105"/>
      <c r="E67" s="105"/>
      <c r="F67" s="105"/>
      <c r="G67" s="100"/>
      <c r="H67" s="98"/>
    </row>
    <row r="68" spans="2:8" s="156" customFormat="1" x14ac:dyDescent="0.2">
      <c r="B68" s="158"/>
      <c r="C68" s="4"/>
      <c r="D68" s="4"/>
      <c r="E68" s="4"/>
      <c r="F68" s="4"/>
      <c r="G68" s="100"/>
      <c r="H68" s="98"/>
    </row>
    <row r="69" spans="2:8" s="156" customFormat="1" x14ac:dyDescent="0.2">
      <c r="B69" s="158" t="s">
        <v>249</v>
      </c>
      <c r="C69" s="4"/>
      <c r="D69" s="4"/>
      <c r="E69" s="4"/>
      <c r="F69" s="4"/>
      <c r="G69" s="100"/>
      <c r="H69" s="98"/>
    </row>
    <row r="70" spans="2:8" s="156" customFormat="1" x14ac:dyDescent="0.2">
      <c r="B70" s="99"/>
      <c r="C70" s="4"/>
      <c r="D70" s="4"/>
      <c r="E70" s="4"/>
      <c r="F70" s="4"/>
      <c r="G70" s="100"/>
      <c r="H70" s="98"/>
    </row>
    <row r="71" spans="2:8" s="156" customFormat="1" x14ac:dyDescent="0.2">
      <c r="B71" s="158" t="s">
        <v>250</v>
      </c>
      <c r="C71" s="4"/>
      <c r="D71" s="4"/>
      <c r="E71" s="4"/>
      <c r="F71" s="4"/>
      <c r="G71" s="100"/>
      <c r="H71" s="98"/>
    </row>
    <row r="72" spans="2:8" s="156" customFormat="1" x14ac:dyDescent="0.2">
      <c r="B72" s="106" t="s">
        <v>251</v>
      </c>
      <c r="C72" s="159" t="s">
        <v>252</v>
      </c>
      <c r="D72" s="159" t="s">
        <v>287</v>
      </c>
      <c r="E72" s="4"/>
      <c r="F72" s="160"/>
      <c r="G72" s="100"/>
      <c r="H72" s="98"/>
    </row>
    <row r="73" spans="2:8" s="156" customFormat="1" x14ac:dyDescent="0.2">
      <c r="B73" s="106" t="s">
        <v>253</v>
      </c>
      <c r="C73" s="284">
        <v>24.3628</v>
      </c>
      <c r="D73" s="284">
        <v>24.1069</v>
      </c>
      <c r="E73" s="4"/>
      <c r="F73" s="160"/>
      <c r="G73" s="100"/>
      <c r="H73" s="98"/>
    </row>
    <row r="74" spans="2:8" s="156" customFormat="1" x14ac:dyDescent="0.2">
      <c r="B74" s="106" t="s">
        <v>254</v>
      </c>
      <c r="C74" s="284">
        <v>23.120799999999999</v>
      </c>
      <c r="D74" s="284">
        <v>22.856100000000001</v>
      </c>
      <c r="E74" s="4"/>
      <c r="F74" s="160"/>
      <c r="G74" s="100"/>
      <c r="H74" s="98"/>
    </row>
    <row r="75" spans="2:8" s="156" customFormat="1" x14ac:dyDescent="0.2">
      <c r="B75" s="99"/>
      <c r="C75" s="4"/>
      <c r="D75" s="4"/>
      <c r="E75" s="4"/>
      <c r="F75" s="160"/>
      <c r="G75" s="100"/>
      <c r="H75" s="98"/>
    </row>
    <row r="76" spans="2:8" s="156" customFormat="1" x14ac:dyDescent="0.2">
      <c r="B76" s="158" t="s">
        <v>291</v>
      </c>
      <c r="C76" s="161"/>
      <c r="D76" s="161"/>
      <c r="E76" s="161"/>
      <c r="F76" s="4"/>
      <c r="G76" s="100"/>
      <c r="H76" s="98"/>
    </row>
    <row r="77" spans="2:8" s="156" customFormat="1" x14ac:dyDescent="0.2">
      <c r="B77" s="158"/>
      <c r="C77" s="161"/>
      <c r="D77" s="161"/>
      <c r="E77" s="161"/>
      <c r="F77" s="4"/>
      <c r="G77" s="100"/>
      <c r="H77" s="98"/>
    </row>
    <row r="78" spans="2:8" s="156" customFormat="1" x14ac:dyDescent="0.2">
      <c r="B78" s="158" t="s">
        <v>292</v>
      </c>
      <c r="C78" s="161"/>
      <c r="D78" s="161"/>
      <c r="E78" s="161"/>
      <c r="F78" s="4"/>
      <c r="G78" s="100"/>
      <c r="H78" s="98"/>
    </row>
    <row r="79" spans="2:8" s="156" customFormat="1" x14ac:dyDescent="0.2">
      <c r="B79" s="158"/>
      <c r="C79" s="161"/>
      <c r="D79" s="161"/>
      <c r="E79" s="161"/>
      <c r="F79" s="4"/>
      <c r="G79" s="100"/>
      <c r="H79" s="98"/>
    </row>
    <row r="80" spans="2:8" s="156" customFormat="1" x14ac:dyDescent="0.2">
      <c r="B80" s="158" t="s">
        <v>293</v>
      </c>
      <c r="C80" s="161"/>
      <c r="D80" s="163"/>
      <c r="E80" s="3"/>
      <c r="F80" s="4"/>
      <c r="G80" s="100"/>
      <c r="H80" s="98"/>
    </row>
    <row r="81" spans="1:10" s="156" customFormat="1" x14ac:dyDescent="0.2">
      <c r="B81" s="162" t="s">
        <v>255</v>
      </c>
      <c r="C81" s="161"/>
      <c r="D81" s="161"/>
      <c r="E81" s="161"/>
      <c r="F81" s="4"/>
      <c r="G81" s="100"/>
      <c r="H81" s="98"/>
    </row>
    <row r="82" spans="1:10" s="156" customFormat="1" x14ac:dyDescent="0.2">
      <c r="B82" s="164"/>
      <c r="C82" s="161"/>
      <c r="D82" s="161"/>
      <c r="E82" s="161"/>
      <c r="F82" s="4"/>
      <c r="G82" s="100"/>
      <c r="H82" s="98"/>
    </row>
    <row r="83" spans="1:10" s="156" customFormat="1" x14ac:dyDescent="0.2">
      <c r="B83" s="158" t="s">
        <v>294</v>
      </c>
      <c r="C83" s="161"/>
      <c r="D83" s="161"/>
      <c r="E83" s="161"/>
      <c r="F83" s="4"/>
      <c r="G83" s="100"/>
      <c r="H83" s="98"/>
    </row>
    <row r="84" spans="1:10" s="156" customFormat="1" x14ac:dyDescent="0.2">
      <c r="B84" s="158"/>
      <c r="C84" s="161"/>
      <c r="D84" s="161"/>
      <c r="E84" s="3"/>
      <c r="F84" s="4"/>
      <c r="G84" s="100"/>
      <c r="H84" s="98"/>
    </row>
    <row r="85" spans="1:10" s="156" customFormat="1" x14ac:dyDescent="0.2">
      <c r="B85" s="158" t="s">
        <v>296</v>
      </c>
      <c r="C85" s="161"/>
      <c r="D85" s="161"/>
      <c r="E85" s="4"/>
      <c r="F85" s="105"/>
      <c r="G85" s="100"/>
      <c r="H85" s="98"/>
    </row>
    <row r="86" spans="1:10" s="156" customFormat="1" x14ac:dyDescent="0.2">
      <c r="B86" s="158"/>
      <c r="C86" s="161"/>
      <c r="D86" s="161"/>
      <c r="E86" s="4"/>
      <c r="F86" s="105"/>
      <c r="G86" s="100"/>
      <c r="H86" s="98"/>
    </row>
    <row r="87" spans="1:10" s="156" customFormat="1" x14ac:dyDescent="0.2">
      <c r="B87" s="158" t="s">
        <v>298</v>
      </c>
      <c r="C87" s="161"/>
      <c r="D87" s="161"/>
      <c r="E87" s="165"/>
      <c r="F87" s="4"/>
      <c r="G87" s="100"/>
      <c r="H87" s="98"/>
    </row>
    <row r="88" spans="1:10" s="156" customFormat="1" x14ac:dyDescent="0.2">
      <c r="B88" s="158"/>
      <c r="C88" s="161"/>
      <c r="D88" s="161"/>
      <c r="E88" s="4"/>
      <c r="F88" s="4"/>
      <c r="G88" s="100"/>
      <c r="H88" s="98"/>
    </row>
    <row r="89" spans="1:10" s="156" customFormat="1" x14ac:dyDescent="0.2">
      <c r="B89" s="158" t="s">
        <v>768</v>
      </c>
      <c r="C89" s="161"/>
      <c r="D89" s="161"/>
      <c r="E89" s="161"/>
      <c r="F89" s="4"/>
      <c r="G89" s="100"/>
      <c r="H89" s="98"/>
    </row>
    <row r="90" spans="1:10" s="156" customFormat="1" x14ac:dyDescent="0.2">
      <c r="B90" s="158"/>
      <c r="C90" s="161"/>
      <c r="D90" s="161"/>
      <c r="E90" s="161"/>
      <c r="F90" s="4"/>
      <c r="G90" s="100"/>
      <c r="H90" s="98"/>
    </row>
    <row r="91" spans="1:10" s="156" customFormat="1" x14ac:dyDescent="0.2">
      <c r="B91" s="158" t="s">
        <v>295</v>
      </c>
      <c r="C91" s="161"/>
      <c r="D91" s="161"/>
      <c r="E91" s="161"/>
      <c r="F91" s="4"/>
      <c r="G91" s="100"/>
      <c r="H91" s="98"/>
    </row>
    <row r="92" spans="1:10" s="156" customFormat="1" x14ac:dyDescent="0.2">
      <c r="B92" s="158"/>
      <c r="C92" s="161"/>
      <c r="D92" s="161"/>
      <c r="E92" s="161"/>
      <c r="F92" s="4"/>
      <c r="G92" s="100"/>
      <c r="H92" s="98"/>
    </row>
    <row r="93" spans="1:10" s="156" customFormat="1" x14ac:dyDescent="0.2">
      <c r="B93" s="158" t="s">
        <v>286</v>
      </c>
      <c r="C93" s="161"/>
      <c r="D93" s="161"/>
      <c r="E93" s="161"/>
      <c r="F93" s="4"/>
      <c r="G93" s="100"/>
      <c r="H93" s="98"/>
    </row>
    <row r="94" spans="1:10" s="156" customFormat="1" ht="13.5" thickBot="1" x14ac:dyDescent="0.25">
      <c r="B94" s="285"/>
      <c r="C94" s="286"/>
      <c r="D94" s="286"/>
      <c r="E94" s="287"/>
      <c r="F94" s="288"/>
      <c r="G94" s="287"/>
      <c r="H94" s="289"/>
    </row>
    <row r="95" spans="1:10" ht="12.95" customHeight="1" x14ac:dyDescent="0.2">
      <c r="A95" s="154"/>
      <c r="B95" s="155"/>
      <c r="C95" s="154"/>
      <c r="D95" s="154"/>
      <c r="E95" s="154"/>
      <c r="F95" s="154"/>
      <c r="G95" s="154"/>
      <c r="H95" s="154"/>
      <c r="I95" s="154"/>
      <c r="J95" s="154"/>
    </row>
    <row r="96" spans="1:10" ht="12.95" customHeight="1" x14ac:dyDescent="0.2">
      <c r="A96" s="154"/>
      <c r="B96" s="155"/>
      <c r="C96" s="154"/>
      <c r="D96" s="154"/>
      <c r="E96" s="154"/>
      <c r="F96" s="154"/>
      <c r="G96" s="154"/>
      <c r="H96" s="154"/>
      <c r="I96" s="154"/>
      <c r="J96" s="154"/>
    </row>
    <row r="97" spans="1:12" ht="12.95" customHeight="1" x14ac:dyDescent="0.2">
      <c r="A97" s="122"/>
      <c r="B97" s="153"/>
      <c r="C97" s="122"/>
      <c r="D97" s="122"/>
      <c r="E97" s="122"/>
      <c r="F97" s="122"/>
      <c r="G97" s="122"/>
      <c r="H97" s="122"/>
      <c r="I97" s="122"/>
      <c r="J97" s="122"/>
    </row>
    <row r="98" spans="1:12" x14ac:dyDescent="0.2">
      <c r="B98" s="505" t="s">
        <v>685</v>
      </c>
      <c r="C98" s="505"/>
      <c r="D98" s="505"/>
      <c r="E98" s="505"/>
      <c r="F98" s="505"/>
      <c r="G98" s="505"/>
      <c r="H98" s="505"/>
      <c r="I98" s="505"/>
      <c r="J98" s="505"/>
      <c r="K98" s="28"/>
    </row>
    <row r="99" spans="1:12" ht="15" customHeight="1" x14ac:dyDescent="0.2">
      <c r="B99" s="511" t="s">
        <v>686</v>
      </c>
      <c r="C99" s="512" t="s">
        <v>687</v>
      </c>
      <c r="D99" s="512"/>
      <c r="E99" s="32" t="s">
        <v>688</v>
      </c>
      <c r="F99" s="32" t="s">
        <v>689</v>
      </c>
      <c r="G99" s="541" t="s">
        <v>690</v>
      </c>
      <c r="H99" s="542"/>
      <c r="I99" s="542"/>
      <c r="J99" s="543"/>
    </row>
    <row r="100" spans="1:12" ht="25.5" x14ac:dyDescent="0.2">
      <c r="B100" s="511"/>
      <c r="C100" s="32" t="s">
        <v>254</v>
      </c>
      <c r="D100" s="32" t="s">
        <v>253</v>
      </c>
      <c r="E100" s="32" t="s">
        <v>691</v>
      </c>
      <c r="F100" s="32" t="s">
        <v>692</v>
      </c>
      <c r="G100" s="32" t="s">
        <v>254</v>
      </c>
      <c r="H100" s="32" t="s">
        <v>253</v>
      </c>
      <c r="I100" s="32" t="s">
        <v>691</v>
      </c>
      <c r="J100" s="32" t="s">
        <v>692</v>
      </c>
    </row>
    <row r="101" spans="1:12" x14ac:dyDescent="0.2">
      <c r="B101" s="107" t="s">
        <v>716</v>
      </c>
      <c r="C101" s="184">
        <v>0.21338128634806175</v>
      </c>
      <c r="D101" s="184">
        <v>0.22860217899471014</v>
      </c>
      <c r="E101" s="184">
        <v>0.16487622042324834</v>
      </c>
      <c r="F101" s="184">
        <v>0.14427910407347766</v>
      </c>
      <c r="G101" s="185">
        <v>22856.100000000002</v>
      </c>
      <c r="H101" s="185">
        <v>24106.899999999998</v>
      </c>
      <c r="I101" s="185">
        <v>19198.971448190721</v>
      </c>
      <c r="J101" s="185">
        <v>17789.511580463219</v>
      </c>
    </row>
    <row r="102" spans="1:12" x14ac:dyDescent="0.2">
      <c r="B102" s="108" t="s">
        <v>694</v>
      </c>
      <c r="C102" s="184">
        <v>0.12905313284198461</v>
      </c>
      <c r="D102" s="184">
        <v>0.14251252375603674</v>
      </c>
      <c r="E102" s="184">
        <v>9.8746810168663934E-2</v>
      </c>
      <c r="F102" s="184">
        <v>7.0085355178066466E-2</v>
      </c>
      <c r="G102" s="185">
        <v>11290.531328419846</v>
      </c>
      <c r="H102" s="185">
        <v>11425.125237560367</v>
      </c>
      <c r="I102" s="185">
        <v>10987.46810168664</v>
      </c>
      <c r="J102" s="185">
        <v>10700.853551780665</v>
      </c>
    </row>
    <row r="103" spans="1:12" x14ac:dyDescent="0.2">
      <c r="B103" s="108" t="s">
        <v>695</v>
      </c>
      <c r="C103" s="184">
        <v>0.22918474913838005</v>
      </c>
      <c r="D103" s="184">
        <v>0.24473578208870372</v>
      </c>
      <c r="E103" s="184">
        <v>0.21843406490388673</v>
      </c>
      <c r="F103" s="184">
        <v>0.19272785240684787</v>
      </c>
      <c r="G103" s="185">
        <v>18582.195121951219</v>
      </c>
      <c r="H103" s="185">
        <v>19297.098258955375</v>
      </c>
      <c r="I103" s="185">
        <v>18098.441214304799</v>
      </c>
      <c r="J103" s="185">
        <v>16975.938187705404</v>
      </c>
    </row>
    <row r="104" spans="1:12" x14ac:dyDescent="0.2">
      <c r="B104" s="108" t="s">
        <v>696</v>
      </c>
      <c r="C104" s="115" t="s">
        <v>717</v>
      </c>
      <c r="D104" s="115" t="s">
        <v>717</v>
      </c>
      <c r="E104" s="115" t="s">
        <v>717</v>
      </c>
      <c r="F104" s="115" t="s">
        <v>717</v>
      </c>
      <c r="G104" s="115" t="s">
        <v>717</v>
      </c>
      <c r="H104" s="115" t="s">
        <v>717</v>
      </c>
      <c r="I104" s="115" t="s">
        <v>717</v>
      </c>
      <c r="J104" s="115" t="s">
        <v>717</v>
      </c>
    </row>
    <row r="105" spans="1:12" x14ac:dyDescent="0.2">
      <c r="B105" s="109"/>
      <c r="C105" s="110"/>
      <c r="D105" s="110"/>
      <c r="E105" s="110"/>
      <c r="F105" s="110"/>
      <c r="G105" s="110"/>
      <c r="H105" s="111"/>
      <c r="I105" s="111"/>
      <c r="J105" s="111"/>
      <c r="K105" s="111"/>
      <c r="L105" s="28"/>
    </row>
    <row r="106" spans="1:12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2">
      <c r="B107" s="505" t="s">
        <v>718</v>
      </c>
      <c r="C107" s="505"/>
      <c r="D107" s="505"/>
      <c r="E107" s="505"/>
      <c r="F107" s="505"/>
      <c r="G107" s="109"/>
      <c r="H107" s="28"/>
      <c r="I107" s="28"/>
      <c r="J107" s="28"/>
      <c r="K107" s="28"/>
      <c r="L107" s="28"/>
    </row>
    <row r="108" spans="1:12" ht="38.25" x14ac:dyDescent="0.2">
      <c r="B108" s="112"/>
      <c r="C108" s="113" t="s">
        <v>716</v>
      </c>
      <c r="D108" s="113" t="s">
        <v>694</v>
      </c>
      <c r="E108" s="113" t="s">
        <v>695</v>
      </c>
      <c r="F108" s="113" t="s">
        <v>696</v>
      </c>
      <c r="G108" s="28"/>
      <c r="H108" s="28"/>
      <c r="I108" s="28"/>
      <c r="J108" s="28"/>
      <c r="K108" s="28"/>
      <c r="L108" s="28"/>
    </row>
    <row r="109" spans="1:12" x14ac:dyDescent="0.2">
      <c r="B109" s="107" t="s">
        <v>699</v>
      </c>
      <c r="C109" s="114">
        <v>520000</v>
      </c>
      <c r="D109" s="114">
        <v>120000</v>
      </c>
      <c r="E109" s="114">
        <v>360000</v>
      </c>
      <c r="F109" s="115" t="s">
        <v>717</v>
      </c>
      <c r="G109" s="290"/>
      <c r="H109" s="28"/>
      <c r="I109" s="28"/>
      <c r="J109" s="28"/>
      <c r="K109" s="28"/>
      <c r="L109" s="28"/>
    </row>
    <row r="110" spans="1:12" x14ac:dyDescent="0.2">
      <c r="B110" s="107" t="s">
        <v>700</v>
      </c>
      <c r="C110" s="114">
        <v>816675.36824535194</v>
      </c>
      <c r="D110" s="114">
        <v>131072.483765235</v>
      </c>
      <c r="E110" s="114">
        <v>462062.51860560803</v>
      </c>
      <c r="F110" s="115" t="s">
        <v>717</v>
      </c>
      <c r="G110" s="290"/>
      <c r="H110" s="28"/>
      <c r="I110" s="28"/>
      <c r="J110" s="28"/>
      <c r="K110" s="28"/>
      <c r="L110" s="28"/>
    </row>
    <row r="111" spans="1:12" x14ac:dyDescent="0.2">
      <c r="B111" s="107" t="s">
        <v>701</v>
      </c>
      <c r="C111" s="115">
        <v>0.21141043032350398</v>
      </c>
      <c r="D111" s="115">
        <v>0.17561374106713198</v>
      </c>
      <c r="E111" s="115">
        <v>0.16908248830567701</v>
      </c>
      <c r="F111" s="115" t="s">
        <v>717</v>
      </c>
      <c r="G111" s="290"/>
      <c r="H111" s="290"/>
      <c r="I111" s="290"/>
      <c r="J111" s="28"/>
      <c r="K111" s="28"/>
      <c r="L111" s="28"/>
    </row>
    <row r="112" spans="1:12" x14ac:dyDescent="0.2">
      <c r="B112" s="107" t="s">
        <v>702</v>
      </c>
      <c r="C112" s="115">
        <v>0.17083980063325999</v>
      </c>
      <c r="D112" s="115">
        <v>0.13225621848470701</v>
      </c>
      <c r="E112" s="115">
        <v>0.12682271642908199</v>
      </c>
      <c r="F112" s="115" t="s">
        <v>717</v>
      </c>
      <c r="G112" s="290"/>
      <c r="H112" s="290"/>
      <c r="I112" s="290"/>
      <c r="J112" s="28"/>
      <c r="K112" s="28"/>
      <c r="L112" s="28"/>
    </row>
    <row r="113" spans="2:12" x14ac:dyDescent="0.2">
      <c r="B113" s="107" t="s">
        <v>703</v>
      </c>
      <c r="C113" s="115">
        <v>0.14799283817373499</v>
      </c>
      <c r="D113" s="115">
        <v>7.3352744021678698E-2</v>
      </c>
      <c r="E113" s="115">
        <v>0.104364268895348</v>
      </c>
      <c r="F113" s="115" t="s">
        <v>717</v>
      </c>
      <c r="G113" s="290"/>
      <c r="H113" s="290"/>
      <c r="I113" s="290"/>
      <c r="J113" s="28"/>
      <c r="K113" s="28"/>
      <c r="L113" s="28"/>
    </row>
    <row r="114" spans="2:12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x14ac:dyDescent="0.2">
      <c r="B115" s="505" t="s">
        <v>719</v>
      </c>
      <c r="C115" s="505"/>
      <c r="D115" s="505"/>
      <c r="E115" s="505"/>
      <c r="F115" s="505"/>
      <c r="G115" s="109"/>
      <c r="H115" s="28"/>
      <c r="I115" s="28"/>
      <c r="J115" s="28"/>
      <c r="K115" s="28"/>
      <c r="L115" s="28"/>
    </row>
    <row r="116" spans="2:12" ht="38.25" x14ac:dyDescent="0.2">
      <c r="B116" s="112"/>
      <c r="C116" s="113" t="s">
        <v>716</v>
      </c>
      <c r="D116" s="113" t="s">
        <v>694</v>
      </c>
      <c r="E116" s="113" t="s">
        <v>695</v>
      </c>
      <c r="F116" s="113" t="s">
        <v>696</v>
      </c>
      <c r="G116" s="28"/>
      <c r="H116" s="28"/>
      <c r="I116" s="28"/>
      <c r="J116" s="28"/>
      <c r="K116" s="28"/>
      <c r="L116" s="28"/>
    </row>
    <row r="117" spans="2:12" x14ac:dyDescent="0.2">
      <c r="B117" s="107" t="s">
        <v>699</v>
      </c>
      <c r="C117" s="114">
        <v>520000</v>
      </c>
      <c r="D117" s="114">
        <v>120000</v>
      </c>
      <c r="E117" s="114">
        <v>360000</v>
      </c>
      <c r="F117" s="115" t="s">
        <v>717</v>
      </c>
      <c r="G117" s="290"/>
      <c r="H117" s="28"/>
      <c r="I117" s="28"/>
      <c r="J117" s="28"/>
      <c r="K117" s="28"/>
      <c r="L117" s="28"/>
    </row>
    <row r="118" spans="2:12" x14ac:dyDescent="0.2">
      <c r="B118" s="107" t="s">
        <v>700</v>
      </c>
      <c r="C118" s="114">
        <v>843281.83801265201</v>
      </c>
      <c r="D118" s="114">
        <v>131887.64174042299</v>
      </c>
      <c r="E118" s="114">
        <v>471814.223100528</v>
      </c>
      <c r="F118" s="115" t="s">
        <v>717</v>
      </c>
      <c r="G118" s="290"/>
      <c r="H118" s="28"/>
      <c r="I118" s="28"/>
      <c r="J118" s="28"/>
      <c r="K118" s="28"/>
      <c r="L118" s="28"/>
    </row>
    <row r="119" spans="2:12" x14ac:dyDescent="0.2">
      <c r="B119" s="107" t="s">
        <v>701</v>
      </c>
      <c r="C119" s="115">
        <v>0.226980606380914</v>
      </c>
      <c r="D119" s="115">
        <v>0.18887599865406302</v>
      </c>
      <c r="E119" s="115">
        <v>0.18387839531991401</v>
      </c>
      <c r="F119" s="115" t="s">
        <v>717</v>
      </c>
      <c r="G119" s="290"/>
      <c r="H119" s="290"/>
      <c r="I119" s="290"/>
      <c r="J119" s="28"/>
      <c r="K119" s="28"/>
      <c r="L119" s="28"/>
    </row>
    <row r="120" spans="2:12" x14ac:dyDescent="0.2">
      <c r="B120" s="107" t="s">
        <v>702</v>
      </c>
      <c r="C120" s="115">
        <v>0.17083980063325999</v>
      </c>
      <c r="D120" s="115">
        <v>0.13225621848470701</v>
      </c>
      <c r="E120" s="115">
        <v>0.12682271642908199</v>
      </c>
      <c r="F120" s="115" t="s">
        <v>717</v>
      </c>
      <c r="G120" s="290"/>
      <c r="H120" s="290"/>
      <c r="I120" s="290"/>
      <c r="J120" s="28"/>
      <c r="K120" s="28"/>
      <c r="L120" s="28"/>
    </row>
    <row r="121" spans="2:12" x14ac:dyDescent="0.2">
      <c r="B121" s="107" t="s">
        <v>703</v>
      </c>
      <c r="C121" s="115">
        <v>0.14799283817373499</v>
      </c>
      <c r="D121" s="115">
        <v>7.3352744021678698E-2</v>
      </c>
      <c r="E121" s="115">
        <v>0.104364268895348</v>
      </c>
      <c r="F121" s="115" t="s">
        <v>717</v>
      </c>
      <c r="G121" s="290"/>
      <c r="H121" s="290"/>
      <c r="I121" s="290"/>
      <c r="J121" s="28"/>
      <c r="K121" s="28"/>
      <c r="L121" s="28"/>
    </row>
    <row r="122" spans="2:12" x14ac:dyDescent="0.2">
      <c r="B122" s="109"/>
      <c r="C122" s="290"/>
      <c r="D122" s="290"/>
      <c r="E122" s="290"/>
      <c r="F122" s="290"/>
      <c r="G122" s="290"/>
      <c r="H122" s="28"/>
      <c r="I122" s="28"/>
      <c r="J122" s="28"/>
      <c r="K122" s="28"/>
      <c r="L122" s="28"/>
    </row>
    <row r="123" spans="2:12" x14ac:dyDescent="0.2">
      <c r="B123" s="112" t="s">
        <v>705</v>
      </c>
      <c r="C123" s="112"/>
      <c r="D123" s="290"/>
      <c r="E123" s="290"/>
      <c r="F123" s="290"/>
      <c r="G123" s="290"/>
      <c r="H123" s="28"/>
      <c r="I123" s="28"/>
      <c r="J123" s="28"/>
      <c r="K123" s="28"/>
      <c r="L123" s="28"/>
    </row>
    <row r="124" spans="2:12" x14ac:dyDescent="0.2">
      <c r="B124" s="116" t="s">
        <v>706</v>
      </c>
      <c r="C124" s="120">
        <v>0.10301035311894242</v>
      </c>
      <c r="D124" s="290"/>
      <c r="E124" s="290"/>
      <c r="F124" s="290"/>
      <c r="G124" s="290"/>
      <c r="H124" s="28"/>
      <c r="I124" s="28"/>
      <c r="J124" s="28"/>
      <c r="K124" s="28"/>
      <c r="L124" s="28"/>
    </row>
    <row r="125" spans="2:12" x14ac:dyDescent="0.2">
      <c r="B125" s="116" t="s">
        <v>707</v>
      </c>
      <c r="C125" s="120">
        <v>0.14616044736854997</v>
      </c>
      <c r="D125" s="290"/>
      <c r="E125" s="290"/>
      <c r="F125" s="290"/>
      <c r="G125" s="290"/>
      <c r="H125" s="28"/>
      <c r="I125" s="28"/>
      <c r="J125" s="28"/>
      <c r="K125" s="28"/>
      <c r="L125" s="28"/>
    </row>
    <row r="126" spans="2:12" x14ac:dyDescent="0.2">
      <c r="B126" s="116" t="s">
        <v>708</v>
      </c>
      <c r="C126" s="291">
        <v>1.4248999838221796</v>
      </c>
      <c r="D126" s="290"/>
      <c r="E126" s="290"/>
      <c r="F126" s="290"/>
      <c r="G126" s="290"/>
      <c r="H126" s="28"/>
      <c r="I126" s="28"/>
      <c r="J126" s="28"/>
      <c r="K126" s="28"/>
      <c r="L126" s="28"/>
    </row>
    <row r="127" spans="2:12" x14ac:dyDescent="0.2">
      <c r="B127" s="116" t="s">
        <v>709</v>
      </c>
      <c r="C127" s="291">
        <v>0.60772002831008654</v>
      </c>
      <c r="D127" s="290"/>
      <c r="E127" s="290"/>
      <c r="F127" s="290"/>
      <c r="G127" s="290"/>
      <c r="H127" s="28"/>
      <c r="I127" s="28"/>
      <c r="J127" s="28"/>
      <c r="K127" s="28"/>
      <c r="L127" s="28"/>
    </row>
    <row r="128" spans="2:12" x14ac:dyDescent="0.2">
      <c r="B128" s="116" t="s">
        <v>710</v>
      </c>
      <c r="C128" s="291">
        <v>0.24152478716367812</v>
      </c>
      <c r="D128" s="290"/>
      <c r="E128" s="290"/>
      <c r="F128" s="290"/>
      <c r="G128" s="290"/>
      <c r="H128" s="28"/>
      <c r="I128" s="28"/>
      <c r="J128" s="28"/>
      <c r="K128" s="28"/>
      <c r="L128" s="28"/>
    </row>
    <row r="129" spans="2:12" x14ac:dyDescent="0.2">
      <c r="B129" s="116" t="s">
        <v>711</v>
      </c>
      <c r="C129" s="118">
        <v>-3.2912321157551355E-2</v>
      </c>
      <c r="D129" s="290"/>
      <c r="E129" s="290"/>
      <c r="F129" s="290"/>
      <c r="G129" s="290"/>
      <c r="H129" s="28"/>
      <c r="I129" s="28"/>
      <c r="J129" s="28"/>
      <c r="K129" s="28"/>
      <c r="L129" s="28"/>
    </row>
    <row r="130" spans="2:12" x14ac:dyDescent="0.2">
      <c r="B130" s="119" t="s">
        <v>712</v>
      </c>
      <c r="C130" s="292">
        <v>7.8465563794643547E-2</v>
      </c>
      <c r="D130" s="290"/>
      <c r="E130" s="290"/>
      <c r="F130" s="290"/>
      <c r="G130" s="290"/>
      <c r="H130" s="28"/>
      <c r="I130" s="28"/>
      <c r="J130" s="28"/>
      <c r="K130" s="28"/>
      <c r="L130" s="28"/>
    </row>
    <row r="131" spans="2:12" x14ac:dyDescent="0.2">
      <c r="B131" s="107" t="s">
        <v>713</v>
      </c>
      <c r="C131" s="120">
        <v>6.8400000000000002E-2</v>
      </c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x14ac:dyDescent="0.2">
      <c r="B132" s="109"/>
      <c r="C132" s="117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x14ac:dyDescent="0.2">
      <c r="B133" s="32" t="s">
        <v>714</v>
      </c>
      <c r="C133" s="112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x14ac:dyDescent="0.2">
      <c r="B134" s="116" t="s">
        <v>715</v>
      </c>
      <c r="C134" s="121">
        <v>0.12958002609801161</v>
      </c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3.5" thickBot="1" x14ac:dyDescent="0.25"/>
    <row r="137" spans="2:12" x14ac:dyDescent="0.2">
      <c r="B137" s="52"/>
      <c r="C137" s="53"/>
      <c r="D137" s="53"/>
      <c r="E137" s="54" t="s">
        <v>749</v>
      </c>
      <c r="F137" s="55"/>
    </row>
    <row r="138" spans="2:12" x14ac:dyDescent="0.2">
      <c r="B138" s="56" t="s">
        <v>740</v>
      </c>
      <c r="C138" s="57"/>
      <c r="D138" s="57"/>
      <c r="E138" s="58"/>
      <c r="F138" s="59"/>
    </row>
    <row r="139" spans="2:12" x14ac:dyDescent="0.2">
      <c r="B139" s="60" t="s">
        <v>741</v>
      </c>
      <c r="C139" s="57"/>
      <c r="D139" s="57"/>
      <c r="E139" s="58"/>
      <c r="F139" s="59"/>
    </row>
    <row r="140" spans="2:12" x14ac:dyDescent="0.2">
      <c r="B140" s="61" t="s">
        <v>750</v>
      </c>
      <c r="C140" s="57"/>
      <c r="D140" s="57"/>
      <c r="E140" s="58"/>
      <c r="F140" s="59"/>
    </row>
    <row r="141" spans="2:12" x14ac:dyDescent="0.2">
      <c r="B141" s="61" t="s">
        <v>751</v>
      </c>
      <c r="C141" s="57"/>
      <c r="D141" s="57"/>
      <c r="E141" s="58"/>
      <c r="F141" s="59"/>
    </row>
    <row r="142" spans="2:12" x14ac:dyDescent="0.2">
      <c r="B142" s="61"/>
      <c r="C142" s="57"/>
      <c r="D142" s="57"/>
      <c r="E142" s="58"/>
      <c r="F142" s="59"/>
    </row>
    <row r="143" spans="2:12" x14ac:dyDescent="0.2">
      <c r="B143" s="61"/>
      <c r="C143" s="57"/>
      <c r="D143" s="57"/>
      <c r="E143" s="58"/>
      <c r="F143" s="59"/>
    </row>
    <row r="144" spans="2:12" x14ac:dyDescent="0.2">
      <c r="B144" s="61"/>
      <c r="C144" s="57"/>
      <c r="D144" s="57"/>
      <c r="E144" s="58"/>
      <c r="F144" s="59"/>
    </row>
    <row r="145" spans="2:6" x14ac:dyDescent="0.2">
      <c r="B145" s="62"/>
      <c r="C145" s="57"/>
      <c r="D145" s="57"/>
      <c r="E145" s="58"/>
      <c r="F145" s="59"/>
    </row>
    <row r="146" spans="2:6" ht="13.5" thickBot="1" x14ac:dyDescent="0.25">
      <c r="B146" s="63" t="s">
        <v>743</v>
      </c>
      <c r="C146" s="64"/>
      <c r="D146" s="64"/>
      <c r="E146" s="65"/>
      <c r="F146" s="66"/>
    </row>
    <row r="147" spans="2:6" ht="13.5" thickBot="1" x14ac:dyDescent="0.25"/>
    <row r="148" spans="2:6" x14ac:dyDescent="0.2">
      <c r="B148" s="67" t="s">
        <v>744</v>
      </c>
    </row>
    <row r="149" spans="2:6" x14ac:dyDescent="0.2">
      <c r="B149" s="68" t="s">
        <v>745</v>
      </c>
    </row>
    <row r="150" spans="2:6" x14ac:dyDescent="0.2">
      <c r="B150" s="69"/>
    </row>
    <row r="151" spans="2:6" x14ac:dyDescent="0.2">
      <c r="B151" s="69"/>
    </row>
    <row r="152" spans="2:6" x14ac:dyDescent="0.2">
      <c r="B152" s="69"/>
    </row>
    <row r="153" spans="2:6" x14ac:dyDescent="0.2">
      <c r="B153" s="69"/>
    </row>
    <row r="154" spans="2:6" x14ac:dyDescent="0.2">
      <c r="B154" s="69"/>
    </row>
    <row r="155" spans="2:6" x14ac:dyDescent="0.2">
      <c r="B155" s="69"/>
    </row>
    <row r="156" spans="2:6" x14ac:dyDescent="0.2">
      <c r="B156" s="69"/>
    </row>
    <row r="157" spans="2:6" x14ac:dyDescent="0.2">
      <c r="B157" s="69"/>
    </row>
    <row r="158" spans="2:6" x14ac:dyDescent="0.2">
      <c r="B158" s="69"/>
    </row>
    <row r="159" spans="2:6" x14ac:dyDescent="0.2">
      <c r="B159" s="69"/>
    </row>
    <row r="160" spans="2:6" x14ac:dyDescent="0.2">
      <c r="B160" s="69"/>
    </row>
    <row r="161" spans="2:2" ht="13.5" thickBot="1" x14ac:dyDescent="0.25">
      <c r="B161" s="70"/>
    </row>
  </sheetData>
  <mergeCells count="10">
    <mergeCell ref="B1:F1"/>
    <mergeCell ref="B98:J98"/>
    <mergeCell ref="G99:J99"/>
    <mergeCell ref="B99:B100"/>
    <mergeCell ref="C99:D99"/>
    <mergeCell ref="B107:F107"/>
    <mergeCell ref="B115:F115"/>
    <mergeCell ref="B60:D60"/>
    <mergeCell ref="B64:B65"/>
    <mergeCell ref="C64:C6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28"/>
  <sheetViews>
    <sheetView zoomScaleNormal="100" workbookViewId="0"/>
  </sheetViews>
  <sheetFormatPr defaultRowHeight="12.75" x14ac:dyDescent="0.2"/>
  <cols>
    <col min="1" max="1" width="3.28515625" style="47" customWidth="1"/>
    <col min="2" max="2" width="59.140625" style="47" customWidth="1"/>
    <col min="3" max="3" width="16.7109375" style="47" customWidth="1"/>
    <col min="4" max="4" width="21.7109375" style="47" customWidth="1"/>
    <col min="5" max="5" width="16.7109375" style="47" customWidth="1"/>
    <col min="6" max="6" width="21.85546875" style="47" customWidth="1"/>
    <col min="7" max="7" width="15.28515625" style="47" customWidth="1"/>
    <col min="8" max="8" width="11.5703125" style="47" customWidth="1"/>
    <col min="9" max="9" width="12.28515625" style="47" customWidth="1"/>
    <col min="10" max="10" width="10.85546875" style="47" customWidth="1"/>
    <col min="11" max="16384" width="9.140625" style="47"/>
  </cols>
  <sheetData>
    <row r="1" spans="1:10" ht="15.95" customHeight="1" x14ac:dyDescent="0.2">
      <c r="A1" s="197"/>
      <c r="B1" s="553" t="s">
        <v>665</v>
      </c>
      <c r="C1" s="554"/>
      <c r="D1" s="554"/>
      <c r="E1" s="554"/>
      <c r="F1" s="197"/>
      <c r="G1" s="197"/>
      <c r="H1" s="197"/>
      <c r="I1" s="197"/>
      <c r="J1" s="197"/>
    </row>
    <row r="2" spans="1:10" ht="12.95" customHeight="1" x14ac:dyDescent="0.2">
      <c r="A2" s="197"/>
      <c r="B2" s="198"/>
      <c r="C2" s="197"/>
      <c r="D2" s="197"/>
      <c r="E2" s="197"/>
      <c r="F2" s="197"/>
      <c r="G2" s="197"/>
      <c r="H2" s="197"/>
      <c r="I2" s="197"/>
      <c r="J2" s="197"/>
    </row>
    <row r="3" spans="1:10" ht="12.95" customHeight="1" thickBot="1" x14ac:dyDescent="0.25">
      <c r="A3" s="199"/>
      <c r="B3" s="90" t="s">
        <v>8</v>
      </c>
      <c r="C3" s="197"/>
      <c r="D3" s="197"/>
      <c r="E3" s="197"/>
      <c r="F3" s="197"/>
      <c r="G3" s="197"/>
      <c r="H3" s="197"/>
      <c r="I3" s="197"/>
      <c r="J3" s="197"/>
    </row>
    <row r="4" spans="1:10" ht="27.95" customHeight="1" x14ac:dyDescent="0.2">
      <c r="A4" s="197"/>
      <c r="B4" s="200" t="s">
        <v>9</v>
      </c>
      <c r="C4" s="201" t="s">
        <v>10</v>
      </c>
      <c r="D4" s="202" t="s">
        <v>11</v>
      </c>
      <c r="E4" s="202" t="s">
        <v>12</v>
      </c>
      <c r="F4" s="202" t="s">
        <v>13</v>
      </c>
      <c r="G4" s="202" t="s">
        <v>14</v>
      </c>
      <c r="H4" s="202" t="s">
        <v>15</v>
      </c>
      <c r="I4" s="203" t="s">
        <v>16</v>
      </c>
      <c r="J4" s="186" t="s">
        <v>17</v>
      </c>
    </row>
    <row r="5" spans="1:10" ht="12.95" customHeight="1" x14ac:dyDescent="0.2">
      <c r="A5" s="197"/>
      <c r="B5" s="204" t="s">
        <v>18</v>
      </c>
      <c r="C5" s="205"/>
      <c r="D5" s="205"/>
      <c r="E5" s="205"/>
      <c r="F5" s="205"/>
      <c r="G5" s="205"/>
      <c r="H5" s="187"/>
      <c r="I5" s="188"/>
      <c r="J5" s="197"/>
    </row>
    <row r="6" spans="1:10" ht="12.95" customHeight="1" x14ac:dyDescent="0.2">
      <c r="A6" s="197"/>
      <c r="B6" s="204" t="s">
        <v>19</v>
      </c>
      <c r="C6" s="205"/>
      <c r="D6" s="205"/>
      <c r="E6" s="205"/>
      <c r="F6" s="197"/>
      <c r="G6" s="187"/>
      <c r="H6" s="187"/>
      <c r="I6" s="188"/>
      <c r="J6" s="197"/>
    </row>
    <row r="7" spans="1:10" ht="12.95" customHeight="1" x14ac:dyDescent="0.2">
      <c r="A7" s="206"/>
      <c r="B7" s="207" t="s">
        <v>47</v>
      </c>
      <c r="C7" s="205" t="s">
        <v>48</v>
      </c>
      <c r="D7" s="205" t="s">
        <v>49</v>
      </c>
      <c r="E7" s="208">
        <v>1624893</v>
      </c>
      <c r="F7" s="209">
        <v>3284.72</v>
      </c>
      <c r="G7" s="210">
        <v>2.0500000000000001E-2</v>
      </c>
      <c r="H7" s="187"/>
      <c r="I7" s="188"/>
      <c r="J7" s="197"/>
    </row>
    <row r="8" spans="1:10" ht="12.95" customHeight="1" x14ac:dyDescent="0.2">
      <c r="A8" s="206"/>
      <c r="B8" s="207" t="s">
        <v>413</v>
      </c>
      <c r="C8" s="205" t="s">
        <v>414</v>
      </c>
      <c r="D8" s="205" t="s">
        <v>53</v>
      </c>
      <c r="E8" s="208">
        <v>61439</v>
      </c>
      <c r="F8" s="209">
        <v>3264.9</v>
      </c>
      <c r="G8" s="210">
        <v>2.0400000000000001E-2</v>
      </c>
      <c r="H8" s="187"/>
      <c r="I8" s="188"/>
      <c r="J8" s="197"/>
    </row>
    <row r="9" spans="1:10" ht="12.95" customHeight="1" x14ac:dyDescent="0.2">
      <c r="A9" s="206"/>
      <c r="B9" s="207" t="s">
        <v>40</v>
      </c>
      <c r="C9" s="205" t="s">
        <v>41</v>
      </c>
      <c r="D9" s="205" t="s">
        <v>42</v>
      </c>
      <c r="E9" s="208">
        <v>993030</v>
      </c>
      <c r="F9" s="209">
        <v>3120.6</v>
      </c>
      <c r="G9" s="210">
        <v>1.95E-2</v>
      </c>
      <c r="H9" s="187"/>
      <c r="I9" s="188"/>
      <c r="J9" s="197"/>
    </row>
    <row r="10" spans="1:10" ht="12.95" customHeight="1" x14ac:dyDescent="0.2">
      <c r="A10" s="206"/>
      <c r="B10" s="207" t="s">
        <v>29</v>
      </c>
      <c r="C10" s="205" t="s">
        <v>30</v>
      </c>
      <c r="D10" s="205" t="s">
        <v>31</v>
      </c>
      <c r="E10" s="208">
        <v>626420</v>
      </c>
      <c r="F10" s="209">
        <v>2683.58</v>
      </c>
      <c r="G10" s="210">
        <v>1.6799999999999999E-2</v>
      </c>
      <c r="H10" s="187"/>
      <c r="I10" s="188"/>
      <c r="J10" s="197"/>
    </row>
    <row r="11" spans="1:10" ht="12.95" customHeight="1" x14ac:dyDescent="0.2">
      <c r="A11" s="206"/>
      <c r="B11" s="207" t="s">
        <v>415</v>
      </c>
      <c r="C11" s="205" t="s">
        <v>416</v>
      </c>
      <c r="D11" s="205" t="s">
        <v>417</v>
      </c>
      <c r="E11" s="208">
        <v>1089812</v>
      </c>
      <c r="F11" s="209">
        <v>2175.2600000000002</v>
      </c>
      <c r="G11" s="210">
        <v>1.3599999999999999E-2</v>
      </c>
      <c r="H11" s="187"/>
      <c r="I11" s="188"/>
      <c r="J11" s="197"/>
    </row>
    <row r="12" spans="1:10" ht="12.95" customHeight="1" x14ac:dyDescent="0.2">
      <c r="A12" s="206"/>
      <c r="B12" s="207" t="s">
        <v>59</v>
      </c>
      <c r="C12" s="205" t="s">
        <v>60</v>
      </c>
      <c r="D12" s="205" t="s">
        <v>61</v>
      </c>
      <c r="E12" s="208">
        <v>1350000</v>
      </c>
      <c r="F12" s="209">
        <v>2081.6999999999998</v>
      </c>
      <c r="G12" s="210">
        <v>1.2999999999999999E-2</v>
      </c>
      <c r="H12" s="187"/>
      <c r="I12" s="188"/>
      <c r="J12" s="197"/>
    </row>
    <row r="13" spans="1:10" ht="12.95" customHeight="1" x14ac:dyDescent="0.2">
      <c r="A13" s="206"/>
      <c r="B13" s="207"/>
      <c r="C13" s="205"/>
      <c r="D13" s="205"/>
      <c r="E13" s="208"/>
      <c r="F13" s="209"/>
      <c r="G13" s="210"/>
      <c r="H13" s="187"/>
      <c r="I13" s="188"/>
      <c r="J13" s="197"/>
    </row>
    <row r="14" spans="1:10" ht="12.95" customHeight="1" x14ac:dyDescent="0.2">
      <c r="A14" s="206"/>
      <c r="B14" s="6" t="s">
        <v>666</v>
      </c>
      <c r="C14" s="205"/>
      <c r="D14" s="205"/>
      <c r="E14" s="208"/>
      <c r="F14" s="209"/>
      <c r="G14" s="210"/>
      <c r="H14" s="187"/>
      <c r="I14" s="188"/>
      <c r="J14" s="197"/>
    </row>
    <row r="15" spans="1:10" ht="12.95" customHeight="1" x14ac:dyDescent="0.2">
      <c r="A15" s="206"/>
      <c r="B15" s="207" t="s">
        <v>115</v>
      </c>
      <c r="C15" s="205" t="s">
        <v>116</v>
      </c>
      <c r="D15" s="205" t="s">
        <v>53</v>
      </c>
      <c r="E15" s="208">
        <v>149625</v>
      </c>
      <c r="F15" s="209">
        <v>940.62</v>
      </c>
      <c r="G15" s="210">
        <v>5.8999999999999999E-3</v>
      </c>
      <c r="H15" s="187"/>
      <c r="I15" s="188"/>
      <c r="J15" s="197"/>
    </row>
    <row r="16" spans="1:10" ht="12.95" customHeight="1" x14ac:dyDescent="0.2">
      <c r="A16" s="206"/>
      <c r="B16" s="207" t="s">
        <v>44</v>
      </c>
      <c r="C16" s="205" t="s">
        <v>45</v>
      </c>
      <c r="D16" s="205" t="s">
        <v>23</v>
      </c>
      <c r="E16" s="208">
        <v>94500</v>
      </c>
      <c r="F16" s="209">
        <v>865.01</v>
      </c>
      <c r="G16" s="210">
        <v>5.4000000000000003E-3</v>
      </c>
      <c r="H16" s="187"/>
      <c r="I16" s="188"/>
      <c r="J16" s="197"/>
    </row>
    <row r="17" spans="1:10" ht="12.95" customHeight="1" x14ac:dyDescent="0.2">
      <c r="A17" s="206"/>
      <c r="B17" s="207" t="s">
        <v>113</v>
      </c>
      <c r="C17" s="205" t="s">
        <v>114</v>
      </c>
      <c r="D17" s="205" t="s">
        <v>38</v>
      </c>
      <c r="E17" s="208">
        <v>13200</v>
      </c>
      <c r="F17" s="209">
        <v>149.58000000000001</v>
      </c>
      <c r="G17" s="210">
        <v>8.9999999999999998E-4</v>
      </c>
      <c r="H17" s="187"/>
      <c r="I17" s="188"/>
      <c r="J17" s="197"/>
    </row>
    <row r="18" spans="1:10" ht="25.5" customHeight="1" x14ac:dyDescent="0.2">
      <c r="A18" s="206"/>
      <c r="B18" s="207" t="s">
        <v>418</v>
      </c>
      <c r="C18" s="205" t="s">
        <v>419</v>
      </c>
      <c r="D18" s="205" t="s">
        <v>420</v>
      </c>
      <c r="E18" s="208">
        <v>75000</v>
      </c>
      <c r="F18" s="209">
        <v>125.78</v>
      </c>
      <c r="G18" s="210">
        <v>8.0000000000000004E-4</v>
      </c>
      <c r="H18" s="187"/>
      <c r="I18" s="188"/>
      <c r="J18" s="197"/>
    </row>
    <row r="19" spans="1:10" ht="12.95" customHeight="1" x14ac:dyDescent="0.2">
      <c r="A19" s="197"/>
      <c r="B19" s="204" t="s">
        <v>134</v>
      </c>
      <c r="C19" s="205"/>
      <c r="D19" s="205"/>
      <c r="E19" s="205"/>
      <c r="F19" s="212">
        <v>18691.75</v>
      </c>
      <c r="G19" s="213">
        <v>0.1168</v>
      </c>
      <c r="H19" s="214"/>
      <c r="I19" s="215"/>
      <c r="J19" s="197"/>
    </row>
    <row r="20" spans="1:10" ht="12.95" customHeight="1" x14ac:dyDescent="0.2">
      <c r="A20" s="197"/>
      <c r="B20" s="216" t="s">
        <v>135</v>
      </c>
      <c r="C20" s="217"/>
      <c r="D20" s="217"/>
      <c r="E20" s="217"/>
      <c r="F20" s="214" t="s">
        <v>136</v>
      </c>
      <c r="G20" s="214" t="s">
        <v>136</v>
      </c>
      <c r="H20" s="214"/>
      <c r="I20" s="215"/>
      <c r="J20" s="197"/>
    </row>
    <row r="21" spans="1:10" ht="12.95" customHeight="1" x14ac:dyDescent="0.2">
      <c r="A21" s="197"/>
      <c r="B21" s="216" t="s">
        <v>134</v>
      </c>
      <c r="C21" s="217"/>
      <c r="D21" s="217"/>
      <c r="E21" s="217"/>
      <c r="F21" s="214" t="s">
        <v>136</v>
      </c>
      <c r="G21" s="214" t="s">
        <v>136</v>
      </c>
      <c r="H21" s="214"/>
      <c r="I21" s="215"/>
      <c r="J21" s="197"/>
    </row>
    <row r="22" spans="1:10" ht="12.95" customHeight="1" x14ac:dyDescent="0.2">
      <c r="A22" s="197"/>
      <c r="B22" s="293" t="s">
        <v>421</v>
      </c>
      <c r="C22" s="294"/>
      <c r="D22" s="295"/>
      <c r="E22" s="218"/>
      <c r="F22" s="296"/>
      <c r="G22" s="214"/>
      <c r="H22" s="214"/>
      <c r="I22" s="215"/>
      <c r="J22" s="197"/>
    </row>
    <row r="23" spans="1:10" ht="12.95" customHeight="1" x14ac:dyDescent="0.2">
      <c r="A23" s="197"/>
      <c r="B23" s="297" t="s">
        <v>422</v>
      </c>
      <c r="C23" s="205" t="s">
        <v>423</v>
      </c>
      <c r="D23" s="205" t="s">
        <v>424</v>
      </c>
      <c r="E23" s="208">
        <v>2584141</v>
      </c>
      <c r="F23" s="209">
        <v>6287.9902953000001</v>
      </c>
      <c r="G23" s="210">
        <v>3.9254362353980783E-2</v>
      </c>
      <c r="H23" s="214"/>
      <c r="I23" s="215"/>
      <c r="J23" s="197"/>
    </row>
    <row r="24" spans="1:10" ht="12.95" customHeight="1" x14ac:dyDescent="0.2">
      <c r="A24" s="197"/>
      <c r="B24" s="297" t="s">
        <v>425</v>
      </c>
      <c r="C24" s="205" t="s">
        <v>426</v>
      </c>
      <c r="D24" s="205" t="s">
        <v>424</v>
      </c>
      <c r="E24" s="208">
        <v>1536079</v>
      </c>
      <c r="F24" s="209">
        <v>4787.3438114</v>
      </c>
      <c r="G24" s="210">
        <v>2.9886198906230531E-2</v>
      </c>
      <c r="H24" s="214"/>
      <c r="I24" s="215"/>
      <c r="J24" s="197"/>
    </row>
    <row r="25" spans="1:10" ht="12.95" customHeight="1" x14ac:dyDescent="0.2">
      <c r="A25" s="197"/>
      <c r="B25" s="297" t="s">
        <v>427</v>
      </c>
      <c r="C25" s="205" t="s">
        <v>428</v>
      </c>
      <c r="D25" s="205" t="s">
        <v>424</v>
      </c>
      <c r="E25" s="208">
        <v>493139</v>
      </c>
      <c r="F25" s="209">
        <v>1524.4405907</v>
      </c>
      <c r="G25" s="210">
        <v>9.5167041493659458E-3</v>
      </c>
      <c r="H25" s="214"/>
      <c r="I25" s="215"/>
      <c r="J25" s="197"/>
    </row>
    <row r="26" spans="1:10" ht="12.95" customHeight="1" x14ac:dyDescent="0.2">
      <c r="A26" s="197"/>
      <c r="B26" s="216" t="s">
        <v>134</v>
      </c>
      <c r="C26" s="217"/>
      <c r="D26" s="217"/>
      <c r="E26" s="218"/>
      <c r="F26" s="212">
        <f>SUM(F23:F25)</f>
        <v>12599.7746974</v>
      </c>
      <c r="G26" s="213">
        <f>SUM(G23:G25)</f>
        <v>7.8657265409577265E-2</v>
      </c>
      <c r="H26" s="214"/>
      <c r="I26" s="215"/>
      <c r="J26" s="197"/>
    </row>
    <row r="27" spans="1:10" ht="12.95" customHeight="1" x14ac:dyDescent="0.2">
      <c r="A27" s="197"/>
      <c r="B27" s="216" t="s">
        <v>137</v>
      </c>
      <c r="C27" s="218"/>
      <c r="D27" s="217"/>
      <c r="E27" s="218"/>
      <c r="F27" s="212">
        <v>31291.5246974</v>
      </c>
      <c r="G27" s="213">
        <v>0.19545726540957725</v>
      </c>
      <c r="H27" s="214"/>
      <c r="I27" s="215"/>
      <c r="J27" s="197"/>
    </row>
    <row r="28" spans="1:10" ht="12.95" customHeight="1" x14ac:dyDescent="0.2">
      <c r="A28" s="197"/>
      <c r="B28" s="204" t="s">
        <v>310</v>
      </c>
      <c r="C28" s="205"/>
      <c r="D28" s="205"/>
      <c r="E28" s="205"/>
      <c r="F28" s="205"/>
      <c r="G28" s="205"/>
      <c r="H28" s="187"/>
      <c r="I28" s="188"/>
      <c r="J28" s="197"/>
    </row>
    <row r="29" spans="1:10" ht="12.95" customHeight="1" x14ac:dyDescent="0.2">
      <c r="A29" s="197"/>
      <c r="B29" s="204" t="s">
        <v>311</v>
      </c>
      <c r="C29" s="205"/>
      <c r="D29" s="205"/>
      <c r="E29" s="205"/>
      <c r="F29" s="197"/>
      <c r="G29" s="187"/>
      <c r="H29" s="187"/>
      <c r="I29" s="188"/>
      <c r="J29" s="197"/>
    </row>
    <row r="30" spans="1:10" ht="12.95" customHeight="1" x14ac:dyDescent="0.2">
      <c r="A30" s="206"/>
      <c r="B30" s="207" t="s">
        <v>431</v>
      </c>
      <c r="C30" s="205" t="s">
        <v>432</v>
      </c>
      <c r="D30" s="205" t="s">
        <v>176</v>
      </c>
      <c r="E30" s="208">
        <v>3500000</v>
      </c>
      <c r="F30" s="209">
        <v>3561.3</v>
      </c>
      <c r="G30" s="210">
        <v>2.2200000000000001E-2</v>
      </c>
      <c r="H30" s="211">
        <v>7.8051000000000009E-2</v>
      </c>
      <c r="I30" s="188"/>
      <c r="J30" s="197"/>
    </row>
    <row r="31" spans="1:10" ht="12.95" customHeight="1" x14ac:dyDescent="0.2">
      <c r="A31" s="206"/>
      <c r="B31" s="207" t="s">
        <v>433</v>
      </c>
      <c r="C31" s="205" t="s">
        <v>434</v>
      </c>
      <c r="D31" s="205" t="s">
        <v>176</v>
      </c>
      <c r="E31" s="208">
        <v>3500000</v>
      </c>
      <c r="F31" s="209">
        <v>3523.63</v>
      </c>
      <c r="G31" s="210">
        <v>2.1999999999999999E-2</v>
      </c>
      <c r="H31" s="211">
        <v>7.8413999999999998E-2</v>
      </c>
      <c r="I31" s="188"/>
      <c r="J31" s="197"/>
    </row>
    <row r="32" spans="1:10" ht="12.95" customHeight="1" x14ac:dyDescent="0.2">
      <c r="A32" s="206"/>
      <c r="B32" s="207" t="s">
        <v>435</v>
      </c>
      <c r="C32" s="205" t="s">
        <v>436</v>
      </c>
      <c r="D32" s="205" t="s">
        <v>176</v>
      </c>
      <c r="E32" s="208">
        <v>3500000</v>
      </c>
      <c r="F32" s="209">
        <v>3512.01</v>
      </c>
      <c r="G32" s="210">
        <v>2.1899999999999999E-2</v>
      </c>
      <c r="H32" s="211">
        <v>7.8413999999999998E-2</v>
      </c>
      <c r="I32" s="188"/>
      <c r="J32" s="197"/>
    </row>
    <row r="33" spans="1:10" ht="12.95" customHeight="1" x14ac:dyDescent="0.2">
      <c r="A33" s="206"/>
      <c r="B33" s="207" t="s">
        <v>437</v>
      </c>
      <c r="C33" s="205" t="s">
        <v>438</v>
      </c>
      <c r="D33" s="205" t="s">
        <v>176</v>
      </c>
      <c r="E33" s="208">
        <v>3500000</v>
      </c>
      <c r="F33" s="209">
        <v>3501.07</v>
      </c>
      <c r="G33" s="210">
        <v>2.1899999999999999E-2</v>
      </c>
      <c r="H33" s="211">
        <v>7.8413999999999998E-2</v>
      </c>
      <c r="I33" s="188"/>
      <c r="J33" s="197"/>
    </row>
    <row r="34" spans="1:10" ht="12.95" customHeight="1" x14ac:dyDescent="0.2">
      <c r="A34" s="206"/>
      <c r="B34" s="207" t="s">
        <v>439</v>
      </c>
      <c r="C34" s="205" t="s">
        <v>440</v>
      </c>
      <c r="D34" s="205" t="s">
        <v>176</v>
      </c>
      <c r="E34" s="208">
        <v>3000000</v>
      </c>
      <c r="F34" s="209">
        <v>3087.04</v>
      </c>
      <c r="G34" s="210">
        <v>1.9300000000000001E-2</v>
      </c>
      <c r="H34" s="211">
        <v>7.8154000000000001E-2</v>
      </c>
      <c r="I34" s="188"/>
      <c r="J34" s="197"/>
    </row>
    <row r="35" spans="1:10" ht="12.95" customHeight="1" x14ac:dyDescent="0.2">
      <c r="A35" s="206"/>
      <c r="B35" s="207" t="s">
        <v>441</v>
      </c>
      <c r="C35" s="205" t="s">
        <v>442</v>
      </c>
      <c r="D35" s="205" t="s">
        <v>176</v>
      </c>
      <c r="E35" s="208">
        <v>3000000</v>
      </c>
      <c r="F35" s="209">
        <v>3086.01</v>
      </c>
      <c r="G35" s="210">
        <v>1.9300000000000001E-2</v>
      </c>
      <c r="H35" s="211">
        <v>7.8154000000000001E-2</v>
      </c>
      <c r="I35" s="188"/>
      <c r="J35" s="197"/>
    </row>
    <row r="36" spans="1:10" ht="12.95" customHeight="1" x14ac:dyDescent="0.2">
      <c r="A36" s="206"/>
      <c r="B36" s="207" t="s">
        <v>443</v>
      </c>
      <c r="C36" s="205" t="s">
        <v>444</v>
      </c>
      <c r="D36" s="205" t="s">
        <v>176</v>
      </c>
      <c r="E36" s="208">
        <v>3000000</v>
      </c>
      <c r="F36" s="209">
        <v>3013.8</v>
      </c>
      <c r="G36" s="210">
        <v>1.8800000000000001E-2</v>
      </c>
      <c r="H36" s="211">
        <v>7.8413999999999998E-2</v>
      </c>
      <c r="I36" s="188"/>
      <c r="J36" s="197"/>
    </row>
    <row r="37" spans="1:10" ht="12.95" customHeight="1" x14ac:dyDescent="0.2">
      <c r="A37" s="206"/>
      <c r="B37" s="207" t="s">
        <v>445</v>
      </c>
      <c r="C37" s="205" t="s">
        <v>446</v>
      </c>
      <c r="D37" s="205" t="s">
        <v>176</v>
      </c>
      <c r="E37" s="208">
        <v>3000000</v>
      </c>
      <c r="F37" s="209">
        <v>2996.21</v>
      </c>
      <c r="G37" s="210">
        <v>1.8700000000000001E-2</v>
      </c>
      <c r="H37" s="211">
        <v>7.8505000000000005E-2</v>
      </c>
      <c r="I37" s="188"/>
      <c r="J37" s="197"/>
    </row>
    <row r="38" spans="1:10" ht="12.95" customHeight="1" x14ac:dyDescent="0.2">
      <c r="A38" s="206"/>
      <c r="B38" s="207" t="s">
        <v>447</v>
      </c>
      <c r="C38" s="205" t="s">
        <v>448</v>
      </c>
      <c r="D38" s="205" t="s">
        <v>176</v>
      </c>
      <c r="E38" s="208">
        <v>2500000</v>
      </c>
      <c r="F38" s="209">
        <v>2592.35</v>
      </c>
      <c r="G38" s="210">
        <v>1.6199999999999999E-2</v>
      </c>
      <c r="H38" s="211">
        <v>7.8151999999999999E-2</v>
      </c>
      <c r="I38" s="188"/>
      <c r="J38" s="197"/>
    </row>
    <row r="39" spans="1:10" ht="12.95" customHeight="1" x14ac:dyDescent="0.2">
      <c r="A39" s="206"/>
      <c r="B39" s="207" t="s">
        <v>449</v>
      </c>
      <c r="C39" s="205" t="s">
        <v>450</v>
      </c>
      <c r="D39" s="205" t="s">
        <v>176</v>
      </c>
      <c r="E39" s="208">
        <v>2500000</v>
      </c>
      <c r="F39" s="209">
        <v>2553.0700000000002</v>
      </c>
      <c r="G39" s="210">
        <v>1.5900000000000001E-2</v>
      </c>
      <c r="H39" s="211">
        <v>7.8154000000000001E-2</v>
      </c>
      <c r="I39" s="188"/>
      <c r="J39" s="197"/>
    </row>
    <row r="40" spans="1:10" ht="12.95" customHeight="1" x14ac:dyDescent="0.2">
      <c r="A40" s="206"/>
      <c r="B40" s="207" t="s">
        <v>451</v>
      </c>
      <c r="C40" s="205" t="s">
        <v>452</v>
      </c>
      <c r="D40" s="205" t="s">
        <v>176</v>
      </c>
      <c r="E40" s="208">
        <v>2500000</v>
      </c>
      <c r="F40" s="209">
        <v>2542.61</v>
      </c>
      <c r="G40" s="210">
        <v>1.5900000000000001E-2</v>
      </c>
      <c r="H40" s="211">
        <v>7.8541E-2</v>
      </c>
      <c r="I40" s="188"/>
      <c r="J40" s="197"/>
    </row>
    <row r="41" spans="1:10" ht="12.95" customHeight="1" x14ac:dyDescent="0.2">
      <c r="A41" s="206"/>
      <c r="B41" s="207" t="s">
        <v>453</v>
      </c>
      <c r="C41" s="205" t="s">
        <v>454</v>
      </c>
      <c r="D41" s="205" t="s">
        <v>176</v>
      </c>
      <c r="E41" s="208">
        <v>2500000</v>
      </c>
      <c r="F41" s="209">
        <v>2529.19</v>
      </c>
      <c r="G41" s="210">
        <v>1.5800000000000002E-2</v>
      </c>
      <c r="H41" s="211">
        <v>7.8306000000000001E-2</v>
      </c>
      <c r="I41" s="188"/>
      <c r="J41" s="197"/>
    </row>
    <row r="42" spans="1:10" ht="12.95" customHeight="1" x14ac:dyDescent="0.2">
      <c r="A42" s="206"/>
      <c r="B42" s="207" t="s">
        <v>455</v>
      </c>
      <c r="C42" s="205" t="s">
        <v>456</v>
      </c>
      <c r="D42" s="205" t="s">
        <v>176</v>
      </c>
      <c r="E42" s="208">
        <v>2500000</v>
      </c>
      <c r="F42" s="209">
        <v>2520.9499999999998</v>
      </c>
      <c r="G42" s="210">
        <v>1.5699999999999999E-2</v>
      </c>
      <c r="H42" s="211">
        <v>7.8413999999999998E-2</v>
      </c>
      <c r="I42" s="188"/>
      <c r="J42" s="197"/>
    </row>
    <row r="43" spans="1:10" ht="12.95" customHeight="1" x14ac:dyDescent="0.2">
      <c r="A43" s="206"/>
      <c r="B43" s="207" t="s">
        <v>457</v>
      </c>
      <c r="C43" s="205" t="s">
        <v>458</v>
      </c>
      <c r="D43" s="205" t="s">
        <v>176</v>
      </c>
      <c r="E43" s="208">
        <v>2500000</v>
      </c>
      <c r="F43" s="209">
        <v>2519.87</v>
      </c>
      <c r="G43" s="210">
        <v>1.5699999999999999E-2</v>
      </c>
      <c r="H43" s="211">
        <v>7.8390000000000001E-2</v>
      </c>
      <c r="I43" s="188"/>
      <c r="J43" s="197"/>
    </row>
    <row r="44" spans="1:10" ht="12.95" customHeight="1" x14ac:dyDescent="0.2">
      <c r="A44" s="206"/>
      <c r="B44" s="207" t="s">
        <v>459</v>
      </c>
      <c r="C44" s="205" t="s">
        <v>460</v>
      </c>
      <c r="D44" s="205" t="s">
        <v>176</v>
      </c>
      <c r="E44" s="208">
        <v>2500000</v>
      </c>
      <c r="F44" s="209">
        <v>2499.2800000000002</v>
      </c>
      <c r="G44" s="210">
        <v>1.5599999999999999E-2</v>
      </c>
      <c r="H44" s="211">
        <v>7.8518000000000004E-2</v>
      </c>
      <c r="I44" s="188"/>
      <c r="J44" s="197"/>
    </row>
    <row r="45" spans="1:10" ht="12.95" customHeight="1" x14ac:dyDescent="0.2">
      <c r="A45" s="206"/>
      <c r="B45" s="207" t="s">
        <v>461</v>
      </c>
      <c r="C45" s="205" t="s">
        <v>462</v>
      </c>
      <c r="D45" s="205" t="s">
        <v>176</v>
      </c>
      <c r="E45" s="208">
        <v>2500000</v>
      </c>
      <c r="F45" s="209">
        <v>2499.16</v>
      </c>
      <c r="G45" s="210">
        <v>1.5599999999999999E-2</v>
      </c>
      <c r="H45" s="211">
        <v>7.8518000000000004E-2</v>
      </c>
      <c r="I45" s="188"/>
      <c r="J45" s="197"/>
    </row>
    <row r="46" spans="1:10" ht="12.95" customHeight="1" x14ac:dyDescent="0.2">
      <c r="A46" s="206"/>
      <c r="B46" s="207" t="s">
        <v>463</v>
      </c>
      <c r="C46" s="205" t="s">
        <v>464</v>
      </c>
      <c r="D46" s="205" t="s">
        <v>176</v>
      </c>
      <c r="E46" s="208">
        <v>2500000</v>
      </c>
      <c r="F46" s="209">
        <v>2455</v>
      </c>
      <c r="G46" s="210">
        <v>1.5299999999999999E-2</v>
      </c>
      <c r="H46" s="211">
        <v>7.7917E-2</v>
      </c>
      <c r="I46" s="188"/>
      <c r="J46" s="197"/>
    </row>
    <row r="47" spans="1:10" ht="12.95" customHeight="1" x14ac:dyDescent="0.2">
      <c r="A47" s="206"/>
      <c r="B47" s="207" t="s">
        <v>465</v>
      </c>
      <c r="C47" s="205" t="s">
        <v>466</v>
      </c>
      <c r="D47" s="205" t="s">
        <v>176</v>
      </c>
      <c r="E47" s="208">
        <v>2000000</v>
      </c>
      <c r="F47" s="209">
        <v>2046.67</v>
      </c>
      <c r="G47" s="210">
        <v>1.2800000000000001E-2</v>
      </c>
      <c r="H47" s="211">
        <v>7.8718999999999997E-2</v>
      </c>
      <c r="I47" s="188"/>
      <c r="J47" s="197"/>
    </row>
    <row r="48" spans="1:10" ht="12.95" customHeight="1" x14ac:dyDescent="0.2">
      <c r="A48" s="206"/>
      <c r="B48" s="207" t="s">
        <v>467</v>
      </c>
      <c r="C48" s="205" t="s">
        <v>468</v>
      </c>
      <c r="D48" s="205" t="s">
        <v>176</v>
      </c>
      <c r="E48" s="208">
        <v>2000000</v>
      </c>
      <c r="F48" s="209">
        <v>1995.03</v>
      </c>
      <c r="G48" s="210">
        <v>1.2500000000000001E-2</v>
      </c>
      <c r="H48" s="211">
        <v>7.8407000000000004E-2</v>
      </c>
      <c r="I48" s="188"/>
      <c r="J48" s="197"/>
    </row>
    <row r="49" spans="1:10" ht="12.95" customHeight="1" x14ac:dyDescent="0.2">
      <c r="A49" s="206"/>
      <c r="B49" s="207" t="s">
        <v>469</v>
      </c>
      <c r="C49" s="205" t="s">
        <v>470</v>
      </c>
      <c r="D49" s="205" t="s">
        <v>176</v>
      </c>
      <c r="E49" s="208">
        <v>2000000</v>
      </c>
      <c r="F49" s="209">
        <v>1978.4</v>
      </c>
      <c r="G49" s="210">
        <v>1.24E-2</v>
      </c>
      <c r="H49" s="211">
        <v>7.4826000000000004E-2</v>
      </c>
      <c r="I49" s="188"/>
      <c r="J49" s="197"/>
    </row>
    <row r="50" spans="1:10" ht="12.95" customHeight="1" x14ac:dyDescent="0.2">
      <c r="A50" s="206"/>
      <c r="B50" s="207" t="s">
        <v>471</v>
      </c>
      <c r="C50" s="205" t="s">
        <v>472</v>
      </c>
      <c r="D50" s="205" t="s">
        <v>176</v>
      </c>
      <c r="E50" s="208">
        <v>1500000</v>
      </c>
      <c r="F50" s="209">
        <v>1558.56</v>
      </c>
      <c r="G50" s="210">
        <v>9.7000000000000003E-3</v>
      </c>
      <c r="H50" s="211">
        <v>7.8739999999999991E-2</v>
      </c>
      <c r="I50" s="188"/>
      <c r="J50" s="197"/>
    </row>
    <row r="51" spans="1:10" ht="12.95" customHeight="1" x14ac:dyDescent="0.2">
      <c r="A51" s="206"/>
      <c r="B51" s="207" t="s">
        <v>473</v>
      </c>
      <c r="C51" s="205" t="s">
        <v>474</v>
      </c>
      <c r="D51" s="205" t="s">
        <v>176</v>
      </c>
      <c r="E51" s="208">
        <v>1500000</v>
      </c>
      <c r="F51" s="209">
        <v>1543.81</v>
      </c>
      <c r="G51" s="210">
        <v>9.5999999999999992E-3</v>
      </c>
      <c r="H51" s="211">
        <v>7.8718999999999997E-2</v>
      </c>
      <c r="I51" s="188"/>
      <c r="J51" s="197"/>
    </row>
    <row r="52" spans="1:10" ht="12.95" customHeight="1" x14ac:dyDescent="0.2">
      <c r="A52" s="206"/>
      <c r="B52" s="207" t="s">
        <v>475</v>
      </c>
      <c r="C52" s="205" t="s">
        <v>476</v>
      </c>
      <c r="D52" s="205" t="s">
        <v>176</v>
      </c>
      <c r="E52" s="208">
        <v>1500000</v>
      </c>
      <c r="F52" s="209">
        <v>1543.65</v>
      </c>
      <c r="G52" s="210">
        <v>9.5999999999999992E-3</v>
      </c>
      <c r="H52" s="211">
        <v>7.8223000000000001E-2</v>
      </c>
      <c r="I52" s="188"/>
      <c r="J52" s="197"/>
    </row>
    <row r="53" spans="1:10" ht="12.95" customHeight="1" x14ac:dyDescent="0.2">
      <c r="A53" s="206"/>
      <c r="B53" s="207" t="s">
        <v>477</v>
      </c>
      <c r="C53" s="205" t="s">
        <v>478</v>
      </c>
      <c r="D53" s="205" t="s">
        <v>176</v>
      </c>
      <c r="E53" s="208">
        <v>1500000</v>
      </c>
      <c r="F53" s="209">
        <v>1536.15</v>
      </c>
      <c r="G53" s="210">
        <v>9.5999999999999992E-3</v>
      </c>
      <c r="H53" s="211">
        <v>7.8410000000000007E-2</v>
      </c>
      <c r="I53" s="188"/>
      <c r="J53" s="197"/>
    </row>
    <row r="54" spans="1:10" ht="12.95" customHeight="1" x14ac:dyDescent="0.2">
      <c r="A54" s="206"/>
      <c r="B54" s="207" t="s">
        <v>479</v>
      </c>
      <c r="C54" s="205" t="s">
        <v>480</v>
      </c>
      <c r="D54" s="205" t="s">
        <v>176</v>
      </c>
      <c r="E54" s="208">
        <v>1500000</v>
      </c>
      <c r="F54" s="209">
        <v>1531.53</v>
      </c>
      <c r="G54" s="210">
        <v>9.5999999999999992E-3</v>
      </c>
      <c r="H54" s="211">
        <v>7.850399999999999E-2</v>
      </c>
      <c r="I54" s="188"/>
      <c r="J54" s="197"/>
    </row>
    <row r="55" spans="1:10" ht="12.95" customHeight="1" x14ac:dyDescent="0.2">
      <c r="A55" s="206"/>
      <c r="B55" s="207" t="s">
        <v>481</v>
      </c>
      <c r="C55" s="205" t="s">
        <v>482</v>
      </c>
      <c r="D55" s="205" t="s">
        <v>176</v>
      </c>
      <c r="E55" s="208">
        <v>1500000</v>
      </c>
      <c r="F55" s="209">
        <v>1526.35</v>
      </c>
      <c r="G55" s="210">
        <v>9.4999999999999998E-3</v>
      </c>
      <c r="H55" s="211">
        <v>7.8294000000000002E-2</v>
      </c>
      <c r="I55" s="188"/>
      <c r="J55" s="197"/>
    </row>
    <row r="56" spans="1:10" ht="12.95" customHeight="1" x14ac:dyDescent="0.2">
      <c r="A56" s="206"/>
      <c r="B56" s="207" t="s">
        <v>483</v>
      </c>
      <c r="C56" s="205" t="s">
        <v>484</v>
      </c>
      <c r="D56" s="205" t="s">
        <v>176</v>
      </c>
      <c r="E56" s="208">
        <v>1500000</v>
      </c>
      <c r="F56" s="209">
        <v>1525.69</v>
      </c>
      <c r="G56" s="210">
        <v>9.4999999999999998E-3</v>
      </c>
      <c r="H56" s="211">
        <v>7.8144999999999992E-2</v>
      </c>
      <c r="I56" s="188"/>
      <c r="J56" s="197"/>
    </row>
    <row r="57" spans="1:10" ht="12.95" customHeight="1" x14ac:dyDescent="0.2">
      <c r="A57" s="206"/>
      <c r="B57" s="207" t="s">
        <v>485</v>
      </c>
      <c r="C57" s="205" t="s">
        <v>486</v>
      </c>
      <c r="D57" s="205" t="s">
        <v>176</v>
      </c>
      <c r="E57" s="208">
        <v>1500000</v>
      </c>
      <c r="F57" s="209">
        <v>1462.56</v>
      </c>
      <c r="G57" s="210">
        <v>9.1000000000000004E-3</v>
      </c>
      <c r="H57" s="211">
        <v>7.7947000000000002E-2</v>
      </c>
      <c r="I57" s="188"/>
      <c r="J57" s="197"/>
    </row>
    <row r="58" spans="1:10" ht="12.95" customHeight="1" x14ac:dyDescent="0.2">
      <c r="A58" s="206"/>
      <c r="B58" s="207" t="s">
        <v>487</v>
      </c>
      <c r="C58" s="205" t="s">
        <v>488</v>
      </c>
      <c r="D58" s="205" t="s">
        <v>176</v>
      </c>
      <c r="E58" s="208">
        <v>1500000</v>
      </c>
      <c r="F58" s="209">
        <v>1449.45</v>
      </c>
      <c r="G58" s="210">
        <v>8.9999999999999993E-3</v>
      </c>
      <c r="H58" s="211">
        <v>7.8059000000000003E-2</v>
      </c>
      <c r="I58" s="188"/>
      <c r="J58" s="197"/>
    </row>
    <row r="59" spans="1:10" ht="12.95" customHeight="1" x14ac:dyDescent="0.2">
      <c r="A59" s="206"/>
      <c r="B59" s="207" t="s">
        <v>489</v>
      </c>
      <c r="C59" s="205" t="s">
        <v>490</v>
      </c>
      <c r="D59" s="205" t="s">
        <v>176</v>
      </c>
      <c r="E59" s="208">
        <v>1000000</v>
      </c>
      <c r="F59" s="209">
        <v>1051.4000000000001</v>
      </c>
      <c r="G59" s="210">
        <v>6.6E-3</v>
      </c>
      <c r="H59" s="211">
        <v>7.8621999999999997E-2</v>
      </c>
      <c r="I59" s="188"/>
      <c r="J59" s="197"/>
    </row>
    <row r="60" spans="1:10" ht="12.95" customHeight="1" x14ac:dyDescent="0.2">
      <c r="A60" s="206"/>
      <c r="B60" s="207" t="s">
        <v>491</v>
      </c>
      <c r="C60" s="205" t="s">
        <v>492</v>
      </c>
      <c r="D60" s="205" t="s">
        <v>176</v>
      </c>
      <c r="E60" s="208">
        <v>1000000</v>
      </c>
      <c r="F60" s="209">
        <v>1034.33</v>
      </c>
      <c r="G60" s="210">
        <v>6.4999999999999997E-3</v>
      </c>
      <c r="H60" s="211">
        <v>7.8151999999999999E-2</v>
      </c>
      <c r="I60" s="188"/>
      <c r="J60" s="197"/>
    </row>
    <row r="61" spans="1:10" ht="12.95" customHeight="1" x14ac:dyDescent="0.2">
      <c r="A61" s="206"/>
      <c r="B61" s="207" t="s">
        <v>493</v>
      </c>
      <c r="C61" s="205" t="s">
        <v>494</v>
      </c>
      <c r="D61" s="205" t="s">
        <v>176</v>
      </c>
      <c r="E61" s="208">
        <v>1000000</v>
      </c>
      <c r="F61" s="209">
        <v>1032.3499999999999</v>
      </c>
      <c r="G61" s="210">
        <v>6.4000000000000003E-3</v>
      </c>
      <c r="H61" s="211">
        <v>7.8414999999999999E-2</v>
      </c>
      <c r="I61" s="188"/>
      <c r="J61" s="197"/>
    </row>
    <row r="62" spans="1:10" ht="12.95" customHeight="1" x14ac:dyDescent="0.2">
      <c r="A62" s="206"/>
      <c r="B62" s="207" t="s">
        <v>495</v>
      </c>
      <c r="C62" s="205" t="s">
        <v>496</v>
      </c>
      <c r="D62" s="205" t="s">
        <v>176</v>
      </c>
      <c r="E62" s="208">
        <v>1000000</v>
      </c>
      <c r="F62" s="209">
        <v>1031.01</v>
      </c>
      <c r="G62" s="210">
        <v>6.4000000000000003E-3</v>
      </c>
      <c r="H62" s="211">
        <v>7.8585000000000002E-2</v>
      </c>
      <c r="I62" s="188"/>
      <c r="J62" s="197"/>
    </row>
    <row r="63" spans="1:10" ht="12.95" customHeight="1" x14ac:dyDescent="0.2">
      <c r="A63" s="206"/>
      <c r="B63" s="207" t="s">
        <v>497</v>
      </c>
      <c r="C63" s="205" t="s">
        <v>498</v>
      </c>
      <c r="D63" s="205" t="s">
        <v>176</v>
      </c>
      <c r="E63" s="208">
        <v>1000000</v>
      </c>
      <c r="F63" s="209">
        <v>1029.3900000000001</v>
      </c>
      <c r="G63" s="210">
        <v>6.4000000000000003E-3</v>
      </c>
      <c r="H63" s="211">
        <v>7.8302999999999998E-2</v>
      </c>
      <c r="I63" s="188"/>
      <c r="J63" s="197"/>
    </row>
    <row r="64" spans="1:10" ht="12.95" customHeight="1" x14ac:dyDescent="0.2">
      <c r="A64" s="206"/>
      <c r="B64" s="207" t="s">
        <v>499</v>
      </c>
      <c r="C64" s="205" t="s">
        <v>500</v>
      </c>
      <c r="D64" s="205" t="s">
        <v>176</v>
      </c>
      <c r="E64" s="208">
        <v>1000000</v>
      </c>
      <c r="F64" s="209">
        <v>1028.74</v>
      </c>
      <c r="G64" s="210">
        <v>6.4000000000000003E-3</v>
      </c>
      <c r="H64" s="211">
        <v>7.8223000000000001E-2</v>
      </c>
      <c r="I64" s="188"/>
      <c r="J64" s="197"/>
    </row>
    <row r="65" spans="1:10" ht="12.95" customHeight="1" x14ac:dyDescent="0.2">
      <c r="A65" s="206"/>
      <c r="B65" s="207" t="s">
        <v>501</v>
      </c>
      <c r="C65" s="205" t="s">
        <v>502</v>
      </c>
      <c r="D65" s="205" t="s">
        <v>176</v>
      </c>
      <c r="E65" s="208">
        <v>1000000</v>
      </c>
      <c r="F65" s="209">
        <v>1027.21</v>
      </c>
      <c r="G65" s="210">
        <v>6.4000000000000003E-3</v>
      </c>
      <c r="H65" s="211">
        <v>7.8410000000000007E-2</v>
      </c>
      <c r="I65" s="188"/>
      <c r="J65" s="197"/>
    </row>
    <row r="66" spans="1:10" ht="12.95" customHeight="1" x14ac:dyDescent="0.2">
      <c r="A66" s="206"/>
      <c r="B66" s="207" t="s">
        <v>503</v>
      </c>
      <c r="C66" s="205" t="s">
        <v>504</v>
      </c>
      <c r="D66" s="205" t="s">
        <v>176</v>
      </c>
      <c r="E66" s="208">
        <v>1000000</v>
      </c>
      <c r="F66" s="209">
        <v>1019.52</v>
      </c>
      <c r="G66" s="210">
        <v>6.4000000000000003E-3</v>
      </c>
      <c r="H66" s="211">
        <v>7.8276999999999999E-2</v>
      </c>
      <c r="I66" s="188"/>
      <c r="J66" s="197"/>
    </row>
    <row r="67" spans="1:10" ht="12.95" customHeight="1" x14ac:dyDescent="0.2">
      <c r="A67" s="206"/>
      <c r="B67" s="207" t="s">
        <v>505</v>
      </c>
      <c r="C67" s="205" t="s">
        <v>506</v>
      </c>
      <c r="D67" s="205" t="s">
        <v>176</v>
      </c>
      <c r="E67" s="208">
        <v>1000000</v>
      </c>
      <c r="F67" s="209">
        <v>1017.12</v>
      </c>
      <c r="G67" s="210">
        <v>6.3E-3</v>
      </c>
      <c r="H67" s="211">
        <v>7.8147999999999995E-2</v>
      </c>
      <c r="I67" s="188"/>
      <c r="J67" s="197"/>
    </row>
    <row r="68" spans="1:10" ht="12.95" customHeight="1" x14ac:dyDescent="0.2">
      <c r="A68" s="206"/>
      <c r="B68" s="207" t="s">
        <v>507</v>
      </c>
      <c r="C68" s="205" t="s">
        <v>508</v>
      </c>
      <c r="D68" s="205" t="s">
        <v>176</v>
      </c>
      <c r="E68" s="208">
        <v>1000000</v>
      </c>
      <c r="F68" s="209">
        <v>1016.16</v>
      </c>
      <c r="G68" s="210">
        <v>6.3E-3</v>
      </c>
      <c r="H68" s="211">
        <v>7.8559000000000004E-2</v>
      </c>
      <c r="I68" s="188"/>
      <c r="J68" s="197"/>
    </row>
    <row r="69" spans="1:10" ht="12.95" customHeight="1" x14ac:dyDescent="0.2">
      <c r="A69" s="206"/>
      <c r="B69" s="207" t="s">
        <v>509</v>
      </c>
      <c r="C69" s="205" t="s">
        <v>510</v>
      </c>
      <c r="D69" s="205" t="s">
        <v>176</v>
      </c>
      <c r="E69" s="208">
        <v>1000000</v>
      </c>
      <c r="F69" s="209">
        <v>1010.2</v>
      </c>
      <c r="G69" s="210">
        <v>6.3E-3</v>
      </c>
      <c r="H69" s="211">
        <v>7.8615000000000004E-2</v>
      </c>
      <c r="I69" s="188"/>
      <c r="J69" s="197"/>
    </row>
    <row r="70" spans="1:10" ht="12.95" customHeight="1" x14ac:dyDescent="0.2">
      <c r="A70" s="206"/>
      <c r="B70" s="207" t="s">
        <v>511</v>
      </c>
      <c r="C70" s="205" t="s">
        <v>512</v>
      </c>
      <c r="D70" s="205" t="s">
        <v>176</v>
      </c>
      <c r="E70" s="208">
        <v>1000000</v>
      </c>
      <c r="F70" s="209">
        <v>1006.23</v>
      </c>
      <c r="G70" s="210">
        <v>6.3E-3</v>
      </c>
      <c r="H70" s="211">
        <v>7.7836000000000002E-2</v>
      </c>
      <c r="I70" s="188"/>
      <c r="J70" s="197"/>
    </row>
    <row r="71" spans="1:10" ht="12.95" customHeight="1" x14ac:dyDescent="0.2">
      <c r="A71" s="206"/>
      <c r="B71" s="207" t="s">
        <v>513</v>
      </c>
      <c r="C71" s="205" t="s">
        <v>514</v>
      </c>
      <c r="D71" s="205" t="s">
        <v>176</v>
      </c>
      <c r="E71" s="208">
        <v>1000000</v>
      </c>
      <c r="F71" s="209">
        <v>996.76</v>
      </c>
      <c r="G71" s="210">
        <v>6.1999999999999998E-3</v>
      </c>
      <c r="H71" s="211">
        <v>7.8413999999999998E-2</v>
      </c>
      <c r="I71" s="188"/>
      <c r="J71" s="197"/>
    </row>
    <row r="72" spans="1:10" ht="12.95" customHeight="1" x14ac:dyDescent="0.2">
      <c r="A72" s="206"/>
      <c r="B72" s="207" t="s">
        <v>515</v>
      </c>
      <c r="C72" s="205" t="s">
        <v>516</v>
      </c>
      <c r="D72" s="205" t="s">
        <v>176</v>
      </c>
      <c r="E72" s="208">
        <v>1000000</v>
      </c>
      <c r="F72" s="209">
        <v>995.26</v>
      </c>
      <c r="G72" s="210">
        <v>6.1999999999999998E-3</v>
      </c>
      <c r="H72" s="211">
        <v>7.8413999999999998E-2</v>
      </c>
      <c r="I72" s="188"/>
      <c r="J72" s="197"/>
    </row>
    <row r="73" spans="1:10" ht="12.95" customHeight="1" x14ac:dyDescent="0.2">
      <c r="A73" s="206"/>
      <c r="B73" s="207" t="s">
        <v>684</v>
      </c>
      <c r="C73" s="205" t="s">
        <v>517</v>
      </c>
      <c r="D73" s="205" t="s">
        <v>518</v>
      </c>
      <c r="E73" s="208">
        <v>1000</v>
      </c>
      <c r="F73" s="209">
        <v>994.75</v>
      </c>
      <c r="G73" s="210">
        <v>6.1999999999999998E-3</v>
      </c>
      <c r="H73" s="211">
        <v>7.7774999999999997E-2</v>
      </c>
      <c r="I73" s="188"/>
      <c r="J73" s="197"/>
    </row>
    <row r="74" spans="1:10" ht="12.95" customHeight="1" x14ac:dyDescent="0.2">
      <c r="A74" s="206"/>
      <c r="B74" s="207" t="s">
        <v>519</v>
      </c>
      <c r="C74" s="205" t="s">
        <v>520</v>
      </c>
      <c r="D74" s="205" t="s">
        <v>176</v>
      </c>
      <c r="E74" s="208">
        <v>1000000</v>
      </c>
      <c r="F74" s="209">
        <v>993.69</v>
      </c>
      <c r="G74" s="210">
        <v>6.1999999999999998E-3</v>
      </c>
      <c r="H74" s="211">
        <v>7.8154000000000001E-2</v>
      </c>
      <c r="I74" s="188"/>
      <c r="J74" s="197"/>
    </row>
    <row r="75" spans="1:10" ht="12.95" customHeight="1" x14ac:dyDescent="0.2">
      <c r="A75" s="206"/>
      <c r="B75" s="207" t="s">
        <v>521</v>
      </c>
      <c r="C75" s="205" t="s">
        <v>522</v>
      </c>
      <c r="D75" s="205" t="s">
        <v>176</v>
      </c>
      <c r="E75" s="208">
        <v>1000000</v>
      </c>
      <c r="F75" s="209">
        <v>985.97</v>
      </c>
      <c r="G75" s="210">
        <v>6.1999999999999998E-3</v>
      </c>
      <c r="H75" s="211">
        <v>7.8362000000000001E-2</v>
      </c>
      <c r="I75" s="188"/>
      <c r="J75" s="197"/>
    </row>
    <row r="76" spans="1:10" ht="12.95" customHeight="1" x14ac:dyDescent="0.2">
      <c r="A76" s="206"/>
      <c r="B76" s="207" t="s">
        <v>523</v>
      </c>
      <c r="C76" s="205" t="s">
        <v>524</v>
      </c>
      <c r="D76" s="205" t="s">
        <v>176</v>
      </c>
      <c r="E76" s="208">
        <v>1000000</v>
      </c>
      <c r="F76" s="209">
        <v>979.57</v>
      </c>
      <c r="G76" s="210">
        <v>6.1000000000000004E-3</v>
      </c>
      <c r="H76" s="211">
        <v>7.7992000000000006E-2</v>
      </c>
      <c r="I76" s="188"/>
      <c r="J76" s="197"/>
    </row>
    <row r="77" spans="1:10" ht="12.95" customHeight="1" x14ac:dyDescent="0.2">
      <c r="A77" s="206"/>
      <c r="B77" s="207" t="s">
        <v>525</v>
      </c>
      <c r="C77" s="205" t="s">
        <v>526</v>
      </c>
      <c r="D77" s="205" t="s">
        <v>176</v>
      </c>
      <c r="E77" s="208">
        <v>1000000</v>
      </c>
      <c r="F77" s="209">
        <v>974.72</v>
      </c>
      <c r="G77" s="210">
        <v>6.1000000000000004E-3</v>
      </c>
      <c r="H77" s="211">
        <v>7.7947000000000002E-2</v>
      </c>
      <c r="I77" s="188"/>
      <c r="J77" s="197"/>
    </row>
    <row r="78" spans="1:10" ht="12.95" customHeight="1" x14ac:dyDescent="0.2">
      <c r="A78" s="206"/>
      <c r="B78" s="207" t="s">
        <v>527</v>
      </c>
      <c r="C78" s="205" t="s">
        <v>528</v>
      </c>
      <c r="D78" s="205" t="s">
        <v>176</v>
      </c>
      <c r="E78" s="208">
        <v>1000000</v>
      </c>
      <c r="F78" s="209">
        <v>967.02</v>
      </c>
      <c r="G78" s="210">
        <v>6.0000000000000001E-3</v>
      </c>
      <c r="H78" s="211">
        <v>7.8113000000000002E-2</v>
      </c>
      <c r="I78" s="188"/>
      <c r="J78" s="197"/>
    </row>
    <row r="79" spans="1:10" ht="12.95" customHeight="1" x14ac:dyDescent="0.2">
      <c r="A79" s="206"/>
      <c r="B79" s="207" t="s">
        <v>529</v>
      </c>
      <c r="C79" s="205" t="s">
        <v>530</v>
      </c>
      <c r="D79" s="205" t="s">
        <v>176</v>
      </c>
      <c r="E79" s="208">
        <v>500000</v>
      </c>
      <c r="F79" s="209">
        <v>522.57000000000005</v>
      </c>
      <c r="G79" s="210">
        <v>3.3E-3</v>
      </c>
      <c r="H79" s="211">
        <v>7.8541E-2</v>
      </c>
      <c r="I79" s="188"/>
      <c r="J79" s="197"/>
    </row>
    <row r="80" spans="1:10" ht="12.95" customHeight="1" x14ac:dyDescent="0.2">
      <c r="A80" s="206"/>
      <c r="B80" s="207" t="s">
        <v>531</v>
      </c>
      <c r="C80" s="205" t="s">
        <v>532</v>
      </c>
      <c r="D80" s="205" t="s">
        <v>176</v>
      </c>
      <c r="E80" s="208">
        <v>500000</v>
      </c>
      <c r="F80" s="209">
        <v>521.16</v>
      </c>
      <c r="G80" s="210">
        <v>3.3E-3</v>
      </c>
      <c r="H80" s="211">
        <v>7.8302999999999998E-2</v>
      </c>
      <c r="I80" s="188"/>
      <c r="J80" s="197"/>
    </row>
    <row r="81" spans="1:10" ht="12.95" customHeight="1" x14ac:dyDescent="0.2">
      <c r="A81" s="206"/>
      <c r="B81" s="207" t="s">
        <v>533</v>
      </c>
      <c r="C81" s="205" t="s">
        <v>534</v>
      </c>
      <c r="D81" s="205" t="s">
        <v>176</v>
      </c>
      <c r="E81" s="208">
        <v>500000</v>
      </c>
      <c r="F81" s="209">
        <v>520.62</v>
      </c>
      <c r="G81" s="210">
        <v>3.3E-3</v>
      </c>
      <c r="H81" s="211">
        <v>7.8151999999999999E-2</v>
      </c>
      <c r="I81" s="188"/>
      <c r="J81" s="197"/>
    </row>
    <row r="82" spans="1:10" ht="12.95" customHeight="1" x14ac:dyDescent="0.2">
      <c r="A82" s="206"/>
      <c r="B82" s="207" t="s">
        <v>535</v>
      </c>
      <c r="C82" s="205" t="s">
        <v>536</v>
      </c>
      <c r="D82" s="205" t="s">
        <v>176</v>
      </c>
      <c r="E82" s="208">
        <v>500000</v>
      </c>
      <c r="F82" s="209">
        <v>519.24</v>
      </c>
      <c r="G82" s="210">
        <v>3.2000000000000002E-3</v>
      </c>
      <c r="H82" s="211">
        <v>7.8621999999999997E-2</v>
      </c>
      <c r="I82" s="188"/>
      <c r="J82" s="197"/>
    </row>
    <row r="83" spans="1:10" ht="12.95" customHeight="1" x14ac:dyDescent="0.2">
      <c r="A83" s="206"/>
      <c r="B83" s="207" t="s">
        <v>537</v>
      </c>
      <c r="C83" s="205" t="s">
        <v>538</v>
      </c>
      <c r="D83" s="205" t="s">
        <v>176</v>
      </c>
      <c r="E83" s="208">
        <v>500000</v>
      </c>
      <c r="F83" s="209">
        <v>518.99</v>
      </c>
      <c r="G83" s="210">
        <v>3.2000000000000002E-3</v>
      </c>
      <c r="H83" s="211">
        <v>7.8541E-2</v>
      </c>
      <c r="I83" s="188"/>
      <c r="J83" s="197"/>
    </row>
    <row r="84" spans="1:10" ht="12.95" customHeight="1" x14ac:dyDescent="0.2">
      <c r="A84" s="206"/>
      <c r="B84" s="207" t="s">
        <v>539</v>
      </c>
      <c r="C84" s="205" t="s">
        <v>540</v>
      </c>
      <c r="D84" s="205" t="s">
        <v>176</v>
      </c>
      <c r="E84" s="208">
        <v>500000</v>
      </c>
      <c r="F84" s="209">
        <v>518.53</v>
      </c>
      <c r="G84" s="210">
        <v>3.2000000000000002E-3</v>
      </c>
      <c r="H84" s="211">
        <v>7.8590999999999994E-2</v>
      </c>
      <c r="I84" s="188"/>
      <c r="J84" s="197"/>
    </row>
    <row r="85" spans="1:10" ht="12.95" customHeight="1" x14ac:dyDescent="0.2">
      <c r="A85" s="206"/>
      <c r="B85" s="207" t="s">
        <v>541</v>
      </c>
      <c r="C85" s="205" t="s">
        <v>542</v>
      </c>
      <c r="D85" s="205" t="s">
        <v>176</v>
      </c>
      <c r="E85" s="208">
        <v>500000</v>
      </c>
      <c r="F85" s="209">
        <v>518.29</v>
      </c>
      <c r="G85" s="210">
        <v>3.2000000000000002E-3</v>
      </c>
      <c r="H85" s="211">
        <v>7.8541E-2</v>
      </c>
      <c r="I85" s="188"/>
      <c r="J85" s="197"/>
    </row>
    <row r="86" spans="1:10" ht="12.95" customHeight="1" x14ac:dyDescent="0.2">
      <c r="A86" s="206"/>
      <c r="B86" s="207" t="s">
        <v>543</v>
      </c>
      <c r="C86" s="205" t="s">
        <v>544</v>
      </c>
      <c r="D86" s="205" t="s">
        <v>176</v>
      </c>
      <c r="E86" s="208">
        <v>500000</v>
      </c>
      <c r="F86" s="209">
        <v>518.20000000000005</v>
      </c>
      <c r="G86" s="210">
        <v>3.2000000000000002E-3</v>
      </c>
      <c r="H86" s="211">
        <v>7.8718999999999997E-2</v>
      </c>
      <c r="I86" s="188"/>
      <c r="J86" s="197"/>
    </row>
    <row r="87" spans="1:10" ht="12.95" customHeight="1" x14ac:dyDescent="0.2">
      <c r="A87" s="206"/>
      <c r="B87" s="207" t="s">
        <v>545</v>
      </c>
      <c r="C87" s="205" t="s">
        <v>546</v>
      </c>
      <c r="D87" s="205" t="s">
        <v>176</v>
      </c>
      <c r="E87" s="208">
        <v>500000</v>
      </c>
      <c r="F87" s="209">
        <v>517.82000000000005</v>
      </c>
      <c r="G87" s="210">
        <v>3.2000000000000002E-3</v>
      </c>
      <c r="H87" s="211">
        <v>7.8590999999999994E-2</v>
      </c>
      <c r="I87" s="188"/>
      <c r="J87" s="197"/>
    </row>
    <row r="88" spans="1:10" ht="12.95" customHeight="1" x14ac:dyDescent="0.2">
      <c r="A88" s="206"/>
      <c r="B88" s="207" t="s">
        <v>547</v>
      </c>
      <c r="C88" s="205" t="s">
        <v>548</v>
      </c>
      <c r="D88" s="205" t="s">
        <v>176</v>
      </c>
      <c r="E88" s="208">
        <v>500000</v>
      </c>
      <c r="F88" s="209">
        <v>517.73</v>
      </c>
      <c r="G88" s="210">
        <v>3.2000000000000002E-3</v>
      </c>
      <c r="H88" s="211">
        <v>7.8151999999999999E-2</v>
      </c>
      <c r="I88" s="188"/>
      <c r="J88" s="197"/>
    </row>
    <row r="89" spans="1:10" ht="12.95" customHeight="1" x14ac:dyDescent="0.2">
      <c r="A89" s="206"/>
      <c r="B89" s="207" t="s">
        <v>549</v>
      </c>
      <c r="C89" s="205" t="s">
        <v>550</v>
      </c>
      <c r="D89" s="205" t="s">
        <v>176</v>
      </c>
      <c r="E89" s="208">
        <v>500000</v>
      </c>
      <c r="F89" s="209">
        <v>515.91999999999996</v>
      </c>
      <c r="G89" s="210">
        <v>3.2000000000000002E-3</v>
      </c>
      <c r="H89" s="211">
        <v>7.8276999999999999E-2</v>
      </c>
      <c r="I89" s="188"/>
      <c r="J89" s="197"/>
    </row>
    <row r="90" spans="1:10" ht="12.95" customHeight="1" x14ac:dyDescent="0.2">
      <c r="A90" s="206"/>
      <c r="B90" s="207" t="s">
        <v>551</v>
      </c>
      <c r="C90" s="205" t="s">
        <v>552</v>
      </c>
      <c r="D90" s="205" t="s">
        <v>176</v>
      </c>
      <c r="E90" s="208">
        <v>500000</v>
      </c>
      <c r="F90" s="209">
        <v>515.80999999999995</v>
      </c>
      <c r="G90" s="210">
        <v>3.2000000000000002E-3</v>
      </c>
      <c r="H90" s="211">
        <v>7.8414999999999999E-2</v>
      </c>
      <c r="I90" s="188"/>
      <c r="J90" s="197"/>
    </row>
    <row r="91" spans="1:10" ht="12.95" customHeight="1" x14ac:dyDescent="0.2">
      <c r="A91" s="206"/>
      <c r="B91" s="207" t="s">
        <v>553</v>
      </c>
      <c r="C91" s="205" t="s">
        <v>554</v>
      </c>
      <c r="D91" s="205" t="s">
        <v>176</v>
      </c>
      <c r="E91" s="208">
        <v>500000</v>
      </c>
      <c r="F91" s="209">
        <v>515</v>
      </c>
      <c r="G91" s="210">
        <v>3.2000000000000002E-3</v>
      </c>
      <c r="H91" s="211">
        <v>7.8414999999999999E-2</v>
      </c>
      <c r="I91" s="188"/>
      <c r="J91" s="197"/>
    </row>
    <row r="92" spans="1:10" ht="12.95" customHeight="1" x14ac:dyDescent="0.2">
      <c r="A92" s="206"/>
      <c r="B92" s="207" t="s">
        <v>555</v>
      </c>
      <c r="C92" s="205" t="s">
        <v>556</v>
      </c>
      <c r="D92" s="205" t="s">
        <v>176</v>
      </c>
      <c r="E92" s="208">
        <v>500000</v>
      </c>
      <c r="F92" s="209">
        <v>514.38</v>
      </c>
      <c r="G92" s="210">
        <v>3.2000000000000002E-3</v>
      </c>
      <c r="H92" s="211">
        <v>7.8369999999999995E-2</v>
      </c>
      <c r="I92" s="188"/>
      <c r="J92" s="197"/>
    </row>
    <row r="93" spans="1:10" ht="12.95" customHeight="1" x14ac:dyDescent="0.2">
      <c r="A93" s="206"/>
      <c r="B93" s="207" t="s">
        <v>557</v>
      </c>
      <c r="C93" s="205" t="s">
        <v>558</v>
      </c>
      <c r="D93" s="205" t="s">
        <v>176</v>
      </c>
      <c r="E93" s="208">
        <v>500000</v>
      </c>
      <c r="F93" s="209">
        <v>514.11</v>
      </c>
      <c r="G93" s="210">
        <v>3.2000000000000002E-3</v>
      </c>
      <c r="H93" s="211">
        <v>8.0006999999999995E-2</v>
      </c>
      <c r="I93" s="188"/>
      <c r="J93" s="197"/>
    </row>
    <row r="94" spans="1:10" ht="12.95" customHeight="1" x14ac:dyDescent="0.2">
      <c r="A94" s="206"/>
      <c r="B94" s="207" t="s">
        <v>559</v>
      </c>
      <c r="C94" s="205" t="s">
        <v>560</v>
      </c>
      <c r="D94" s="205" t="s">
        <v>176</v>
      </c>
      <c r="E94" s="208">
        <v>500000</v>
      </c>
      <c r="F94" s="209">
        <v>513.97</v>
      </c>
      <c r="G94" s="210">
        <v>3.2000000000000002E-3</v>
      </c>
      <c r="H94" s="211">
        <v>7.8154000000000001E-2</v>
      </c>
      <c r="I94" s="188"/>
      <c r="J94" s="197"/>
    </row>
    <row r="95" spans="1:10" ht="12.95" customHeight="1" x14ac:dyDescent="0.2">
      <c r="A95" s="206"/>
      <c r="B95" s="207" t="s">
        <v>561</v>
      </c>
      <c r="C95" s="205" t="s">
        <v>562</v>
      </c>
      <c r="D95" s="205" t="s">
        <v>176</v>
      </c>
      <c r="E95" s="208">
        <v>500000</v>
      </c>
      <c r="F95" s="209">
        <v>513.63</v>
      </c>
      <c r="G95" s="210">
        <v>3.2000000000000002E-3</v>
      </c>
      <c r="H95" s="211">
        <v>7.8154000000000001E-2</v>
      </c>
      <c r="I95" s="188"/>
      <c r="J95" s="197"/>
    </row>
    <row r="96" spans="1:10" ht="12.95" customHeight="1" x14ac:dyDescent="0.2">
      <c r="A96" s="206"/>
      <c r="B96" s="207" t="s">
        <v>563</v>
      </c>
      <c r="C96" s="205" t="s">
        <v>564</v>
      </c>
      <c r="D96" s="205" t="s">
        <v>176</v>
      </c>
      <c r="E96" s="208">
        <v>500000</v>
      </c>
      <c r="F96" s="209">
        <v>513.24</v>
      </c>
      <c r="G96" s="210">
        <v>3.2000000000000002E-3</v>
      </c>
      <c r="H96" s="211">
        <v>7.8541E-2</v>
      </c>
      <c r="I96" s="188"/>
      <c r="J96" s="197"/>
    </row>
    <row r="97" spans="1:10" ht="12.95" customHeight="1" x14ac:dyDescent="0.2">
      <c r="A97" s="206"/>
      <c r="B97" s="207" t="s">
        <v>565</v>
      </c>
      <c r="C97" s="205" t="s">
        <v>566</v>
      </c>
      <c r="D97" s="205" t="s">
        <v>176</v>
      </c>
      <c r="E97" s="208">
        <v>500000</v>
      </c>
      <c r="F97" s="209">
        <v>513</v>
      </c>
      <c r="G97" s="210">
        <v>3.2000000000000002E-3</v>
      </c>
      <c r="H97" s="211">
        <v>7.8169000000000002E-2</v>
      </c>
      <c r="I97" s="188"/>
      <c r="J97" s="197"/>
    </row>
    <row r="98" spans="1:10" ht="12.95" customHeight="1" x14ac:dyDescent="0.2">
      <c r="A98" s="206"/>
      <c r="B98" s="207" t="s">
        <v>567</v>
      </c>
      <c r="C98" s="205" t="s">
        <v>568</v>
      </c>
      <c r="D98" s="205" t="s">
        <v>176</v>
      </c>
      <c r="E98" s="208">
        <v>500000</v>
      </c>
      <c r="F98" s="209">
        <v>512.83000000000004</v>
      </c>
      <c r="G98" s="210">
        <v>3.2000000000000002E-3</v>
      </c>
      <c r="H98" s="211">
        <v>7.8536999999999996E-2</v>
      </c>
      <c r="I98" s="188"/>
      <c r="J98" s="197"/>
    </row>
    <row r="99" spans="1:10" ht="12.95" customHeight="1" x14ac:dyDescent="0.2">
      <c r="A99" s="206"/>
      <c r="B99" s="207" t="s">
        <v>569</v>
      </c>
      <c r="C99" s="205" t="s">
        <v>570</v>
      </c>
      <c r="D99" s="205" t="s">
        <v>176</v>
      </c>
      <c r="E99" s="208">
        <v>500000</v>
      </c>
      <c r="F99" s="209">
        <v>512.1</v>
      </c>
      <c r="G99" s="210">
        <v>3.2000000000000002E-3</v>
      </c>
      <c r="H99" s="211">
        <v>7.8173000000000006E-2</v>
      </c>
      <c r="I99" s="188"/>
      <c r="J99" s="197"/>
    </row>
    <row r="100" spans="1:10" ht="12.95" customHeight="1" x14ac:dyDescent="0.2">
      <c r="A100" s="206"/>
      <c r="B100" s="207" t="s">
        <v>571</v>
      </c>
      <c r="C100" s="205" t="s">
        <v>572</v>
      </c>
      <c r="D100" s="205" t="s">
        <v>176</v>
      </c>
      <c r="E100" s="208">
        <v>500000</v>
      </c>
      <c r="F100" s="209">
        <v>510.79</v>
      </c>
      <c r="G100" s="210">
        <v>3.2000000000000002E-3</v>
      </c>
      <c r="H100" s="211">
        <v>7.8442999999999999E-2</v>
      </c>
      <c r="I100" s="188"/>
      <c r="J100" s="197"/>
    </row>
    <row r="101" spans="1:10" ht="12.95" customHeight="1" x14ac:dyDescent="0.2">
      <c r="A101" s="206"/>
      <c r="B101" s="207" t="s">
        <v>573</v>
      </c>
      <c r="C101" s="205" t="s">
        <v>574</v>
      </c>
      <c r="D101" s="205" t="s">
        <v>176</v>
      </c>
      <c r="E101" s="208">
        <v>500000</v>
      </c>
      <c r="F101" s="209">
        <v>510.69</v>
      </c>
      <c r="G101" s="210">
        <v>3.2000000000000002E-3</v>
      </c>
      <c r="H101" s="211">
        <v>7.8404000000000001E-2</v>
      </c>
      <c r="I101" s="188"/>
      <c r="J101" s="197"/>
    </row>
    <row r="102" spans="1:10" ht="12.95" customHeight="1" x14ac:dyDescent="0.2">
      <c r="A102" s="206"/>
      <c r="B102" s="207" t="s">
        <v>575</v>
      </c>
      <c r="C102" s="205" t="s">
        <v>576</v>
      </c>
      <c r="D102" s="205" t="s">
        <v>176</v>
      </c>
      <c r="E102" s="208">
        <v>500000</v>
      </c>
      <c r="F102" s="209">
        <v>510.6</v>
      </c>
      <c r="G102" s="210">
        <v>3.2000000000000002E-3</v>
      </c>
      <c r="H102" s="211">
        <v>7.8535999999999995E-2</v>
      </c>
      <c r="I102" s="188"/>
      <c r="J102" s="197"/>
    </row>
    <row r="103" spans="1:10" ht="12.95" customHeight="1" x14ac:dyDescent="0.2">
      <c r="A103" s="206"/>
      <c r="B103" s="207" t="s">
        <v>577</v>
      </c>
      <c r="C103" s="205" t="s">
        <v>578</v>
      </c>
      <c r="D103" s="205" t="s">
        <v>176</v>
      </c>
      <c r="E103" s="208">
        <v>500000</v>
      </c>
      <c r="F103" s="209">
        <v>510.41</v>
      </c>
      <c r="G103" s="210">
        <v>3.2000000000000002E-3</v>
      </c>
      <c r="H103" s="211">
        <v>7.8151999999999999E-2</v>
      </c>
      <c r="I103" s="188"/>
      <c r="J103" s="197"/>
    </row>
    <row r="104" spans="1:10" ht="12.95" customHeight="1" x14ac:dyDescent="0.2">
      <c r="A104" s="206"/>
      <c r="B104" s="207" t="s">
        <v>579</v>
      </c>
      <c r="C104" s="205" t="s">
        <v>580</v>
      </c>
      <c r="D104" s="205" t="s">
        <v>176</v>
      </c>
      <c r="E104" s="208">
        <v>500000</v>
      </c>
      <c r="F104" s="209">
        <v>509.37</v>
      </c>
      <c r="G104" s="210">
        <v>3.2000000000000002E-3</v>
      </c>
      <c r="H104" s="211">
        <v>7.8387999999999999E-2</v>
      </c>
      <c r="I104" s="188"/>
      <c r="J104" s="197"/>
    </row>
    <row r="105" spans="1:10" ht="12.95" customHeight="1" x14ac:dyDescent="0.2">
      <c r="A105" s="206"/>
      <c r="B105" s="207" t="s">
        <v>581</v>
      </c>
      <c r="C105" s="205" t="s">
        <v>582</v>
      </c>
      <c r="D105" s="205" t="s">
        <v>176</v>
      </c>
      <c r="E105" s="208">
        <v>500000</v>
      </c>
      <c r="F105" s="209">
        <v>508.76</v>
      </c>
      <c r="G105" s="210">
        <v>3.2000000000000002E-3</v>
      </c>
      <c r="H105" s="211">
        <v>7.8048999999999993E-2</v>
      </c>
      <c r="I105" s="188"/>
      <c r="J105" s="197"/>
    </row>
    <row r="106" spans="1:10" ht="12.95" customHeight="1" x14ac:dyDescent="0.2">
      <c r="A106" s="206"/>
      <c r="B106" s="207" t="s">
        <v>583</v>
      </c>
      <c r="C106" s="205" t="s">
        <v>584</v>
      </c>
      <c r="D106" s="205" t="s">
        <v>176</v>
      </c>
      <c r="E106" s="208">
        <v>500000</v>
      </c>
      <c r="F106" s="209">
        <v>507.63</v>
      </c>
      <c r="G106" s="210">
        <v>3.2000000000000002E-3</v>
      </c>
      <c r="H106" s="211">
        <v>7.8602000000000005E-2</v>
      </c>
      <c r="I106" s="188"/>
      <c r="J106" s="197"/>
    </row>
    <row r="107" spans="1:10" ht="12.95" customHeight="1" x14ac:dyDescent="0.2">
      <c r="A107" s="206"/>
      <c r="B107" s="207" t="s">
        <v>585</v>
      </c>
      <c r="C107" s="205" t="s">
        <v>586</v>
      </c>
      <c r="D107" s="205" t="s">
        <v>176</v>
      </c>
      <c r="E107" s="208">
        <v>500000</v>
      </c>
      <c r="F107" s="209">
        <v>507.26</v>
      </c>
      <c r="G107" s="210">
        <v>3.2000000000000002E-3</v>
      </c>
      <c r="H107" s="211">
        <v>7.8051000000000009E-2</v>
      </c>
      <c r="I107" s="188"/>
      <c r="J107" s="197"/>
    </row>
    <row r="108" spans="1:10" ht="12.95" customHeight="1" x14ac:dyDescent="0.2">
      <c r="A108" s="206"/>
      <c r="B108" s="207" t="s">
        <v>587</v>
      </c>
      <c r="C108" s="205" t="s">
        <v>588</v>
      </c>
      <c r="D108" s="205" t="s">
        <v>176</v>
      </c>
      <c r="E108" s="208">
        <v>500000</v>
      </c>
      <c r="F108" s="209">
        <v>507.26</v>
      </c>
      <c r="G108" s="210">
        <v>3.2000000000000002E-3</v>
      </c>
      <c r="H108" s="211">
        <v>7.8399999999999997E-2</v>
      </c>
      <c r="I108" s="188"/>
      <c r="J108" s="197"/>
    </row>
    <row r="109" spans="1:10" ht="12.95" customHeight="1" x14ac:dyDescent="0.2">
      <c r="A109" s="206"/>
      <c r="B109" s="207" t="s">
        <v>589</v>
      </c>
      <c r="C109" s="205" t="s">
        <v>590</v>
      </c>
      <c r="D109" s="205" t="s">
        <v>176</v>
      </c>
      <c r="E109" s="208">
        <v>500000</v>
      </c>
      <c r="F109" s="209">
        <v>507.08</v>
      </c>
      <c r="G109" s="210">
        <v>3.2000000000000002E-3</v>
      </c>
      <c r="H109" s="211">
        <v>7.8559000000000004E-2</v>
      </c>
      <c r="I109" s="188"/>
      <c r="J109" s="197"/>
    </row>
    <row r="110" spans="1:10" ht="12.95" customHeight="1" x14ac:dyDescent="0.2">
      <c r="A110" s="206"/>
      <c r="B110" s="207" t="s">
        <v>591</v>
      </c>
      <c r="C110" s="205" t="s">
        <v>592</v>
      </c>
      <c r="D110" s="205" t="s">
        <v>176</v>
      </c>
      <c r="E110" s="208">
        <v>500000</v>
      </c>
      <c r="F110" s="209">
        <v>505.66</v>
      </c>
      <c r="G110" s="210">
        <v>3.2000000000000002E-3</v>
      </c>
      <c r="H110" s="211">
        <v>7.8198999999999991E-2</v>
      </c>
      <c r="I110" s="188"/>
      <c r="J110" s="197"/>
    </row>
    <row r="111" spans="1:10" ht="12.95" customHeight="1" x14ac:dyDescent="0.2">
      <c r="A111" s="206"/>
      <c r="B111" s="207" t="s">
        <v>593</v>
      </c>
      <c r="C111" s="205" t="s">
        <v>594</v>
      </c>
      <c r="D111" s="205" t="s">
        <v>176</v>
      </c>
      <c r="E111" s="208">
        <v>500000</v>
      </c>
      <c r="F111" s="209">
        <v>505.36</v>
      </c>
      <c r="G111" s="210">
        <v>3.2000000000000002E-3</v>
      </c>
      <c r="H111" s="211">
        <v>7.8279000000000001E-2</v>
      </c>
      <c r="I111" s="188"/>
      <c r="J111" s="197"/>
    </row>
    <row r="112" spans="1:10" ht="12.95" customHeight="1" x14ac:dyDescent="0.2">
      <c r="A112" s="206"/>
      <c r="B112" s="207" t="s">
        <v>595</v>
      </c>
      <c r="C112" s="205" t="s">
        <v>596</v>
      </c>
      <c r="D112" s="205" t="s">
        <v>176</v>
      </c>
      <c r="E112" s="208">
        <v>500000</v>
      </c>
      <c r="F112" s="209">
        <v>504.69</v>
      </c>
      <c r="G112" s="210">
        <v>3.2000000000000002E-3</v>
      </c>
      <c r="H112" s="211">
        <v>7.7373999999999998E-2</v>
      </c>
      <c r="I112" s="188"/>
      <c r="J112" s="197"/>
    </row>
    <row r="113" spans="1:10" ht="12.95" customHeight="1" x14ac:dyDescent="0.2">
      <c r="A113" s="206"/>
      <c r="B113" s="207" t="s">
        <v>597</v>
      </c>
      <c r="C113" s="205" t="s">
        <v>598</v>
      </c>
      <c r="D113" s="205" t="s">
        <v>176</v>
      </c>
      <c r="E113" s="208">
        <v>500000</v>
      </c>
      <c r="F113" s="209">
        <v>503.55</v>
      </c>
      <c r="G113" s="210">
        <v>3.0999999999999999E-3</v>
      </c>
      <c r="H113" s="211">
        <v>7.7994999999999995E-2</v>
      </c>
      <c r="I113" s="188"/>
      <c r="J113" s="197"/>
    </row>
    <row r="114" spans="1:10" ht="12.95" customHeight="1" x14ac:dyDescent="0.2">
      <c r="A114" s="206"/>
      <c r="B114" s="207" t="s">
        <v>599</v>
      </c>
      <c r="C114" s="205" t="s">
        <v>600</v>
      </c>
      <c r="D114" s="205" t="s">
        <v>176</v>
      </c>
      <c r="E114" s="208">
        <v>500000</v>
      </c>
      <c r="F114" s="209">
        <v>501.68</v>
      </c>
      <c r="G114" s="210">
        <v>3.0999999999999999E-3</v>
      </c>
      <c r="H114" s="211">
        <v>7.8167E-2</v>
      </c>
      <c r="I114" s="188"/>
      <c r="J114" s="197"/>
    </row>
    <row r="115" spans="1:10" ht="12.95" customHeight="1" x14ac:dyDescent="0.2">
      <c r="A115" s="206"/>
      <c r="B115" s="207" t="s">
        <v>601</v>
      </c>
      <c r="C115" s="205" t="s">
        <v>602</v>
      </c>
      <c r="D115" s="205" t="s">
        <v>176</v>
      </c>
      <c r="E115" s="208">
        <v>500000</v>
      </c>
      <c r="F115" s="209">
        <v>501.09</v>
      </c>
      <c r="G115" s="210">
        <v>3.0999999999999999E-3</v>
      </c>
      <c r="H115" s="211">
        <v>7.8252000000000002E-2</v>
      </c>
      <c r="I115" s="188"/>
      <c r="J115" s="197"/>
    </row>
    <row r="116" spans="1:10" ht="12.95" customHeight="1" x14ac:dyDescent="0.2">
      <c r="A116" s="206"/>
      <c r="B116" s="207" t="s">
        <v>603</v>
      </c>
      <c r="C116" s="205" t="s">
        <v>604</v>
      </c>
      <c r="D116" s="205" t="s">
        <v>176</v>
      </c>
      <c r="E116" s="208">
        <v>500000</v>
      </c>
      <c r="F116" s="209">
        <v>499.7</v>
      </c>
      <c r="G116" s="210">
        <v>3.0999999999999999E-3</v>
      </c>
      <c r="H116" s="211">
        <v>7.7836000000000002E-2</v>
      </c>
      <c r="I116" s="188"/>
      <c r="J116" s="197"/>
    </row>
    <row r="117" spans="1:10" ht="12.95" customHeight="1" x14ac:dyDescent="0.2">
      <c r="A117" s="206"/>
      <c r="B117" s="207" t="s">
        <v>605</v>
      </c>
      <c r="C117" s="205" t="s">
        <v>606</v>
      </c>
      <c r="D117" s="205" t="s">
        <v>176</v>
      </c>
      <c r="E117" s="208">
        <v>500000</v>
      </c>
      <c r="F117" s="209">
        <v>498.98</v>
      </c>
      <c r="G117" s="210">
        <v>3.0999999999999999E-3</v>
      </c>
      <c r="H117" s="211">
        <v>7.8015000000000001E-2</v>
      </c>
      <c r="I117" s="188"/>
      <c r="J117" s="197"/>
    </row>
    <row r="118" spans="1:10" ht="12.95" customHeight="1" x14ac:dyDescent="0.2">
      <c r="A118" s="206"/>
      <c r="B118" s="207" t="s">
        <v>607</v>
      </c>
      <c r="C118" s="205" t="s">
        <v>608</v>
      </c>
      <c r="D118" s="205" t="s">
        <v>176</v>
      </c>
      <c r="E118" s="208">
        <v>500000</v>
      </c>
      <c r="F118" s="209">
        <v>496.9</v>
      </c>
      <c r="G118" s="210">
        <v>3.0999999999999999E-3</v>
      </c>
      <c r="H118" s="211">
        <v>7.8308000000000003E-2</v>
      </c>
      <c r="I118" s="188"/>
      <c r="J118" s="197"/>
    </row>
    <row r="119" spans="1:10" ht="12.95" customHeight="1" x14ac:dyDescent="0.2">
      <c r="A119" s="206"/>
      <c r="B119" s="207" t="s">
        <v>609</v>
      </c>
      <c r="C119" s="205" t="s">
        <v>610</v>
      </c>
      <c r="D119" s="205" t="s">
        <v>176</v>
      </c>
      <c r="E119" s="208">
        <v>500000</v>
      </c>
      <c r="F119" s="209">
        <v>496.72</v>
      </c>
      <c r="G119" s="210">
        <v>3.0999999999999999E-3</v>
      </c>
      <c r="H119" s="211">
        <v>7.7821000000000001E-2</v>
      </c>
      <c r="I119" s="188"/>
      <c r="J119" s="197"/>
    </row>
    <row r="120" spans="1:10" ht="12.95" customHeight="1" x14ac:dyDescent="0.2">
      <c r="A120" s="206"/>
      <c r="B120" s="207" t="s">
        <v>682</v>
      </c>
      <c r="C120" s="205" t="s">
        <v>611</v>
      </c>
      <c r="D120" s="205" t="s">
        <v>518</v>
      </c>
      <c r="E120" s="208">
        <v>50000</v>
      </c>
      <c r="F120" s="209">
        <v>492.77</v>
      </c>
      <c r="G120" s="210">
        <v>3.0999999999999999E-3</v>
      </c>
      <c r="H120" s="211">
        <v>8.0748E-2</v>
      </c>
      <c r="I120" s="188"/>
      <c r="J120" s="197"/>
    </row>
    <row r="121" spans="1:10" ht="12.95" customHeight="1" x14ac:dyDescent="0.2">
      <c r="A121" s="206"/>
      <c r="B121" s="207" t="s">
        <v>612</v>
      </c>
      <c r="C121" s="205" t="s">
        <v>613</v>
      </c>
      <c r="D121" s="205" t="s">
        <v>176</v>
      </c>
      <c r="E121" s="208">
        <v>500000</v>
      </c>
      <c r="F121" s="209">
        <v>491.99</v>
      </c>
      <c r="G121" s="210">
        <v>3.0999999999999999E-3</v>
      </c>
      <c r="H121" s="211">
        <v>7.818399999999999E-2</v>
      </c>
      <c r="I121" s="188"/>
      <c r="J121" s="197"/>
    </row>
    <row r="122" spans="1:10" ht="12.95" customHeight="1" x14ac:dyDescent="0.2">
      <c r="A122" s="206"/>
      <c r="B122" s="207" t="s">
        <v>614</v>
      </c>
      <c r="C122" s="205" t="s">
        <v>615</v>
      </c>
      <c r="D122" s="205" t="s">
        <v>176</v>
      </c>
      <c r="E122" s="208">
        <v>500000</v>
      </c>
      <c r="F122" s="209">
        <v>491.2</v>
      </c>
      <c r="G122" s="210">
        <v>3.0999999999999999E-3</v>
      </c>
      <c r="H122" s="211">
        <v>7.7884999999999996E-2</v>
      </c>
      <c r="I122" s="188"/>
      <c r="J122" s="197"/>
    </row>
    <row r="123" spans="1:10" ht="12.95" customHeight="1" x14ac:dyDescent="0.2">
      <c r="A123" s="206"/>
      <c r="B123" s="207" t="s">
        <v>616</v>
      </c>
      <c r="C123" s="205" t="s">
        <v>617</v>
      </c>
      <c r="D123" s="205" t="s">
        <v>176</v>
      </c>
      <c r="E123" s="208">
        <v>500000</v>
      </c>
      <c r="F123" s="209">
        <v>487.83</v>
      </c>
      <c r="G123" s="210">
        <v>3.0000000000000001E-3</v>
      </c>
      <c r="H123" s="211">
        <v>7.8090999999999994E-2</v>
      </c>
      <c r="I123" s="188"/>
      <c r="J123" s="197"/>
    </row>
    <row r="124" spans="1:10" ht="12.95" customHeight="1" x14ac:dyDescent="0.2">
      <c r="A124" s="206"/>
      <c r="B124" s="207" t="s">
        <v>618</v>
      </c>
      <c r="C124" s="205" t="s">
        <v>619</v>
      </c>
      <c r="D124" s="205" t="s">
        <v>176</v>
      </c>
      <c r="E124" s="208">
        <v>500000</v>
      </c>
      <c r="F124" s="209">
        <v>487.66</v>
      </c>
      <c r="G124" s="210">
        <v>3.0000000000000001E-3</v>
      </c>
      <c r="H124" s="211">
        <v>7.7912999999999996E-2</v>
      </c>
      <c r="I124" s="188"/>
      <c r="J124" s="197"/>
    </row>
    <row r="125" spans="1:10" ht="12.95" customHeight="1" x14ac:dyDescent="0.2">
      <c r="A125" s="206"/>
      <c r="B125" s="207" t="s">
        <v>620</v>
      </c>
      <c r="C125" s="205" t="s">
        <v>621</v>
      </c>
      <c r="D125" s="205" t="s">
        <v>176</v>
      </c>
      <c r="E125" s="208">
        <v>500000</v>
      </c>
      <c r="F125" s="209">
        <v>486.17</v>
      </c>
      <c r="G125" s="210">
        <v>3.0000000000000001E-3</v>
      </c>
      <c r="H125" s="211">
        <v>7.8326000000000007E-2</v>
      </c>
      <c r="I125" s="188"/>
      <c r="J125" s="197"/>
    </row>
    <row r="126" spans="1:10" ht="12.95" customHeight="1" x14ac:dyDescent="0.2">
      <c r="A126" s="206"/>
      <c r="B126" s="207" t="s">
        <v>622</v>
      </c>
      <c r="C126" s="205" t="s">
        <v>623</v>
      </c>
      <c r="D126" s="205" t="s">
        <v>176</v>
      </c>
      <c r="E126" s="208">
        <v>500000</v>
      </c>
      <c r="F126" s="209">
        <v>483.86</v>
      </c>
      <c r="G126" s="210">
        <v>3.0000000000000001E-3</v>
      </c>
      <c r="H126" s="211">
        <v>7.8059000000000003E-2</v>
      </c>
      <c r="I126" s="188"/>
      <c r="J126" s="197"/>
    </row>
    <row r="127" spans="1:10" ht="12.95" customHeight="1" x14ac:dyDescent="0.2">
      <c r="A127" s="206"/>
      <c r="B127" s="207" t="s">
        <v>624</v>
      </c>
      <c r="C127" s="205" t="s">
        <v>625</v>
      </c>
      <c r="D127" s="205" t="s">
        <v>176</v>
      </c>
      <c r="E127" s="208">
        <v>500000</v>
      </c>
      <c r="F127" s="209">
        <v>476.91</v>
      </c>
      <c r="G127" s="210">
        <v>3.0000000000000001E-3</v>
      </c>
      <c r="H127" s="211">
        <v>7.8287000000000009E-2</v>
      </c>
      <c r="I127" s="188"/>
      <c r="J127" s="197"/>
    </row>
    <row r="128" spans="1:10" ht="12.95" customHeight="1" x14ac:dyDescent="0.2">
      <c r="A128" s="206"/>
      <c r="B128" s="207" t="s">
        <v>626</v>
      </c>
      <c r="C128" s="205" t="s">
        <v>627</v>
      </c>
      <c r="D128" s="205" t="s">
        <v>176</v>
      </c>
      <c r="E128" s="208">
        <v>500000</v>
      </c>
      <c r="F128" s="209">
        <v>467.55</v>
      </c>
      <c r="G128" s="210">
        <v>2.8999999999999998E-3</v>
      </c>
      <c r="H128" s="211">
        <v>7.8522999999999996E-2</v>
      </c>
      <c r="I128" s="188"/>
      <c r="J128" s="197"/>
    </row>
    <row r="129" spans="1:10" ht="12.95" customHeight="1" x14ac:dyDescent="0.2">
      <c r="A129" s="197"/>
      <c r="B129" s="204" t="s">
        <v>134</v>
      </c>
      <c r="C129" s="205"/>
      <c r="D129" s="205"/>
      <c r="E129" s="205"/>
      <c r="F129" s="212">
        <v>114199.06</v>
      </c>
      <c r="G129" s="213">
        <v>0.71260000000000001</v>
      </c>
      <c r="H129" s="214"/>
      <c r="I129" s="215"/>
      <c r="J129" s="197"/>
    </row>
    <row r="130" spans="1:10" ht="12.95" customHeight="1" x14ac:dyDescent="0.2">
      <c r="A130" s="197"/>
      <c r="B130" s="216" t="s">
        <v>316</v>
      </c>
      <c r="C130" s="217"/>
      <c r="D130" s="217"/>
      <c r="E130" s="217"/>
      <c r="F130" s="214" t="s">
        <v>136</v>
      </c>
      <c r="G130" s="214" t="s">
        <v>136</v>
      </c>
      <c r="H130" s="214"/>
      <c r="I130" s="215"/>
      <c r="J130" s="197"/>
    </row>
    <row r="131" spans="1:10" ht="12.95" customHeight="1" x14ac:dyDescent="0.2">
      <c r="A131" s="197"/>
      <c r="B131" s="216" t="s">
        <v>134</v>
      </c>
      <c r="C131" s="217"/>
      <c r="D131" s="217"/>
      <c r="E131" s="217"/>
      <c r="F131" s="214" t="s">
        <v>136</v>
      </c>
      <c r="G131" s="214" t="s">
        <v>136</v>
      </c>
      <c r="H131" s="214"/>
      <c r="I131" s="215"/>
      <c r="J131" s="197"/>
    </row>
    <row r="132" spans="1:10" ht="12.95" customHeight="1" x14ac:dyDescent="0.2">
      <c r="A132" s="197"/>
      <c r="B132" s="216" t="s">
        <v>137</v>
      </c>
      <c r="C132" s="218"/>
      <c r="D132" s="217"/>
      <c r="E132" s="218"/>
      <c r="F132" s="212">
        <v>114199.06</v>
      </c>
      <c r="G132" s="213">
        <v>0.71260000000000001</v>
      </c>
      <c r="H132" s="214"/>
      <c r="I132" s="215"/>
      <c r="J132" s="197"/>
    </row>
    <row r="133" spans="1:10" ht="12.95" customHeight="1" x14ac:dyDescent="0.2">
      <c r="A133" s="197"/>
      <c r="B133" s="204" t="s">
        <v>160</v>
      </c>
      <c r="C133" s="205"/>
      <c r="D133" s="205"/>
      <c r="E133" s="205"/>
      <c r="F133" s="205"/>
      <c r="G133" s="205"/>
      <c r="H133" s="187"/>
      <c r="I133" s="188"/>
      <c r="J133" s="197"/>
    </row>
    <row r="134" spans="1:10" ht="12.95" customHeight="1" x14ac:dyDescent="0.2">
      <c r="A134" s="197"/>
      <c r="B134" s="204" t="s">
        <v>170</v>
      </c>
      <c r="C134" s="205"/>
      <c r="D134" s="205"/>
      <c r="E134" s="205"/>
      <c r="F134" s="197"/>
      <c r="G134" s="187"/>
      <c r="H134" s="187"/>
      <c r="I134" s="188"/>
      <c r="J134" s="197"/>
    </row>
    <row r="135" spans="1:10" ht="12.95" customHeight="1" x14ac:dyDescent="0.2">
      <c r="A135" s="206"/>
      <c r="B135" s="207" t="s">
        <v>683</v>
      </c>
      <c r="C135" s="205" t="s">
        <v>628</v>
      </c>
      <c r="D135" s="205" t="s">
        <v>318</v>
      </c>
      <c r="E135" s="208">
        <v>500</v>
      </c>
      <c r="F135" s="209">
        <v>2413.91</v>
      </c>
      <c r="G135" s="210">
        <v>1.5100000000000001E-2</v>
      </c>
      <c r="H135" s="211">
        <v>7.7951000000000006E-2</v>
      </c>
      <c r="I135" s="188"/>
      <c r="J135" s="197"/>
    </row>
    <row r="136" spans="1:10" ht="12.95" customHeight="1" x14ac:dyDescent="0.2">
      <c r="A136" s="197"/>
      <c r="B136" s="204" t="s">
        <v>134</v>
      </c>
      <c r="C136" s="205"/>
      <c r="D136" s="205"/>
      <c r="E136" s="205"/>
      <c r="F136" s="212">
        <v>2413.91</v>
      </c>
      <c r="G136" s="213">
        <v>1.5100000000000001E-2</v>
      </c>
      <c r="H136" s="214"/>
      <c r="I136" s="215"/>
      <c r="J136" s="197"/>
    </row>
    <row r="137" spans="1:10" ht="12.95" customHeight="1" x14ac:dyDescent="0.2">
      <c r="A137" s="197"/>
      <c r="B137" s="216" t="s">
        <v>137</v>
      </c>
      <c r="C137" s="218"/>
      <c r="D137" s="217"/>
      <c r="E137" s="218"/>
      <c r="F137" s="212">
        <v>2413.91</v>
      </c>
      <c r="G137" s="213">
        <v>1.5100000000000001E-2</v>
      </c>
      <c r="H137" s="214"/>
      <c r="I137" s="215"/>
      <c r="J137" s="197"/>
    </row>
    <row r="138" spans="1:10" ht="12.95" customHeight="1" x14ac:dyDescent="0.2">
      <c r="A138" s="197"/>
      <c r="B138" s="204" t="s">
        <v>177</v>
      </c>
      <c r="C138" s="205"/>
      <c r="D138" s="205"/>
      <c r="E138" s="205"/>
      <c r="F138" s="205"/>
      <c r="G138" s="205"/>
      <c r="H138" s="187"/>
      <c r="I138" s="188"/>
      <c r="J138" s="197"/>
    </row>
    <row r="139" spans="1:10" ht="12.95" customHeight="1" x14ac:dyDescent="0.2">
      <c r="A139" s="197"/>
      <c r="B139" s="204" t="s">
        <v>358</v>
      </c>
      <c r="C139" s="205"/>
      <c r="D139" s="205"/>
      <c r="E139" s="205"/>
      <c r="F139" s="197"/>
      <c r="G139" s="187"/>
      <c r="H139" s="187"/>
      <c r="I139" s="188"/>
      <c r="J139" s="197"/>
    </row>
    <row r="140" spans="1:10" ht="12.95" customHeight="1" x14ac:dyDescent="0.2">
      <c r="A140" s="206"/>
      <c r="B140" s="207" t="s">
        <v>359</v>
      </c>
      <c r="C140" s="205" t="s">
        <v>360</v>
      </c>
      <c r="D140" s="205"/>
      <c r="E140" s="208">
        <v>2924.154</v>
      </c>
      <c r="F140" s="209">
        <v>292.57</v>
      </c>
      <c r="G140" s="210">
        <v>1.8E-3</v>
      </c>
      <c r="H140" s="211"/>
      <c r="I140" s="188"/>
      <c r="J140" s="197"/>
    </row>
    <row r="141" spans="1:10" ht="12.95" customHeight="1" x14ac:dyDescent="0.2">
      <c r="A141" s="197"/>
      <c r="B141" s="204" t="s">
        <v>134</v>
      </c>
      <c r="C141" s="205"/>
      <c r="D141" s="205"/>
      <c r="E141" s="205"/>
      <c r="F141" s="212">
        <v>292.57</v>
      </c>
      <c r="G141" s="213">
        <v>1.8E-3</v>
      </c>
      <c r="H141" s="214"/>
      <c r="I141" s="215"/>
      <c r="J141" s="197"/>
    </row>
    <row r="142" spans="1:10" ht="12.95" customHeight="1" x14ac:dyDescent="0.2">
      <c r="A142" s="197"/>
      <c r="B142" s="204" t="s">
        <v>178</v>
      </c>
      <c r="C142" s="205"/>
      <c r="D142" s="219" t="s">
        <v>179</v>
      </c>
      <c r="E142" s="205"/>
      <c r="F142" s="197"/>
      <c r="G142" s="187"/>
      <c r="H142" s="187"/>
      <c r="I142" s="188"/>
      <c r="J142" s="197"/>
    </row>
    <row r="143" spans="1:10" ht="12.95" customHeight="1" x14ac:dyDescent="0.2">
      <c r="A143" s="206"/>
      <c r="B143" s="207" t="s">
        <v>629</v>
      </c>
      <c r="C143" s="205"/>
      <c r="D143" s="189" t="s">
        <v>181</v>
      </c>
      <c r="E143" s="189"/>
      <c r="F143" s="209">
        <v>150</v>
      </c>
      <c r="G143" s="210">
        <v>8.9999999999999998E-4</v>
      </c>
      <c r="H143" s="211">
        <v>6.0907397260000003E-2</v>
      </c>
      <c r="I143" s="188"/>
      <c r="J143" s="197"/>
    </row>
    <row r="144" spans="1:10" ht="12.95" customHeight="1" x14ac:dyDescent="0.2">
      <c r="A144" s="206"/>
      <c r="B144" s="207" t="s">
        <v>630</v>
      </c>
      <c r="C144" s="205"/>
      <c r="D144" s="189" t="s">
        <v>181</v>
      </c>
      <c r="E144" s="189"/>
      <c r="F144" s="209">
        <v>100</v>
      </c>
      <c r="G144" s="210">
        <v>5.9999999999999995E-4</v>
      </c>
      <c r="H144" s="211">
        <v>6.0907397260000003E-2</v>
      </c>
      <c r="I144" s="188"/>
      <c r="J144" s="197"/>
    </row>
    <row r="145" spans="1:10" ht="12.95" customHeight="1" x14ac:dyDescent="0.2">
      <c r="A145" s="206"/>
      <c r="B145" s="207" t="s">
        <v>631</v>
      </c>
      <c r="C145" s="205"/>
      <c r="D145" s="189" t="s">
        <v>192</v>
      </c>
      <c r="E145" s="189"/>
      <c r="F145" s="209">
        <v>100</v>
      </c>
      <c r="G145" s="210">
        <v>5.9999999999999995E-4</v>
      </c>
      <c r="H145" s="211">
        <v>6.7097950680000004E-2</v>
      </c>
      <c r="I145" s="188"/>
      <c r="J145" s="197"/>
    </row>
    <row r="146" spans="1:10" ht="12.95" customHeight="1" x14ac:dyDescent="0.2">
      <c r="A146" s="206"/>
      <c r="B146" s="207" t="s">
        <v>632</v>
      </c>
      <c r="C146" s="205"/>
      <c r="D146" s="189" t="s">
        <v>192</v>
      </c>
      <c r="E146" s="189"/>
      <c r="F146" s="209">
        <v>100</v>
      </c>
      <c r="G146" s="210">
        <v>5.9999999999999995E-4</v>
      </c>
      <c r="H146" s="211">
        <v>6.8457731460000004E-2</v>
      </c>
      <c r="I146" s="188"/>
      <c r="J146" s="197"/>
    </row>
    <row r="147" spans="1:10" ht="12.95" customHeight="1" x14ac:dyDescent="0.2">
      <c r="A147" s="206"/>
      <c r="B147" s="207" t="s">
        <v>633</v>
      </c>
      <c r="C147" s="205"/>
      <c r="D147" s="189" t="s">
        <v>634</v>
      </c>
      <c r="E147" s="189"/>
      <c r="F147" s="209">
        <v>100</v>
      </c>
      <c r="G147" s="210">
        <v>5.9999999999999995E-4</v>
      </c>
      <c r="H147" s="211">
        <v>7.4238079380000002E-2</v>
      </c>
      <c r="I147" s="188"/>
      <c r="J147" s="197"/>
    </row>
    <row r="148" spans="1:10" ht="12.95" customHeight="1" x14ac:dyDescent="0.2">
      <c r="A148" s="197"/>
      <c r="B148" s="204" t="s">
        <v>134</v>
      </c>
      <c r="C148" s="205"/>
      <c r="D148" s="205"/>
      <c r="E148" s="205"/>
      <c r="F148" s="212">
        <v>550</v>
      </c>
      <c r="G148" s="213">
        <v>3.3E-3</v>
      </c>
      <c r="H148" s="214"/>
      <c r="I148" s="215"/>
      <c r="J148" s="197"/>
    </row>
    <row r="149" spans="1:10" ht="12.95" customHeight="1" x14ac:dyDescent="0.2">
      <c r="A149" s="197"/>
      <c r="B149" s="216" t="s">
        <v>137</v>
      </c>
      <c r="C149" s="218"/>
      <c r="D149" s="217"/>
      <c r="E149" s="218"/>
      <c r="F149" s="212">
        <v>842.56999999999994</v>
      </c>
      <c r="G149" s="213">
        <v>5.1000000000000004E-3</v>
      </c>
      <c r="H149" s="214"/>
      <c r="I149" s="215"/>
      <c r="J149" s="197"/>
    </row>
    <row r="150" spans="1:10" ht="12.95" customHeight="1" x14ac:dyDescent="0.2">
      <c r="A150" s="197"/>
      <c r="B150" s="204" t="s">
        <v>206</v>
      </c>
      <c r="C150" s="205"/>
      <c r="D150" s="205"/>
      <c r="E150" s="205"/>
      <c r="F150" s="205"/>
      <c r="G150" s="205"/>
      <c r="H150" s="187"/>
      <c r="I150" s="188"/>
      <c r="J150" s="197"/>
    </row>
    <row r="151" spans="1:10" ht="12.95" customHeight="1" x14ac:dyDescent="0.2">
      <c r="A151" s="206"/>
      <c r="B151" s="207" t="s">
        <v>208</v>
      </c>
      <c r="C151" s="205"/>
      <c r="D151" s="205"/>
      <c r="E151" s="208"/>
      <c r="F151" s="209">
        <v>8780</v>
      </c>
      <c r="G151" s="210">
        <v>5.4800000000000001E-2</v>
      </c>
      <c r="H151" s="211">
        <v>6.7500066014483814E-2</v>
      </c>
      <c r="I151" s="188"/>
      <c r="J151" s="197"/>
    </row>
    <row r="152" spans="1:10" ht="12.95" customHeight="1" x14ac:dyDescent="0.2">
      <c r="A152" s="197"/>
      <c r="B152" s="204" t="s">
        <v>134</v>
      </c>
      <c r="C152" s="205"/>
      <c r="D152" s="205"/>
      <c r="E152" s="205"/>
      <c r="F152" s="212">
        <v>8780</v>
      </c>
      <c r="G152" s="213">
        <v>5.4800000000000001E-2</v>
      </c>
      <c r="H152" s="214"/>
      <c r="I152" s="215"/>
      <c r="J152" s="197"/>
    </row>
    <row r="153" spans="1:10" ht="12.95" customHeight="1" x14ac:dyDescent="0.2">
      <c r="A153" s="197"/>
      <c r="B153" s="216" t="s">
        <v>316</v>
      </c>
      <c r="C153" s="217"/>
      <c r="D153" s="217"/>
      <c r="E153" s="217"/>
      <c r="F153" s="214" t="s">
        <v>136</v>
      </c>
      <c r="G153" s="214" t="s">
        <v>136</v>
      </c>
      <c r="H153" s="214"/>
      <c r="I153" s="215"/>
      <c r="J153" s="197"/>
    </row>
    <row r="154" spans="1:10" ht="12.95" customHeight="1" x14ac:dyDescent="0.2">
      <c r="A154" s="197"/>
      <c r="B154" s="216" t="s">
        <v>134</v>
      </c>
      <c r="C154" s="217"/>
      <c r="D154" s="217"/>
      <c r="E154" s="217"/>
      <c r="F154" s="214" t="s">
        <v>136</v>
      </c>
      <c r="G154" s="214" t="s">
        <v>136</v>
      </c>
      <c r="H154" s="214"/>
      <c r="I154" s="215"/>
      <c r="J154" s="197"/>
    </row>
    <row r="155" spans="1:10" ht="12.95" customHeight="1" x14ac:dyDescent="0.2">
      <c r="A155" s="197"/>
      <c r="B155" s="216" t="s">
        <v>137</v>
      </c>
      <c r="C155" s="218"/>
      <c r="D155" s="217"/>
      <c r="E155" s="218"/>
      <c r="F155" s="212">
        <v>8780</v>
      </c>
      <c r="G155" s="213">
        <v>5.4800000000000001E-2</v>
      </c>
      <c r="H155" s="214"/>
      <c r="I155" s="215"/>
      <c r="J155" s="197"/>
    </row>
    <row r="156" spans="1:10" ht="12.95" customHeight="1" x14ac:dyDescent="0.2">
      <c r="A156" s="197"/>
      <c r="B156" s="216" t="s">
        <v>209</v>
      </c>
      <c r="C156" s="205"/>
      <c r="D156" s="217"/>
      <c r="E156" s="205"/>
      <c r="F156" s="220">
        <f>17351.26-F26+F168</f>
        <v>2658.705302599998</v>
      </c>
      <c r="G156" s="213">
        <f>10.86%-G26+G168</f>
        <v>1.6942734590422726E-2</v>
      </c>
      <c r="H156" s="214"/>
      <c r="I156" s="215"/>
      <c r="J156" s="197"/>
    </row>
    <row r="157" spans="1:10" ht="12.95" customHeight="1" thickBot="1" x14ac:dyDescent="0.25">
      <c r="A157" s="197"/>
      <c r="B157" s="221" t="s">
        <v>210</v>
      </c>
      <c r="C157" s="222"/>
      <c r="D157" s="222"/>
      <c r="E157" s="222"/>
      <c r="F157" s="223">
        <v>160185.76999999999</v>
      </c>
      <c r="G157" s="224">
        <v>1</v>
      </c>
      <c r="H157" s="225"/>
      <c r="I157" s="226"/>
      <c r="J157" s="197"/>
    </row>
    <row r="158" spans="1:10" ht="12.95" customHeight="1" x14ac:dyDescent="0.2">
      <c r="A158" s="197"/>
      <c r="B158" s="199"/>
      <c r="C158" s="197"/>
      <c r="D158" s="197"/>
      <c r="E158" s="197"/>
      <c r="F158" s="197"/>
      <c r="G158" s="197"/>
      <c r="H158" s="197"/>
      <c r="I158" s="197"/>
      <c r="J158" s="197"/>
    </row>
    <row r="159" spans="1:10" ht="12.95" customHeight="1" x14ac:dyDescent="0.2">
      <c r="A159" s="197"/>
      <c r="B159" s="199"/>
      <c r="C159" s="197"/>
      <c r="D159" s="197"/>
      <c r="E159" s="197"/>
      <c r="F159" s="197"/>
      <c r="G159" s="197"/>
      <c r="H159" s="197"/>
      <c r="I159" s="197"/>
      <c r="J159" s="197"/>
    </row>
    <row r="160" spans="1:10" ht="12.95" customHeight="1" thickBot="1" x14ac:dyDescent="0.25">
      <c r="A160" s="197"/>
      <c r="B160" s="14" t="s">
        <v>147</v>
      </c>
      <c r="C160" s="197"/>
      <c r="D160" s="197"/>
      <c r="E160" s="197"/>
      <c r="F160" s="197"/>
      <c r="G160" s="197"/>
      <c r="H160" s="197"/>
      <c r="I160" s="197"/>
    </row>
    <row r="161" spans="1:10" s="13" customFormat="1" ht="12.95" customHeight="1" x14ac:dyDescent="0.2">
      <c r="A161" s="7"/>
      <c r="B161" s="8" t="s">
        <v>9</v>
      </c>
      <c r="C161" s="9"/>
      <c r="D161" s="9" t="s">
        <v>260</v>
      </c>
      <c r="E161" s="10" t="s">
        <v>12</v>
      </c>
      <c r="F161" s="11" t="s">
        <v>669</v>
      </c>
      <c r="G161" s="10" t="s">
        <v>670</v>
      </c>
      <c r="H161" s="12" t="s">
        <v>671</v>
      </c>
    </row>
    <row r="162" spans="1:10" ht="12.95" customHeight="1" x14ac:dyDescent="0.2">
      <c r="A162" s="197"/>
      <c r="B162" s="204" t="s">
        <v>148</v>
      </c>
      <c r="C162" s="205"/>
      <c r="D162" s="205"/>
      <c r="E162" s="205"/>
      <c r="F162" s="197"/>
      <c r="G162" s="187"/>
      <c r="H162" s="187"/>
      <c r="I162" s="197"/>
    </row>
    <row r="163" spans="1:10" ht="12.95" customHeight="1" x14ac:dyDescent="0.2">
      <c r="A163" s="206"/>
      <c r="B163" s="207" t="s">
        <v>155</v>
      </c>
      <c r="C163" s="205"/>
      <c r="D163" s="172" t="s">
        <v>265</v>
      </c>
      <c r="E163" s="208">
        <v>-149625</v>
      </c>
      <c r="F163" s="209">
        <v>-946.68</v>
      </c>
      <c r="G163" s="210">
        <v>-5.8999999999999999E-3</v>
      </c>
      <c r="H163" s="187"/>
      <c r="I163" s="197"/>
    </row>
    <row r="164" spans="1:10" ht="12.95" customHeight="1" x14ac:dyDescent="0.2">
      <c r="A164" s="206"/>
      <c r="B164" s="207" t="s">
        <v>430</v>
      </c>
      <c r="C164" s="205"/>
      <c r="D164" s="172" t="s">
        <v>265</v>
      </c>
      <c r="E164" s="208">
        <v>-94500</v>
      </c>
      <c r="F164" s="209">
        <v>-870.68</v>
      </c>
      <c r="G164" s="210">
        <v>-5.4000000000000003E-3</v>
      </c>
      <c r="H164" s="187"/>
      <c r="I164" s="197"/>
    </row>
    <row r="165" spans="1:10" ht="12.95" customHeight="1" x14ac:dyDescent="0.2">
      <c r="A165" s="206"/>
      <c r="B165" s="207" t="s">
        <v>156</v>
      </c>
      <c r="C165" s="205"/>
      <c r="D165" s="172" t="s">
        <v>265</v>
      </c>
      <c r="E165" s="208">
        <v>-13200</v>
      </c>
      <c r="F165" s="209">
        <v>-148.93</v>
      </c>
      <c r="G165" s="210">
        <v>-8.9999999999999998E-4</v>
      </c>
      <c r="H165" s="187"/>
      <c r="I165" s="197"/>
    </row>
    <row r="166" spans="1:10" ht="12.95" customHeight="1" x14ac:dyDescent="0.2">
      <c r="A166" s="206"/>
      <c r="B166" s="207" t="s">
        <v>429</v>
      </c>
      <c r="C166" s="205"/>
      <c r="D166" s="172" t="s">
        <v>265</v>
      </c>
      <c r="E166" s="208">
        <v>-75000</v>
      </c>
      <c r="F166" s="209">
        <v>-126.49</v>
      </c>
      <c r="G166" s="210">
        <v>-8.0000000000000004E-4</v>
      </c>
      <c r="H166" s="187"/>
      <c r="I166" s="197"/>
    </row>
    <row r="167" spans="1:10" ht="12.95" customHeight="1" x14ac:dyDescent="0.2">
      <c r="A167" s="197"/>
      <c r="B167" s="204" t="s">
        <v>134</v>
      </c>
      <c r="C167" s="205"/>
      <c r="D167" s="205"/>
      <c r="E167" s="205"/>
      <c r="F167" s="212">
        <v>-2092.7800000000002</v>
      </c>
      <c r="G167" s="213">
        <v>-1.2999999999999999E-2</v>
      </c>
      <c r="H167" s="214"/>
      <c r="I167" s="197"/>
    </row>
    <row r="168" spans="1:10" ht="12.95" customHeight="1" x14ac:dyDescent="0.2">
      <c r="A168" s="197"/>
      <c r="B168" s="216" t="s">
        <v>137</v>
      </c>
      <c r="C168" s="218"/>
      <c r="D168" s="217"/>
      <c r="E168" s="218"/>
      <c r="F168" s="212">
        <v>-2092.7800000000002</v>
      </c>
      <c r="G168" s="213">
        <v>-1.2999999999999999E-2</v>
      </c>
      <c r="H168" s="214"/>
      <c r="I168" s="197"/>
    </row>
    <row r="169" spans="1:10" ht="12.95" customHeight="1" x14ac:dyDescent="0.2">
      <c r="A169" s="197"/>
      <c r="B169" s="199"/>
      <c r="C169" s="197"/>
      <c r="D169" s="197"/>
      <c r="E169" s="197"/>
      <c r="F169" s="197"/>
      <c r="G169" s="197"/>
      <c r="H169" s="197"/>
      <c r="I169" s="197"/>
      <c r="J169" s="197"/>
    </row>
    <row r="170" spans="1:10" ht="12.95" customHeight="1" thickBot="1" x14ac:dyDescent="0.25">
      <c r="A170" s="197"/>
      <c r="B170" s="89" t="s">
        <v>211</v>
      </c>
      <c r="C170" s="197"/>
      <c r="D170" s="197"/>
      <c r="E170" s="197"/>
      <c r="F170" s="197"/>
      <c r="G170" s="197"/>
      <c r="H170" s="197"/>
      <c r="I170" s="197"/>
      <c r="J170" s="197"/>
    </row>
    <row r="171" spans="1:10" ht="12.95" customHeight="1" x14ac:dyDescent="0.2">
      <c r="A171" s="197"/>
      <c r="B171" s="227" t="s">
        <v>212</v>
      </c>
      <c r="C171" s="228"/>
      <c r="D171" s="228"/>
      <c r="E171" s="228"/>
      <c r="F171" s="228"/>
      <c r="G171" s="228"/>
      <c r="H171" s="229"/>
      <c r="I171" s="197"/>
      <c r="J171" s="197"/>
    </row>
    <row r="172" spans="1:10" ht="12.95" customHeight="1" x14ac:dyDescent="0.2">
      <c r="A172" s="197"/>
      <c r="B172" s="230" t="s">
        <v>214</v>
      </c>
      <c r="C172" s="197"/>
      <c r="D172" s="197"/>
      <c r="E172" s="197"/>
      <c r="F172" s="197"/>
      <c r="G172" s="197"/>
      <c r="H172" s="231"/>
      <c r="I172" s="197"/>
      <c r="J172" s="197"/>
    </row>
    <row r="173" spans="1:10" ht="12.95" customHeight="1" thickBot="1" x14ac:dyDescent="0.25">
      <c r="A173" s="197"/>
      <c r="B173" s="532" t="s">
        <v>215</v>
      </c>
      <c r="C173" s="533"/>
      <c r="D173" s="533"/>
      <c r="E173" s="233"/>
      <c r="F173" s="233"/>
      <c r="G173" s="233"/>
      <c r="H173" s="234"/>
      <c r="I173" s="197"/>
      <c r="J173" s="197"/>
    </row>
    <row r="174" spans="1:10" ht="12.95" customHeight="1" x14ac:dyDescent="0.2">
      <c r="A174" s="197"/>
      <c r="B174" s="89"/>
      <c r="C174" s="197"/>
      <c r="D174" s="197"/>
      <c r="E174" s="197"/>
      <c r="F174" s="197"/>
      <c r="G174" s="197"/>
      <c r="H174" s="197"/>
      <c r="I174" s="197"/>
      <c r="J174" s="197"/>
    </row>
    <row r="175" spans="1:10" ht="12.95" customHeight="1" thickBot="1" x14ac:dyDescent="0.25">
      <c r="A175" s="197"/>
      <c r="B175" s="89"/>
      <c r="C175" s="197"/>
      <c r="D175" s="197"/>
      <c r="E175" s="197"/>
      <c r="F175" s="197"/>
      <c r="G175" s="197"/>
      <c r="H175" s="197"/>
      <c r="I175" s="197"/>
      <c r="J175" s="197"/>
    </row>
    <row r="176" spans="1:10" s="160" customFormat="1" ht="16.5" customHeight="1" x14ac:dyDescent="0.2">
      <c r="A176" s="235"/>
      <c r="B176" s="236" t="s">
        <v>240</v>
      </c>
      <c r="C176" s="237"/>
      <c r="D176" s="238"/>
      <c r="E176" s="96"/>
      <c r="F176" s="239"/>
      <c r="G176" s="239"/>
      <c r="H176" s="240"/>
    </row>
    <row r="177" spans="1:8" s="160" customFormat="1" ht="16.5" customHeight="1" thickBot="1" x14ac:dyDescent="0.25">
      <c r="A177" s="235"/>
      <c r="B177" s="242" t="s">
        <v>241</v>
      </c>
      <c r="D177" s="101"/>
      <c r="E177" s="101"/>
      <c r="G177" s="100"/>
      <c r="H177" s="243"/>
    </row>
    <row r="178" spans="1:8" s="160" customFormat="1" ht="24" customHeight="1" x14ac:dyDescent="0.2">
      <c r="A178" s="235"/>
      <c r="B178" s="555" t="s">
        <v>242</v>
      </c>
      <c r="C178" s="557" t="s">
        <v>243</v>
      </c>
      <c r="D178" s="298" t="s">
        <v>244</v>
      </c>
      <c r="E178" s="298" t="s">
        <v>244</v>
      </c>
      <c r="F178" s="299" t="s">
        <v>245</v>
      </c>
      <c r="G178" s="100"/>
      <c r="H178" s="243"/>
    </row>
    <row r="179" spans="1:8" s="160" customFormat="1" ht="15.75" customHeight="1" x14ac:dyDescent="0.2">
      <c r="A179" s="235"/>
      <c r="B179" s="556"/>
      <c r="C179" s="558"/>
      <c r="D179" s="245" t="s">
        <v>246</v>
      </c>
      <c r="E179" s="245" t="s">
        <v>247</v>
      </c>
      <c r="F179" s="300" t="s">
        <v>246</v>
      </c>
      <c r="G179" s="100"/>
      <c r="H179" s="243"/>
    </row>
    <row r="180" spans="1:8" s="160" customFormat="1" ht="16.5" customHeight="1" thickBot="1" x14ac:dyDescent="0.25">
      <c r="A180" s="235"/>
      <c r="B180" s="301" t="s">
        <v>136</v>
      </c>
      <c r="C180" s="302" t="s">
        <v>136</v>
      </c>
      <c r="D180" s="302" t="s">
        <v>136</v>
      </c>
      <c r="E180" s="302" t="s">
        <v>136</v>
      </c>
      <c r="F180" s="303" t="s">
        <v>136</v>
      </c>
      <c r="G180" s="100"/>
      <c r="H180" s="243"/>
    </row>
    <row r="181" spans="1:8" s="160" customFormat="1" ht="16.5" customHeight="1" x14ac:dyDescent="0.2">
      <c r="A181" s="235"/>
      <c r="B181" s="247" t="s">
        <v>248</v>
      </c>
      <c r="C181" s="248"/>
      <c r="D181" s="248"/>
      <c r="E181" s="248"/>
      <c r="F181" s="248"/>
      <c r="G181" s="100"/>
      <c r="H181" s="243"/>
    </row>
    <row r="182" spans="1:8" s="160" customFormat="1" ht="16.5" customHeight="1" x14ac:dyDescent="0.2">
      <c r="A182" s="235"/>
      <c r="B182" s="249"/>
      <c r="G182" s="100"/>
      <c r="H182" s="243"/>
    </row>
    <row r="183" spans="1:8" s="160" customFormat="1" ht="16.5" customHeight="1" thickBot="1" x14ac:dyDescent="0.25">
      <c r="A183" s="235"/>
      <c r="B183" s="249" t="s">
        <v>368</v>
      </c>
      <c r="G183" s="100"/>
      <c r="H183" s="243"/>
    </row>
    <row r="184" spans="1:8" s="160" customFormat="1" ht="16.5" customHeight="1" x14ac:dyDescent="0.2">
      <c r="A184" s="235"/>
      <c r="B184" s="304" t="s">
        <v>369</v>
      </c>
      <c r="C184" s="305" t="s">
        <v>252</v>
      </c>
      <c r="D184" s="306" t="s">
        <v>287</v>
      </c>
      <c r="G184" s="100"/>
      <c r="H184" s="243"/>
    </row>
    <row r="185" spans="1:8" s="160" customFormat="1" ht="16.5" customHeight="1" x14ac:dyDescent="0.2">
      <c r="A185" s="235"/>
      <c r="B185" s="250" t="s">
        <v>253</v>
      </c>
      <c r="C185" s="307"/>
      <c r="D185" s="308"/>
      <c r="G185" s="100"/>
      <c r="H185" s="243"/>
    </row>
    <row r="186" spans="1:8" s="160" customFormat="1" ht="16.5" customHeight="1" x14ac:dyDescent="0.2">
      <c r="A186" s="235"/>
      <c r="B186" s="250" t="s">
        <v>635</v>
      </c>
      <c r="C186" s="308">
        <v>12.3452</v>
      </c>
      <c r="D186" s="308">
        <v>12.3391</v>
      </c>
      <c r="G186" s="100"/>
      <c r="H186" s="243"/>
    </row>
    <row r="187" spans="1:8" s="160" customFormat="1" ht="16.5" customHeight="1" x14ac:dyDescent="0.2">
      <c r="A187" s="235"/>
      <c r="B187" s="250" t="s">
        <v>763</v>
      </c>
      <c r="C187" s="308">
        <v>10.3752</v>
      </c>
      <c r="D187" s="308">
        <v>10.1614</v>
      </c>
      <c r="G187" s="309"/>
      <c r="H187" s="243"/>
    </row>
    <row r="188" spans="1:8" s="160" customFormat="1" ht="16.5" customHeight="1" x14ac:dyDescent="0.2">
      <c r="A188" s="235"/>
      <c r="B188" s="250" t="s">
        <v>254</v>
      </c>
      <c r="C188" s="308"/>
      <c r="D188" s="308"/>
      <c r="G188" s="100"/>
      <c r="H188" s="243"/>
    </row>
    <row r="189" spans="1:8" s="160" customFormat="1" ht="16.5" customHeight="1" x14ac:dyDescent="0.2">
      <c r="A189" s="235"/>
      <c r="B189" s="250" t="s">
        <v>636</v>
      </c>
      <c r="C189" s="308">
        <v>12.258900000000001</v>
      </c>
      <c r="D189" s="308">
        <v>12.249700000000001</v>
      </c>
      <c r="G189" s="309"/>
      <c r="H189" s="243"/>
    </row>
    <row r="190" spans="1:8" s="160" customFormat="1" ht="16.5" customHeight="1" thickBot="1" x14ac:dyDescent="0.25">
      <c r="A190" s="235"/>
      <c r="B190" s="310" t="s">
        <v>764</v>
      </c>
      <c r="C190" s="311">
        <v>10.450200000000001</v>
      </c>
      <c r="D190" s="311">
        <v>10.228999999999999</v>
      </c>
      <c r="G190" s="309"/>
      <c r="H190" s="243"/>
    </row>
    <row r="191" spans="1:8" s="160" customFormat="1" ht="16.5" customHeight="1" x14ac:dyDescent="0.2">
      <c r="A191" s="235"/>
      <c r="B191" s="242"/>
      <c r="G191" s="100"/>
      <c r="H191" s="243"/>
    </row>
    <row r="192" spans="1:8" s="160" customFormat="1" ht="16.5" customHeight="1" x14ac:dyDescent="0.2">
      <c r="A192" s="235"/>
      <c r="B192" s="249" t="s">
        <v>637</v>
      </c>
      <c r="C192" s="253"/>
      <c r="D192" s="253"/>
      <c r="E192" s="253"/>
      <c r="G192" s="100"/>
      <c r="H192" s="243"/>
    </row>
    <row r="193" spans="1:8" s="160" customFormat="1" ht="16.5" customHeight="1" x14ac:dyDescent="0.2">
      <c r="A193" s="235"/>
      <c r="B193" s="249"/>
      <c r="C193" s="253"/>
      <c r="D193" s="253"/>
      <c r="E193" s="253"/>
      <c r="G193" s="100"/>
      <c r="H193" s="243"/>
    </row>
    <row r="194" spans="1:8" s="160" customFormat="1" ht="24" customHeight="1" x14ac:dyDescent="0.2">
      <c r="A194" s="235"/>
      <c r="B194" s="262" t="s">
        <v>379</v>
      </c>
      <c r="C194" s="255" t="s">
        <v>392</v>
      </c>
      <c r="D194" s="255" t="s">
        <v>381</v>
      </c>
      <c r="E194" s="255" t="s">
        <v>386</v>
      </c>
      <c r="G194" s="100"/>
      <c r="H194" s="243"/>
    </row>
    <row r="195" spans="1:8" s="160" customFormat="1" ht="24" customHeight="1" x14ac:dyDescent="0.2">
      <c r="A195" s="235"/>
      <c r="B195" s="258" t="s">
        <v>383</v>
      </c>
      <c r="C195" s="259" t="s">
        <v>393</v>
      </c>
      <c r="D195" s="260">
        <v>0.20864469999999999</v>
      </c>
      <c r="E195" s="260">
        <v>0.20864469999999999</v>
      </c>
      <c r="G195" s="100"/>
      <c r="H195" s="243"/>
    </row>
    <row r="196" spans="1:8" s="160" customFormat="1" ht="24" customHeight="1" x14ac:dyDescent="0.2">
      <c r="A196" s="235"/>
      <c r="B196" s="258" t="s">
        <v>383</v>
      </c>
      <c r="C196" s="259" t="s">
        <v>395</v>
      </c>
      <c r="D196" s="260">
        <v>0.21323619999999999</v>
      </c>
      <c r="E196" s="260">
        <v>0.21323619999999999</v>
      </c>
      <c r="G196" s="100"/>
      <c r="H196" s="243"/>
    </row>
    <row r="197" spans="1:8" s="160" customFormat="1" ht="24" customHeight="1" x14ac:dyDescent="0.2">
      <c r="A197" s="235"/>
      <c r="B197" s="264"/>
      <c r="C197" s="267"/>
      <c r="D197" s="312"/>
      <c r="E197" s="312"/>
      <c r="G197" s="100"/>
      <c r="H197" s="243"/>
    </row>
    <row r="198" spans="1:8" s="160" customFormat="1" ht="27" customHeight="1" x14ac:dyDescent="0.2">
      <c r="A198" s="235"/>
      <c r="B198" s="538" t="s">
        <v>396</v>
      </c>
      <c r="C198" s="539"/>
      <c r="D198" s="539"/>
      <c r="E198" s="539"/>
      <c r="F198" s="539"/>
      <c r="G198" s="539"/>
      <c r="H198" s="540"/>
    </row>
    <row r="199" spans="1:8" s="160" customFormat="1" x14ac:dyDescent="0.2">
      <c r="A199" s="235"/>
      <c r="B199" s="264"/>
      <c r="C199" s="267"/>
      <c r="D199" s="312"/>
      <c r="E199" s="312"/>
      <c r="G199" s="100"/>
      <c r="H199" s="243"/>
    </row>
    <row r="200" spans="1:8" s="160" customFormat="1" ht="16.5" customHeight="1" x14ac:dyDescent="0.2">
      <c r="A200" s="235"/>
      <c r="B200" s="249" t="s">
        <v>638</v>
      </c>
      <c r="C200" s="253"/>
      <c r="D200" s="47"/>
      <c r="E200" s="253"/>
      <c r="G200" s="100"/>
      <c r="H200" s="243"/>
    </row>
    <row r="201" spans="1:8" s="160" customFormat="1" ht="16.5" customHeight="1" x14ac:dyDescent="0.2">
      <c r="A201" s="235"/>
      <c r="B201" s="249"/>
      <c r="C201" s="253"/>
      <c r="D201" s="47"/>
      <c r="E201" s="253"/>
      <c r="G201" s="100"/>
      <c r="H201" s="243"/>
    </row>
    <row r="202" spans="1:8" s="160" customFormat="1" ht="16.5" customHeight="1" x14ac:dyDescent="0.2">
      <c r="A202" s="235"/>
      <c r="B202" s="249" t="s">
        <v>765</v>
      </c>
      <c r="C202" s="253"/>
      <c r="D202" s="47"/>
      <c r="E202" s="253"/>
      <c r="G202" s="100"/>
      <c r="H202" s="243"/>
    </row>
    <row r="203" spans="1:8" s="160" customFormat="1" ht="16.5" customHeight="1" x14ac:dyDescent="0.2">
      <c r="A203" s="235"/>
      <c r="B203" s="162" t="s">
        <v>255</v>
      </c>
      <c r="C203" s="253"/>
      <c r="D203" s="47"/>
      <c r="E203" s="253"/>
      <c r="G203" s="100"/>
      <c r="H203" s="243"/>
    </row>
    <row r="204" spans="1:8" s="160" customFormat="1" ht="16.5" customHeight="1" x14ac:dyDescent="0.2">
      <c r="A204" s="235"/>
      <c r="B204" s="162"/>
      <c r="C204" s="253"/>
      <c r="D204" s="47"/>
      <c r="E204" s="47"/>
      <c r="G204" s="100"/>
      <c r="H204" s="243"/>
    </row>
    <row r="205" spans="1:8" s="160" customFormat="1" ht="16.5" customHeight="1" x14ac:dyDescent="0.2">
      <c r="A205" s="235"/>
      <c r="B205" s="249" t="s">
        <v>639</v>
      </c>
      <c r="C205" s="253"/>
      <c r="D205" s="47"/>
      <c r="E205" s="47"/>
      <c r="G205" s="100"/>
      <c r="H205" s="243"/>
    </row>
    <row r="206" spans="1:8" s="160" customFormat="1" ht="16.5" customHeight="1" x14ac:dyDescent="0.2">
      <c r="A206" s="235"/>
      <c r="B206" s="249"/>
      <c r="C206" s="253"/>
      <c r="D206" s="47"/>
      <c r="E206" s="47"/>
      <c r="G206" s="100"/>
      <c r="H206" s="243"/>
    </row>
    <row r="207" spans="1:8" s="160" customFormat="1" ht="16.5" customHeight="1" x14ac:dyDescent="0.2">
      <c r="A207" s="235"/>
      <c r="B207" s="249" t="s">
        <v>640</v>
      </c>
      <c r="C207" s="253"/>
      <c r="D207" s="47"/>
      <c r="E207" s="47"/>
      <c r="G207" s="100"/>
      <c r="H207" s="243"/>
    </row>
    <row r="208" spans="1:8" s="160" customFormat="1" ht="16.5" customHeight="1" x14ac:dyDescent="0.2">
      <c r="A208" s="235"/>
      <c r="B208" s="271"/>
      <c r="C208" s="253"/>
      <c r="D208" s="253"/>
      <c r="E208" s="47"/>
      <c r="G208" s="100"/>
      <c r="H208" s="243"/>
    </row>
    <row r="209" spans="1:8" s="160" customFormat="1" ht="16.5" customHeight="1" x14ac:dyDescent="0.2">
      <c r="A209" s="235"/>
      <c r="B209" s="249" t="s">
        <v>641</v>
      </c>
      <c r="C209" s="253"/>
      <c r="D209" s="253"/>
      <c r="E209" s="253"/>
      <c r="G209" s="100"/>
      <c r="H209" s="243"/>
    </row>
    <row r="210" spans="1:8" s="160" customFormat="1" ht="16.5" customHeight="1" x14ac:dyDescent="0.2">
      <c r="A210" s="235"/>
      <c r="B210" s="249"/>
      <c r="C210" s="253"/>
      <c r="D210" s="253"/>
      <c r="E210" s="253"/>
      <c r="G210" s="100"/>
      <c r="H210" s="243"/>
    </row>
    <row r="211" spans="1:8" s="160" customFormat="1" ht="16.5" customHeight="1" x14ac:dyDescent="0.2">
      <c r="A211" s="235"/>
      <c r="B211" s="249" t="s">
        <v>642</v>
      </c>
      <c r="C211" s="253"/>
      <c r="D211" s="253"/>
      <c r="E211" s="253"/>
      <c r="G211" s="100"/>
      <c r="H211" s="243"/>
    </row>
    <row r="212" spans="1:8" s="160" customFormat="1" ht="16.5" customHeight="1" x14ac:dyDescent="0.2">
      <c r="A212" s="235"/>
      <c r="B212" s="249"/>
      <c r="C212" s="253"/>
      <c r="D212" s="253"/>
      <c r="E212" s="253"/>
      <c r="G212" s="100"/>
      <c r="H212" s="243"/>
    </row>
    <row r="213" spans="1:8" s="160" customFormat="1" ht="16.5" customHeight="1" thickBot="1" x14ac:dyDescent="0.25">
      <c r="A213" s="235"/>
      <c r="B213" s="249" t="s">
        <v>405</v>
      </c>
      <c r="C213" s="253"/>
      <c r="D213" s="253"/>
      <c r="E213" s="253"/>
      <c r="G213" s="47"/>
      <c r="H213" s="243"/>
    </row>
    <row r="214" spans="1:8" s="160" customFormat="1" ht="16.5" customHeight="1" x14ac:dyDescent="0.2">
      <c r="A214" s="235"/>
      <c r="B214" s="313" t="s">
        <v>406</v>
      </c>
      <c r="C214" s="314"/>
      <c r="D214" s="314"/>
      <c r="E214" s="314"/>
      <c r="F214" s="315">
        <v>0</v>
      </c>
      <c r="G214" s="47"/>
      <c r="H214" s="243"/>
    </row>
    <row r="215" spans="1:8" s="160" customFormat="1" ht="16.5" customHeight="1" x14ac:dyDescent="0.2">
      <c r="A215" s="235"/>
      <c r="B215" s="316" t="s">
        <v>407</v>
      </c>
      <c r="C215" s="317"/>
      <c r="D215" s="317"/>
      <c r="E215" s="317"/>
      <c r="F215" s="170">
        <f>71.26-F218</f>
        <v>70.33</v>
      </c>
      <c r="G215" s="47"/>
      <c r="H215" s="243"/>
    </row>
    <row r="216" spans="1:8" s="160" customFormat="1" ht="16.5" customHeight="1" x14ac:dyDescent="0.2">
      <c r="A216" s="235"/>
      <c r="B216" s="316" t="s">
        <v>408</v>
      </c>
      <c r="C216" s="317"/>
      <c r="D216" s="317"/>
      <c r="E216" s="317"/>
      <c r="F216" s="170">
        <v>1.51</v>
      </c>
      <c r="G216" s="47"/>
      <c r="H216" s="243"/>
    </row>
    <row r="217" spans="1:8" s="160" customFormat="1" ht="16.5" customHeight="1" x14ac:dyDescent="0.2">
      <c r="A217" s="235"/>
      <c r="B217" s="316" t="s">
        <v>643</v>
      </c>
      <c r="C217" s="317"/>
      <c r="D217" s="317"/>
      <c r="E217" s="317"/>
      <c r="F217" s="170">
        <f>(G19+G26)*100</f>
        <v>19.545726540957727</v>
      </c>
      <c r="G217" s="318"/>
      <c r="H217" s="243"/>
    </row>
    <row r="218" spans="1:8" s="160" customFormat="1" ht="16.5" customHeight="1" x14ac:dyDescent="0.2">
      <c r="A218" s="235"/>
      <c r="B218" s="316" t="s">
        <v>644</v>
      </c>
      <c r="C218" s="317"/>
      <c r="D218" s="317"/>
      <c r="E218" s="317"/>
      <c r="F218" s="170">
        <v>0.93</v>
      </c>
      <c r="G218" s="319"/>
      <c r="H218" s="243"/>
    </row>
    <row r="219" spans="1:8" s="160" customFormat="1" ht="16.5" customHeight="1" thickBot="1" x14ac:dyDescent="0.25">
      <c r="A219" s="235"/>
      <c r="B219" s="320" t="s">
        <v>409</v>
      </c>
      <c r="C219" s="321"/>
      <c r="D219" s="321"/>
      <c r="E219" s="321"/>
      <c r="F219" s="322">
        <f>(G149+G152+G156)*100</f>
        <v>7.6842734590422737</v>
      </c>
      <c r="G219" s="319"/>
      <c r="H219" s="243"/>
    </row>
    <row r="220" spans="1:8" s="160" customFormat="1" ht="16.5" customHeight="1" x14ac:dyDescent="0.2">
      <c r="A220" s="235"/>
      <c r="B220" s="249"/>
      <c r="C220" s="253"/>
      <c r="D220" s="253"/>
      <c r="E220" s="253"/>
      <c r="F220" s="323"/>
      <c r="G220" s="100"/>
      <c r="H220" s="243"/>
    </row>
    <row r="221" spans="1:8" s="160" customFormat="1" ht="16.5" customHeight="1" x14ac:dyDescent="0.2">
      <c r="A221" s="235"/>
      <c r="B221" s="249"/>
      <c r="C221" s="253"/>
      <c r="D221" s="253"/>
      <c r="E221" s="253"/>
      <c r="G221" s="100"/>
      <c r="H221" s="243"/>
    </row>
    <row r="222" spans="1:8" s="160" customFormat="1" ht="16.5" customHeight="1" x14ac:dyDescent="0.2">
      <c r="A222" s="235"/>
      <c r="B222" s="249" t="s">
        <v>410</v>
      </c>
      <c r="C222" s="253"/>
      <c r="D222" s="253"/>
      <c r="E222" s="253"/>
      <c r="G222" s="100"/>
      <c r="H222" s="243"/>
    </row>
    <row r="223" spans="1:8" s="160" customFormat="1" ht="16.5" customHeight="1" x14ac:dyDescent="0.2">
      <c r="A223" s="235"/>
      <c r="B223" s="316" t="s">
        <v>411</v>
      </c>
      <c r="C223" s="324"/>
      <c r="D223" s="324"/>
      <c r="E223" s="324"/>
      <c r="F223" s="169">
        <f>F214+F215</f>
        <v>70.33</v>
      </c>
      <c r="G223" s="325"/>
      <c r="H223" s="243"/>
    </row>
    <row r="224" spans="1:8" s="160" customFormat="1" ht="16.5" customHeight="1" x14ac:dyDescent="0.2">
      <c r="A224" s="235"/>
      <c r="B224" s="316" t="s">
        <v>645</v>
      </c>
      <c r="C224" s="324"/>
      <c r="D224" s="324"/>
      <c r="E224" s="324"/>
      <c r="F224" s="169">
        <f>F218</f>
        <v>0.93</v>
      </c>
      <c r="G224" s="325"/>
      <c r="H224" s="243"/>
    </row>
    <row r="225" spans="1:8" s="160" customFormat="1" ht="16.5" customHeight="1" x14ac:dyDescent="0.2">
      <c r="A225" s="235"/>
      <c r="B225" s="316" t="s">
        <v>646</v>
      </c>
      <c r="C225" s="324"/>
      <c r="D225" s="324"/>
      <c r="E225" s="324"/>
      <c r="F225" s="169">
        <f>F217</f>
        <v>19.545726540957727</v>
      </c>
      <c r="G225" s="326"/>
      <c r="H225" s="327"/>
    </row>
    <row r="226" spans="1:8" s="160" customFormat="1" ht="16.5" customHeight="1" x14ac:dyDescent="0.2">
      <c r="A226" s="235"/>
      <c r="B226" s="316" t="s">
        <v>412</v>
      </c>
      <c r="C226" s="324"/>
      <c r="D226" s="324"/>
      <c r="E226" s="324"/>
      <c r="F226" s="169">
        <f>F216</f>
        <v>1.51</v>
      </c>
      <c r="G226" s="326"/>
      <c r="H226" s="327"/>
    </row>
    <row r="227" spans="1:8" s="160" customFormat="1" ht="16.5" customHeight="1" x14ac:dyDescent="0.2">
      <c r="A227" s="235"/>
      <c r="B227" s="316" t="s">
        <v>409</v>
      </c>
      <c r="C227" s="324"/>
      <c r="D227" s="324"/>
      <c r="E227" s="324"/>
      <c r="F227" s="169">
        <f>F219</f>
        <v>7.6842734590422737</v>
      </c>
      <c r="G227" s="325"/>
      <c r="H227" s="328"/>
    </row>
    <row r="228" spans="1:8" s="160" customFormat="1" ht="16.5" customHeight="1" x14ac:dyDescent="0.2">
      <c r="A228" s="235"/>
      <c r="B228" s="249"/>
      <c r="C228" s="281"/>
      <c r="D228" s="281"/>
      <c r="E228" s="281"/>
      <c r="F228" s="282"/>
      <c r="G228" s="100"/>
      <c r="H228" s="327"/>
    </row>
    <row r="229" spans="1:8" s="160" customFormat="1" ht="16.5" customHeight="1" x14ac:dyDescent="0.2">
      <c r="A229" s="235"/>
      <c r="B229" s="249" t="s">
        <v>286</v>
      </c>
      <c r="C229" s="281"/>
      <c r="D229" s="281"/>
      <c r="E229" s="281"/>
      <c r="F229" s="173"/>
      <c r="G229" s="100"/>
      <c r="H229" s="243"/>
    </row>
    <row r="230" spans="1:8" s="160" customFormat="1" ht="16.5" customHeight="1" thickBot="1" x14ac:dyDescent="0.25">
      <c r="A230" s="235"/>
      <c r="B230" s="285"/>
      <c r="C230" s="286"/>
      <c r="D230" s="286"/>
      <c r="E230" s="287"/>
      <c r="F230" s="288"/>
      <c r="G230" s="287"/>
      <c r="H230" s="329"/>
    </row>
    <row r="231" spans="1:8" s="160" customFormat="1" ht="16.5" customHeight="1" x14ac:dyDescent="0.2">
      <c r="A231" s="235"/>
      <c r="B231" s="330" t="s">
        <v>647</v>
      </c>
      <c r="C231" s="331"/>
      <c r="D231" s="331"/>
      <c r="E231" s="331"/>
      <c r="F231" s="332"/>
      <c r="G231" s="97"/>
      <c r="H231" s="240"/>
    </row>
    <row r="232" spans="1:8" s="160" customFormat="1" ht="16.5" customHeight="1" x14ac:dyDescent="0.2">
      <c r="A232" s="235"/>
      <c r="B232" s="249"/>
      <c r="C232" s="281"/>
      <c r="D232" s="281"/>
      <c r="E232" s="281"/>
      <c r="F232" s="173"/>
      <c r="G232" s="100"/>
      <c r="H232" s="243"/>
    </row>
    <row r="233" spans="1:8" s="160" customFormat="1" ht="16.5" customHeight="1" x14ac:dyDescent="0.2">
      <c r="A233" s="235"/>
      <c r="B233" s="168" t="s">
        <v>648</v>
      </c>
      <c r="C233" s="166"/>
      <c r="D233" s="166"/>
      <c r="E233" s="166"/>
      <c r="F233" s="167"/>
      <c r="G233" s="100"/>
      <c r="H233" s="243"/>
    </row>
    <row r="234" spans="1:8" s="160" customFormat="1" ht="61.5" customHeight="1" x14ac:dyDescent="0.2">
      <c r="A234" s="235"/>
      <c r="B234" s="333" t="s">
        <v>258</v>
      </c>
      <c r="C234" s="334" t="s">
        <v>259</v>
      </c>
      <c r="D234" s="334" t="s">
        <v>260</v>
      </c>
      <c r="E234" s="334" t="s">
        <v>261</v>
      </c>
      <c r="F234" s="334" t="s">
        <v>262</v>
      </c>
      <c r="G234" s="334" t="s">
        <v>263</v>
      </c>
      <c r="H234" s="243"/>
    </row>
    <row r="235" spans="1:8" s="160" customFormat="1" ht="16.5" customHeight="1" x14ac:dyDescent="0.2">
      <c r="A235" s="235"/>
      <c r="B235" s="335" t="s">
        <v>418</v>
      </c>
      <c r="C235" s="171">
        <v>45260</v>
      </c>
      <c r="D235" s="172" t="s">
        <v>265</v>
      </c>
      <c r="E235" s="169">
        <v>166.6</v>
      </c>
      <c r="F235" s="169">
        <v>168.65</v>
      </c>
      <c r="G235" s="559">
        <v>391.63</v>
      </c>
      <c r="H235" s="243"/>
    </row>
    <row r="236" spans="1:8" s="160" customFormat="1" ht="16.5" customHeight="1" x14ac:dyDescent="0.2">
      <c r="A236" s="235"/>
      <c r="B236" s="335" t="s">
        <v>44</v>
      </c>
      <c r="C236" s="171">
        <v>45260</v>
      </c>
      <c r="D236" s="172" t="s">
        <v>265</v>
      </c>
      <c r="E236" s="169">
        <v>926.37441185185185</v>
      </c>
      <c r="F236" s="169">
        <v>921.35</v>
      </c>
      <c r="G236" s="560"/>
      <c r="H236" s="243"/>
    </row>
    <row r="237" spans="1:8" s="160" customFormat="1" ht="16.5" customHeight="1" x14ac:dyDescent="0.2">
      <c r="A237" s="235"/>
      <c r="B237" s="335" t="s">
        <v>115</v>
      </c>
      <c r="C237" s="171">
        <v>45260</v>
      </c>
      <c r="D237" s="172" t="s">
        <v>265</v>
      </c>
      <c r="E237" s="169">
        <v>649.11950576441097</v>
      </c>
      <c r="F237" s="169">
        <v>632.70000000000005</v>
      </c>
      <c r="G237" s="560"/>
      <c r="H237" s="243"/>
    </row>
    <row r="238" spans="1:8" s="160" customFormat="1" ht="16.5" customHeight="1" x14ac:dyDescent="0.2">
      <c r="A238" s="235"/>
      <c r="B238" s="335" t="s">
        <v>113</v>
      </c>
      <c r="C238" s="171">
        <v>45260</v>
      </c>
      <c r="D238" s="172" t="s">
        <v>265</v>
      </c>
      <c r="E238" s="169">
        <v>1134.4795318181818</v>
      </c>
      <c r="F238" s="169">
        <v>1128.25</v>
      </c>
      <c r="G238" s="561"/>
      <c r="H238" s="243"/>
    </row>
    <row r="239" spans="1:8" s="160" customFormat="1" ht="16.5" customHeight="1" x14ac:dyDescent="0.2">
      <c r="A239" s="235"/>
      <c r="B239" s="335" t="s">
        <v>649</v>
      </c>
      <c r="C239" s="251"/>
      <c r="D239" s="251"/>
      <c r="E239" s="336"/>
      <c r="F239" s="336"/>
      <c r="G239" s="337"/>
      <c r="H239" s="243"/>
    </row>
    <row r="240" spans="1:8" s="160" customFormat="1" ht="16.5" customHeight="1" x14ac:dyDescent="0.2">
      <c r="A240" s="235"/>
      <c r="B240" s="162"/>
      <c r="E240" s="183"/>
      <c r="F240" s="183"/>
      <c r="G240" s="178"/>
      <c r="H240" s="243"/>
    </row>
    <row r="241" spans="1:10" s="338" customFormat="1" x14ac:dyDescent="0.2">
      <c r="B241" s="339" t="s">
        <v>656</v>
      </c>
      <c r="C241" s="340"/>
      <c r="D241" s="341"/>
      <c r="E241" s="160"/>
      <c r="F241" s="160"/>
      <c r="G241" s="160"/>
      <c r="H241" s="59"/>
    </row>
    <row r="242" spans="1:10" s="338" customFormat="1" x14ac:dyDescent="0.2">
      <c r="B242" s="548" t="s">
        <v>267</v>
      </c>
      <c r="C242" s="549"/>
      <c r="D242" s="550"/>
      <c r="E242" s="177">
        <v>0</v>
      </c>
      <c r="F242" s="160"/>
      <c r="G242" s="160"/>
      <c r="H242" s="59"/>
    </row>
    <row r="243" spans="1:10" s="338" customFormat="1" x14ac:dyDescent="0.2">
      <c r="B243" s="548" t="s">
        <v>268</v>
      </c>
      <c r="C243" s="549"/>
      <c r="D243" s="550"/>
      <c r="E243" s="177">
        <v>277</v>
      </c>
      <c r="F243" s="178"/>
      <c r="G243" s="178"/>
      <c r="H243" s="59"/>
    </row>
    <row r="244" spans="1:10" s="338" customFormat="1" x14ac:dyDescent="0.2">
      <c r="B244" s="548" t="s">
        <v>269</v>
      </c>
      <c r="C244" s="549"/>
      <c r="D244" s="550"/>
      <c r="E244" s="177">
        <v>0</v>
      </c>
      <c r="F244" s="178"/>
      <c r="G244" s="178"/>
      <c r="H244" s="59"/>
    </row>
    <row r="245" spans="1:10" s="338" customFormat="1" x14ac:dyDescent="0.2">
      <c r="B245" s="548" t="s">
        <v>270</v>
      </c>
      <c r="C245" s="549"/>
      <c r="D245" s="550"/>
      <c r="E245" s="177">
        <v>0</v>
      </c>
      <c r="F245" s="178"/>
      <c r="G245" s="178"/>
      <c r="H245" s="59"/>
    </row>
    <row r="246" spans="1:10" s="338" customFormat="1" x14ac:dyDescent="0.2">
      <c r="B246" s="548" t="s">
        <v>271</v>
      </c>
      <c r="C246" s="549"/>
      <c r="D246" s="550"/>
      <c r="E246" s="177">
        <v>0</v>
      </c>
      <c r="F246" s="178"/>
      <c r="G246" s="178"/>
      <c r="H246" s="59"/>
    </row>
    <row r="247" spans="1:10" s="338" customFormat="1" x14ac:dyDescent="0.2">
      <c r="B247" s="548" t="s">
        <v>272</v>
      </c>
      <c r="C247" s="549"/>
      <c r="D247" s="550"/>
      <c r="E247" s="177">
        <v>210853136.56999999</v>
      </c>
      <c r="F247" s="178"/>
      <c r="G247" s="178"/>
      <c r="H247" s="59"/>
    </row>
    <row r="248" spans="1:10" s="338" customFormat="1" x14ac:dyDescent="0.2">
      <c r="B248" s="548" t="s">
        <v>273</v>
      </c>
      <c r="C248" s="549"/>
      <c r="D248" s="550"/>
      <c r="E248" s="177">
        <v>0</v>
      </c>
      <c r="F248" s="178"/>
      <c r="G248" s="178"/>
      <c r="H248" s="59"/>
      <c r="J248" s="342"/>
    </row>
    <row r="249" spans="1:10" s="338" customFormat="1" x14ac:dyDescent="0.2">
      <c r="B249" s="548" t="s">
        <v>274</v>
      </c>
      <c r="C249" s="549"/>
      <c r="D249" s="550"/>
      <c r="E249" s="177">
        <v>0</v>
      </c>
      <c r="F249" s="178"/>
      <c r="G249" s="179"/>
      <c r="H249" s="59"/>
      <c r="J249" s="343"/>
    </row>
    <row r="250" spans="1:10" s="338" customFormat="1" x14ac:dyDescent="0.2">
      <c r="B250" s="548" t="s">
        <v>275</v>
      </c>
      <c r="C250" s="549"/>
      <c r="D250" s="550"/>
      <c r="E250" s="177">
        <v>3577900.4899999998</v>
      </c>
      <c r="F250" s="178"/>
      <c r="G250" s="180"/>
      <c r="H250" s="59"/>
      <c r="J250" s="343"/>
    </row>
    <row r="251" spans="1:10" s="338" customFormat="1" x14ac:dyDescent="0.2">
      <c r="B251" s="181" t="s">
        <v>276</v>
      </c>
      <c r="C251" s="182"/>
      <c r="D251" s="182"/>
      <c r="E251" s="183"/>
      <c r="F251" s="178"/>
      <c r="G251" s="178"/>
      <c r="H251" s="59"/>
    </row>
    <row r="252" spans="1:10" s="160" customFormat="1" ht="16.5" customHeight="1" x14ac:dyDescent="0.2">
      <c r="A252" s="235"/>
      <c r="B252" s="162"/>
      <c r="E252" s="183"/>
      <c r="F252" s="183"/>
      <c r="G252" s="178"/>
      <c r="H252" s="243"/>
    </row>
    <row r="253" spans="1:10" s="160" customFormat="1" ht="16.5" customHeight="1" x14ac:dyDescent="0.2">
      <c r="A253" s="235"/>
      <c r="B253" s="339" t="s">
        <v>650</v>
      </c>
      <c r="C253" s="340"/>
      <c r="D253" s="340"/>
      <c r="H253" s="243"/>
    </row>
    <row r="254" spans="1:10" s="160" customFormat="1" ht="16.5" customHeight="1" x14ac:dyDescent="0.2">
      <c r="A254" s="235"/>
      <c r="B254" s="242"/>
      <c r="F254" s="344"/>
      <c r="G254" s="344"/>
      <c r="H254" s="243"/>
    </row>
    <row r="255" spans="1:10" s="160" customFormat="1" ht="16.5" customHeight="1" x14ac:dyDescent="0.2">
      <c r="A255" s="235"/>
      <c r="B255" s="339" t="s">
        <v>651</v>
      </c>
      <c r="C255" s="340"/>
      <c r="D255" s="340"/>
      <c r="F255" s="345"/>
      <c r="G255" s="344"/>
      <c r="H255" s="243"/>
    </row>
    <row r="256" spans="1:10" s="160" customFormat="1" ht="16.5" customHeight="1" x14ac:dyDescent="0.2">
      <c r="A256" s="235"/>
      <c r="B256" s="181"/>
      <c r="C256" s="182"/>
      <c r="D256" s="182"/>
      <c r="H256" s="243"/>
    </row>
    <row r="257" spans="1:10" s="160" customFormat="1" ht="16.5" customHeight="1" x14ac:dyDescent="0.2">
      <c r="A257" s="235"/>
      <c r="B257" s="339" t="s">
        <v>652</v>
      </c>
      <c r="C257" s="340"/>
      <c r="D257" s="340"/>
      <c r="F257" s="345"/>
      <c r="H257" s="243"/>
    </row>
    <row r="258" spans="1:10" s="160" customFormat="1" ht="27.75" hidden="1" customHeight="1" x14ac:dyDescent="0.2">
      <c r="A258" s="235"/>
      <c r="B258" s="333" t="s">
        <v>258</v>
      </c>
      <c r="C258" s="334" t="s">
        <v>277</v>
      </c>
      <c r="D258" s="334" t="s">
        <v>278</v>
      </c>
      <c r="E258" s="346" t="s">
        <v>279</v>
      </c>
      <c r="F258" s="346" t="s">
        <v>280</v>
      </c>
      <c r="H258" s="243"/>
    </row>
    <row r="259" spans="1:10" s="160" customFormat="1" ht="16.5" hidden="1" customHeight="1" x14ac:dyDescent="0.2">
      <c r="A259" s="235"/>
      <c r="B259" s="335" t="s">
        <v>40</v>
      </c>
      <c r="C259" s="171" t="s">
        <v>653</v>
      </c>
      <c r="D259" s="172"/>
      <c r="E259" s="169"/>
      <c r="F259" s="169"/>
      <c r="H259" s="243"/>
    </row>
    <row r="260" spans="1:10" s="160" customFormat="1" ht="16.5" hidden="1" customHeight="1" x14ac:dyDescent="0.2">
      <c r="A260" s="235"/>
      <c r="B260" s="335" t="s">
        <v>47</v>
      </c>
      <c r="C260" s="171" t="s">
        <v>653</v>
      </c>
      <c r="D260" s="172"/>
      <c r="E260" s="169"/>
      <c r="F260" s="169"/>
      <c r="H260" s="243"/>
    </row>
    <row r="261" spans="1:10" s="160" customFormat="1" ht="16.5" hidden="1" customHeight="1" x14ac:dyDescent="0.2">
      <c r="A261" s="235"/>
      <c r="B261" s="548" t="s">
        <v>654</v>
      </c>
      <c r="C261" s="549"/>
      <c r="D261" s="549"/>
      <c r="E261" s="549"/>
      <c r="F261" s="550"/>
      <c r="H261" s="243"/>
    </row>
    <row r="262" spans="1:10" s="160" customFormat="1" ht="16.5" customHeight="1" x14ac:dyDescent="0.2">
      <c r="A262" s="235"/>
      <c r="B262" s="347"/>
      <c r="C262" s="348"/>
      <c r="D262" s="348"/>
      <c r="E262" s="348"/>
      <c r="F262" s="348"/>
      <c r="H262" s="243"/>
    </row>
    <row r="263" spans="1:10" s="160" customFormat="1" ht="16.5" customHeight="1" x14ac:dyDescent="0.2">
      <c r="A263" s="235"/>
      <c r="B263" s="176" t="s">
        <v>304</v>
      </c>
      <c r="C263" s="174"/>
      <c r="D263" s="174"/>
      <c r="E263" s="175"/>
      <c r="F263" s="175"/>
      <c r="H263" s="243"/>
    </row>
    <row r="264" spans="1:10" s="160" customFormat="1" ht="16.5" customHeight="1" x14ac:dyDescent="0.2">
      <c r="A264" s="235"/>
      <c r="B264" s="349" t="s">
        <v>283</v>
      </c>
      <c r="C264" s="350"/>
      <c r="D264" s="350"/>
      <c r="E264" s="251">
        <v>174</v>
      </c>
      <c r="H264" s="243"/>
    </row>
    <row r="265" spans="1:10" s="160" customFormat="1" ht="16.5" customHeight="1" x14ac:dyDescent="0.2">
      <c r="A265" s="235"/>
      <c r="B265" s="349" t="s">
        <v>284</v>
      </c>
      <c r="C265" s="350"/>
      <c r="D265" s="350"/>
      <c r="E265" s="351">
        <v>167067000</v>
      </c>
      <c r="H265" s="243"/>
    </row>
    <row r="266" spans="1:10" s="160" customFormat="1" ht="16.5" customHeight="1" x14ac:dyDescent="0.2">
      <c r="A266" s="235"/>
      <c r="B266" s="349" t="s">
        <v>285</v>
      </c>
      <c r="C266" s="350"/>
      <c r="D266" s="350"/>
      <c r="E266" s="351">
        <v>969848.4</v>
      </c>
      <c r="H266" s="243"/>
    </row>
    <row r="267" spans="1:10" s="160" customFormat="1" ht="16.5" customHeight="1" x14ac:dyDescent="0.2">
      <c r="A267" s="235"/>
      <c r="B267" s="242"/>
      <c r="H267" s="243"/>
    </row>
    <row r="268" spans="1:10" s="160" customFormat="1" ht="16.5" customHeight="1" thickBot="1" x14ac:dyDescent="0.25">
      <c r="A268" s="235"/>
      <c r="B268" s="352" t="s">
        <v>303</v>
      </c>
      <c r="C268" s="353"/>
      <c r="D268" s="353"/>
      <c r="E268" s="353"/>
      <c r="F268" s="353"/>
      <c r="G268" s="353"/>
      <c r="H268" s="329"/>
    </row>
    <row r="269" spans="1:10" s="160" customFormat="1" ht="16.5" customHeight="1" x14ac:dyDescent="0.2">
      <c r="A269" s="235"/>
    </row>
    <row r="271" spans="1:10" x14ac:dyDescent="0.2">
      <c r="B271" s="505" t="s">
        <v>730</v>
      </c>
      <c r="C271" s="505"/>
      <c r="D271" s="505"/>
      <c r="E271" s="505"/>
      <c r="F271" s="505"/>
      <c r="G271" s="505"/>
      <c r="H271" s="505"/>
      <c r="I271" s="505"/>
      <c r="J271" s="116"/>
    </row>
    <row r="272" spans="1:10" x14ac:dyDescent="0.2">
      <c r="B272" s="511" t="s">
        <v>686</v>
      </c>
      <c r="C272" s="512" t="s">
        <v>687</v>
      </c>
      <c r="D272" s="512"/>
      <c r="E272" s="32" t="s">
        <v>688</v>
      </c>
      <c r="F272" s="32" t="s">
        <v>689</v>
      </c>
      <c r="G272" s="512" t="s">
        <v>690</v>
      </c>
      <c r="H272" s="512"/>
      <c r="I272" s="512"/>
      <c r="J272" s="512"/>
    </row>
    <row r="273" spans="2:10" ht="63.75" x14ac:dyDescent="0.2">
      <c r="B273" s="511"/>
      <c r="C273" s="71" t="s">
        <v>254</v>
      </c>
      <c r="D273" s="71" t="s">
        <v>253</v>
      </c>
      <c r="E273" s="32" t="s">
        <v>731</v>
      </c>
      <c r="F273" s="32" t="s">
        <v>732</v>
      </c>
      <c r="G273" s="71" t="s">
        <v>254</v>
      </c>
      <c r="H273" s="71" t="s">
        <v>253</v>
      </c>
      <c r="I273" s="32" t="s">
        <v>731</v>
      </c>
      <c r="J273" s="32" t="s">
        <v>732</v>
      </c>
    </row>
    <row r="274" spans="2:10" x14ac:dyDescent="0.2">
      <c r="B274" s="108" t="s">
        <v>733</v>
      </c>
      <c r="C274" s="184">
        <v>8.6982962077291059E-2</v>
      </c>
      <c r="D274" s="184">
        <v>9.0236710143726917E-2</v>
      </c>
      <c r="E274" s="184">
        <v>5.3985594142708981E-2</v>
      </c>
      <c r="F274" s="184">
        <v>2.2689453942392079E-2</v>
      </c>
      <c r="G274" s="354">
        <v>12249.7</v>
      </c>
      <c r="H274" s="354">
        <v>12339.1</v>
      </c>
      <c r="I274" s="354">
        <v>11364.594623796829</v>
      </c>
      <c r="J274" s="354">
        <v>10561.008917916019</v>
      </c>
    </row>
    <row r="275" spans="2:10" x14ac:dyDescent="0.2">
      <c r="B275" s="108" t="s">
        <v>694</v>
      </c>
      <c r="C275" s="184">
        <v>0.11294132611342289</v>
      </c>
      <c r="D275" s="184">
        <v>0.11623636264949067</v>
      </c>
      <c r="E275" s="184">
        <v>7.5015172748169157E-2</v>
      </c>
      <c r="F275" s="184">
        <v>7.4390961056147953E-2</v>
      </c>
      <c r="G275" s="354">
        <v>11129.413261134228</v>
      </c>
      <c r="H275" s="354">
        <v>11162.363626494907</v>
      </c>
      <c r="I275" s="354">
        <v>10750.151727481692</v>
      </c>
      <c r="J275" s="354">
        <v>10743.909610561479</v>
      </c>
    </row>
    <row r="276" spans="2:10" x14ac:dyDescent="0.2">
      <c r="B276" s="192"/>
      <c r="C276" s="28"/>
      <c r="D276" s="193"/>
      <c r="E276" s="28"/>
      <c r="F276" s="28"/>
      <c r="G276" s="28"/>
      <c r="H276" s="28"/>
      <c r="I276" s="28"/>
      <c r="J276" s="28"/>
    </row>
    <row r="277" spans="2:10" x14ac:dyDescent="0.2"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2:10" x14ac:dyDescent="0.2">
      <c r="B278" s="505" t="s">
        <v>734</v>
      </c>
      <c r="C278" s="505"/>
      <c r="D278" s="505"/>
      <c r="E278" s="505"/>
      <c r="F278" s="505"/>
      <c r="G278" s="28"/>
      <c r="H278" s="28"/>
      <c r="I278" s="28"/>
      <c r="J278" s="28"/>
    </row>
    <row r="279" spans="2:10" ht="38.25" x14ac:dyDescent="0.2">
      <c r="B279" s="112"/>
      <c r="C279" s="113" t="s">
        <v>733</v>
      </c>
      <c r="D279" s="113" t="s">
        <v>694</v>
      </c>
      <c r="E279" s="113" t="s">
        <v>735</v>
      </c>
      <c r="F279" s="113" t="s">
        <v>696</v>
      </c>
      <c r="G279" s="28"/>
      <c r="H279" s="28"/>
      <c r="I279" s="28"/>
      <c r="J279" s="28"/>
    </row>
    <row r="280" spans="2:10" x14ac:dyDescent="0.2">
      <c r="B280" s="107" t="s">
        <v>699</v>
      </c>
      <c r="C280" s="114">
        <v>300000</v>
      </c>
      <c r="D280" s="114">
        <v>120000</v>
      </c>
      <c r="E280" s="115" t="s">
        <v>717</v>
      </c>
      <c r="F280" s="115" t="s">
        <v>717</v>
      </c>
      <c r="G280" s="28"/>
      <c r="H280" s="28"/>
      <c r="I280" s="28"/>
      <c r="J280" s="28"/>
    </row>
    <row r="281" spans="2:10" x14ac:dyDescent="0.2">
      <c r="B281" s="107" t="s">
        <v>700</v>
      </c>
      <c r="C281" s="114">
        <v>338361.99431528698</v>
      </c>
      <c r="D281" s="114">
        <v>127658.331986187</v>
      </c>
      <c r="E281" s="115" t="s">
        <v>717</v>
      </c>
      <c r="F281" s="115" t="s">
        <v>717</v>
      </c>
      <c r="G281" s="28"/>
      <c r="H281" s="28"/>
      <c r="I281" s="28"/>
      <c r="J281" s="28"/>
    </row>
    <row r="282" spans="2:10" x14ac:dyDescent="0.2">
      <c r="B282" s="107" t="s">
        <v>701</v>
      </c>
      <c r="C282" s="115">
        <v>9.6170250590416201E-2</v>
      </c>
      <c r="D282" s="115">
        <v>0.12055330677315799</v>
      </c>
      <c r="E282" s="115" t="s">
        <v>717</v>
      </c>
      <c r="F282" s="115" t="s">
        <v>717</v>
      </c>
      <c r="G282" s="28"/>
      <c r="H282" s="28"/>
      <c r="I282" s="193"/>
      <c r="J282" s="193"/>
    </row>
    <row r="283" spans="2:10" x14ac:dyDescent="0.2">
      <c r="B283" s="107" t="s">
        <v>736</v>
      </c>
      <c r="C283" s="115">
        <v>5.8444140237770004E-2</v>
      </c>
      <c r="D283" s="115">
        <v>6.5645599111117198E-2</v>
      </c>
      <c r="E283" s="115" t="s">
        <v>717</v>
      </c>
      <c r="F283" s="115" t="s">
        <v>717</v>
      </c>
      <c r="G283" s="28"/>
      <c r="H283" s="28"/>
      <c r="I283" s="193"/>
      <c r="J283" s="193"/>
    </row>
    <row r="284" spans="2:10" x14ac:dyDescent="0.2">
      <c r="B284" s="107" t="s">
        <v>737</v>
      </c>
      <c r="C284" s="115">
        <v>4.0038897843138604E-2</v>
      </c>
      <c r="D284" s="115">
        <v>4.8037612733332305E-2</v>
      </c>
      <c r="E284" s="115" t="s">
        <v>717</v>
      </c>
      <c r="F284" s="115" t="s">
        <v>717</v>
      </c>
      <c r="G284" s="28"/>
      <c r="H284" s="28"/>
      <c r="I284" s="193"/>
      <c r="J284" s="193"/>
    </row>
    <row r="285" spans="2:10" x14ac:dyDescent="0.2"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2:10" x14ac:dyDescent="0.2">
      <c r="B286" s="505" t="s">
        <v>738</v>
      </c>
      <c r="C286" s="505"/>
      <c r="D286" s="505"/>
      <c r="E286" s="505"/>
      <c r="F286" s="505"/>
      <c r="G286" s="28"/>
      <c r="H286" s="28"/>
      <c r="I286" s="28"/>
      <c r="J286" s="28"/>
    </row>
    <row r="287" spans="2:10" ht="38.25" x14ac:dyDescent="0.2">
      <c r="B287" s="112"/>
      <c r="C287" s="113" t="s">
        <v>733</v>
      </c>
      <c r="D287" s="113" t="s">
        <v>694</v>
      </c>
      <c r="E287" s="113" t="s">
        <v>735</v>
      </c>
      <c r="F287" s="113" t="s">
        <v>696</v>
      </c>
      <c r="G287" s="28"/>
      <c r="H287" s="28"/>
      <c r="I287" s="28"/>
      <c r="J287" s="28"/>
    </row>
    <row r="288" spans="2:10" x14ac:dyDescent="0.2">
      <c r="B288" s="107" t="s">
        <v>699</v>
      </c>
      <c r="C288" s="114">
        <v>300000</v>
      </c>
      <c r="D288" s="114">
        <v>120000</v>
      </c>
      <c r="E288" s="115" t="s">
        <v>717</v>
      </c>
      <c r="F288" s="115" t="s">
        <v>717</v>
      </c>
      <c r="G288" s="28"/>
      <c r="H288" s="28"/>
      <c r="I288" s="28"/>
      <c r="J288" s="28"/>
    </row>
    <row r="289" spans="2:10" x14ac:dyDescent="0.2">
      <c r="B289" s="107" t="s">
        <v>700</v>
      </c>
      <c r="C289" s="114">
        <v>339697.796291804</v>
      </c>
      <c r="D289" s="114">
        <v>127864.37408598101</v>
      </c>
      <c r="E289" s="115" t="s">
        <v>717</v>
      </c>
      <c r="F289" s="115" t="s">
        <v>717</v>
      </c>
      <c r="G289" s="28"/>
      <c r="H289" s="28"/>
      <c r="I289" s="28"/>
      <c r="J289" s="28"/>
    </row>
    <row r="290" spans="2:10" x14ac:dyDescent="0.2">
      <c r="B290" s="107" t="s">
        <v>701</v>
      </c>
      <c r="C290" s="115">
        <v>9.9410498888696297E-2</v>
      </c>
      <c r="D290" s="115">
        <v>0.123853660883623</v>
      </c>
      <c r="E290" s="115" t="s">
        <v>717</v>
      </c>
      <c r="F290" s="115" t="s">
        <v>717</v>
      </c>
      <c r="G290" s="28"/>
      <c r="H290" s="28"/>
      <c r="I290" s="193"/>
      <c r="J290" s="193"/>
    </row>
    <row r="291" spans="2:10" x14ac:dyDescent="0.2">
      <c r="B291" s="107" t="s">
        <v>736</v>
      </c>
      <c r="C291" s="115">
        <v>5.8444140237770004E-2</v>
      </c>
      <c r="D291" s="115">
        <v>6.5645599111117198E-2</v>
      </c>
      <c r="E291" s="115" t="s">
        <v>717</v>
      </c>
      <c r="F291" s="115" t="s">
        <v>717</v>
      </c>
      <c r="G291" s="28"/>
      <c r="H291" s="28"/>
      <c r="I291" s="193"/>
      <c r="J291" s="193"/>
    </row>
    <row r="292" spans="2:10" x14ac:dyDescent="0.2">
      <c r="B292" s="107" t="s">
        <v>737</v>
      </c>
      <c r="C292" s="115">
        <v>4.0038897843138604E-2</v>
      </c>
      <c r="D292" s="115">
        <v>4.8037612733332305E-2</v>
      </c>
      <c r="E292" s="115" t="s">
        <v>717</v>
      </c>
      <c r="F292" s="115" t="s">
        <v>717</v>
      </c>
      <c r="G292" s="28"/>
      <c r="H292" s="28"/>
      <c r="I292" s="193"/>
      <c r="J292" s="193"/>
    </row>
    <row r="293" spans="2:10" x14ac:dyDescent="0.2"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2:10" x14ac:dyDescent="0.2"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2:10" x14ac:dyDescent="0.2">
      <c r="B295" s="32" t="s">
        <v>714</v>
      </c>
      <c r="C295" s="112"/>
      <c r="D295" s="13"/>
      <c r="E295" s="13"/>
      <c r="F295" s="13"/>
      <c r="G295" s="13"/>
      <c r="H295" s="13"/>
      <c r="I295" s="13"/>
      <c r="J295" s="13"/>
    </row>
    <row r="296" spans="2:10" x14ac:dyDescent="0.2">
      <c r="B296" s="116" t="s">
        <v>727</v>
      </c>
      <c r="C296" s="194">
        <v>1742.8069282097651</v>
      </c>
      <c r="D296" s="13"/>
      <c r="E296" s="13"/>
      <c r="F296" s="13"/>
      <c r="G296" s="13"/>
      <c r="H296" s="13"/>
      <c r="I296" s="13"/>
      <c r="J296" s="13"/>
    </row>
    <row r="297" spans="2:10" x14ac:dyDescent="0.2">
      <c r="B297" s="116" t="s">
        <v>728</v>
      </c>
      <c r="C297" s="121">
        <v>3.7422427603636894</v>
      </c>
      <c r="D297" s="13"/>
      <c r="E297" s="13"/>
      <c r="F297" s="13"/>
      <c r="G297" s="13"/>
      <c r="H297" s="13"/>
      <c r="I297" s="13"/>
      <c r="J297" s="13"/>
    </row>
    <row r="298" spans="2:10" x14ac:dyDescent="0.2">
      <c r="B298" s="116" t="s">
        <v>715</v>
      </c>
      <c r="C298" s="121">
        <v>3.8876222376924496</v>
      </c>
      <c r="D298" s="13"/>
      <c r="E298" s="13"/>
      <c r="F298" s="13"/>
      <c r="G298" s="13"/>
      <c r="H298" s="13"/>
      <c r="I298" s="13"/>
      <c r="J298" s="13"/>
    </row>
    <row r="299" spans="2:10" x14ac:dyDescent="0.2">
      <c r="B299" s="116" t="s">
        <v>729</v>
      </c>
      <c r="C299" s="355">
        <v>7.724618469986344E-2</v>
      </c>
      <c r="D299" s="13"/>
      <c r="E299" s="13"/>
      <c r="F299" s="13"/>
      <c r="G299" s="13"/>
      <c r="H299" s="13"/>
      <c r="I299" s="13"/>
      <c r="J299" s="13"/>
    </row>
    <row r="300" spans="2:10" x14ac:dyDescent="0.2">
      <c r="B300" s="13"/>
      <c r="C300" s="13"/>
      <c r="D300" s="13"/>
      <c r="E300" s="13"/>
      <c r="F300" s="13"/>
      <c r="G300" s="13"/>
      <c r="H300" s="13"/>
      <c r="I300" s="13"/>
      <c r="J300" s="13"/>
    </row>
    <row r="302" spans="2:10" ht="13.5" thickBot="1" x14ac:dyDescent="0.25"/>
    <row r="303" spans="2:10" x14ac:dyDescent="0.2">
      <c r="B303" s="72"/>
      <c r="C303" s="73"/>
      <c r="D303" s="74"/>
      <c r="E303" s="551" t="s">
        <v>752</v>
      </c>
      <c r="F303" s="552"/>
    </row>
    <row r="304" spans="2:10" x14ac:dyDescent="0.2">
      <c r="B304" s="75" t="s">
        <v>740</v>
      </c>
      <c r="C304" s="76"/>
      <c r="D304" s="76"/>
      <c r="E304" s="58"/>
      <c r="F304" s="59"/>
    </row>
    <row r="305" spans="2:6" x14ac:dyDescent="0.2">
      <c r="B305" s="77" t="s">
        <v>741</v>
      </c>
      <c r="C305" s="76"/>
      <c r="D305" s="76"/>
      <c r="E305" s="58"/>
      <c r="F305" s="59"/>
    </row>
    <row r="306" spans="2:6" x14ac:dyDescent="0.2">
      <c r="B306" s="78" t="s">
        <v>753</v>
      </c>
      <c r="C306" s="76"/>
      <c r="D306" s="76"/>
      <c r="E306" s="58"/>
      <c r="F306" s="59"/>
    </row>
    <row r="307" spans="2:6" x14ac:dyDescent="0.2">
      <c r="B307" s="78" t="s">
        <v>754</v>
      </c>
      <c r="C307" s="76"/>
      <c r="D307" s="76"/>
      <c r="E307" s="58"/>
      <c r="F307" s="59"/>
    </row>
    <row r="308" spans="2:6" x14ac:dyDescent="0.2">
      <c r="B308" s="79"/>
      <c r="C308" s="76"/>
      <c r="D308" s="76"/>
      <c r="E308" s="58"/>
      <c r="F308" s="59"/>
    </row>
    <row r="309" spans="2:6" x14ac:dyDescent="0.2">
      <c r="B309" s="79"/>
      <c r="C309" s="76"/>
      <c r="D309" s="76"/>
      <c r="E309" s="58"/>
      <c r="F309" s="59"/>
    </row>
    <row r="310" spans="2:6" x14ac:dyDescent="0.2">
      <c r="B310" s="79"/>
      <c r="C310" s="76"/>
      <c r="D310" s="76"/>
      <c r="E310" s="58"/>
      <c r="F310" s="59"/>
    </row>
    <row r="311" spans="2:6" x14ac:dyDescent="0.2">
      <c r="B311" s="79"/>
      <c r="C311" s="76"/>
      <c r="D311" s="76"/>
      <c r="E311" s="58"/>
      <c r="F311" s="59"/>
    </row>
    <row r="312" spans="2:6" x14ac:dyDescent="0.2">
      <c r="B312" s="77" t="s">
        <v>755</v>
      </c>
      <c r="C312" s="76"/>
      <c r="D312" s="76"/>
      <c r="E312" s="58"/>
      <c r="F312" s="59"/>
    </row>
    <row r="313" spans="2:6" ht="13.5" thickBot="1" x14ac:dyDescent="0.25">
      <c r="B313" s="80"/>
      <c r="C313" s="81"/>
      <c r="D313" s="81"/>
      <c r="E313" s="65"/>
      <c r="F313" s="66"/>
    </row>
    <row r="314" spans="2:6" ht="13.5" thickBot="1" x14ac:dyDescent="0.25"/>
    <row r="315" spans="2:6" x14ac:dyDescent="0.2">
      <c r="B315" s="82" t="s">
        <v>744</v>
      </c>
    </row>
    <row r="316" spans="2:6" x14ac:dyDescent="0.2">
      <c r="B316" s="83" t="s">
        <v>756</v>
      </c>
    </row>
    <row r="317" spans="2:6" x14ac:dyDescent="0.2">
      <c r="B317" s="84"/>
    </row>
    <row r="318" spans="2:6" x14ac:dyDescent="0.2">
      <c r="B318" s="84"/>
    </row>
    <row r="319" spans="2:6" x14ac:dyDescent="0.2">
      <c r="B319" s="84"/>
    </row>
    <row r="320" spans="2:6" x14ac:dyDescent="0.2">
      <c r="B320" s="84"/>
    </row>
    <row r="321" spans="2:2" x14ac:dyDescent="0.2">
      <c r="B321" s="84"/>
    </row>
    <row r="322" spans="2:2" x14ac:dyDescent="0.2">
      <c r="B322" s="84"/>
    </row>
    <row r="323" spans="2:2" x14ac:dyDescent="0.2">
      <c r="B323" s="84"/>
    </row>
    <row r="324" spans="2:2" x14ac:dyDescent="0.2">
      <c r="B324" s="84"/>
    </row>
    <row r="325" spans="2:2" x14ac:dyDescent="0.2">
      <c r="B325" s="84"/>
    </row>
    <row r="326" spans="2:2" x14ac:dyDescent="0.2">
      <c r="B326" s="84"/>
    </row>
    <row r="327" spans="2:2" x14ac:dyDescent="0.2">
      <c r="B327" s="84"/>
    </row>
    <row r="328" spans="2:2" ht="13.5" thickBot="1" x14ac:dyDescent="0.25">
      <c r="B328" s="85"/>
    </row>
  </sheetData>
  <mergeCells count="23">
    <mergeCell ref="B1:E1"/>
    <mergeCell ref="B173:D173"/>
    <mergeCell ref="B178:B179"/>
    <mergeCell ref="C178:C179"/>
    <mergeCell ref="G235:G238"/>
    <mergeCell ref="B198:H198"/>
    <mergeCell ref="B278:F278"/>
    <mergeCell ref="B286:F286"/>
    <mergeCell ref="E303:F303"/>
    <mergeCell ref="B261:F261"/>
    <mergeCell ref="B271:I271"/>
    <mergeCell ref="B272:B273"/>
    <mergeCell ref="C272:D272"/>
    <mergeCell ref="G272:J272"/>
    <mergeCell ref="B247:D247"/>
    <mergeCell ref="B248:D248"/>
    <mergeCell ref="B249:D249"/>
    <mergeCell ref="B250:D250"/>
    <mergeCell ref="B242:D242"/>
    <mergeCell ref="B243:D243"/>
    <mergeCell ref="B244:D244"/>
    <mergeCell ref="B245:D245"/>
    <mergeCell ref="B246:D24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Index</vt:lpstr>
      <vt:lpstr>PPFCF</vt:lpstr>
      <vt:lpstr>PPLF</vt:lpstr>
      <vt:lpstr>PPTSF</vt:lpstr>
      <vt:lpstr>PPCHF</vt:lpstr>
      <vt:lpstr>JR_PAGE_ANCHOR_0_1</vt:lpstr>
      <vt:lpstr>JR_PAGE_ANCHOR_0_2</vt:lpstr>
      <vt:lpstr>PPLF!JR_PAGE_ANCHOR_0_3</vt:lpstr>
      <vt:lpstr>JR_PAGE_ANCHOR_0_4</vt:lpstr>
      <vt:lpstr>PPCHF!JR_PAGE_ANCHOR_0_6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2023-11-08T09:58:46Z</dcterms:created>
  <dcterms:modified xsi:type="dcterms:W3CDTF">2023-11-08T09:59:45Z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