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 codeName="ThisWorkbook" filterPrivacy="1" defaultThemeVersion="166925"/>
  <bookViews>
    <workbookView xWindow="65416" yWindow="65416" windowWidth="20730" windowHeight="11160" activeTab="1"/>
  </bookViews>
  <sheets>
    <sheet name="Index" sheetId="1" r:id="rId1"/>
    <sheet name="PPFCF" sheetId="2" r:id="rId2"/>
    <sheet name="PPLF" sheetId="7" r:id="rId3"/>
    <sheet name="PPTSF" sheetId="4" r:id="rId4"/>
    <sheet name="PPCHF" sheetId="8" r:id="rId5"/>
  </sheets>
  <definedNames>
    <definedName name="JR_PAGE_ANCHOR_0_1">'Index'!$A$1</definedName>
    <definedName name="JR_PAGE_ANCHOR_0_2" localSheetId="2">'PPLF'!#REF!</definedName>
    <definedName name="JR_PAGE_ANCHOR_0_2">'PPFCF'!#REF!</definedName>
    <definedName name="JR_PAGE_ANCHOR_0_3" localSheetId="4">'PPCHF'!#REF!</definedName>
    <definedName name="JR_PAGE_ANCHOR_0_3">#REF!</definedName>
    <definedName name="JR_PAGE_ANCHOR_0_4">'PPTSF'!#REF!</definedName>
    <definedName name="JR_PAGE_ANCHOR_0_5">#REF!</definedName>
    <definedName name="JR_PAGE_ANCHOR_0_6">#REF!</definedName>
  </definedNames>
  <calcPr calcId="191029"/>
  <extLst/>
</workbook>
</file>

<file path=xl/sharedStrings.xml><?xml version="1.0" encoding="utf-8"?>
<sst xmlns="http://schemas.openxmlformats.org/spreadsheetml/2006/main" count="1679" uniqueCount="874">
  <si>
    <t>Sr No.</t>
  </si>
  <si>
    <t>Short Name</t>
  </si>
  <si>
    <t>Scheme Name</t>
  </si>
  <si>
    <t>PP001</t>
  </si>
  <si>
    <t>Parag Parikh Flexi Cap Fund</t>
  </si>
  <si>
    <t>PP002</t>
  </si>
  <si>
    <t>Parag Parikh Liquid Fund</t>
  </si>
  <si>
    <t>PP003</t>
  </si>
  <si>
    <t>Parag Parikh Tax Saver Fund</t>
  </si>
  <si>
    <t>PP005</t>
  </si>
  <si>
    <t>Parag Parikh Conservative Hybrid Fund</t>
  </si>
  <si>
    <t xml:space="preserve">
  </t>
  </si>
  <si>
    <t>Monthly Portfolio Statement as on March 31, 2023</t>
  </si>
  <si>
    <t>Name of the Instrument</t>
  </si>
  <si>
    <t>ISIN</t>
  </si>
  <si>
    <t>Industry</t>
  </si>
  <si>
    <t>Quantity</t>
  </si>
  <si>
    <t>Market/Fair Value
 (Rs. in Lakhs)</t>
  </si>
  <si>
    <t>% to Net
 Assets</t>
  </si>
  <si>
    <t>YTM~</t>
  </si>
  <si>
    <t>YTC^</t>
  </si>
  <si>
    <t>null</t>
  </si>
  <si>
    <t>Equity &amp; Equity related</t>
  </si>
  <si>
    <t>(a) Listed / awaiting listing on Stock Exchanges</t>
  </si>
  <si>
    <t>HDFC03</t>
  </si>
  <si>
    <t>Housing Development Finance Corporation Limited</t>
  </si>
  <si>
    <t>INE001A01036</t>
  </si>
  <si>
    <t>Finance</t>
  </si>
  <si>
    <t>ITCL02</t>
  </si>
  <si>
    <t>ITC Limited</t>
  </si>
  <si>
    <t>INE154A01025</t>
  </si>
  <si>
    <t>Diversified FMCG</t>
  </si>
  <si>
    <t>BAJA01</t>
  </si>
  <si>
    <t>Bajaj Holdings &amp; Investment Limited</t>
  </si>
  <si>
    <t>INE118A01012</t>
  </si>
  <si>
    <t>IBCL05</t>
  </si>
  <si>
    <t>ICICI Bank Limited</t>
  </si>
  <si>
    <t>INE090A01021</t>
  </si>
  <si>
    <t>Banks</t>
  </si>
  <si>
    <t>UTIB02</t>
  </si>
  <si>
    <t>Axis Bank Limited</t>
  </si>
  <si>
    <t>INE238A01034</t>
  </si>
  <si>
    <t>HCLT02</t>
  </si>
  <si>
    <t>HCL Technologies Limited</t>
  </si>
  <si>
    <t>INE860A01027</t>
  </si>
  <si>
    <t>IT - Software</t>
  </si>
  <si>
    <t>COAL01</t>
  </si>
  <si>
    <t>Coal India Limited</t>
  </si>
  <si>
    <t>INE522F01014</t>
  </si>
  <si>
    <t>Consumable Fuels</t>
  </si>
  <si>
    <t>PGCI01</t>
  </si>
  <si>
    <t>Power Grid Corporation of India Limited</t>
  </si>
  <si>
    <t>INE752E01010</t>
  </si>
  <si>
    <t>Power</t>
  </si>
  <si>
    <t>HERO02</t>
  </si>
  <si>
    <t>Hero MotoCorp Limited</t>
  </si>
  <si>
    <t>INE158A01026</t>
  </si>
  <si>
    <t>Automobiles</t>
  </si>
  <si>
    <t>IEEL02</t>
  </si>
  <si>
    <t>Indian Energy Exchange Limited</t>
  </si>
  <si>
    <t>INE022Q01020</t>
  </si>
  <si>
    <t>Capital Markets</t>
  </si>
  <si>
    <t>MOFS03</t>
  </si>
  <si>
    <t>Motilal Oswal Financial Services Limited</t>
  </si>
  <si>
    <t>INE338I01027</t>
  </si>
  <si>
    <t>CDSL01</t>
  </si>
  <si>
    <t>Central Depository Services (India) Limited</t>
  </si>
  <si>
    <t>INE736A01011</t>
  </si>
  <si>
    <t>MCEX01</t>
  </si>
  <si>
    <t>Multi Commodity Exchange of India Limited</t>
  </si>
  <si>
    <t>INE745G01035</t>
  </si>
  <si>
    <t>CHEL02</t>
  </si>
  <si>
    <t>Zydus Lifesciences Limited</t>
  </si>
  <si>
    <t>INE010B01027</t>
  </si>
  <si>
    <t>Pharmaceuticals &amp; Biotechnology</t>
  </si>
  <si>
    <t>SPIL03</t>
  </si>
  <si>
    <t>Sun Pharmaceutical Industries Limited</t>
  </si>
  <si>
    <t>INE044A01036</t>
  </si>
  <si>
    <t>DRRL02</t>
  </si>
  <si>
    <t>Dr. Reddy's Laboratories Limited</t>
  </si>
  <si>
    <t>INE089A01023</t>
  </si>
  <si>
    <t>NMDC01</t>
  </si>
  <si>
    <t>NMDC Limited</t>
  </si>
  <si>
    <t>INE584A01023</t>
  </si>
  <si>
    <t>Minerals &amp; Mining</t>
  </si>
  <si>
    <t>RIND01</t>
  </si>
  <si>
    <t>Reliance Industries Limited</t>
  </si>
  <si>
    <t>INE002A01018</t>
  </si>
  <si>
    <t>Petroleum Products</t>
  </si>
  <si>
    <t>Bajaj Finance Limited</t>
  </si>
  <si>
    <t>INE296A01024</t>
  </si>
  <si>
    <t>IPCA03</t>
  </si>
  <si>
    <t>IPCA Laboratories Limited</t>
  </si>
  <si>
    <t>INE571A01038</t>
  </si>
  <si>
    <t>BALI02</t>
  </si>
  <si>
    <t>Balkrishna Industries Limited</t>
  </si>
  <si>
    <t>INE787D01026</t>
  </si>
  <si>
    <t>Auto Components</t>
  </si>
  <si>
    <t>INFS02</t>
  </si>
  <si>
    <t>Infosys Limited</t>
  </si>
  <si>
    <t>INE009A01021</t>
  </si>
  <si>
    <t>CIPL03</t>
  </si>
  <si>
    <t>Cipla Limited</t>
  </si>
  <si>
    <t>INE059A01026</t>
  </si>
  <si>
    <t>UTIA01</t>
  </si>
  <si>
    <t>UTI Asset Management Company Limited</t>
  </si>
  <si>
    <t>INE094J01016</t>
  </si>
  <si>
    <t>ICRA01</t>
  </si>
  <si>
    <t>ICRA Limited</t>
  </si>
  <si>
    <t>INE725G01011</t>
  </si>
  <si>
    <t>KOMA02</t>
  </si>
  <si>
    <t>Kotak Mahindra Bank Limited</t>
  </si>
  <si>
    <t>INE237A01028</t>
  </si>
  <si>
    <t>IFEL01</t>
  </si>
  <si>
    <t>Oracle Financial Services Software Limited</t>
  </si>
  <si>
    <t>INE881D01027</t>
  </si>
  <si>
    <t>MAUD01</t>
  </si>
  <si>
    <t>Maruti Suzuki India Limited</t>
  </si>
  <si>
    <t>INE585B01010</t>
  </si>
  <si>
    <t>NMST01</t>
  </si>
  <si>
    <t>NMDC Steel Limited</t>
  </si>
  <si>
    <t>INE0NNS01018</t>
  </si>
  <si>
    <t>Ferrous Metals</t>
  </si>
  <si>
    <t>IndusInd Bank Limited</t>
  </si>
  <si>
    <t>INE095A01012</t>
  </si>
  <si>
    <t>Tech Mahindra Limited</t>
  </si>
  <si>
    <t>INE669C01036</t>
  </si>
  <si>
    <t>Hindustan Unilever Limited</t>
  </si>
  <si>
    <t>INE030A01027</t>
  </si>
  <si>
    <t>MASC01</t>
  </si>
  <si>
    <t>Maharashtra Scooters Limited</t>
  </si>
  <si>
    <t>INE288A01013</t>
  </si>
  <si>
    <t>Bharti Airtel Limited</t>
  </si>
  <si>
    <t>INE397D01024</t>
  </si>
  <si>
    <t>Telecom - Services</t>
  </si>
  <si>
    <t>TCSL01</t>
  </si>
  <si>
    <t>Tata Consultancy Services Limited</t>
  </si>
  <si>
    <t>INE467B01029</t>
  </si>
  <si>
    <t>TELC03</t>
  </si>
  <si>
    <t>Tata Motors Limited</t>
  </si>
  <si>
    <t>INE155A01022</t>
  </si>
  <si>
    <t>Ashok Leyland Limited</t>
  </si>
  <si>
    <t>INE208A01029</t>
  </si>
  <si>
    <t>Agricultural, Commercial &amp; Construction Vehicles</t>
  </si>
  <si>
    <t>HDFC Life Insurance Company Limited</t>
  </si>
  <si>
    <t>INE795G01014</t>
  </si>
  <si>
    <t>Insurance</t>
  </si>
  <si>
    <t>Sub Total</t>
  </si>
  <si>
    <t>(b) Unlisted</t>
  </si>
  <si>
    <t>NIL</t>
  </si>
  <si>
    <t>Total</t>
  </si>
  <si>
    <t>Equity &amp; Equity related Foreign Investments</t>
  </si>
  <si>
    <t>Microsoft Corp</t>
  </si>
  <si>
    <t>US5949181045</t>
  </si>
  <si>
    <t>Alphabet Inc A</t>
  </si>
  <si>
    <t>US02079K3059</t>
  </si>
  <si>
    <t>Amazon Com Inc</t>
  </si>
  <si>
    <t>US0231351067</t>
  </si>
  <si>
    <t>Meta Platforms Registered Shares A</t>
  </si>
  <si>
    <t>US30303M1027</t>
  </si>
  <si>
    <t>US86959X1072</t>
  </si>
  <si>
    <t>Derivatives</t>
  </si>
  <si>
    <t>Index / Stock Futures</t>
  </si>
  <si>
    <t>HDFC Life Insurance Company Limited April 2023 Future</t>
  </si>
  <si>
    <t>Ashok Leyland Limited April 2023 Future</t>
  </si>
  <si>
    <t>TELCAPR23</t>
  </si>
  <si>
    <t>Tata Motors Limited April 2023 Future</t>
  </si>
  <si>
    <t>Tata Consultancy Services Limited April 2023 Future</t>
  </si>
  <si>
    <t>Bharti Airtel Limited April 2023 Future</t>
  </si>
  <si>
    <t>Hindustan Unilever Limited April 2023 Future</t>
  </si>
  <si>
    <t>Tech Mahindra Limited April 2023 Future</t>
  </si>
  <si>
    <t>IndusInd Bank Limited April 2023 Future</t>
  </si>
  <si>
    <t>Maruti Suzuki India Limited April 2023 Future</t>
  </si>
  <si>
    <t>KMBKAPR23</t>
  </si>
  <si>
    <t>Kotak Mahindra Bank Limited April 2023 Future</t>
  </si>
  <si>
    <t>Bajaj Finance Limited April 2023 Future</t>
  </si>
  <si>
    <t>RINDAPR23</t>
  </si>
  <si>
    <t>Reliance Industries Limited April 2023 Future</t>
  </si>
  <si>
    <t>Money Market Instruments</t>
  </si>
  <si>
    <t>Certificate of Deposit</t>
  </si>
  <si>
    <t>SBAI215</t>
  </si>
  <si>
    <t>INE062A16465</t>
  </si>
  <si>
    <t>IBCL1141</t>
  </si>
  <si>
    <t>INE090A169Y6</t>
  </si>
  <si>
    <t>UTIB1258</t>
  </si>
  <si>
    <t>INE238AD6157</t>
  </si>
  <si>
    <t>INE028A16CZ4</t>
  </si>
  <si>
    <t>KMBK808</t>
  </si>
  <si>
    <t>INE237A164R5</t>
  </si>
  <si>
    <t>NBAR698</t>
  </si>
  <si>
    <t>INE261F16686</t>
  </si>
  <si>
    <t>Commercial Paper</t>
  </si>
  <si>
    <t>HDFC1218</t>
  </si>
  <si>
    <t>INE001A14ZZ7</t>
  </si>
  <si>
    <t>Others</t>
  </si>
  <si>
    <t>Margin Fixed Deposit</t>
  </si>
  <si>
    <t xml:space="preserve">Duration (in Days) </t>
  </si>
  <si>
    <t>5% Axis Bank Limited (14/02/2024)</t>
  </si>
  <si>
    <t>365</t>
  </si>
  <si>
    <t>4.60% Axis Bank Limited (02/11/2023)</t>
  </si>
  <si>
    <t>5% Axis Bank Limited (16/02/2024)</t>
  </si>
  <si>
    <t>5% Axis Bank Limited (15/02/2024)</t>
  </si>
  <si>
    <t>4.60% Axis Bank Limited (01/11/2023)</t>
  </si>
  <si>
    <t>4.60% Axis Bank Limited (03/11/2023)</t>
  </si>
  <si>
    <t>3.3% Axis Bank Limited (07/06/2023)</t>
  </si>
  <si>
    <t>3.3% Axis Bank Limited (31/05/2023)</t>
  </si>
  <si>
    <t>3.65% Axis Bank Limited (05/07/2023)</t>
  </si>
  <si>
    <t>3.65% Axis Bank Limited (06/07/2023)</t>
  </si>
  <si>
    <t>3.65% Axis Bank Limited (20/07/2023)</t>
  </si>
  <si>
    <t>3.65% Axis Bank Limited (23/08/2023)</t>
  </si>
  <si>
    <t>3.65% Axis Bank Limited (29/08/2023)</t>
  </si>
  <si>
    <t>4.60% Axis Bank Limited (01/12/2023)</t>
  </si>
  <si>
    <t>3.3% Axis Bank Limited (14/06/2023)</t>
  </si>
  <si>
    <t>4.60% Axis Bank Limited (05/12/2023)</t>
  </si>
  <si>
    <t>4.60% Axis Bank Limited (30/10/2023)</t>
  </si>
  <si>
    <t>367</t>
  </si>
  <si>
    <t>4.60% Axis Bank Limited (04/12/2023)</t>
  </si>
  <si>
    <t>4.75% Axis Bank Limited (05/02/2024)</t>
  </si>
  <si>
    <t>369</t>
  </si>
  <si>
    <t>5.7% HDFC Bank Limited (19/10/2023)</t>
  </si>
  <si>
    <t>$0.00%</t>
  </si>
  <si>
    <t>Reverse Repo / TREPS</t>
  </si>
  <si>
    <t>TRP_030423</t>
  </si>
  <si>
    <t>Clearing Corporation of India Ltd</t>
  </si>
  <si>
    <t>Net Receivables / (Payables)</t>
  </si>
  <si>
    <t>GRAND TOTAL</t>
  </si>
  <si>
    <t xml:space="preserve"> </t>
  </si>
  <si>
    <t xml:space="preserve">$  Less Than 0.01% of Net Asset Value </t>
  </si>
  <si>
    <t>~ YTM as on March 31, 2023</t>
  </si>
  <si>
    <t>^ Pursuant to AMFI circular no. 135/BP/91/2020-21, Yield to Call (YTC) for AT-1 bonds and Tier-2 bonds as on March 31, 2023.</t>
  </si>
  <si>
    <t>Industry / Rating</t>
  </si>
  <si>
    <t>SBAI218</t>
  </si>
  <si>
    <t>INE062A16473</t>
  </si>
  <si>
    <t>BKBA356</t>
  </si>
  <si>
    <t>INE028A16CV3</t>
  </si>
  <si>
    <t>UTIB1265</t>
  </si>
  <si>
    <t>INE238AD6249</t>
  </si>
  <si>
    <t>KMBK792</t>
  </si>
  <si>
    <t>INE237A164O2</t>
  </si>
  <si>
    <t>NBAR693</t>
  </si>
  <si>
    <t>INE261F14JI6</t>
  </si>
  <si>
    <t>HDFC1185</t>
  </si>
  <si>
    <t>INE001A14YV9</t>
  </si>
  <si>
    <t>Treasury Bill</t>
  </si>
  <si>
    <t>TBIL2149</t>
  </si>
  <si>
    <t>91 Days Tbill (MD 06/04/2023)</t>
  </si>
  <si>
    <t>IN002022X403</t>
  </si>
  <si>
    <t>Sovereign</t>
  </si>
  <si>
    <t>TBIL2152</t>
  </si>
  <si>
    <t>91 Days Tbill (MD 13/04/2023)</t>
  </si>
  <si>
    <t>IN002022X411</t>
  </si>
  <si>
    <t>TBIL2155</t>
  </si>
  <si>
    <t>91 Days Tbill (MD 20/04/2023)</t>
  </si>
  <si>
    <t>IN002022X429</t>
  </si>
  <si>
    <t>TBIL2157</t>
  </si>
  <si>
    <t>91 Days Tbill (MD 28/04/2023)</t>
  </si>
  <si>
    <t>IN002022X437</t>
  </si>
  <si>
    <t>TBIL2160</t>
  </si>
  <si>
    <t>91 Days Tbill (MD 04/05/2023)</t>
  </si>
  <si>
    <t>IN002022X445</t>
  </si>
  <si>
    <t>TBIL2162</t>
  </si>
  <si>
    <t>91 Days Tbill (MD 11/05/2023)</t>
  </si>
  <si>
    <t>IN002022X452</t>
  </si>
  <si>
    <t>TBIL2177</t>
  </si>
  <si>
    <t>91 Days Tbill (MD 08/06/2023)</t>
  </si>
  <si>
    <t>IN002022X494</t>
  </si>
  <si>
    <t>TBIL2067</t>
  </si>
  <si>
    <t>364 Days Tbill (MD 22/06/2023)</t>
  </si>
  <si>
    <t>IN002022Z127</t>
  </si>
  <si>
    <t>TBIL2057</t>
  </si>
  <si>
    <t>364 Days Tbill (MD 01/06/2023)</t>
  </si>
  <si>
    <t>IN002022Z093</t>
  </si>
  <si>
    <t>TBIL2180</t>
  </si>
  <si>
    <t>91 Days Tbill (MD 15/06/2023)</t>
  </si>
  <si>
    <t>IN002022X502</t>
  </si>
  <si>
    <t>TBIL2166</t>
  </si>
  <si>
    <t>91 Days Tbill (MD 18/05/2023)</t>
  </si>
  <si>
    <t>IN002022X460</t>
  </si>
  <si>
    <t>FDHD2029</t>
  </si>
  <si>
    <t>6.5% HDFC Bank Limited (19/12/2023)</t>
  </si>
  <si>
    <t>FDHD2023</t>
  </si>
  <si>
    <t>5.5% HDFC Bank Limited (09/10/2023)</t>
  </si>
  <si>
    <t>FDHD2022M</t>
  </si>
  <si>
    <t>6.05% HDFC Bank Limited (04/10/2023)</t>
  </si>
  <si>
    <t>FDHD2030</t>
  </si>
  <si>
    <t>6.6% HDFC Bank Limited (08/02/2024)</t>
  </si>
  <si>
    <t>FDHD2024</t>
  </si>
  <si>
    <t>5.5% HDFC Bank Limited (10/10/2023)</t>
  </si>
  <si>
    <t>FDHD2006M</t>
  </si>
  <si>
    <t>5.10% HDFC Bank Limited (22/04/2023)</t>
  </si>
  <si>
    <t>WIPR02</t>
  </si>
  <si>
    <t>Wipro Limited</t>
  </si>
  <si>
    <t>INE075A01022</t>
  </si>
  <si>
    <t>CMSI01</t>
  </si>
  <si>
    <t>CMS Info System Limited</t>
  </si>
  <si>
    <t>INE925R01014</t>
  </si>
  <si>
    <t>Commercial Services &amp; Supplies</t>
  </si>
  <si>
    <t>CPIL02</t>
  </si>
  <si>
    <t>CCL Products (India) Limited</t>
  </si>
  <si>
    <t>INE421D01022</t>
  </si>
  <si>
    <t>Agricultural Food &amp; other Products</t>
  </si>
  <si>
    <t>VSTI01</t>
  </si>
  <si>
    <t>VST Industries Limited</t>
  </si>
  <si>
    <t>INE710A01016</t>
  </si>
  <si>
    <t>Cigarettes &amp; Tobacco Products</t>
  </si>
  <si>
    <t>IBCL1145</t>
  </si>
  <si>
    <t>INE090A162Z8</t>
  </si>
  <si>
    <t>UTIB1271</t>
  </si>
  <si>
    <t>INE238AD6298</t>
  </si>
  <si>
    <t>IRLY01</t>
  </si>
  <si>
    <t>Indian Railway Finance Corporation Limited</t>
  </si>
  <si>
    <t>INE053F01010</t>
  </si>
  <si>
    <t>PLNG01</t>
  </si>
  <si>
    <t>Petronet LNG Limited</t>
  </si>
  <si>
    <t>INE347G01014</t>
  </si>
  <si>
    <t>Gas</t>
  </si>
  <si>
    <t>BALN01</t>
  </si>
  <si>
    <t>Bajaj Auto Limited</t>
  </si>
  <si>
    <t>INE917I01010</t>
  </si>
  <si>
    <t>IBCLAPR23</t>
  </si>
  <si>
    <t>ICICI Bank Limited April 2023 Future</t>
  </si>
  <si>
    <t>Debt Instruments</t>
  </si>
  <si>
    <t>(a) Listed / awaiting listing on Stock Exchange</t>
  </si>
  <si>
    <t>GOI2183</t>
  </si>
  <si>
    <t>IN3120180200</t>
  </si>
  <si>
    <t>GOI2490</t>
  </si>
  <si>
    <t>IN4520200093</t>
  </si>
  <si>
    <t>GOI2161</t>
  </si>
  <si>
    <t>IN3120180192</t>
  </si>
  <si>
    <t>GOI4096</t>
  </si>
  <si>
    <t>IN2920180030</t>
  </si>
  <si>
    <t>GOI2039</t>
  </si>
  <si>
    <t>IN2020180013</t>
  </si>
  <si>
    <t>GOI3221</t>
  </si>
  <si>
    <t>IN3320170175</t>
  </si>
  <si>
    <t>IRLY322</t>
  </si>
  <si>
    <t>INE053F07BB3</t>
  </si>
  <si>
    <t>NHBA299</t>
  </si>
  <si>
    <t>INE557F08FG1</t>
  </si>
  <si>
    <t>IOIC627</t>
  </si>
  <si>
    <t>INE242A08510</t>
  </si>
  <si>
    <t>NBAR587</t>
  </si>
  <si>
    <t>INE261F08CK9</t>
  </si>
  <si>
    <t>ONGC38</t>
  </si>
  <si>
    <t>INE213A08040</t>
  </si>
  <si>
    <t>GOI2172</t>
  </si>
  <si>
    <t>IN2820180049</t>
  </si>
  <si>
    <t>GOI4640</t>
  </si>
  <si>
    <t>IN1620220070</t>
  </si>
  <si>
    <t>GOI3375</t>
  </si>
  <si>
    <t>IN2820180114</t>
  </si>
  <si>
    <t>GOI2164</t>
  </si>
  <si>
    <t>IN2120180053</t>
  </si>
  <si>
    <t>GOI2159</t>
  </si>
  <si>
    <t>IN3120180184</t>
  </si>
  <si>
    <t>GOI2058</t>
  </si>
  <si>
    <t>IN2020180039</t>
  </si>
  <si>
    <t>GOI1993</t>
  </si>
  <si>
    <t>IN3420170182</t>
  </si>
  <si>
    <t>GOI2089</t>
  </si>
  <si>
    <t>IN3120180036</t>
  </si>
  <si>
    <t>GOI2167</t>
  </si>
  <si>
    <t>IN2220180052</t>
  </si>
  <si>
    <t>GOI4485</t>
  </si>
  <si>
    <t>IN0020220037</t>
  </si>
  <si>
    <t>GOI3648</t>
  </si>
  <si>
    <t>IN4520200044</t>
  </si>
  <si>
    <t>GOI3519</t>
  </si>
  <si>
    <t>IN3420210046</t>
  </si>
  <si>
    <t>GOI2147</t>
  </si>
  <si>
    <t>IN1520180200</t>
  </si>
  <si>
    <t>GOI2197</t>
  </si>
  <si>
    <t>IN2120180095</t>
  </si>
  <si>
    <t>GOI2076</t>
  </si>
  <si>
    <t>IN3320180034</t>
  </si>
  <si>
    <t>GOI2206</t>
  </si>
  <si>
    <t>IN3320180166</t>
  </si>
  <si>
    <t>GOI2228</t>
  </si>
  <si>
    <t>IN1420180151</t>
  </si>
  <si>
    <t>GOI2066</t>
  </si>
  <si>
    <t>IN2020180047</t>
  </si>
  <si>
    <t>GOI4101</t>
  </si>
  <si>
    <t>IN3620180023</t>
  </si>
  <si>
    <t>GOI2025</t>
  </si>
  <si>
    <t>IN3520170090</t>
  </si>
  <si>
    <t>GOI2035</t>
  </si>
  <si>
    <t>IN2820180015</t>
  </si>
  <si>
    <t>PGCI203</t>
  </si>
  <si>
    <t>INE752E07FR0</t>
  </si>
  <si>
    <t>GOI1958</t>
  </si>
  <si>
    <t>IN3120170094</t>
  </si>
  <si>
    <t>GOI3946</t>
  </si>
  <si>
    <t>IN2920170098</t>
  </si>
  <si>
    <t>GOI4103</t>
  </si>
  <si>
    <t>IN4520200010</t>
  </si>
  <si>
    <t>GOI2339</t>
  </si>
  <si>
    <t>IN1920190056</t>
  </si>
  <si>
    <t>GOI3532</t>
  </si>
  <si>
    <t>IN1320210041</t>
  </si>
  <si>
    <t>GOI2627</t>
  </si>
  <si>
    <t>IN2220200124</t>
  </si>
  <si>
    <t>GOI2119</t>
  </si>
  <si>
    <t>IN2920180196</t>
  </si>
  <si>
    <t>GOI2128</t>
  </si>
  <si>
    <t>IN3320180042</t>
  </si>
  <si>
    <t>GOI2121</t>
  </si>
  <si>
    <t>IN1520180119</t>
  </si>
  <si>
    <t>GOI2124</t>
  </si>
  <si>
    <t>IN2920180212</t>
  </si>
  <si>
    <t>GOI3409</t>
  </si>
  <si>
    <t>IN2820180106</t>
  </si>
  <si>
    <t>GOI2115</t>
  </si>
  <si>
    <t>IN2920180188</t>
  </si>
  <si>
    <t>GOI2143</t>
  </si>
  <si>
    <t>IN1520180192</t>
  </si>
  <si>
    <t>GOI2087</t>
  </si>
  <si>
    <t>IN2220180037</t>
  </si>
  <si>
    <t>GOI4102</t>
  </si>
  <si>
    <t>IN3620180106</t>
  </si>
  <si>
    <t>GOI4643</t>
  </si>
  <si>
    <t>IN3420180017</t>
  </si>
  <si>
    <t>GOI4642</t>
  </si>
  <si>
    <t>IN1020180130</t>
  </si>
  <si>
    <t>GOI4641</t>
  </si>
  <si>
    <t>IN2920180097</t>
  </si>
  <si>
    <t>GOI2221</t>
  </si>
  <si>
    <t>IN3320180174</t>
  </si>
  <si>
    <t>GOI2055</t>
  </si>
  <si>
    <t>IN1020180080</t>
  </si>
  <si>
    <t>GOI2217</t>
  </si>
  <si>
    <t>IN3320180182</t>
  </si>
  <si>
    <t>GOI4094</t>
  </si>
  <si>
    <t>IN1620170150</t>
  </si>
  <si>
    <t>GOI2205</t>
  </si>
  <si>
    <t>IN1520180291</t>
  </si>
  <si>
    <t>GOI3190</t>
  </si>
  <si>
    <t>IN3720180063</t>
  </si>
  <si>
    <t>GOI2163</t>
  </si>
  <si>
    <t>IN1520180226</t>
  </si>
  <si>
    <t>GOI4097</t>
  </si>
  <si>
    <t>IN3120180218</t>
  </si>
  <si>
    <t>GOI3932</t>
  </si>
  <si>
    <t>IN2720180032</t>
  </si>
  <si>
    <t>GOI3259</t>
  </si>
  <si>
    <t>IN3420180124</t>
  </si>
  <si>
    <t>GOI2168</t>
  </si>
  <si>
    <t>IN1520180234</t>
  </si>
  <si>
    <t>GOI2032</t>
  </si>
  <si>
    <t>IN2920170205</t>
  </si>
  <si>
    <t>GOI3344</t>
  </si>
  <si>
    <t>IN1820180108</t>
  </si>
  <si>
    <t>GOI3329</t>
  </si>
  <si>
    <t>IN3420170216</t>
  </si>
  <si>
    <t>GOI2041</t>
  </si>
  <si>
    <t>IN3120180010</t>
  </si>
  <si>
    <t>GOI2027</t>
  </si>
  <si>
    <t>IN3520170041</t>
  </si>
  <si>
    <t>GOI3220</t>
  </si>
  <si>
    <t>IN1620170101</t>
  </si>
  <si>
    <t>GOI2259</t>
  </si>
  <si>
    <t>IN3320180018</t>
  </si>
  <si>
    <t>GOI4092</t>
  </si>
  <si>
    <t>IN1220180021</t>
  </si>
  <si>
    <t>GOI1954</t>
  </si>
  <si>
    <t>IN1520170136</t>
  </si>
  <si>
    <t>GOI3768</t>
  </si>
  <si>
    <t>IN1020170131</t>
  </si>
  <si>
    <t>GOI3593</t>
  </si>
  <si>
    <t>IN1920170108</t>
  </si>
  <si>
    <t>GOI1942</t>
  </si>
  <si>
    <t>IN1920170066</t>
  </si>
  <si>
    <t>GOI1933</t>
  </si>
  <si>
    <t>IN1920170041</t>
  </si>
  <si>
    <t>GOI4098</t>
  </si>
  <si>
    <t>IN3420170117</t>
  </si>
  <si>
    <t>GOI4964</t>
  </si>
  <si>
    <t>IN1020220613</t>
  </si>
  <si>
    <t>GOI4099</t>
  </si>
  <si>
    <t>IN3420190016</t>
  </si>
  <si>
    <t>GOI2438</t>
  </si>
  <si>
    <t>IN1620190190</t>
  </si>
  <si>
    <t>IGIF29</t>
  </si>
  <si>
    <t>INE219X07215</t>
  </si>
  <si>
    <t>GOI2458</t>
  </si>
  <si>
    <t>IN3120190068</t>
  </si>
  <si>
    <t>GOI4095</t>
  </si>
  <si>
    <t>IN2020190103</t>
  </si>
  <si>
    <t>GOI4093</t>
  </si>
  <si>
    <t>IN1420190085</t>
  </si>
  <si>
    <t>GOI4100</t>
  </si>
  <si>
    <t>IN3420210053</t>
  </si>
  <si>
    <t>GOI3649</t>
  </si>
  <si>
    <t>IN3520210037</t>
  </si>
  <si>
    <t>(b) Privately placed / Unlisted</t>
  </si>
  <si>
    <t>BKBA364</t>
  </si>
  <si>
    <t>INE028A16DC1</t>
  </si>
  <si>
    <t>HDFC1210</t>
  </si>
  <si>
    <t>INE001A14ZT0</t>
  </si>
  <si>
    <t>FDHD2007M</t>
  </si>
  <si>
    <t>5.10% HDFC Bank Limited (29/05/2023)</t>
  </si>
  <si>
    <t>FDUT963</t>
  </si>
  <si>
    <t>5.25% Axis Bank Limited (30/05/2023)</t>
  </si>
  <si>
    <t>FDHD2009M</t>
  </si>
  <si>
    <t>5.10% HDFC Bank Limited (01/06/2023)</t>
  </si>
  <si>
    <t>FDHD2008M</t>
  </si>
  <si>
    <t>5.10% HDFC Bank Limited (30/05/2023)</t>
  </si>
  <si>
    <t>FDUT998</t>
  </si>
  <si>
    <t>7.1% Axis Bank Limited (14/02/2024)</t>
  </si>
  <si>
    <t>392</t>
  </si>
  <si>
    <t>CARE A1+</t>
  </si>
  <si>
    <t>CRISIL A1+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</si>
  <si>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</si>
  <si>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</si>
  <si>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</si>
  <si>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</si>
  <si>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</si>
  <si>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</si>
  <si>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</si>
  <si>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</si>
  <si>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</si>
  <si>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Plan wise per unit Net Asset Value are as follows:</t>
  </si>
  <si>
    <t>Options</t>
  </si>
  <si>
    <t xml:space="preserve"> March 31, 2023(Rs.)</t>
  </si>
  <si>
    <t>Direct Plan</t>
  </si>
  <si>
    <t>Parag Parikh Liquid Fund- Direct Plan Growth</t>
  </si>
  <si>
    <t>Parag Parikh Liquid Fund- Direct Plan- Daily Reinvestment of IDCW*</t>
  </si>
  <si>
    <t>Parag Parikh Liquid Fund- Direct Plan- Weekly Reinvestment of IDCW*</t>
  </si>
  <si>
    <t>Parag Parikh Liquid Fund- Direct Plan- Monthly IDCW*</t>
  </si>
  <si>
    <t>Regular Plan</t>
  </si>
  <si>
    <t>Parag Parikh Liquid Fund- Regular Plan Growth</t>
  </si>
  <si>
    <t>Parag Parikh Liquid Fund- Regular Plan- Daily Reinvestment of IDCW*</t>
  </si>
  <si>
    <t>Parag Parikh Liquid Fund- Regular Plan- Weekly Reinvestment of IDCW*</t>
  </si>
  <si>
    <t>Parag Parikh Liquid Fund- Regular Plan- Monthly IDCW*</t>
  </si>
  <si>
    <t>3.   Total Dividend (Net) declared during the period ended March 31, 2023:</t>
  </si>
  <si>
    <t>Record Date</t>
  </si>
  <si>
    <t>Daily IDCW* (Direct)</t>
  </si>
  <si>
    <t>Dividend Per Unit
(Huf &amp; Individuals)</t>
  </si>
  <si>
    <t>Dividend Per Unit
(Others)</t>
  </si>
  <si>
    <t>March-23</t>
  </si>
  <si>
    <t>Direct Plan- Daily Reinvestment of IDCW*</t>
  </si>
  <si>
    <t>Daily IDCW* (Regular)</t>
  </si>
  <si>
    <t>Dividend Per Unit 
(Others)</t>
  </si>
  <si>
    <t>Regular Plan- Daily Reinvestment of IDCW*</t>
  </si>
  <si>
    <t>Weekly IDCW* (Direct)</t>
  </si>
  <si>
    <t>Direct Plan- Weekly Reinvestment of IDCW*</t>
  </si>
  <si>
    <t>Weekly IDCW* (Regular)</t>
  </si>
  <si>
    <t>Regular Plan- Weekly Reinvestment of IDCW*</t>
  </si>
  <si>
    <t>Monthly IDCW* (Direct)</t>
  </si>
  <si>
    <t>Direct Plan- Monthly IDCW*</t>
  </si>
  <si>
    <t>Monthly IDCW* (Regular)</t>
  </si>
  <si>
    <t>Regular Plan- Monthly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</si>
  <si>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</si>
  <si>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For more details on Dividend history visit our website on following path: https://amc.ppfas.com/schemes/parag-parikh-liquid-fund/dividend/</t>
  </si>
  <si>
    <t>Face Value per unit = Rs.1000/-</t>
  </si>
  <si>
    <t>4.   Total Bonus declared during the period ended March 31, 2023- Nil</t>
  </si>
  <si>
    <t>5.    Total outstanding exposure in derivative instruments as on March 31, 2023- Nil</t>
  </si>
  <si>
    <t xml:space="preserve">       (Gross exposure means sum of all long and short positions in derivatives)</t>
  </si>
  <si>
    <t>6.    Total investment in Foreign Securities / ADRs / GDRs as on March 31, 2023- Nil</t>
  </si>
  <si>
    <t>7.    Details of transactions of "Credit Default Swap" for the month ended March 31, 2023- Nil</t>
  </si>
  <si>
    <t>8.   Average Portfolio Maturity is 36 days.</t>
  </si>
  <si>
    <t>9.  Repo transactions in corporate debt securities during the period ending March 31, 2023- Nil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</si>
  <si>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</si>
  <si>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</si>
  <si>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</si>
  <si>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</si>
  <si>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</si>
  <si>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</si>
  <si>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</si>
  <si>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A1+</t>
  </si>
  <si>
    <t>12.  Deviation from the valuation prices given by valuation agencies: NIL</t>
  </si>
  <si>
    <t>(c) ReITs</t>
  </si>
  <si>
    <t>Brookfield India Real Estate Trust</t>
  </si>
  <si>
    <t>INE0FDU25010</t>
  </si>
  <si>
    <t>Realty</t>
  </si>
  <si>
    <t>Embassy Office Parks REIT</t>
  </si>
  <si>
    <t>INE041025011</t>
  </si>
  <si>
    <t>Mindspace Business Parks REIT</t>
  </si>
  <si>
    <t>INE0CCU25019</t>
  </si>
  <si>
    <t>8.08% Tamilnadu SDL (MD 26/12/2028)</t>
  </si>
  <si>
    <t>6.99% Telangana SDL (MD 10/06/2028)</t>
  </si>
  <si>
    <t>8.18% Tamilnadu SDL (MD 19/12/2028)</t>
  </si>
  <si>
    <t>8.16% Rajasthan SDL (MD 09/05/2028)</t>
  </si>
  <si>
    <t>8% Kerala SDL (MD 11/04/2028)</t>
  </si>
  <si>
    <t>7.92% Uttar Pradesh SDL (MD 24/01/2028)</t>
  </si>
  <si>
    <t>CRISIL AAA</t>
  </si>
  <si>
    <t>ICRA AAA</t>
  </si>
  <si>
    <t>8.34% Punjab SDL (MD 30/05/2028)</t>
  </si>
  <si>
    <t>7.63% Haryana SDL (MD 01/06/2028)</t>
  </si>
  <si>
    <t>8.43% Punjab SDL (MD 05/12/2028)</t>
  </si>
  <si>
    <t>8.42% Madhya Pradesh SDL (MD 08/08/2028)</t>
  </si>
  <si>
    <t>8.36% Tamil Nadu SDL (MD 12/12/2028)</t>
  </si>
  <si>
    <t>8.33% Kerala SDL (MD 30/05/2028)</t>
  </si>
  <si>
    <t>8.29% West Bengal SDL (MD 21/02/2028)</t>
  </si>
  <si>
    <t>8.15% Tamil Nadu SDL (MD 09/05/2028)</t>
  </si>
  <si>
    <t>8.08% Maharashtra SDL (MD 26/12/2028)</t>
  </si>
  <si>
    <t>7.38% GOI (MD 20/06/2027)</t>
  </si>
  <si>
    <t>6.98% Telangana SDL (MD 22/04/2028)</t>
  </si>
  <si>
    <t>6.79% West Bangal SDL (MD 30/06/2028)</t>
  </si>
  <si>
    <t>8.5% Gujarat SDL (MD 28/11/2028)</t>
  </si>
  <si>
    <t>8.37% Madhya Pradesh SDL (MD 05/12/2028)</t>
  </si>
  <si>
    <t>8.45% Uttar Pradesh SDL (MD 27/06/2028)</t>
  </si>
  <si>
    <t>8.45% Uttar Pradesh SDL (MD 27/02/2029)</t>
  </si>
  <si>
    <t>8.43% Goa SDL (MD 13/03/2029)</t>
  </si>
  <si>
    <t>8.41% Kerala SDL (MD 06/06/2028)</t>
  </si>
  <si>
    <t>8.2% Uttarakhand SDL (MD 09/05/2028)</t>
  </si>
  <si>
    <t>8.15% Chhattisgarh SDL (MD 27/03/2028)</t>
  </si>
  <si>
    <t>7.99% Punjab SDL (MD 11/04/2028)</t>
  </si>
  <si>
    <t>7.65% Tamil Nadu SDL (MD 06/12/2027)</t>
  </si>
  <si>
    <t>7.64% Rajasthan SDL (MD 01/11/2027)</t>
  </si>
  <si>
    <t>7.5% Telangana SDL (MD 15/04/2028)</t>
  </si>
  <si>
    <t>7.15% Karnataka SDL (MD 09/10/2028)</t>
  </si>
  <si>
    <t>6.82% Bihar SDL (MD 14/07/2028)</t>
  </si>
  <si>
    <t>6.44% Maharashtra SDL (MD 12/08/2028)</t>
  </si>
  <si>
    <t>8.84 % Rajasthan SDL 12/09/2028</t>
  </si>
  <si>
    <t>8.73% Uttar Pradesh SDL (MD 10/10/2028)</t>
  </si>
  <si>
    <t>8.7% Gujarat SDL (MD 19/09/2028)</t>
  </si>
  <si>
    <t>8.65% Rajasthan SDL (MD 03/10/2028)</t>
  </si>
  <si>
    <t>8.61% Punjab SDL (MD 14/11/2028)</t>
  </si>
  <si>
    <t>8.63% Rajasthan SDL (MD 03/09/2028)</t>
  </si>
  <si>
    <t>8.53% Gujarat SDL (MD 20/11/2028)</t>
  </si>
  <si>
    <t>8.56% Maharashtra SDL (MD 11/07/2028)</t>
  </si>
  <si>
    <t>8.49% Uttarakhand SDL (MD 21/08/2028)</t>
  </si>
  <si>
    <t>8.44% West Bengal SDL (MD 27/06/2028)</t>
  </si>
  <si>
    <t>8.4% Andhra Pradesh SDL (MD 20/06/2028)</t>
  </si>
  <si>
    <t>8.4% Rajasthan SDL (MD 20/06/2028)</t>
  </si>
  <si>
    <t>8.43% Uttar Pradesh SDL (MD 06/03/2029)</t>
  </si>
  <si>
    <t>8.39% Andhra Pradesh SDL (MD 23/05/2028)</t>
  </si>
  <si>
    <t>8.39% Uttar Pradesh SDL (MD 13/03/2029)</t>
  </si>
  <si>
    <t>8.29% Haryana SDL (MD 14/03/2028)</t>
  </si>
  <si>
    <t>8.28% Gujarat SDL (MD 20/02/2029)</t>
  </si>
  <si>
    <t>8.31% Jharkhand SDL (MD 13/02/2029)</t>
  </si>
  <si>
    <t>8.17% Gujarat SDL (MD 19/12/2028)</t>
  </si>
  <si>
    <t>8.25% Tamilnadu SDL (MD 02/01/2029)</t>
  </si>
  <si>
    <t>8.19% Odisha SDL (MD 09/05/2028)</t>
  </si>
  <si>
    <t>8.21% West Bengal SDL (MD 23/01/2029)</t>
  </si>
  <si>
    <t>8.08% Gujarat SDL (MD 26/12/2028)</t>
  </si>
  <si>
    <t>8.13% Rajasthan SDL (MD 27/03/2028)</t>
  </si>
  <si>
    <t>8.2% Jammu and Kashmir SDL (MD 30/01/2029)</t>
  </si>
  <si>
    <t>8.09% West Bengal SDL (MD 27/03/2028)</t>
  </si>
  <si>
    <t>8.05% Tamilnadu SDL (MD 18/04/2028)</t>
  </si>
  <si>
    <t>8.11% Chattisgarh SDL (MD 31/01/2028)</t>
  </si>
  <si>
    <t>7.86% Haryana SDL (MD 27/12/2027)</t>
  </si>
  <si>
    <t>7.98% Uttar Pradesh SDL (MD 11/04/2028)</t>
  </si>
  <si>
    <t>7.97% Assam SDL (MD 18/04/2028)</t>
  </si>
  <si>
    <t>7.75% Gujarat SDL (MD 13/12/2027)</t>
  </si>
  <si>
    <t>7.77% Andhra Pradesh SDL (MD 10/01/2028)</t>
  </si>
  <si>
    <t>7.65% Karnataka SDL (MD 06/12/2027)</t>
  </si>
  <si>
    <t>7.64% Karnataka SDL (MD 08/11/2027)</t>
  </si>
  <si>
    <t>7.55% Karnataka SDL (MD 25/10/2027)</t>
  </si>
  <si>
    <t>7.53% West Bengal SDL (MD 22/11/2027)</t>
  </si>
  <si>
    <t>7.54% Andhra Pradesh SDL (MD 11/01/2029)</t>
  </si>
  <si>
    <t>7.32% West Bengal SDL (MD 26/06/2029)</t>
  </si>
  <si>
    <t>7.24% Haryana SDL (MD 18/03/2029)</t>
  </si>
  <si>
    <t>7.11% Tamilnadu SDL (MD 31/07/2029)</t>
  </si>
  <si>
    <t>7.13% Kerala SDL (MD 10/07/2029)</t>
  </si>
  <si>
    <t>7.09% Goa SDL (MD 28/08/2029)</t>
  </si>
  <si>
    <t>6.83% West Bengal SDL (MD 07/07/2028)</t>
  </si>
  <si>
    <t>6.53% Chattisgarh SDL (MD 15/09/2028)</t>
  </si>
  <si>
    <t>ICRA A1+</t>
  </si>
  <si>
    <t>Parag Parikh Conservative Hybrid Fund - Direct Plan - Growth</t>
  </si>
  <si>
    <t>Parag Parikh Conservative Hybrid Fund - Regular Plan - Growth</t>
  </si>
  <si>
    <t>5.    Total outstanding exposure in derivative instruments as onMarch 31, 2023: Rs (-21,67,36,343.8)</t>
  </si>
  <si>
    <t>8.   Average Portfolio Maturity is 1121 days.</t>
  </si>
  <si>
    <t xml:space="preserve">        Equity &amp; Equity related</t>
  </si>
  <si>
    <t xml:space="preserve">        Debt Securities</t>
  </si>
  <si>
    <t xml:space="preserve">        CRISIL AAA</t>
  </si>
  <si>
    <t xml:space="preserve">        Others</t>
  </si>
  <si>
    <t>13.  Disclosure for investments in derivative instruments</t>
  </si>
  <si>
    <t>A. Hedging Positions through Futures as on 31-March-2023:</t>
  </si>
  <si>
    <t>Underlying</t>
  </si>
  <si>
    <t>Series</t>
  </si>
  <si>
    <t>Long / Short</t>
  </si>
  <si>
    <t>Futures Price when purchased 
( Rs. Per unit)</t>
  </si>
  <si>
    <t>Current price of the contract
( Rs. Per unit)</t>
  </si>
  <si>
    <t>Margin maintained in Rs. Lakhs</t>
  </si>
  <si>
    <t>Short</t>
  </si>
  <si>
    <t>Total exposure through futures as a % of net assets : 1.59%</t>
  </si>
  <si>
    <t>B. Other than Hedging Positions through Futures as on 31-March-2023 : Nil</t>
  </si>
  <si>
    <t>C. Hedging Position through Put Option as on 31-March-2023 : Nil</t>
  </si>
  <si>
    <t>D. Other than Hedging Positions through Options as on 31-March-2023 :- NIL</t>
  </si>
  <si>
    <t>Call/Put</t>
  </si>
  <si>
    <t>Number of Contracts</t>
  </si>
  <si>
    <t>Option Price when purchased (Rs. Per unit)</t>
  </si>
  <si>
    <t>Current Option Price ( Rs. Per unit)</t>
  </si>
  <si>
    <t>Total exposure through options as a % of net assets : $0.00%</t>
  </si>
  <si>
    <t>CALL</t>
  </si>
  <si>
    <t>Total Number of contracts entered into</t>
  </si>
  <si>
    <t>Gross Notional Value of contracts entered into Rs.</t>
  </si>
  <si>
    <t>Net Profit/Loss value on all contracts (treat premium paid as loss) Rs.</t>
  </si>
  <si>
    <t>E. Hedging Positions through swaps as on 31-March-2023: Nil</t>
  </si>
  <si>
    <t>For the period 01-March-2023 to 31- March- 2023, the following details specified for non-hedging transactions through options which have already been exercised/expired :</t>
  </si>
  <si>
    <t>Currency Futures</t>
  </si>
  <si>
    <t>NSE_FUTCUR_USDINR_26/04/2023</t>
  </si>
  <si>
    <t>Notes &amp; Symbols :-</t>
  </si>
  <si>
    <t>*Traded on US OTC Markets. Underlying shares are listed on Tokyo Stock Exchange</t>
  </si>
  <si>
    <t>^ The Name of the Industry is in accordance with Industry Classification as recommended by AMFI.</t>
  </si>
  <si>
    <t># The Name of the Industry is in accordance with Industry Classification for Foreign Securities is as per NASDAQ.</t>
  </si>
  <si>
    <t>2.   Total value and percentage of Illiquid Equity Shares: Nil</t>
  </si>
  <si>
    <t>3.   Plan wise per unit Net Asset Value are as follows:</t>
  </si>
  <si>
    <t>Plan / Option</t>
  </si>
  <si>
    <t xml:space="preserve">  February 28, 2023(Rs.)</t>
  </si>
  <si>
    <t>13.  Deviation from the valuation prices given by valuation agencies: NIL</t>
  </si>
  <si>
    <t>14.  Disclosure for investments in derivative instruments</t>
  </si>
  <si>
    <t>a. Equity Futures</t>
  </si>
  <si>
    <t>b. Currency Future</t>
  </si>
  <si>
    <t>Total Number of contracts where futures were bought (opening balance)</t>
  </si>
  <si>
    <t>Nil</t>
  </si>
  <si>
    <t>Total Number of contracts where futures were bought</t>
  </si>
  <si>
    <t>Total Number of contracts where futures were sold (opening balance)</t>
  </si>
  <si>
    <t>Total Number of contracts where futures were sold</t>
  </si>
  <si>
    <t>Gross Notional Value of contracts where futures were bought (opening balance) Rs.</t>
  </si>
  <si>
    <t>Gross Notional Value of contracts where futures were bought Rs.</t>
  </si>
  <si>
    <t>Gross Notional Value of contracts where futures were sold (opening balance) Rs.</t>
  </si>
  <si>
    <t>Gross Notional Value of contracts where futures were sold Rs.</t>
  </si>
  <si>
    <t>Net Profit/Loss value on all contracts combined Rs.</t>
  </si>
  <si>
    <t>Exposure created due to over hedging through futures (quantity of hedging position exceeding the quantity of existing position being hedged) is Nil.</t>
  </si>
  <si>
    <t>Total exposure through options as a % of net assets : Nil</t>
  </si>
  <si>
    <t>4.   Total Dividend (Net) declared during the period ended March 31, 2023 - Nil</t>
  </si>
  <si>
    <t>5.   Total Bonus declared during the period ended March 31, 2023 - Nil</t>
  </si>
  <si>
    <t>6.    Total outstanding exposure in derivative instruments as on March 31, 2023 - Nil</t>
  </si>
  <si>
    <t>7.    Total investment in Foreign Securities / ADRs / GDRs as on March 31, 2023 - Nil</t>
  </si>
  <si>
    <t>11.  Repo transactions in corporate debt securities during the period ending March 31, 2023 - Nil</t>
  </si>
  <si>
    <t>12.  Repo transactions in corporate debt securities during the period ending March 31, 2023 is Nil.</t>
  </si>
  <si>
    <t xml:space="preserve">For the period 01-March-2023 to 31-March-2023, the following details specified for hedging transactions through futures which have been squared off/expired : </t>
  </si>
  <si>
    <t>B. Other than Hedging Positions through Futures as on 31-March-2023: Nil</t>
  </si>
  <si>
    <t>C. Hedging Position through Put Option as on 31-March-2023: Nil</t>
  </si>
  <si>
    <t>For the period  01-March-2023 to 31-March-2023, the following details specified for hedging transactions through options which have already been exercised/expired :</t>
  </si>
  <si>
    <t>7.    Total investment in Foreign Securities / ADRs / GDRs as on March 31, 2023: Rs. 54,22,81,25,019</t>
  </si>
  <si>
    <t>9.    Total Brokerage paid for Buying/ Selling of Investment for March 2023 is Rs. 1,18,69,977.24</t>
  </si>
  <si>
    <t>9.    Total Brokerage paid for Buying/ Selling of Investment for March 2023 is Rs. 8,56,823.55</t>
  </si>
  <si>
    <t>Currency Derivatives-26-Apr-2023</t>
  </si>
  <si>
    <t>Total %age of existing assets hedged through futures: 15.50%</t>
  </si>
  <si>
    <t>8.    Total Commission paid in the month of March 2023 : Rs. 84,288,203.54</t>
  </si>
  <si>
    <t>8.    Total Commission paid in the month of March 2023 :  4,781,292.59</t>
  </si>
  <si>
    <t>Note: In addition to this, 17.33% of our Portfolio is in Foreign Securities (USD) and 0.0002% is in Foreign Currency (USD). 78.65% of total Foreign Portfolio (USD) is hedged through Currency Derivatives to avoid currency risk.</t>
  </si>
  <si>
    <t>10.  Portfolio Turnover Ratio : 3.06</t>
  </si>
  <si>
    <t>Parag Parikh Flexi Cap Fund (An open-ended dynamic equity scheme investing across large cap, mid-cap, small-cap stocks)</t>
  </si>
  <si>
    <t>Industry^^</t>
  </si>
  <si>
    <t>Arbitrage</t>
  </si>
  <si>
    <t>Internet and Technology #</t>
  </si>
  <si>
    <t>Consumer Services #</t>
  </si>
  <si>
    <t>Automobiles #</t>
  </si>
  <si>
    <t>IND A1+</t>
  </si>
  <si>
    <t xml:space="preserve">National Bank For Agriculture and Rural Development (23/01/2024) </t>
  </si>
  <si>
    <t xml:space="preserve">Kotak Mahindra Bank Limited (11/12/2023) </t>
  </si>
  <si>
    <t xml:space="preserve">Bank of Baroda (30/11/2023) </t>
  </si>
  <si>
    <t xml:space="preserve">Axis Bank Limited (23/11/2023) </t>
  </si>
  <si>
    <t xml:space="preserve">ICICI Bank Limited (17/11/2023) </t>
  </si>
  <si>
    <t xml:space="preserve">State Bank of India (12/09/2023) </t>
  </si>
  <si>
    <t>Housing Development Finance Corporation Limited (26/12/2023)</t>
  </si>
  <si>
    <t>Market value 
(Rs. in Lakhs)</t>
  </si>
  <si>
    <t>% to AUM</t>
  </si>
  <si>
    <t>Notes &amp; Symbols</t>
  </si>
  <si>
    <t>Stock Futures</t>
  </si>
  <si>
    <t>Derivatives Total</t>
  </si>
  <si>
    <t>10.  Portfolio Turnover Ratio (Including Equity Arbitrage): 28.86</t>
  </si>
  <si>
    <t>11.  Portfolio Turnover Ratio (Excluding Equity Arbitrage): 8.02</t>
  </si>
  <si>
    <t>D. Other than Hedging Positions through Options as on 31-March-2023</t>
  </si>
  <si>
    <t>Lumpsum Investment Performance (Compounded annual returns)</t>
  </si>
  <si>
    <t>Date</t>
  </si>
  <si>
    <t>Scheme</t>
  </si>
  <si>
    <t>Benchmark</t>
  </si>
  <si>
    <t>Index</t>
  </si>
  <si>
    <t>Value of Investment of Rs. 10,000/-</t>
  </si>
  <si>
    <t>Nifty 500 (TRI)</t>
  </si>
  <si>
    <t xml:space="preserve">Nifty 50 (TRI) </t>
  </si>
  <si>
    <t>Since Inception (24 May, 2013)</t>
  </si>
  <si>
    <t>March 31, 2022 to March 31, 2023 (Last 1 year)</t>
  </si>
  <si>
    <t>March 31, 2020 to March 31, 2023 (Last 3 year)</t>
  </si>
  <si>
    <t>March 28, 2018 to March 31, 2023 (Last 5 year)</t>
  </si>
  <si>
    <t>SIP Investment Performance - Parag Parikh Flexi Cap Fund - Regular Plan</t>
  </si>
  <si>
    <t>Since Inception from May 24,2013</t>
  </si>
  <si>
    <t>Total Amount Invested</t>
  </si>
  <si>
    <t>Market value of Investment</t>
  </si>
  <si>
    <t>Returns (Annualised) (%)</t>
  </si>
  <si>
    <t>Nifty 500 (TRI) Returns (Annualised) (%)</t>
  </si>
  <si>
    <t>Nifty 50 (TRI) Returns (Annualised) (%)</t>
  </si>
  <si>
    <t>SIP Investment Performance - Parag Parikh Flexi Cap Fund - Direct Plan</t>
  </si>
  <si>
    <t>Quantitative indicators</t>
  </si>
  <si>
    <t>Standard Deviation</t>
  </si>
  <si>
    <t>Standard Deviation( Benchmark )</t>
  </si>
  <si>
    <t>Sharpe Ratio</t>
  </si>
  <si>
    <t>Beta</t>
  </si>
  <si>
    <t>Treynor Ratio</t>
  </si>
  <si>
    <t>VaR</t>
  </si>
  <si>
    <t>Information Ratio</t>
  </si>
  <si>
    <t>Risk free rate of return (FIMMDA MIBOR)</t>
  </si>
  <si>
    <t>Debt Quants as on  as on March 31, 2023</t>
  </si>
  <si>
    <t>Macaulay Duration (years)</t>
  </si>
  <si>
    <t>Net Asset Value (NAV) as on March 31, 2023</t>
  </si>
  <si>
    <t>Regular Plan : 49.4917</t>
  </si>
  <si>
    <t>Direct Plan : 53.0485</t>
  </si>
  <si>
    <t>Particulars</t>
  </si>
  <si>
    <t xml:space="preserve">    Riskometer</t>
  </si>
  <si>
    <t>Product Labelling of the Scheme</t>
  </si>
  <si>
    <t>This product is suitable for investors who are seeking*</t>
  </si>
  <si>
    <t>The investment objective of the Scheme is to seek to generate long-term capital growth from an actively managed portfolio primarily of Equity and Equity Related Securities. Scheme shall invest in Indian equities, foreign equities and related instruments and debt securities.</t>
  </si>
  <si>
    <t>*Investors should consult their financial advisers if in doubt about whether this product is suitable for them.</t>
  </si>
  <si>
    <t>Benchmark's Riskometer</t>
  </si>
  <si>
    <t xml:space="preserve">                        NIFTY 500 TRI</t>
  </si>
  <si>
    <t>Parag Parikh Liquid Fund (An Open Ended Liquid Scheme. A Relatively Low Interest Rate Risk and Relatively low Credit Risk)</t>
  </si>
  <si>
    <t xml:space="preserve">State Bank of India (03/04/2023) </t>
  </si>
  <si>
    <t xml:space="preserve">Bank of Baroda (10/04/2023) </t>
  </si>
  <si>
    <t xml:space="preserve">Axis Bank Limited (15/05/2023) </t>
  </si>
  <si>
    <t xml:space="preserve">Kotak Mahindra Bank Limited (31/05/2023) </t>
  </si>
  <si>
    <t xml:space="preserve">National Bank For Agriculture and Rural Development (03/04/2023) </t>
  </si>
  <si>
    <t>Housing Development Finance Corporation Limited (17/05/2023)</t>
  </si>
  <si>
    <t>Crisil Liquid Fund AI Index</t>
  </si>
  <si>
    <t>CRISIL 1 year T-bill Index</t>
  </si>
  <si>
    <t>Since Inception (11 May, 2018)</t>
  </si>
  <si>
    <t>March 24, 2023 to March 31, 2023 (Last 7 Days)</t>
  </si>
  <si>
    <t>March 16, 2023 to March 31, 2023 (Last 15 days)</t>
  </si>
  <si>
    <t>February 28, 2023 to March 31, 2023 (Last 1 Month)</t>
  </si>
  <si>
    <t>Regular Plan : 1248.7921</t>
  </si>
  <si>
    <t>Direct Plan : 1255.026</t>
  </si>
  <si>
    <t>Avg maturity of the fund (days)</t>
  </si>
  <si>
    <t>Modified duration (years)</t>
  </si>
  <si>
    <t>YTM</t>
  </si>
  <si>
    <t>Riskometer</t>
  </si>
  <si>
    <t>1.Income over short term.</t>
  </si>
  <si>
    <t>2.Investments in Debt/Money Market instruments.</t>
  </si>
  <si>
    <t>Parag Parikh Tax Saver Fund (An open ended equity linked saving scheme with a statutory lock in of 3 years and tax benefit)</t>
  </si>
  <si>
    <t xml:space="preserve">ICICI Bank Limited (29/12/2023) </t>
  </si>
  <si>
    <t xml:space="preserve">Axis Bank Limited (10/01/2024) </t>
  </si>
  <si>
    <t xml:space="preserve">Housing Development Finance Corporation Limited (26/12/2023) </t>
  </si>
  <si>
    <t>Since Inception (24 July, 2019)</t>
  </si>
  <si>
    <t>NA</t>
  </si>
  <si>
    <t>SIP Investment Performance - Parag Parikh Tax Saver Fund - Regular Plan - Growth</t>
  </si>
  <si>
    <t>Since Inception from July 24,2019</t>
  </si>
  <si>
    <t>SIP Investment Performance - Parag Parikh Tax Saver Fund - Direct Plan - Growth</t>
  </si>
  <si>
    <t>Regular Plan : 19.7006</t>
  </si>
  <si>
    <t>Direct Plan : 20.6466</t>
  </si>
  <si>
    <t xml:space="preserve">             Riskometer</t>
  </si>
  <si>
    <t>1.Long Term Capital Appreciation.     </t>
  </si>
  <si>
    <t xml:space="preserve">2.Investment predominantly in equity and equity related securities.          </t>
  </si>
  <si>
    <t xml:space="preserve">                Benchmark's Riskometer</t>
  </si>
  <si>
    <t xml:space="preserve">                                    NIFTY 500 TRI</t>
  </si>
  <si>
    <t>Parag Parikh Conservative Hybrid Fund (An open-ended hybrid scheme investing predominantly in debt instruments)</t>
  </si>
  <si>
    <t>9.2% Power Grid Corporation of India Limited (12/03/2024)</t>
  </si>
  <si>
    <t>4.5% Oil &amp; Natural Gas Corporation Limited (09/02/2024)</t>
  </si>
  <si>
    <t xml:space="preserve">5.14% National Bank For Agriculture and Rural Development (31/01/2024) </t>
  </si>
  <si>
    <t xml:space="preserve">8.25% Indian Railway Finance Corporation Limited (28/02/2024) </t>
  </si>
  <si>
    <t xml:space="preserve">7.05% National Housing Bank (18/12/2024) </t>
  </si>
  <si>
    <t xml:space="preserve">5.84% Indian Oil Corporation Limited (19/04/2024) </t>
  </si>
  <si>
    <t xml:space="preserve">7.7% India Grid Trust InvIT Fund (06/05/2028) </t>
  </si>
  <si>
    <t>Axis Bank Limited (23/11/2023)</t>
  </si>
  <si>
    <t xml:space="preserve">Bank of Baroda (20/12/2023) </t>
  </si>
  <si>
    <t>Housing Development Finance Corporation Limited (23/11/2023)</t>
  </si>
  <si>
    <t>Parag Parikh Conservative Hybrid Fund - Direct Plan - Monthly IDCW*</t>
  </si>
  <si>
    <t>Parag Parikh Conservative Hybrid Fund - Regular Plan - Monthly IDCW*</t>
  </si>
  <si>
    <t xml:space="preserve">3.   Total Dividend (Net) declared during the period ended March 31, 2023 </t>
  </si>
  <si>
    <t xml:space="preserve">Lumpsum Investment Performance </t>
  </si>
  <si>
    <t>CRISIL Hybrid 85+15 Conservative Index</t>
  </si>
  <si>
    <t>Crisil 10 year Gilt Index</t>
  </si>
  <si>
    <t>Since Inception (26 May, 2021)</t>
  </si>
  <si>
    <t>SIP Investment Performance - Parag Parikh Conservative Hybrid Fund - Regular Plan - Growth</t>
  </si>
  <si>
    <t>December 31, 2019 to March 31, 2023 (Last 3 year)</t>
  </si>
  <si>
    <t>December 29, 2017 to March 31, 2023 (Last 5 year)</t>
  </si>
  <si>
    <t>CRISIL Hybrid 85+15 - Conservative Index Returns (Annualised) (%)</t>
  </si>
  <si>
    <t>Crisil 10 year Gilt Index Returns (Annualised) (%)</t>
  </si>
  <si>
    <t>SIP Investment Performance - Parag Parikh Conservative Hybrid Fund - Direct Plan - Growth</t>
  </si>
  <si>
    <t>Regular Plan : 11.3556</t>
  </si>
  <si>
    <t>Direct Plan : 11.4187</t>
  </si>
  <si>
    <t>• To generate regular income through investments predominantly in debt and money market instruments</t>
  </si>
  <si>
    <t>• Long term capital appreciation from the portion of equity investments under the scheme</t>
  </si>
  <si>
    <t xml:space="preserve">*Investors should consult their financial advisers if in doubt about whether this product is suitable for them.    </t>
  </si>
  <si>
    <t xml:space="preserve">     CRISIL Hybrid 85+15 - Conservative Index TRI</t>
  </si>
  <si>
    <t>Suzuki Motor Corp *</t>
  </si>
  <si>
    <t>DERIVATIVES</t>
  </si>
  <si>
    <t>Parag parikh Flexi Cap Fund - Direct Plan</t>
  </si>
  <si>
    <t>Parag parikh Flexi Cap Fund - Regular Plan</t>
  </si>
  <si>
    <t>6.    Total outstanding exposure in derivative instruments as on March 31, 2023: Rs.(48,45,83,54,930)</t>
  </si>
  <si>
    <t>A. Hedging Positions through Futures as on 31-March 2023 :</t>
  </si>
  <si>
    <t xml:space="preserve">                                CRISIL Liquid Fund AI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</si>
</sst>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64" formatCode="_(* #,##0.00_);_(* \(#,##0.00\);_(* &quot;-&quot;??_);_(@_)"/>
    <numFmt numFmtId="165" formatCode="#,##0.00;\(#,##0.00\)"/>
    <numFmt numFmtId="166" formatCode="#,##0.00%;\(#,##0.00\)%"/>
    <numFmt numFmtId="167" formatCode="#,##0.00%"/>
    <numFmt numFmtId="168" formatCode="_(* #,##0_);_(* \(#,##0\);_(* &quot;-&quot;??_);_(@_)"/>
    <numFmt numFmtId="169" formatCode="_-* #,##0.00_-;\-* #,##0.00_-;_-* &quot;-&quot;??_-;_-@_-"/>
    <numFmt numFmtId="170" formatCode="dd/mm/yyyy;@"/>
    <numFmt numFmtId="171" formatCode="0.0000"/>
    <numFmt numFmtId="172" formatCode="_(* #,##0.0000_);_(* \(#,##0.0000\);_(* &quot;-&quot;??_);_(@_)"/>
    <numFmt numFmtId="173" formatCode="_(* #,##0.00000_);_(* \(#,##0.00000\);_(* &quot;-&quot;??_);_(@_)"/>
    <numFmt numFmtId="174" formatCode="[$-409]d/mmm/yy;@"/>
    <numFmt numFmtId="175" formatCode="0.00000000"/>
    <numFmt numFmtId="176" formatCode="#,##0.0000"/>
    <numFmt numFmtId="177" formatCode="[$-409]mmmm/yy;@"/>
    <numFmt numFmtId="178" formatCode="_(* #,##0_);_(* \(#,##0\);_(* &quot;-&quot;_);_(* @_)"/>
    <numFmt numFmtId="179" formatCode="_(* #,##0.00_);_(* \(#,##0.00\);_(* &quot;-&quot;_);_(* @_)"/>
    <numFmt numFmtId="180" formatCode="#,##0.000"/>
    <numFmt numFmtId="181" formatCode="_(* #,##0_);_(* \(#,##0\);_(* \-??_);_(@_)"/>
    <numFmt numFmtId="182" formatCode="0.0000%"/>
  </numFmts>
  <fonts count="5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SansSerif"/>
      <family val="2"/>
    </font>
    <font>
      <sz val="10"/>
      <color rgb="FFFFFFFF"/>
      <name val="SansSerif"/>
      <family val="2"/>
    </font>
    <font>
      <sz val="10"/>
      <color rgb="FF000000"/>
      <name val="SansSerif"/>
      <family val="2"/>
    </font>
    <font>
      <sz val="9"/>
      <color rgb="FFFFFFFF"/>
      <name val="Arial"/>
      <family val="2"/>
    </font>
    <font>
      <sz val="11"/>
      <color theme="0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10"/>
      <name val="SansSerif"/>
      <family val="2"/>
    </font>
    <font>
      <sz val="10"/>
      <name val="SansSerif"/>
      <family val="2"/>
    </font>
    <font>
      <b/>
      <sz val="11"/>
      <name val="Franklin Gothic Book"/>
      <family val="2"/>
    </font>
    <font>
      <sz val="11"/>
      <name val="Franklin Gothic Book"/>
      <family val="2"/>
    </font>
    <font>
      <sz val="9"/>
      <color theme="0"/>
      <name val="Arial"/>
      <family val="2"/>
    </font>
    <font>
      <sz val="10"/>
      <name val="Franklin Gothic Book"/>
      <family val="2"/>
    </font>
    <font>
      <sz val="10"/>
      <color theme="1"/>
      <name val="Arial"/>
      <family val="2"/>
    </font>
    <font>
      <b/>
      <sz val="10"/>
      <name val="Franklin Gothic Book"/>
      <family val="2"/>
    </font>
    <font>
      <sz val="12"/>
      <name val="Comic Sans MS"/>
      <family val="4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8.25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63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333333"/>
      <name val="Arial"/>
      <family val="2"/>
    </font>
    <font>
      <sz val="8.25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Franklin Gothic Book"/>
      <family val="2"/>
    </font>
    <font>
      <sz val="10"/>
      <color theme="1"/>
      <name val="Franklin Gothic Book"/>
      <family val="2"/>
    </font>
    <font>
      <sz val="11"/>
      <color rgb="FFFF0000"/>
      <name val="Franklin Gothic Book"/>
      <family val="2"/>
    </font>
    <font>
      <sz val="10"/>
      <color indexed="56"/>
      <name val="Tahoma"/>
      <family val="2"/>
    </font>
    <font>
      <sz val="11"/>
      <name val="Calibri"/>
      <family val="2"/>
    </font>
    <font>
      <sz val="12"/>
      <color rgb="FF0B5394"/>
      <name val="Comic Sans MS"/>
      <family val="4"/>
    </font>
    <font>
      <b/>
      <sz val="11"/>
      <color theme="1"/>
      <name val="Franklin Gothic Book"/>
      <family val="2"/>
    </font>
    <font>
      <sz val="11"/>
      <color theme="1"/>
      <name val="Franklin Gothic Book"/>
      <family val="2"/>
    </font>
    <font>
      <b/>
      <sz val="11"/>
      <color indexed="8"/>
      <name val="Franklin Gothic Book"/>
      <family val="2"/>
    </font>
    <font>
      <b/>
      <sz val="10"/>
      <color rgb="FF333333"/>
      <name val="Arial"/>
      <family val="2"/>
    </font>
    <font>
      <sz val="10"/>
      <color rgb="FF333333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>
        <color theme="0" tint="-0.14993000030517578"/>
      </top>
      <bottom style="thin">
        <color theme="0" tint="-0.14993000030517578"/>
      </bottom>
    </border>
    <border>
      <left style="medium"/>
      <right style="thin">
        <color rgb="FF000000"/>
      </right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medium"/>
      <top/>
      <bottom/>
    </border>
    <border>
      <left style="thin">
        <color rgb="FF000000"/>
      </left>
      <right/>
      <top/>
      <bottom/>
    </border>
    <border>
      <left style="thin"/>
      <right style="thin">
        <color rgb="FF000000"/>
      </right>
      <top/>
      <bottom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medium"/>
      <top/>
      <bottom style="medium"/>
    </border>
    <border>
      <left/>
      <right style="medium"/>
      <top style="thin"/>
      <bottom/>
    </border>
    <border>
      <left style="medium"/>
      <right/>
      <top style="thin"/>
      <bottom/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rgb="FF000000"/>
      </top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>
        <color rgb="FF000000"/>
      </right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 style="medium">
        <color indexed="8"/>
      </right>
      <top style="medium">
        <color indexed="8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164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92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8" fillId="0" borderId="0" xfId="20" applyFont="1">
      <alignment/>
      <protection/>
    </xf>
    <xf numFmtId="0" fontId="9" fillId="0" borderId="2" xfId="20" applyFont="1" applyBorder="1">
      <alignment/>
      <protection/>
    </xf>
    <xf numFmtId="0" fontId="9" fillId="0" borderId="3" xfId="20" applyFont="1" applyBorder="1">
      <alignment/>
      <protection/>
    </xf>
    <xf numFmtId="168" fontId="9" fillId="0" borderId="3" xfId="21" applyNumberFormat="1" applyFont="1" applyFill="1" applyBorder="1"/>
    <xf numFmtId="168" fontId="10" fillId="0" borderId="3" xfId="22" applyNumberFormat="1" applyFont="1" applyFill="1" applyBorder="1"/>
    <xf numFmtId="169" fontId="9" fillId="0" borderId="3" xfId="22" applyFont="1" applyFill="1" applyBorder="1" applyAlignment="1">
      <alignment horizontal="right"/>
    </xf>
    <xf numFmtId="170" fontId="10" fillId="0" borderId="4" xfId="20" applyNumberFormat="1" applyFont="1" applyBorder="1">
      <alignment/>
      <protection/>
    </xf>
    <xf numFmtId="0" fontId="11" fillId="0" borderId="0" xfId="20" applyFont="1">
      <alignment/>
      <protection/>
    </xf>
    <xf numFmtId="0" fontId="10" fillId="0" borderId="5" xfId="20" applyFont="1" applyBorder="1">
      <alignment/>
      <protection/>
    </xf>
    <xf numFmtId="0" fontId="10" fillId="0" borderId="0" xfId="20" applyFont="1">
      <alignment/>
      <protection/>
    </xf>
    <xf numFmtId="164" fontId="10" fillId="0" borderId="0" xfId="21" applyFont="1" applyFill="1" applyBorder="1" applyAlignment="1">
      <alignment horizontal="right"/>
    </xf>
    <xf numFmtId="169" fontId="10" fillId="0" borderId="0" xfId="22" applyFont="1" applyFill="1" applyBorder="1"/>
    <xf numFmtId="170" fontId="10" fillId="0" borderId="6" xfId="20" applyNumberFormat="1" applyFont="1" applyBorder="1">
      <alignment/>
      <protection/>
    </xf>
    <xf numFmtId="0" fontId="10" fillId="0" borderId="5" xfId="20" applyFont="1" applyBorder="1" applyAlignment="1">
      <alignment horizontal="left" vertical="top"/>
      <protection/>
    </xf>
    <xf numFmtId="0" fontId="10" fillId="0" borderId="0" xfId="20" applyFont="1" applyAlignment="1">
      <alignment vertical="center"/>
      <protection/>
    </xf>
    <xf numFmtId="0" fontId="10" fillId="0" borderId="5" xfId="20" applyFont="1" applyBorder="1" applyAlignment="1">
      <alignment vertical="top"/>
      <protection/>
    </xf>
    <xf numFmtId="0" fontId="10" fillId="0" borderId="7" xfId="20" applyFont="1" applyBorder="1">
      <alignment/>
      <protection/>
    </xf>
    <xf numFmtId="172" fontId="10" fillId="0" borderId="0" xfId="22" applyNumberFormat="1" applyFont="1" applyFill="1" applyBorder="1"/>
    <xf numFmtId="0" fontId="10" fillId="0" borderId="0" xfId="20" applyFont="1" applyAlignment="1">
      <alignment vertical="top"/>
      <protection/>
    </xf>
    <xf numFmtId="0" fontId="10" fillId="0" borderId="5" xfId="23" applyFont="1" applyBorder="1" applyAlignment="1">
      <alignment vertical="top"/>
      <protection/>
    </xf>
    <xf numFmtId="0" fontId="10" fillId="0" borderId="5" xfId="20" applyFont="1" applyBorder="1" applyAlignment="1">
      <alignment horizontal="left" vertical="top" indent="3"/>
      <protection/>
    </xf>
    <xf numFmtId="0" fontId="10" fillId="0" borderId="0" xfId="23" applyFont="1">
      <alignment/>
      <protection/>
    </xf>
    <xf numFmtId="170" fontId="10" fillId="0" borderId="0" xfId="20" applyNumberFormat="1" applyFont="1">
      <alignment/>
      <protection/>
    </xf>
    <xf numFmtId="10" fontId="10" fillId="0" borderId="0" xfId="24" applyNumberFormat="1" applyFont="1" applyFill="1" applyBorder="1"/>
    <xf numFmtId="0" fontId="10" fillId="0" borderId="8" xfId="23" applyFont="1" applyBorder="1">
      <alignment/>
      <protection/>
    </xf>
    <xf numFmtId="0" fontId="10" fillId="0" borderId="9" xfId="23" applyFont="1" applyBorder="1">
      <alignment/>
      <protection/>
    </xf>
    <xf numFmtId="4" fontId="10" fillId="0" borderId="9" xfId="23" applyNumberFormat="1" applyFont="1" applyBorder="1">
      <alignment/>
      <protection/>
    </xf>
    <xf numFmtId="0" fontId="9" fillId="0" borderId="9" xfId="23" applyFont="1" applyBorder="1">
      <alignment/>
      <protection/>
    </xf>
    <xf numFmtId="170" fontId="10" fillId="0" borderId="10" xfId="20" applyNumberFormat="1" applyFont="1" applyBorder="1">
      <alignment/>
      <protection/>
    </xf>
    <xf numFmtId="0" fontId="11" fillId="0" borderId="0" xfId="26" applyFont="1" applyAlignment="1" applyProtection="1">
      <alignment wrapText="1"/>
      <protection locked="0"/>
    </xf>
    <xf numFmtId="0" fontId="9" fillId="0" borderId="0" xfId="26" applyFont="1" applyAlignment="1">
      <alignment horizontal="left" vertical="top" wrapText="1"/>
      <protection/>
    </xf>
    <xf numFmtId="0" fontId="11" fillId="0" borderId="0" xfId="26" applyFont="1">
      <alignment/>
      <protection/>
    </xf>
    <xf numFmtId="0" fontId="9" fillId="0" borderId="0" xfId="26" applyFont="1" applyAlignment="1">
      <alignment horizontal="center" vertical="top" wrapText="1"/>
      <protection/>
    </xf>
    <xf numFmtId="0" fontId="10" fillId="0" borderId="0" xfId="26" applyFont="1" applyAlignment="1">
      <alignment horizontal="left" vertical="top" wrapText="1"/>
      <protection/>
    </xf>
    <xf numFmtId="0" fontId="12" fillId="0" borderId="0" xfId="26" applyFont="1" applyAlignment="1">
      <alignment horizontal="left" vertical="top" wrapText="1"/>
      <protection/>
    </xf>
    <xf numFmtId="0" fontId="9" fillId="0" borderId="11" xfId="26" applyFont="1" applyBorder="1" applyAlignment="1">
      <alignment horizontal="left" vertical="center" wrapText="1"/>
      <protection/>
    </xf>
    <xf numFmtId="0" fontId="9" fillId="0" borderId="12" xfId="26" applyFont="1" applyBorder="1" applyAlignment="1">
      <alignment horizontal="left" vertical="center" wrapText="1"/>
      <protection/>
    </xf>
    <xf numFmtId="0" fontId="9" fillId="0" borderId="12" xfId="26" applyFont="1" applyBorder="1" applyAlignment="1">
      <alignment horizontal="center" vertical="center" wrapText="1"/>
      <protection/>
    </xf>
    <xf numFmtId="0" fontId="9" fillId="0" borderId="13" xfId="26" applyFont="1" applyBorder="1" applyAlignment="1">
      <alignment horizontal="center" vertical="center" wrapText="1"/>
      <protection/>
    </xf>
    <xf numFmtId="0" fontId="13" fillId="0" borderId="0" xfId="26" applyFont="1" applyAlignment="1">
      <alignment horizontal="justify" vertical="top" wrapText="1"/>
      <protection/>
    </xf>
    <xf numFmtId="0" fontId="9" fillId="0" borderId="14" xfId="26" applyFont="1" applyBorder="1" applyAlignment="1">
      <alignment horizontal="left" vertical="top" wrapText="1"/>
      <protection/>
    </xf>
    <xf numFmtId="0" fontId="10" fillId="0" borderId="15" xfId="26" applyFont="1" applyBorder="1" applyAlignment="1">
      <alignment horizontal="left" vertical="top" wrapText="1"/>
      <protection/>
    </xf>
    <xf numFmtId="0" fontId="13" fillId="0" borderId="16" xfId="26" applyFont="1" applyBorder="1" applyAlignment="1">
      <alignment horizontal="right" vertical="top" wrapText="1"/>
      <protection/>
    </xf>
    <xf numFmtId="0" fontId="13" fillId="0" borderId="17" xfId="26" applyFont="1" applyBorder="1" applyAlignment="1">
      <alignment horizontal="right" vertical="top" wrapText="1"/>
      <protection/>
    </xf>
    <xf numFmtId="0" fontId="10" fillId="0" borderId="14" xfId="26" applyFont="1" applyBorder="1" applyAlignment="1">
      <alignment horizontal="left" vertical="top" wrapText="1"/>
      <protection/>
    </xf>
    <xf numFmtId="3" fontId="10" fillId="0" borderId="15" xfId="26" applyNumberFormat="1" applyFont="1" applyBorder="1" applyAlignment="1">
      <alignment horizontal="right" vertical="top" wrapText="1"/>
      <protection/>
    </xf>
    <xf numFmtId="165" fontId="10" fillId="0" borderId="16" xfId="26" applyNumberFormat="1" applyFont="1" applyBorder="1" applyAlignment="1">
      <alignment horizontal="right" vertical="top" wrapText="1"/>
      <protection/>
    </xf>
    <xf numFmtId="166" fontId="10" fillId="0" borderId="15" xfId="26" applyNumberFormat="1" applyFont="1" applyBorder="1" applyAlignment="1">
      <alignment horizontal="right" vertical="top" wrapText="1"/>
      <protection/>
    </xf>
    <xf numFmtId="0" fontId="10" fillId="0" borderId="16" xfId="26" applyFont="1" applyBorder="1" applyAlignment="1">
      <alignment horizontal="right" vertical="top" wrapText="1"/>
      <protection/>
    </xf>
    <xf numFmtId="0" fontId="10" fillId="0" borderId="17" xfId="26" applyFont="1" applyBorder="1" applyAlignment="1">
      <alignment horizontal="right" vertical="top" wrapText="1"/>
      <protection/>
    </xf>
    <xf numFmtId="165" fontId="9" fillId="0" borderId="18" xfId="26" applyNumberFormat="1" applyFont="1" applyBorder="1" applyAlignment="1">
      <alignment horizontal="right" vertical="top" wrapText="1"/>
      <protection/>
    </xf>
    <xf numFmtId="166" fontId="9" fillId="0" borderId="1" xfId="26" applyNumberFormat="1" applyFont="1" applyBorder="1" applyAlignment="1">
      <alignment horizontal="right" vertical="top" wrapText="1"/>
      <protection/>
    </xf>
    <xf numFmtId="0" fontId="9" fillId="0" borderId="1" xfId="26" applyFont="1" applyBorder="1" applyAlignment="1">
      <alignment horizontal="right" vertical="top" wrapText="1"/>
      <protection/>
    </xf>
    <xf numFmtId="0" fontId="9" fillId="0" borderId="19" xfId="26" applyFont="1" applyBorder="1" applyAlignment="1">
      <alignment horizontal="right" vertical="top" wrapText="1"/>
      <protection/>
    </xf>
    <xf numFmtId="0" fontId="9" fillId="0" borderId="20" xfId="26" applyFont="1" applyBorder="1" applyAlignment="1">
      <alignment horizontal="left" vertical="top" wrapText="1"/>
      <protection/>
    </xf>
    <xf numFmtId="0" fontId="10" fillId="0" borderId="1" xfId="26" applyFont="1" applyBorder="1" applyAlignment="1">
      <alignment horizontal="left" vertical="top" wrapText="1"/>
      <protection/>
    </xf>
    <xf numFmtId="0" fontId="9" fillId="0" borderId="20" xfId="20" applyFont="1" applyBorder="1" applyAlignment="1">
      <alignment horizontal="left" vertical="top" wrapText="1"/>
      <protection/>
    </xf>
    <xf numFmtId="0" fontId="10" fillId="0" borderId="21" xfId="26" applyFont="1" applyBorder="1" applyAlignment="1">
      <alignment horizontal="left" vertical="top" wrapText="1"/>
      <protection/>
    </xf>
    <xf numFmtId="0" fontId="10" fillId="0" borderId="20" xfId="20" applyFont="1" applyBorder="1" applyAlignment="1">
      <alignment horizontal="left" vertical="top" wrapText="1"/>
      <protection/>
    </xf>
    <xf numFmtId="165" fontId="9" fillId="0" borderId="1" xfId="26" applyNumberFormat="1" applyFont="1" applyBorder="1" applyAlignment="1">
      <alignment horizontal="right" vertical="top" wrapText="1"/>
      <protection/>
    </xf>
    <xf numFmtId="167" fontId="10" fillId="0" borderId="16" xfId="26" applyNumberFormat="1" applyFont="1" applyBorder="1" applyAlignment="1">
      <alignment horizontal="right" vertical="top" wrapText="1"/>
      <protection/>
    </xf>
    <xf numFmtId="0" fontId="9" fillId="0" borderId="16" xfId="26" applyFont="1" applyBorder="1" applyAlignment="1">
      <alignment horizontal="left" vertical="top" wrapText="1"/>
      <protection/>
    </xf>
    <xf numFmtId="0" fontId="10" fillId="0" borderId="16" xfId="26" applyFont="1" applyBorder="1" applyAlignment="1">
      <alignment horizontal="left" vertical="top" wrapText="1"/>
      <protection/>
    </xf>
    <xf numFmtId="0" fontId="13" fillId="0" borderId="16" xfId="26" applyFont="1" applyBorder="1" applyAlignment="1">
      <alignment horizontal="left" vertical="top" wrapText="1"/>
      <protection/>
    </xf>
    <xf numFmtId="0" fontId="9" fillId="0" borderId="22" xfId="26" applyFont="1" applyBorder="1" applyAlignment="1">
      <alignment horizontal="left" vertical="top" wrapText="1"/>
      <protection/>
    </xf>
    <xf numFmtId="0" fontId="10" fillId="0" borderId="23" xfId="26" applyFont="1" applyBorder="1" applyAlignment="1">
      <alignment horizontal="left" vertical="top" wrapText="1"/>
      <protection/>
    </xf>
    <xf numFmtId="165" fontId="9" fillId="0" borderId="24" xfId="26" applyNumberFormat="1" applyFont="1" applyBorder="1" applyAlignment="1">
      <alignment horizontal="right" vertical="top" wrapText="1"/>
      <protection/>
    </xf>
    <xf numFmtId="167" fontId="9" fillId="0" borderId="24" xfId="26" applyNumberFormat="1" applyFont="1" applyBorder="1" applyAlignment="1">
      <alignment horizontal="right" vertical="top" wrapText="1"/>
      <protection/>
    </xf>
    <xf numFmtId="0" fontId="9" fillId="0" borderId="25" xfId="26" applyFont="1" applyBorder="1" applyAlignment="1">
      <alignment horizontal="right" vertical="top" wrapText="1"/>
      <protection/>
    </xf>
    <xf numFmtId="0" fontId="10" fillId="0" borderId="26" xfId="20" applyFont="1" applyBorder="1" applyAlignment="1">
      <alignment horizontal="center" vertical="center" wrapText="1"/>
      <protection/>
    </xf>
    <xf numFmtId="0" fontId="10" fillId="0" borderId="27" xfId="20" applyFont="1" applyBorder="1" applyAlignment="1">
      <alignment horizontal="center" vertical="center" wrapText="1"/>
      <protection/>
    </xf>
    <xf numFmtId="0" fontId="10" fillId="0" borderId="28" xfId="20" applyFont="1" applyBorder="1" applyAlignment="1">
      <alignment horizontal="center" vertical="center" wrapText="1"/>
      <protection/>
    </xf>
    <xf numFmtId="0" fontId="10" fillId="0" borderId="29" xfId="20" applyFont="1" applyBorder="1" applyAlignment="1">
      <alignment vertical="center"/>
      <protection/>
    </xf>
    <xf numFmtId="0" fontId="10" fillId="0" borderId="30" xfId="20" applyFont="1" applyBorder="1" applyAlignment="1">
      <alignment horizontal="center" vertical="center"/>
      <protection/>
    </xf>
    <xf numFmtId="0" fontId="10" fillId="0" borderId="31" xfId="20" applyFont="1" applyBorder="1" applyAlignment="1">
      <alignment horizontal="center" vertical="center"/>
      <protection/>
    </xf>
    <xf numFmtId="0" fontId="10" fillId="0" borderId="32" xfId="20" applyFont="1" applyBorder="1">
      <alignment/>
      <protection/>
    </xf>
    <xf numFmtId="0" fontId="10" fillId="0" borderId="28" xfId="20" applyFont="1" applyBorder="1">
      <alignment/>
      <protection/>
    </xf>
    <xf numFmtId="171" fontId="10" fillId="0" borderId="28" xfId="20" applyNumberFormat="1" applyFont="1" applyBorder="1">
      <alignment/>
      <protection/>
    </xf>
    <xf numFmtId="0" fontId="10" fillId="0" borderId="29" xfId="20" applyFont="1" applyBorder="1">
      <alignment/>
      <protection/>
    </xf>
    <xf numFmtId="171" fontId="10" fillId="0" borderId="31" xfId="20" applyNumberFormat="1" applyFont="1" applyBorder="1">
      <alignment/>
      <protection/>
    </xf>
    <xf numFmtId="15" fontId="10" fillId="0" borderId="7" xfId="26" applyNumberFormat="1" applyFont="1" applyBorder="1" applyAlignment="1">
      <alignment horizontal="center" vertical="top"/>
      <protection/>
    </xf>
    <xf numFmtId="0" fontId="10" fillId="0" borderId="0" xfId="26" applyFont="1">
      <alignment/>
      <protection/>
    </xf>
    <xf numFmtId="170" fontId="10" fillId="0" borderId="6" xfId="26" applyNumberFormat="1" applyFont="1" applyBorder="1">
      <alignment/>
      <protection/>
    </xf>
    <xf numFmtId="174" fontId="10" fillId="0" borderId="7" xfId="26" applyNumberFormat="1" applyFont="1" applyBorder="1" applyAlignment="1">
      <alignment horizontal="center" vertical="top"/>
      <protection/>
    </xf>
    <xf numFmtId="0" fontId="10" fillId="0" borderId="32" xfId="20" applyFont="1" applyBorder="1" applyAlignment="1">
      <alignment vertical="top"/>
      <protection/>
    </xf>
    <xf numFmtId="0" fontId="10" fillId="0" borderId="26" xfId="20" applyFont="1" applyBorder="1" applyAlignment="1">
      <alignment vertical="top"/>
      <protection/>
    </xf>
    <xf numFmtId="169" fontId="10" fillId="0" borderId="27" xfId="22" applyFont="1" applyFill="1" applyBorder="1"/>
    <xf numFmtId="0" fontId="10" fillId="0" borderId="7" xfId="20" applyFont="1" applyBorder="1" applyAlignment="1">
      <alignment vertical="top"/>
      <protection/>
    </xf>
    <xf numFmtId="169" fontId="10" fillId="0" borderId="28" xfId="22" applyFont="1" applyFill="1" applyBorder="1"/>
    <xf numFmtId="2" fontId="10" fillId="0" borderId="0" xfId="22" applyNumberFormat="1" applyFont="1" applyFill="1" applyBorder="1"/>
    <xf numFmtId="2" fontId="10" fillId="0" borderId="0" xfId="24" applyNumberFormat="1" applyFont="1" applyFill="1" applyBorder="1"/>
    <xf numFmtId="0" fontId="10" fillId="0" borderId="29" xfId="20" applyFont="1" applyBorder="1" applyAlignment="1">
      <alignment vertical="top"/>
      <protection/>
    </xf>
    <xf numFmtId="0" fontId="10" fillId="0" borderId="30" xfId="20" applyFont="1" applyBorder="1" applyAlignment="1">
      <alignment vertical="top"/>
      <protection/>
    </xf>
    <xf numFmtId="169" fontId="10" fillId="0" borderId="31" xfId="22" applyFont="1" applyFill="1" applyBorder="1"/>
    <xf numFmtId="164" fontId="10" fillId="0" borderId="0" xfId="24" applyNumberFormat="1" applyFont="1" applyFill="1" applyBorder="1"/>
    <xf numFmtId="10" fontId="10" fillId="0" borderId="0" xfId="22" applyNumberFormat="1" applyFont="1" applyFill="1" applyBorder="1"/>
    <xf numFmtId="166" fontId="10" fillId="0" borderId="0" xfId="22" applyNumberFormat="1" applyFont="1" applyFill="1" applyBorder="1"/>
    <xf numFmtId="0" fontId="10" fillId="0" borderId="2" xfId="20" applyFont="1" applyBorder="1" applyAlignment="1">
      <alignment vertical="top"/>
      <protection/>
    </xf>
    <xf numFmtId="0" fontId="10" fillId="0" borderId="3" xfId="23" applyFont="1" applyBorder="1">
      <alignment/>
      <protection/>
    </xf>
    <xf numFmtId="10" fontId="10" fillId="0" borderId="3" xfId="24" applyNumberFormat="1" applyFont="1" applyFill="1" applyBorder="1"/>
    <xf numFmtId="169" fontId="10" fillId="0" borderId="3" xfId="22" applyFont="1" applyFill="1" applyBorder="1"/>
    <xf numFmtId="0" fontId="9" fillId="0" borderId="5" xfId="23" applyFont="1" applyBorder="1" applyAlignment="1">
      <alignment vertical="top"/>
      <protection/>
    </xf>
    <xf numFmtId="0" fontId="10" fillId="0" borderId="0" xfId="23" applyFont="1" applyAlignment="1">
      <alignment vertical="top"/>
      <protection/>
    </xf>
    <xf numFmtId="176" fontId="9" fillId="0" borderId="0" xfId="23" applyNumberFormat="1" applyFont="1">
      <alignment/>
      <protection/>
    </xf>
    <xf numFmtId="0" fontId="14" fillId="0" borderId="7" xfId="20" applyFont="1" applyBorder="1" applyAlignment="1">
      <alignment vertical="top" wrapText="1"/>
      <protection/>
    </xf>
    <xf numFmtId="0" fontId="10" fillId="0" borderId="7" xfId="23" applyFont="1" applyBorder="1" applyAlignment="1">
      <alignment vertical="top"/>
      <protection/>
    </xf>
    <xf numFmtId="0" fontId="9" fillId="0" borderId="5" xfId="20" applyFont="1" applyBorder="1">
      <alignment/>
      <protection/>
    </xf>
    <xf numFmtId="0" fontId="9" fillId="0" borderId="0" xfId="20" applyFont="1">
      <alignment/>
      <protection/>
    </xf>
    <xf numFmtId="4" fontId="10" fillId="0" borderId="0" xfId="20" applyNumberFormat="1" applyFont="1">
      <alignment/>
      <protection/>
    </xf>
    <xf numFmtId="179" fontId="10" fillId="0" borderId="0" xfId="20" applyNumberFormat="1" applyFont="1">
      <alignment/>
      <protection/>
    </xf>
    <xf numFmtId="0" fontId="10" fillId="0" borderId="5" xfId="21" applyNumberFormat="1" applyFont="1" applyFill="1" applyBorder="1" applyAlignment="1">
      <alignment horizontal="left"/>
    </xf>
    <xf numFmtId="0" fontId="10" fillId="0" borderId="0" xfId="21" applyNumberFormat="1" applyFont="1" applyFill="1" applyBorder="1" applyAlignment="1">
      <alignment horizontal="left"/>
    </xf>
    <xf numFmtId="169" fontId="10" fillId="0" borderId="33" xfId="22" applyFont="1" applyFill="1" applyBorder="1" applyAlignment="1">
      <alignment vertical="center"/>
    </xf>
    <xf numFmtId="0" fontId="9" fillId="0" borderId="8" xfId="20" applyFont="1" applyBorder="1">
      <alignment/>
      <protection/>
    </xf>
    <xf numFmtId="0" fontId="10" fillId="0" borderId="9" xfId="20" applyFont="1" applyBorder="1">
      <alignment/>
      <protection/>
    </xf>
    <xf numFmtId="0" fontId="8" fillId="0" borderId="0" xfId="26" applyFont="1" applyAlignment="1" applyProtection="1">
      <alignment wrapText="1"/>
      <protection locked="0"/>
    </xf>
    <xf numFmtId="0" fontId="16" fillId="0" borderId="0" xfId="26" applyFont="1" applyAlignment="1">
      <alignment horizontal="left" vertical="top" wrapText="1"/>
      <protection/>
    </xf>
    <xf numFmtId="0" fontId="8" fillId="0" borderId="0" xfId="26" applyFont="1">
      <alignment/>
      <protection/>
    </xf>
    <xf numFmtId="164" fontId="17" fillId="0" borderId="0" xfId="21" applyFont="1" applyFill="1" applyBorder="1" applyAlignment="1">
      <alignment horizontal="right"/>
    </xf>
    <xf numFmtId="0" fontId="15" fillId="0" borderId="5" xfId="23" applyFont="1" applyBorder="1" applyAlignment="1">
      <alignment vertical="top"/>
      <protection/>
    </xf>
    <xf numFmtId="169" fontId="17" fillId="0" borderId="3" xfId="22" applyFont="1" applyFill="1" applyBorder="1"/>
    <xf numFmtId="169" fontId="17" fillId="0" borderId="0" xfId="22" applyFont="1" applyFill="1" applyBorder="1"/>
    <xf numFmtId="169" fontId="11" fillId="0" borderId="0" xfId="22" applyFont="1" applyFill="1"/>
    <xf numFmtId="0" fontId="1" fillId="0" borderId="8" xfId="23" applyFont="1" applyBorder="1">
      <alignment/>
      <protection/>
    </xf>
    <xf numFmtId="0" fontId="1" fillId="0" borderId="9" xfId="23" applyFont="1" applyBorder="1">
      <alignment/>
      <protection/>
    </xf>
    <xf numFmtId="4" fontId="1" fillId="0" borderId="9" xfId="23" applyNumberFormat="1" applyFont="1" applyBorder="1">
      <alignment/>
      <protection/>
    </xf>
    <xf numFmtId="0" fontId="21" fillId="0" borderId="9" xfId="23" applyFont="1" applyBorder="1">
      <alignment/>
      <protection/>
    </xf>
    <xf numFmtId="0" fontId="22" fillId="0" borderId="34" xfId="0" applyFont="1" applyBorder="1"/>
    <xf numFmtId="0" fontId="25" fillId="0" borderId="0" xfId="0" applyFont="1"/>
    <xf numFmtId="0" fontId="25" fillId="0" borderId="0" xfId="0" applyFont="1" applyAlignment="1">
      <alignment wrapText="1"/>
    </xf>
    <xf numFmtId="0" fontId="2" fillId="0" borderId="15" xfId="0" applyFont="1" applyBorder="1" applyAlignment="1">
      <alignment horizontal="left" vertical="top" wrapText="1"/>
    </xf>
    <xf numFmtId="0" fontId="22" fillId="0" borderId="32" xfId="0" applyFont="1" applyBorder="1" applyAlignment="1">
      <alignment vertical="center"/>
    </xf>
    <xf numFmtId="0" fontId="22" fillId="0" borderId="26" xfId="0" applyFont="1" applyBorder="1" applyAlignment="1">
      <alignment vertical="center"/>
    </xf>
    <xf numFmtId="0" fontId="3" fillId="0" borderId="35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top" wrapText="1"/>
    </xf>
    <xf numFmtId="15" fontId="10" fillId="0" borderId="5" xfId="20" applyNumberFormat="1" applyFont="1" applyBorder="1" applyAlignment="1">
      <alignment horizontal="left" vertical="top" wrapText="1"/>
      <protection/>
    </xf>
    <xf numFmtId="15" fontId="10" fillId="0" borderId="6" xfId="20" applyNumberFormat="1" applyFont="1" applyBorder="1" applyAlignment="1">
      <alignment horizontal="left" vertical="top" wrapText="1"/>
      <protection/>
    </xf>
    <xf numFmtId="0" fontId="1" fillId="0" borderId="0" xfId="0" applyFont="1"/>
    <xf numFmtId="0" fontId="1" fillId="0" borderId="0" xfId="0" applyFont="1" applyAlignment="1">
      <alignment wrapText="1"/>
    </xf>
    <xf numFmtId="2" fontId="1" fillId="0" borderId="0" xfId="0" applyNumberFormat="1" applyFont="1"/>
    <xf numFmtId="10" fontId="25" fillId="0" borderId="0" xfId="0" applyNumberFormat="1" applyFont="1" applyAlignment="1">
      <alignment wrapText="1"/>
    </xf>
    <xf numFmtId="1" fontId="25" fillId="0" borderId="0" xfId="0" applyNumberFormat="1" applyFont="1" applyAlignment="1">
      <alignment wrapText="1"/>
    </xf>
    <xf numFmtId="10" fontId="25" fillId="0" borderId="0" xfId="0" applyNumberFormat="1" applyFont="1" applyAlignment="1">
      <alignment horizontal="right" vertical="center" wrapText="1"/>
    </xf>
    <xf numFmtId="10" fontId="1" fillId="0" borderId="0" xfId="0" applyNumberFormat="1" applyFont="1" applyAlignment="1">
      <alignment horizontal="right" vertical="center" wrapText="1"/>
    </xf>
    <xf numFmtId="10" fontId="1" fillId="0" borderId="0" xfId="0" applyNumberFormat="1" applyFont="1" applyAlignment="1">
      <alignment horizontal="right" vertical="center"/>
    </xf>
    <xf numFmtId="0" fontId="24" fillId="0" borderId="0" xfId="0" applyFont="1"/>
    <xf numFmtId="0" fontId="18" fillId="0" borderId="2" xfId="31" applyFont="1" applyBorder="1">
      <alignment/>
      <protection/>
    </xf>
    <xf numFmtId="0" fontId="18" fillId="0" borderId="3" xfId="31" applyFont="1" applyBorder="1">
      <alignment/>
      <protection/>
    </xf>
    <xf numFmtId="168" fontId="22" fillId="0" borderId="3" xfId="22" applyNumberFormat="1" applyFont="1" applyBorder="1" applyAlignment="1">
      <alignment horizontal="center" vertical="top"/>
    </xf>
    <xf numFmtId="169" fontId="18" fillId="0" borderId="4" xfId="22" applyFont="1" applyBorder="1"/>
    <xf numFmtId="0" fontId="35" fillId="0" borderId="5" xfId="31" applyFont="1" applyBorder="1">
      <alignment/>
      <protection/>
    </xf>
    <xf numFmtId="0" fontId="36" fillId="0" borderId="0" xfId="31" applyFont="1">
      <alignment/>
      <protection/>
    </xf>
    <xf numFmtId="168" fontId="36" fillId="0" borderId="0" xfId="22" applyNumberFormat="1" applyFont="1" applyBorder="1"/>
    <xf numFmtId="169" fontId="18" fillId="0" borderId="6" xfId="22" applyFont="1" applyBorder="1"/>
    <xf numFmtId="0" fontId="37" fillId="0" borderId="5" xfId="31" applyFont="1" applyBorder="1">
      <alignment/>
      <protection/>
    </xf>
    <xf numFmtId="0" fontId="2" fillId="0" borderId="5" xfId="31" applyFont="1" applyBorder="1" applyAlignment="1">
      <alignment horizontal="left" vertical="center" indent="1"/>
      <protection/>
    </xf>
    <xf numFmtId="0" fontId="36" fillId="0" borderId="5" xfId="31" applyFont="1" applyBorder="1">
      <alignment/>
      <protection/>
    </xf>
    <xf numFmtId="0" fontId="37" fillId="0" borderId="8" xfId="31" applyFont="1" applyBorder="1">
      <alignment/>
      <protection/>
    </xf>
    <xf numFmtId="0" fontId="36" fillId="0" borderId="9" xfId="31" applyFont="1" applyBorder="1">
      <alignment/>
      <protection/>
    </xf>
    <xf numFmtId="168" fontId="36" fillId="0" borderId="9" xfId="22" applyNumberFormat="1" applyFont="1" applyBorder="1"/>
    <xf numFmtId="169" fontId="18" fillId="0" borderId="10" xfId="22" applyFont="1" applyBorder="1"/>
    <xf numFmtId="0" fontId="27" fillId="0" borderId="0" xfId="26" applyFont="1">
      <alignment/>
      <protection/>
    </xf>
    <xf numFmtId="0" fontId="22" fillId="0" borderId="36" xfId="32" applyFont="1" applyBorder="1" applyAlignment="1">
      <alignment horizontal="left"/>
      <protection/>
    </xf>
    <xf numFmtId="0" fontId="28" fillId="0" borderId="37" xfId="32" applyFont="1" applyBorder="1">
      <alignment/>
      <protection/>
    </xf>
    <xf numFmtId="0" fontId="18" fillId="0" borderId="37" xfId="32" applyFont="1" applyBorder="1">
      <alignment/>
      <protection/>
    </xf>
    <xf numFmtId="0" fontId="18" fillId="0" borderId="38" xfId="32" applyFont="1" applyBorder="1">
      <alignment/>
      <protection/>
    </xf>
    <xf numFmtId="15" fontId="10" fillId="0" borderId="0" xfId="20" applyNumberFormat="1" applyFont="1" applyAlignment="1">
      <alignment horizontal="left" vertical="top" wrapText="1"/>
      <protection/>
    </xf>
    <xf numFmtId="0" fontId="39" fillId="0" borderId="0" xfId="0" applyFont="1"/>
    <xf numFmtId="10" fontId="1" fillId="0" borderId="0" xfId="24" applyNumberFormat="1" applyFont="1" applyFill="1"/>
    <xf numFmtId="0" fontId="27" fillId="0" borderId="0" xfId="0" applyFont="1"/>
    <xf numFmtId="0" fontId="29" fillId="0" borderId="0" xfId="26" applyFont="1">
      <alignment/>
      <protection/>
    </xf>
    <xf numFmtId="0" fontId="24" fillId="0" borderId="0" xfId="26" applyFont="1">
      <alignment/>
      <protection/>
    </xf>
    <xf numFmtId="0" fontId="18" fillId="0" borderId="2" xfId="33" applyFont="1" applyBorder="1">
      <alignment/>
      <protection/>
    </xf>
    <xf numFmtId="0" fontId="18" fillId="0" borderId="3" xfId="33" applyFont="1" applyBorder="1">
      <alignment/>
      <protection/>
    </xf>
    <xf numFmtId="0" fontId="22" fillId="0" borderId="3" xfId="33" applyFont="1" applyBorder="1">
      <alignment/>
      <protection/>
    </xf>
    <xf numFmtId="0" fontId="35" fillId="0" borderId="5" xfId="33" applyFont="1" applyBorder="1">
      <alignment/>
      <protection/>
    </xf>
    <xf numFmtId="0" fontId="27" fillId="0" borderId="0" xfId="33" applyFont="1">
      <alignment/>
      <protection/>
    </xf>
    <xf numFmtId="168" fontId="18" fillId="0" borderId="0" xfId="22" applyNumberFormat="1" applyFont="1" applyBorder="1"/>
    <xf numFmtId="0" fontId="37" fillId="0" borderId="5" xfId="33" applyFont="1" applyBorder="1">
      <alignment/>
      <protection/>
    </xf>
    <xf numFmtId="0" fontId="2" fillId="0" borderId="5" xfId="33" applyFont="1" applyBorder="1" applyAlignment="1">
      <alignment horizontal="left" vertical="center" indent="1"/>
      <protection/>
    </xf>
    <xf numFmtId="0" fontId="18" fillId="0" borderId="5" xfId="33" applyFont="1" applyBorder="1">
      <alignment/>
      <protection/>
    </xf>
    <xf numFmtId="0" fontId="18" fillId="0" borderId="8" xfId="33" applyFont="1" applyBorder="1">
      <alignment/>
      <protection/>
    </xf>
    <xf numFmtId="0" fontId="18" fillId="0" borderId="9" xfId="33" applyFont="1" applyBorder="1">
      <alignment/>
      <protection/>
    </xf>
    <xf numFmtId="168" fontId="18" fillId="0" borderId="9" xfId="22" applyNumberFormat="1" applyFont="1" applyBorder="1"/>
    <xf numFmtId="0" fontId="27" fillId="3" borderId="0" xfId="26" applyFont="1" applyFill="1">
      <alignment/>
      <protection/>
    </xf>
    <xf numFmtId="0" fontId="22" fillId="0" borderId="36" xfId="34" applyFont="1" applyBorder="1">
      <alignment/>
      <protection/>
    </xf>
    <xf numFmtId="0" fontId="28" fillId="0" borderId="37" xfId="34" applyFont="1" applyBorder="1">
      <alignment/>
      <protection/>
    </xf>
    <xf numFmtId="0" fontId="18" fillId="0" borderId="37" xfId="34" applyFont="1" applyBorder="1">
      <alignment/>
      <protection/>
    </xf>
    <xf numFmtId="0" fontId="18" fillId="0" borderId="38" xfId="34" applyFont="1" applyBorder="1">
      <alignment/>
      <protection/>
    </xf>
    <xf numFmtId="0" fontId="13" fillId="0" borderId="0" xfId="26" applyFont="1" applyAlignment="1">
      <alignment horizontal="right" vertical="top" wrapText="1"/>
      <protection/>
    </xf>
    <xf numFmtId="0" fontId="9" fillId="0" borderId="39" xfId="26" applyFont="1" applyBorder="1" applyAlignment="1">
      <alignment horizontal="left" vertical="top" wrapText="1"/>
      <protection/>
    </xf>
    <xf numFmtId="0" fontId="10" fillId="0" borderId="35" xfId="26" applyFont="1" applyBorder="1" applyAlignment="1">
      <alignment horizontal="left" vertical="top" wrapText="1"/>
      <protection/>
    </xf>
    <xf numFmtId="0" fontId="9" fillId="0" borderId="35" xfId="26" applyFont="1" applyBorder="1" applyAlignment="1">
      <alignment horizontal="left" vertical="top" wrapText="1"/>
      <protection/>
    </xf>
    <xf numFmtId="0" fontId="9" fillId="0" borderId="40" xfId="26" applyFont="1" applyBorder="1" applyAlignment="1">
      <alignment horizontal="left" vertical="top" wrapText="1"/>
      <protection/>
    </xf>
    <xf numFmtId="0" fontId="10" fillId="0" borderId="41" xfId="26" applyFont="1" applyBorder="1" applyAlignment="1">
      <alignment horizontal="left" vertical="top" wrapText="1"/>
      <protection/>
    </xf>
    <xf numFmtId="0" fontId="22" fillId="0" borderId="42" xfId="0" applyFont="1" applyBorder="1" applyAlignment="1">
      <alignment vertical="center"/>
    </xf>
    <xf numFmtId="0" fontId="10" fillId="0" borderId="7" xfId="20" applyFont="1" applyBorder="1" applyAlignment="1">
      <alignment vertical="center"/>
      <protection/>
    </xf>
    <xf numFmtId="0" fontId="3" fillId="0" borderId="0" xfId="0" applyFont="1" applyAlignment="1">
      <alignment horizontal="left" vertical="top" wrapText="1"/>
    </xf>
    <xf numFmtId="0" fontId="22" fillId="0" borderId="27" xfId="0" applyFont="1" applyBorder="1" applyAlignment="1">
      <alignment vertical="center"/>
    </xf>
    <xf numFmtId="0" fontId="2" fillId="0" borderId="0" xfId="0" applyFont="1" applyAlignment="1">
      <alignment horizontal="left" vertical="top" wrapText="1"/>
    </xf>
    <xf numFmtId="0" fontId="2" fillId="0" borderId="42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165" fontId="3" fillId="0" borderId="30" xfId="0" applyNumberFormat="1" applyFont="1" applyBorder="1" applyAlignment="1">
      <alignment horizontal="right" vertical="top" wrapText="1"/>
    </xf>
    <xf numFmtId="0" fontId="3" fillId="0" borderId="31" xfId="0" applyFont="1" applyBorder="1" applyAlignment="1">
      <alignment horizontal="right" vertical="top" wrapText="1"/>
    </xf>
    <xf numFmtId="0" fontId="9" fillId="0" borderId="2" xfId="26" applyFont="1" applyBorder="1" applyAlignment="1">
      <alignment horizontal="left" vertical="top" wrapText="1"/>
      <protection/>
    </xf>
    <xf numFmtId="0" fontId="29" fillId="0" borderId="0" xfId="20" applyFont="1">
      <alignment/>
      <protection/>
    </xf>
    <xf numFmtId="0" fontId="24" fillId="0" borderId="0" xfId="20" applyFont="1">
      <alignment/>
      <protection/>
    </xf>
    <xf numFmtId="0" fontId="10" fillId="0" borderId="42" xfId="20" applyFont="1" applyBorder="1" applyAlignment="1">
      <alignment horizontal="center" vertical="center" wrapText="1"/>
      <protection/>
    </xf>
    <xf numFmtId="0" fontId="10" fillId="0" borderId="42" xfId="20" applyFont="1" applyBorder="1">
      <alignment/>
      <protection/>
    </xf>
    <xf numFmtId="0" fontId="10" fillId="0" borderId="42" xfId="26" applyFont="1" applyBorder="1" applyAlignment="1">
      <alignment horizontal="center" vertical="top" wrapText="1"/>
      <protection/>
    </xf>
    <xf numFmtId="0" fontId="10" fillId="0" borderId="42" xfId="26" applyFont="1" applyBorder="1" applyAlignment="1">
      <alignment vertical="top" wrapText="1"/>
      <protection/>
    </xf>
    <xf numFmtId="175" fontId="10" fillId="0" borderId="42" xfId="26" applyNumberFormat="1" applyFont="1" applyBorder="1">
      <alignment/>
      <protection/>
    </xf>
    <xf numFmtId="0" fontId="10" fillId="0" borderId="42" xfId="20" applyFont="1" applyBorder="1" applyAlignment="1">
      <alignment vertical="top"/>
      <protection/>
    </xf>
    <xf numFmtId="169" fontId="10" fillId="0" borderId="42" xfId="22" applyFont="1" applyFill="1" applyBorder="1"/>
    <xf numFmtId="0" fontId="10" fillId="0" borderId="42" xfId="23" applyFont="1" applyBorder="1">
      <alignment/>
      <protection/>
    </xf>
    <xf numFmtId="0" fontId="10" fillId="0" borderId="42" xfId="23" applyFont="1" applyBorder="1" applyAlignment="1">
      <alignment vertical="top"/>
      <protection/>
    </xf>
    <xf numFmtId="178" fontId="10" fillId="0" borderId="42" xfId="21" applyNumberFormat="1" applyFont="1" applyFill="1" applyBorder="1"/>
    <xf numFmtId="168" fontId="10" fillId="0" borderId="42" xfId="21" applyNumberFormat="1" applyFont="1" applyFill="1" applyBorder="1"/>
    <xf numFmtId="0" fontId="9" fillId="0" borderId="42" xfId="20" applyFont="1" applyBorder="1" applyAlignment="1">
      <alignment vertical="top" wrapText="1"/>
      <protection/>
    </xf>
    <xf numFmtId="0" fontId="9" fillId="0" borderId="42" xfId="20" applyFont="1" applyBorder="1" applyAlignment="1">
      <alignment horizontal="center" vertical="top" wrapText="1"/>
      <protection/>
    </xf>
    <xf numFmtId="0" fontId="9" fillId="0" borderId="42" xfId="20" applyFont="1" applyBorder="1">
      <alignment/>
      <protection/>
    </xf>
    <xf numFmtId="3" fontId="10" fillId="0" borderId="42" xfId="20" applyNumberFormat="1" applyFont="1" applyBorder="1">
      <alignment/>
      <protection/>
    </xf>
    <xf numFmtId="0" fontId="1" fillId="0" borderId="42" xfId="0" applyFont="1" applyBorder="1" applyAlignment="1">
      <alignment wrapText="1"/>
    </xf>
    <xf numFmtId="0" fontId="1" fillId="0" borderId="42" xfId="0" applyFont="1" applyBorder="1"/>
    <xf numFmtId="0" fontId="21" fillId="0" borderId="42" xfId="0" applyFont="1" applyBorder="1" applyAlignment="1">
      <alignment wrapText="1"/>
    </xf>
    <xf numFmtId="0" fontId="18" fillId="0" borderId="42" xfId="0" applyFont="1" applyBorder="1" applyAlignment="1">
      <alignment wrapText="1"/>
    </xf>
    <xf numFmtId="10" fontId="26" fillId="0" borderId="42" xfId="24" applyNumberFormat="1" applyFont="1" applyFill="1" applyBorder="1" applyAlignment="1" applyProtection="1">
      <alignment vertical="top"/>
      <protection locked="0"/>
    </xf>
    <xf numFmtId="1" fontId="38" fillId="0" borderId="42" xfId="0" applyNumberFormat="1" applyFont="1" applyBorder="1" applyAlignment="1" applyProtection="1">
      <alignment vertical="top"/>
      <protection locked="0"/>
    </xf>
    <xf numFmtId="0" fontId="21" fillId="0" borderId="42" xfId="0" applyFont="1" applyBorder="1"/>
    <xf numFmtId="0" fontId="22" fillId="0" borderId="42" xfId="0" applyFont="1" applyBorder="1" applyAlignment="1">
      <alignment wrapText="1"/>
    </xf>
    <xf numFmtId="168" fontId="1" fillId="0" borderId="42" xfId="25" applyNumberFormat="1" applyFont="1" applyFill="1" applyBorder="1" applyAlignment="1">
      <alignment horizontal="right" vertical="center" wrapText="1"/>
    </xf>
    <xf numFmtId="10" fontId="1" fillId="0" borderId="42" xfId="0" applyNumberFormat="1" applyFont="1" applyBorder="1" applyAlignment="1">
      <alignment horizontal="right" vertical="center" wrapText="1"/>
    </xf>
    <xf numFmtId="0" fontId="23" fillId="0" borderId="42" xfId="0" applyFont="1" applyBorder="1" applyAlignment="1">
      <alignment wrapText="1"/>
    </xf>
    <xf numFmtId="2" fontId="1" fillId="0" borderId="42" xfId="0" applyNumberFormat="1" applyFont="1" applyBorder="1"/>
    <xf numFmtId="171" fontId="1" fillId="0" borderId="42" xfId="0" applyNumberFormat="1" applyFont="1" applyBorder="1"/>
    <xf numFmtId="10" fontId="27" fillId="0" borderId="42" xfId="24" applyNumberFormat="1" applyFont="1" applyFill="1" applyBorder="1"/>
    <xf numFmtId="0" fontId="0" fillId="0" borderId="0" xfId="0" applyAlignment="1" applyProtection="1">
      <alignment wrapText="1"/>
      <protection locked="0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top" wrapText="1"/>
    </xf>
    <xf numFmtId="0" fontId="6" fillId="0" borderId="16" xfId="0" applyFont="1" applyBorder="1" applyAlignment="1">
      <alignment horizontal="right" vertical="top" wrapText="1"/>
    </xf>
    <xf numFmtId="0" fontId="6" fillId="0" borderId="46" xfId="0" applyFont="1" applyBorder="1" applyAlignment="1">
      <alignment horizontal="right" vertical="top" wrapText="1"/>
    </xf>
    <xf numFmtId="0" fontId="7" fillId="0" borderId="0" xfId="0" applyFont="1" applyAlignment="1">
      <alignment horizontal="left" vertical="top" wrapText="1"/>
    </xf>
    <xf numFmtId="3" fontId="2" fillId="0" borderId="15" xfId="0" applyNumberFormat="1" applyFont="1" applyBorder="1" applyAlignment="1">
      <alignment horizontal="right" vertical="top" wrapText="1"/>
    </xf>
    <xf numFmtId="165" fontId="2" fillId="0" borderId="16" xfId="0" applyNumberFormat="1" applyFont="1" applyBorder="1" applyAlignment="1">
      <alignment horizontal="right" vertical="top" wrapText="1"/>
    </xf>
    <xf numFmtId="166" fontId="2" fillId="0" borderId="15" xfId="0" applyNumberFormat="1" applyFont="1" applyBorder="1" applyAlignment="1">
      <alignment horizontal="right" vertical="top" wrapText="1"/>
    </xf>
    <xf numFmtId="0" fontId="2" fillId="0" borderId="16" xfId="0" applyFont="1" applyBorder="1" applyAlignment="1">
      <alignment horizontal="right" vertical="top" wrapText="1"/>
    </xf>
    <xf numFmtId="0" fontId="2" fillId="0" borderId="46" xfId="0" applyFont="1" applyBorder="1" applyAlignment="1">
      <alignment horizontal="right" vertical="top" wrapText="1"/>
    </xf>
    <xf numFmtId="165" fontId="2" fillId="0" borderId="47" xfId="0" applyNumberFormat="1" applyFont="1" applyBorder="1" applyAlignment="1">
      <alignment horizontal="right" vertical="top" wrapText="1"/>
    </xf>
    <xf numFmtId="166" fontId="2" fillId="0" borderId="48" xfId="0" applyNumberFormat="1" applyFont="1" applyBorder="1" applyAlignment="1">
      <alignment horizontal="right" vertical="top" wrapText="1"/>
    </xf>
    <xf numFmtId="165" fontId="2" fillId="0" borderId="0" xfId="0" applyNumberFormat="1" applyFont="1" applyBorder="1" applyAlignment="1">
      <alignment horizontal="right" vertical="top" wrapText="1"/>
    </xf>
    <xf numFmtId="165" fontId="3" fillId="0" borderId="18" xfId="0" applyNumberFormat="1" applyFont="1" applyBorder="1" applyAlignment="1">
      <alignment horizontal="right" vertical="top" wrapText="1"/>
    </xf>
    <xf numFmtId="166" fontId="3" fillId="0" borderId="49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50" xfId="0" applyFont="1" applyBorder="1" applyAlignment="1">
      <alignment horizontal="right" vertical="top" wrapText="1"/>
    </xf>
    <xf numFmtId="0" fontId="3" fillId="0" borderId="5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52" xfId="0" applyFont="1" applyBorder="1" applyAlignment="1">
      <alignment horizontal="right" vertical="top" wrapText="1"/>
    </xf>
    <xf numFmtId="0" fontId="3" fillId="0" borderId="49" xfId="0" applyFont="1" applyBorder="1" applyAlignment="1">
      <alignment horizontal="right" vertical="top" wrapText="1"/>
    </xf>
    <xf numFmtId="0" fontId="2" fillId="0" borderId="21" xfId="0" applyFont="1" applyBorder="1" applyAlignment="1">
      <alignment horizontal="left" vertical="top" wrapText="1"/>
    </xf>
    <xf numFmtId="166" fontId="3" fillId="0" borderId="1" xfId="0" applyNumberFormat="1" applyFont="1" applyBorder="1" applyAlignment="1">
      <alignment horizontal="right" vertical="top" wrapText="1"/>
    </xf>
    <xf numFmtId="165" fontId="3" fillId="0" borderId="1" xfId="0" applyNumberFormat="1" applyFont="1" applyBorder="1" applyAlignment="1">
      <alignment horizontal="right" vertical="top" wrapText="1"/>
    </xf>
    <xf numFmtId="167" fontId="2" fillId="0" borderId="16" xfId="0" applyNumberFormat="1" applyFont="1" applyBorder="1" applyAlignment="1">
      <alignment horizontal="right" vertical="top" wrapText="1"/>
    </xf>
    <xf numFmtId="0" fontId="3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10" fontId="0" fillId="0" borderId="0" xfId="24" applyNumberFormat="1" applyFont="1"/>
    <xf numFmtId="9" fontId="0" fillId="0" borderId="0" xfId="24" applyFont="1"/>
    <xf numFmtId="10" fontId="0" fillId="0" borderId="0" xfId="24" applyNumberFormat="1" applyFont="1" applyAlignment="1" applyProtection="1">
      <alignment wrapText="1"/>
      <protection locked="0"/>
    </xf>
    <xf numFmtId="0" fontId="2" fillId="0" borderId="53" xfId="0" applyFont="1" applyBorder="1" applyAlignment="1">
      <alignment horizontal="left" vertical="top" wrapText="1"/>
    </xf>
    <xf numFmtId="0" fontId="3" fillId="0" borderId="54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2" fillId="0" borderId="55" xfId="0" applyFont="1" applyBorder="1" applyAlignment="1">
      <alignment horizontal="left" vertical="top" wrapText="1"/>
    </xf>
    <xf numFmtId="165" fontId="3" fillId="0" borderId="24" xfId="0" applyNumberFormat="1" applyFont="1" applyBorder="1" applyAlignment="1">
      <alignment horizontal="right" vertical="top" wrapText="1"/>
    </xf>
    <xf numFmtId="10" fontId="3" fillId="0" borderId="24" xfId="24" applyNumberFormat="1" applyFont="1" applyFill="1" applyBorder="1" applyAlignment="1">
      <alignment horizontal="right" vertical="top" wrapText="1"/>
    </xf>
    <xf numFmtId="0" fontId="3" fillId="0" borderId="56" xfId="0" applyFont="1" applyBorder="1" applyAlignment="1">
      <alignment horizontal="right" vertical="top" wrapText="1"/>
    </xf>
    <xf numFmtId="0" fontId="3" fillId="0" borderId="57" xfId="0" applyFont="1" applyBorder="1" applyAlignment="1">
      <alignment horizontal="right" vertical="top" wrapText="1"/>
    </xf>
    <xf numFmtId="4" fontId="0" fillId="0" borderId="0" xfId="0" applyNumberFormat="1" applyAlignment="1" applyProtection="1">
      <alignment wrapText="1"/>
      <protection locked="0"/>
    </xf>
    <xf numFmtId="39" fontId="0" fillId="0" borderId="0" xfId="0" applyNumberFormat="1" applyAlignment="1" applyProtection="1">
      <alignment wrapText="1"/>
      <protection locked="0"/>
    </xf>
    <xf numFmtId="4" fontId="0" fillId="0" borderId="0" xfId="0" applyNumberFormat="1"/>
    <xf numFmtId="165" fontId="3" fillId="0" borderId="0" xfId="0" applyNumberFormat="1" applyFont="1" applyBorder="1" applyAlignment="1">
      <alignment horizontal="right" vertical="top" wrapText="1"/>
    </xf>
    <xf numFmtId="182" fontId="0" fillId="0" borderId="0" xfId="0" applyNumberFormat="1" applyAlignment="1" applyProtection="1">
      <alignment wrapText="1"/>
      <protection locked="0"/>
    </xf>
    <xf numFmtId="0" fontId="28" fillId="0" borderId="0" xfId="0" applyFont="1" applyFill="1"/>
    <xf numFmtId="4" fontId="2" fillId="0" borderId="0" xfId="0" applyNumberFormat="1" applyFont="1" applyAlignment="1">
      <alignment horizontal="right" vertical="top" wrapText="1"/>
    </xf>
    <xf numFmtId="10" fontId="6" fillId="0" borderId="0" xfId="24" applyNumberFormat="1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169" fontId="22" fillId="0" borderId="26" xfId="22" applyFont="1" applyFill="1" applyBorder="1" applyAlignment="1">
      <alignment vertical="center"/>
    </xf>
    <xf numFmtId="169" fontId="22" fillId="0" borderId="26" xfId="22" applyFont="1" applyFill="1" applyBorder="1" applyAlignment="1">
      <alignment vertical="center" wrapText="1"/>
    </xf>
    <xf numFmtId="0" fontId="6" fillId="0" borderId="0" xfId="0" applyFont="1" applyBorder="1" applyAlignment="1">
      <alignment horizontal="right" vertical="top" wrapText="1"/>
    </xf>
    <xf numFmtId="0" fontId="3" fillId="0" borderId="7" xfId="26" applyFont="1" applyBorder="1" applyAlignment="1">
      <alignment horizontal="left" vertical="top" wrapText="1"/>
      <protection/>
    </xf>
    <xf numFmtId="0" fontId="6" fillId="0" borderId="28" xfId="0" applyFont="1" applyBorder="1" applyAlignment="1">
      <alignment horizontal="right" vertical="top" wrapText="1"/>
    </xf>
    <xf numFmtId="0" fontId="2" fillId="0" borderId="7" xfId="26" applyFont="1" applyBorder="1" applyAlignment="1">
      <alignment horizontal="left" vertical="top" wrapText="1"/>
      <protection/>
    </xf>
    <xf numFmtId="0" fontId="15" fillId="0" borderId="42" xfId="0" applyFont="1" applyBorder="1" applyAlignment="1">
      <alignment horizontal="center"/>
    </xf>
    <xf numFmtId="3" fontId="2" fillId="0" borderId="42" xfId="0" applyNumberFormat="1" applyFont="1" applyBorder="1" applyAlignment="1">
      <alignment horizontal="right" vertical="top" wrapText="1"/>
    </xf>
    <xf numFmtId="165" fontId="2" fillId="0" borderId="42" xfId="0" applyNumberFormat="1" applyFont="1" applyBorder="1" applyAlignment="1">
      <alignment horizontal="right" vertical="top" wrapText="1"/>
    </xf>
    <xf numFmtId="166" fontId="2" fillId="0" borderId="42" xfId="0" applyNumberFormat="1" applyFont="1" applyBorder="1" applyAlignment="1">
      <alignment horizontal="right" vertical="top" wrapText="1"/>
    </xf>
    <xf numFmtId="0" fontId="2" fillId="0" borderId="28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3" fillId="0" borderId="7" xfId="0" applyFont="1" applyBorder="1" applyAlignment="1">
      <alignment horizontal="left" vertical="top" wrapText="1"/>
    </xf>
    <xf numFmtId="165" fontId="3" fillId="0" borderId="42" xfId="0" applyNumberFormat="1" applyFont="1" applyBorder="1" applyAlignment="1">
      <alignment horizontal="right" vertical="top" wrapText="1"/>
    </xf>
    <xf numFmtId="166" fontId="3" fillId="0" borderId="42" xfId="0" applyNumberFormat="1" applyFont="1" applyBorder="1" applyAlignment="1">
      <alignment horizontal="right" vertical="top" wrapText="1"/>
    </xf>
    <xf numFmtId="0" fontId="0" fillId="0" borderId="42" xfId="0" applyBorder="1" applyAlignment="1" applyProtection="1">
      <alignment wrapText="1"/>
      <protection locked="0"/>
    </xf>
    <xf numFmtId="0" fontId="6" fillId="0" borderId="42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166" fontId="3" fillId="0" borderId="30" xfId="0" applyNumberFormat="1" applyFont="1" applyBorder="1" applyAlignment="1">
      <alignment horizontal="right" vertical="top" wrapText="1"/>
    </xf>
    <xf numFmtId="39" fontId="0" fillId="0" borderId="0" xfId="0" applyNumberFormat="1" applyBorder="1" applyAlignment="1" applyProtection="1">
      <alignment wrapText="1"/>
      <protection locked="0"/>
    </xf>
    <xf numFmtId="0" fontId="3" fillId="0" borderId="2" xfId="0" applyFont="1" applyBorder="1" applyAlignment="1">
      <alignment horizontal="left" vertical="top" wrapText="1"/>
    </xf>
    <xf numFmtId="0" fontId="0" fillId="0" borderId="3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3" fillId="0" borderId="5" xfId="0" applyFont="1" applyBorder="1" applyAlignment="1">
      <alignment horizontal="left" vertical="top" wrapText="1"/>
    </xf>
    <xf numFmtId="0" fontId="0" fillId="0" borderId="6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26">
      <alignment/>
      <protection/>
    </xf>
    <xf numFmtId="0" fontId="40" fillId="0" borderId="2" xfId="0" applyFont="1" applyBorder="1"/>
    <xf numFmtId="0" fontId="41" fillId="0" borderId="3" xfId="0" applyFont="1" applyBorder="1"/>
    <xf numFmtId="168" fontId="41" fillId="0" borderId="3" xfId="22" applyNumberFormat="1" applyFont="1" applyFill="1" applyBorder="1"/>
    <xf numFmtId="169" fontId="41" fillId="0" borderId="3" xfId="22" applyFont="1" applyFill="1" applyBorder="1"/>
    <xf numFmtId="169" fontId="41" fillId="0" borderId="4" xfId="22" applyFont="1" applyFill="1" applyBorder="1"/>
    <xf numFmtId="170" fontId="41" fillId="0" borderId="6" xfId="0" applyNumberFormat="1" applyFont="1" applyBorder="1"/>
    <xf numFmtId="0" fontId="41" fillId="0" borderId="5" xfId="0" applyFont="1" applyBorder="1"/>
    <xf numFmtId="0" fontId="41" fillId="0" borderId="0" xfId="0" applyFont="1" applyBorder="1"/>
    <xf numFmtId="169" fontId="41" fillId="0" borderId="0" xfId="22" applyFont="1" applyFill="1" applyBorder="1"/>
    <xf numFmtId="169" fontId="41" fillId="0" borderId="6" xfId="22" applyFont="1" applyFill="1" applyBorder="1"/>
    <xf numFmtId="0" fontId="41" fillId="0" borderId="8" xfId="0" applyFont="1" applyBorder="1"/>
    <xf numFmtId="0" fontId="41" fillId="0" borderId="9" xfId="0" applyFont="1" applyBorder="1"/>
    <xf numFmtId="168" fontId="41" fillId="0" borderId="9" xfId="22" applyNumberFormat="1" applyFont="1" applyFill="1" applyBorder="1"/>
    <xf numFmtId="169" fontId="41" fillId="0" borderId="9" xfId="22" applyFont="1" applyFill="1" applyBorder="1"/>
    <xf numFmtId="169" fontId="41" fillId="0" borderId="10" xfId="22" applyFont="1" applyFill="1" applyBorder="1"/>
    <xf numFmtId="0" fontId="41" fillId="0" borderId="0" xfId="0" applyFont="1"/>
    <xf numFmtId="168" fontId="41" fillId="0" borderId="0" xfId="22" applyNumberFormat="1" applyFont="1" applyFill="1" applyBorder="1"/>
    <xf numFmtId="0" fontId="17" fillId="0" borderId="5" xfId="0" applyFont="1" applyBorder="1"/>
    <xf numFmtId="0" fontId="17" fillId="0" borderId="0" xfId="0" applyFont="1"/>
    <xf numFmtId="0" fontId="41" fillId="0" borderId="7" xfId="0" applyFont="1" applyBorder="1" applyAlignment="1">
      <alignment vertical="center"/>
    </xf>
    <xf numFmtId="0" fontId="41" fillId="0" borderId="42" xfId="0" applyFont="1" applyBorder="1" applyAlignment="1">
      <alignment vertical="center"/>
    </xf>
    <xf numFmtId="0" fontId="41" fillId="0" borderId="42" xfId="0" applyFont="1" applyBorder="1" applyAlignment="1">
      <alignment vertical="center" wrapText="1"/>
    </xf>
    <xf numFmtId="0" fontId="15" fillId="0" borderId="5" xfId="0" applyFont="1" applyBorder="1" applyAlignment="1">
      <alignment horizontal="left" vertical="top"/>
    </xf>
    <xf numFmtId="0" fontId="41" fillId="0" borderId="0" xfId="0" applyFont="1" applyAlignment="1">
      <alignment vertical="center"/>
    </xf>
    <xf numFmtId="0" fontId="15" fillId="0" borderId="5" xfId="0" applyFont="1" applyBorder="1" applyAlignment="1">
      <alignment vertical="top"/>
    </xf>
    <xf numFmtId="0" fontId="0" fillId="0" borderId="0" xfId="26" applyAlignment="1">
      <alignment horizontal="center" vertical="center"/>
      <protection/>
    </xf>
    <xf numFmtId="0" fontId="41" fillId="0" borderId="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15" fontId="41" fillId="0" borderId="0" xfId="0" applyNumberFormat="1" applyFont="1" applyAlignment="1">
      <alignment horizontal="center" vertical="center"/>
    </xf>
    <xf numFmtId="169" fontId="41" fillId="0" borderId="0" xfId="22" applyFont="1" applyFill="1" applyBorder="1" applyAlignment="1">
      <alignment horizontal="center" vertical="center"/>
    </xf>
    <xf numFmtId="169" fontId="41" fillId="0" borderId="6" xfId="22" applyFont="1" applyFill="1" applyBorder="1" applyAlignment="1">
      <alignment horizontal="center" vertical="center"/>
    </xf>
    <xf numFmtId="0" fontId="41" fillId="0" borderId="7" xfId="0" applyFont="1" applyBorder="1"/>
    <xf numFmtId="171" fontId="41" fillId="0" borderId="42" xfId="0" applyNumberFormat="1" applyFont="1" applyBorder="1"/>
    <xf numFmtId="0" fontId="15" fillId="0" borderId="0" xfId="0" applyFont="1" applyAlignment="1">
      <alignment vertical="top"/>
    </xf>
    <xf numFmtId="168" fontId="41" fillId="0" borderId="6" xfId="22" applyNumberFormat="1" applyFont="1" applyFill="1" applyBorder="1"/>
    <xf numFmtId="0" fontId="42" fillId="0" borderId="0" xfId="0" applyFont="1" applyAlignment="1">
      <alignment vertical="top"/>
    </xf>
    <xf numFmtId="4" fontId="15" fillId="0" borderId="0" xfId="22" applyNumberFormat="1" applyFont="1" applyFill="1" applyBorder="1" applyAlignment="1">
      <alignment vertical="top"/>
    </xf>
    <xf numFmtId="2" fontId="43" fillId="0" borderId="0" xfId="0" applyNumberFormat="1" applyFont="1" applyAlignment="1">
      <alignment horizontal="right"/>
    </xf>
    <xf numFmtId="4" fontId="0" fillId="0" borderId="0" xfId="26" applyNumberFormat="1">
      <alignment/>
      <protection/>
    </xf>
    <xf numFmtId="4" fontId="15" fillId="0" borderId="0" xfId="0" applyNumberFormat="1" applyFont="1" applyAlignment="1">
      <alignment vertical="top"/>
    </xf>
    <xf numFmtId="0" fontId="15" fillId="0" borderId="5" xfId="0" applyFont="1" applyBorder="1" applyAlignment="1">
      <alignment horizontal="left" vertical="top" indent="3"/>
    </xf>
    <xf numFmtId="0" fontId="44" fillId="0" borderId="0" xfId="0" applyFont="1"/>
    <xf numFmtId="169" fontId="15" fillId="0" borderId="5" xfId="22" applyFont="1" applyFill="1" applyBorder="1" applyAlignment="1">
      <alignment vertical="top"/>
    </xf>
    <xf numFmtId="169" fontId="43" fillId="0" borderId="0" xfId="22" applyFont="1" applyFill="1" applyAlignment="1">
      <alignment horizontal="right"/>
    </xf>
    <xf numFmtId="0" fontId="45" fillId="0" borderId="0" xfId="0" applyFont="1" applyAlignment="1">
      <alignment vertical="center"/>
    </xf>
    <xf numFmtId="4" fontId="18" fillId="0" borderId="0" xfId="0" applyNumberFormat="1" applyFont="1"/>
    <xf numFmtId="169" fontId="0" fillId="0" borderId="0" xfId="22" applyFont="1" applyFill="1"/>
    <xf numFmtId="2" fontId="15" fillId="0" borderId="0" xfId="0" applyNumberFormat="1" applyFont="1" applyAlignment="1">
      <alignment vertical="top"/>
    </xf>
    <xf numFmtId="2" fontId="15" fillId="0" borderId="5" xfId="0" applyNumberFormat="1" applyFont="1" applyBorder="1" applyAlignment="1">
      <alignment vertical="top"/>
    </xf>
    <xf numFmtId="169" fontId="0" fillId="0" borderId="0" xfId="22" applyFont="1" applyFill="1" applyBorder="1"/>
    <xf numFmtId="0" fontId="15" fillId="0" borderId="0" xfId="23" applyFont="1" applyAlignment="1">
      <alignment vertical="top"/>
      <protection/>
    </xf>
    <xf numFmtId="176" fontId="14" fillId="0" borderId="0" xfId="23" applyNumberFormat="1" applyFont="1">
      <alignment/>
      <protection/>
    </xf>
    <xf numFmtId="0" fontId="15" fillId="0" borderId="8" xfId="23" applyFont="1" applyBorder="1" applyAlignment="1">
      <alignment vertical="top"/>
      <protection/>
    </xf>
    <xf numFmtId="0" fontId="15" fillId="0" borderId="9" xfId="23" applyFont="1" applyBorder="1" applyAlignment="1">
      <alignment vertical="top"/>
      <protection/>
    </xf>
    <xf numFmtId="176" fontId="14" fillId="0" borderId="9" xfId="23" applyNumberFormat="1" applyFont="1" applyBorder="1">
      <alignment/>
      <protection/>
    </xf>
    <xf numFmtId="0" fontId="15" fillId="0" borderId="2" xfId="0" applyFont="1" applyBorder="1" applyAlignment="1">
      <alignment vertical="top"/>
    </xf>
    <xf numFmtId="0" fontId="0" fillId="0" borderId="0" xfId="0" applyBorder="1"/>
    <xf numFmtId="0" fontId="14" fillId="0" borderId="5" xfId="23" applyFont="1" applyBorder="1" applyAlignment="1">
      <alignment vertical="top"/>
      <protection/>
    </xf>
    <xf numFmtId="0" fontId="14" fillId="0" borderId="32" xfId="0" applyFont="1" applyBorder="1" applyAlignment="1">
      <alignment vertical="top" wrapText="1"/>
    </xf>
    <xf numFmtId="0" fontId="14" fillId="0" borderId="26" xfId="0" applyFont="1" applyBorder="1" applyAlignment="1">
      <alignment vertical="top" wrapText="1"/>
    </xf>
    <xf numFmtId="0" fontId="14" fillId="0" borderId="27" xfId="0" applyFont="1" applyBorder="1" applyAlignment="1">
      <alignment vertical="top" wrapText="1"/>
    </xf>
    <xf numFmtId="0" fontId="14" fillId="0" borderId="7" xfId="0" applyFont="1" applyBorder="1"/>
    <xf numFmtId="177" fontId="15" fillId="0" borderId="42" xfId="0" applyNumberFormat="1" applyFont="1" applyBorder="1"/>
    <xf numFmtId="169" fontId="15" fillId="0" borderId="42" xfId="22" applyFont="1" applyFill="1" applyBorder="1"/>
    <xf numFmtId="169" fontId="15" fillId="0" borderId="28" xfId="22" applyFont="1" applyFill="1" applyBorder="1"/>
    <xf numFmtId="0" fontId="15" fillId="0" borderId="7" xfId="0" applyFont="1" applyBorder="1"/>
    <xf numFmtId="0" fontId="46" fillId="0" borderId="7" xfId="0" applyFont="1" applyBorder="1"/>
    <xf numFmtId="177" fontId="47" fillId="0" borderId="42" xfId="0" applyNumberFormat="1" applyFont="1" applyBorder="1"/>
    <xf numFmtId="0" fontId="47" fillId="0" borderId="42" xfId="0" applyFont="1" applyBorder="1" applyAlignment="1">
      <alignment horizontal="center"/>
    </xf>
    <xf numFmtId="169" fontId="47" fillId="0" borderId="42" xfId="22" applyFont="1" applyFill="1" applyBorder="1"/>
    <xf numFmtId="169" fontId="47" fillId="0" borderId="28" xfId="22" applyFont="1" applyFill="1" applyBorder="1"/>
    <xf numFmtId="0" fontId="47" fillId="0" borderId="7" xfId="0" applyFont="1" applyBorder="1"/>
    <xf numFmtId="172" fontId="47" fillId="0" borderId="42" xfId="22" applyNumberFormat="1" applyFont="1" applyFill="1" applyBorder="1"/>
    <xf numFmtId="169" fontId="47" fillId="0" borderId="58" xfId="22" applyFont="1" applyFill="1" applyBorder="1" applyAlignment="1">
      <alignment horizontal="center" vertical="center"/>
    </xf>
    <xf numFmtId="182" fontId="0" fillId="0" borderId="0" xfId="24" applyNumberFormat="1" applyFill="1" applyBorder="1"/>
    <xf numFmtId="10" fontId="0" fillId="0" borderId="0" xfId="24" applyNumberFormat="1" applyFill="1" applyBorder="1"/>
    <xf numFmtId="0" fontId="14" fillId="0" borderId="59" xfId="0" applyFont="1" applyBorder="1"/>
    <xf numFmtId="0" fontId="14" fillId="0" borderId="0" xfId="0" applyFont="1"/>
    <xf numFmtId="0" fontId="15" fillId="0" borderId="0" xfId="0" applyFont="1"/>
    <xf numFmtId="0" fontId="19" fillId="0" borderId="5" xfId="0" applyFont="1" applyBorder="1"/>
    <xf numFmtId="0" fontId="46" fillId="0" borderId="0" xfId="0" applyFont="1"/>
    <xf numFmtId="0" fontId="15" fillId="0" borderId="42" xfId="0" applyFont="1" applyBorder="1"/>
    <xf numFmtId="0" fontId="15" fillId="0" borderId="42" xfId="0" applyFont="1" applyBorder="1" applyAlignment="1">
      <alignment horizontal="right"/>
    </xf>
    <xf numFmtId="168" fontId="15" fillId="0" borderId="42" xfId="22" applyNumberFormat="1" applyFont="1" applyFill="1" applyBorder="1" applyAlignment="1">
      <alignment horizontal="right"/>
    </xf>
    <xf numFmtId="168" fontId="15" fillId="0" borderId="0" xfId="21" applyNumberFormat="1" applyFont="1" applyFill="1" applyBorder="1"/>
    <xf numFmtId="168" fontId="0" fillId="0" borderId="0" xfId="26" applyNumberFormat="1">
      <alignment/>
      <protection/>
    </xf>
    <xf numFmtId="4" fontId="15" fillId="0" borderId="0" xfId="21" applyNumberFormat="1" applyFont="1" applyFill="1" applyBorder="1"/>
    <xf numFmtId="169" fontId="0" fillId="0" borderId="0" xfId="26" applyNumberFormat="1">
      <alignment/>
      <protection/>
    </xf>
    <xf numFmtId="168" fontId="15" fillId="0" borderId="42" xfId="22" applyNumberFormat="1" applyFont="1" applyFill="1" applyBorder="1"/>
    <xf numFmtId="164" fontId="15" fillId="0" borderId="0" xfId="21" applyFont="1" applyFill="1" applyBorder="1"/>
    <xf numFmtId="0" fontId="15" fillId="0" borderId="5" xfId="21" applyNumberFormat="1" applyFont="1" applyFill="1" applyBorder="1" applyAlignment="1">
      <alignment horizontal="left"/>
    </xf>
    <xf numFmtId="0" fontId="15" fillId="0" borderId="0" xfId="21" applyNumberFormat="1" applyFont="1" applyFill="1" applyBorder="1" applyAlignment="1">
      <alignment horizontal="left"/>
    </xf>
    <xf numFmtId="178" fontId="15" fillId="0" borderId="0" xfId="21" applyNumberFormat="1" applyFont="1" applyFill="1" applyBorder="1"/>
    <xf numFmtId="0" fontId="15" fillId="0" borderId="5" xfId="0" applyFont="1" applyBorder="1"/>
    <xf numFmtId="0" fontId="14" fillId="0" borderId="5" xfId="0" applyFont="1" applyBorder="1"/>
    <xf numFmtId="4" fontId="15" fillId="0" borderId="0" xfId="0" applyNumberFormat="1" applyFont="1"/>
    <xf numFmtId="0" fontId="48" fillId="0" borderId="0" xfId="0" applyFont="1"/>
    <xf numFmtId="179" fontId="15" fillId="0" borderId="0" xfId="0" applyNumberFormat="1" applyFont="1"/>
    <xf numFmtId="0" fontId="48" fillId="0" borderId="5" xfId="0" applyFont="1" applyBorder="1"/>
    <xf numFmtId="0" fontId="14" fillId="0" borderId="7" xfId="0" applyFont="1" applyBorder="1" applyAlignment="1">
      <alignment vertical="top" wrapText="1"/>
    </xf>
    <xf numFmtId="0" fontId="14" fillId="0" borderId="42" xfId="0" applyFont="1" applyBorder="1" applyAlignment="1">
      <alignment vertical="top" wrapText="1"/>
    </xf>
    <xf numFmtId="0" fontId="48" fillId="0" borderId="0" xfId="0" applyFont="1" applyBorder="1"/>
    <xf numFmtId="0" fontId="15" fillId="0" borderId="0" xfId="0" applyFont="1" applyBorder="1"/>
    <xf numFmtId="179" fontId="15" fillId="0" borderId="0" xfId="0" applyNumberFormat="1" applyFont="1" applyBorder="1"/>
    <xf numFmtId="0" fontId="23" fillId="0" borderId="7" xfId="0" applyFont="1" applyBorder="1" applyAlignment="1">
      <alignment vertical="top" wrapText="1"/>
    </xf>
    <xf numFmtId="0" fontId="23" fillId="0" borderId="42" xfId="0" applyFont="1" applyBorder="1" applyAlignment="1">
      <alignment vertical="top" wrapText="1"/>
    </xf>
    <xf numFmtId="0" fontId="40" fillId="0" borderId="5" xfId="0" applyFont="1" applyBorder="1"/>
    <xf numFmtId="164" fontId="15" fillId="0" borderId="0" xfId="0" applyNumberFormat="1" applyFont="1"/>
    <xf numFmtId="168" fontId="15" fillId="0" borderId="0" xfId="0" applyNumberFormat="1" applyFont="1"/>
    <xf numFmtId="0" fontId="0" fillId="0" borderId="5" xfId="0" applyBorder="1"/>
    <xf numFmtId="0" fontId="48" fillId="0" borderId="8" xfId="0" applyFont="1" applyBorder="1"/>
    <xf numFmtId="0" fontId="0" fillId="0" borderId="9" xfId="0" applyBorder="1"/>
    <xf numFmtId="1" fontId="26" fillId="0" borderId="42" xfId="0" applyNumberFormat="1" applyFont="1" applyBorder="1" applyAlignment="1" applyProtection="1">
      <alignment vertical="top"/>
      <protection locked="0"/>
    </xf>
    <xf numFmtId="10" fontId="18" fillId="0" borderId="42" xfId="0" applyNumberFormat="1" applyFont="1" applyBorder="1" applyAlignment="1">
      <alignment horizontal="right" vertical="center"/>
    </xf>
    <xf numFmtId="10" fontId="25" fillId="0" borderId="0" xfId="0" applyNumberFormat="1" applyFont="1" applyAlignment="1">
      <alignment horizontal="right" vertical="center"/>
    </xf>
    <xf numFmtId="4" fontId="18" fillId="0" borderId="42" xfId="0" applyNumberFormat="1" applyFont="1" applyBorder="1" applyAlignment="1">
      <alignment horizontal="right" vertical="center"/>
    </xf>
    <xf numFmtId="4" fontId="25" fillId="0" borderId="0" xfId="0" applyNumberFormat="1" applyFont="1" applyAlignment="1">
      <alignment horizontal="right" vertical="center"/>
    </xf>
    <xf numFmtId="0" fontId="18" fillId="0" borderId="42" xfId="0" applyFont="1" applyBorder="1"/>
    <xf numFmtId="180" fontId="18" fillId="0" borderId="42" xfId="0" applyNumberFormat="1" applyFont="1" applyBorder="1" applyAlignment="1">
      <alignment horizontal="right" vertical="center"/>
    </xf>
    <xf numFmtId="180" fontId="25" fillId="0" borderId="0" xfId="0" applyNumberFormat="1" applyFont="1" applyAlignment="1">
      <alignment horizontal="right" vertical="center"/>
    </xf>
    <xf numFmtId="10" fontId="1" fillId="0" borderId="42" xfId="0" applyNumberFormat="1" applyFont="1" applyBorder="1" applyAlignment="1">
      <alignment horizontal="right" vertical="center"/>
    </xf>
    <xf numFmtId="0" fontId="18" fillId="0" borderId="2" xfId="27" applyFont="1" applyBorder="1">
      <alignment/>
      <protection/>
    </xf>
    <xf numFmtId="0" fontId="18" fillId="0" borderId="3" xfId="27" applyFont="1" applyBorder="1">
      <alignment/>
      <protection/>
    </xf>
    <xf numFmtId="0" fontId="22" fillId="0" borderId="5" xfId="27" applyFont="1" applyBorder="1">
      <alignment/>
      <protection/>
    </xf>
    <xf numFmtId="0" fontId="18" fillId="0" borderId="0" xfId="27" applyFont="1">
      <alignment/>
      <protection/>
    </xf>
    <xf numFmtId="168" fontId="18" fillId="0" borderId="0" xfId="22" applyNumberFormat="1" applyFont="1" applyFill="1" applyBorder="1"/>
    <xf numFmtId="169" fontId="18" fillId="0" borderId="6" xfId="22" applyFont="1" applyFill="1" applyBorder="1"/>
    <xf numFmtId="0" fontId="18" fillId="0" borderId="5" xfId="27" applyFont="1" applyBorder="1">
      <alignment/>
      <protection/>
    </xf>
    <xf numFmtId="0" fontId="27" fillId="0" borderId="0" xfId="27" applyFont="1">
      <alignment/>
      <protection/>
    </xf>
    <xf numFmtId="0" fontId="49" fillId="0" borderId="5" xfId="27" applyFont="1" applyBorder="1">
      <alignment/>
      <protection/>
    </xf>
    <xf numFmtId="0" fontId="18" fillId="0" borderId="8" xfId="27" applyFont="1" applyBorder="1">
      <alignment/>
      <protection/>
    </xf>
    <xf numFmtId="0" fontId="18" fillId="0" borderId="9" xfId="27" applyFont="1" applyBorder="1">
      <alignment/>
      <protection/>
    </xf>
    <xf numFmtId="168" fontId="18" fillId="0" borderId="9" xfId="22" applyNumberFormat="1" applyFont="1" applyFill="1" applyBorder="1"/>
    <xf numFmtId="169" fontId="18" fillId="0" borderId="10" xfId="22" applyFont="1" applyFill="1" applyBorder="1"/>
    <xf numFmtId="0" fontId="28" fillId="0" borderId="36" xfId="28" applyFont="1" applyBorder="1" applyAlignment="1">
      <alignment horizontal="left"/>
      <protection/>
    </xf>
    <xf numFmtId="0" fontId="28" fillId="0" borderId="37" xfId="28" applyFont="1" applyBorder="1">
      <alignment/>
      <protection/>
    </xf>
    <xf numFmtId="0" fontId="18" fillId="0" borderId="37" xfId="28" applyFont="1" applyBorder="1">
      <alignment/>
      <protection/>
    </xf>
    <xf numFmtId="0" fontId="18" fillId="0" borderId="38" xfId="28" applyFont="1" applyBorder="1">
      <alignment/>
      <protection/>
    </xf>
    <xf numFmtId="0" fontId="0" fillId="0" borderId="0" xfId="20" applyAlignment="1" applyProtection="1">
      <alignment wrapText="1"/>
      <protection locked="0"/>
    </xf>
    <xf numFmtId="0" fontId="0" fillId="0" borderId="0" xfId="20">
      <alignment/>
      <protection/>
    </xf>
    <xf numFmtId="0" fontId="3" fillId="0" borderId="0" xfId="20" applyFont="1" applyAlignment="1">
      <alignment horizontal="center" vertical="top" wrapText="1"/>
      <protection/>
    </xf>
    <xf numFmtId="0" fontId="2" fillId="0" borderId="0" xfId="20" applyFont="1" applyAlignment="1">
      <alignment horizontal="left" vertical="top" wrapText="1"/>
      <protection/>
    </xf>
    <xf numFmtId="0" fontId="3" fillId="0" borderId="11" xfId="20" applyFont="1" applyBorder="1" applyAlignment="1">
      <alignment horizontal="left" vertical="center" wrapText="1"/>
      <protection/>
    </xf>
    <xf numFmtId="0" fontId="3" fillId="0" borderId="12" xfId="20" applyFont="1" applyBorder="1" applyAlignment="1">
      <alignment horizontal="left" vertical="center" wrapText="1"/>
      <protection/>
    </xf>
    <xf numFmtId="0" fontId="3" fillId="0" borderId="12" xfId="20" applyFont="1" applyBorder="1" applyAlignment="1">
      <alignment horizontal="center" vertical="center" wrapText="1"/>
      <protection/>
    </xf>
    <xf numFmtId="0" fontId="3" fillId="0" borderId="13" xfId="20" applyFont="1" applyBorder="1" applyAlignment="1">
      <alignment horizontal="center" vertical="center" wrapText="1"/>
      <protection/>
    </xf>
    <xf numFmtId="0" fontId="5" fillId="0" borderId="0" xfId="20" applyFont="1" applyAlignment="1">
      <alignment horizontal="justify" vertical="top" wrapText="1"/>
      <protection/>
    </xf>
    <xf numFmtId="0" fontId="3" fillId="0" borderId="14" xfId="20" applyFont="1" applyBorder="1" applyAlignment="1">
      <alignment horizontal="left" vertical="top" wrapText="1"/>
      <protection/>
    </xf>
    <xf numFmtId="0" fontId="2" fillId="0" borderId="15" xfId="20" applyFont="1" applyBorder="1" applyAlignment="1">
      <alignment horizontal="left" vertical="top" wrapText="1"/>
      <protection/>
    </xf>
    <xf numFmtId="0" fontId="6" fillId="0" borderId="16" xfId="20" applyFont="1" applyBorder="1" applyAlignment="1">
      <alignment horizontal="right" vertical="top" wrapText="1"/>
      <protection/>
    </xf>
    <xf numFmtId="0" fontId="6" fillId="0" borderId="17" xfId="20" applyFont="1" applyBorder="1" applyAlignment="1">
      <alignment horizontal="right" vertical="top" wrapText="1"/>
      <protection/>
    </xf>
    <xf numFmtId="0" fontId="7" fillId="0" borderId="0" xfId="20" applyFont="1" applyAlignment="1">
      <alignment horizontal="left" vertical="top" wrapText="1"/>
      <protection/>
    </xf>
    <xf numFmtId="0" fontId="2" fillId="0" borderId="14" xfId="20" applyFont="1" applyBorder="1" applyAlignment="1">
      <alignment horizontal="left" vertical="top" wrapText="1"/>
      <protection/>
    </xf>
    <xf numFmtId="3" fontId="2" fillId="0" borderId="15" xfId="20" applyNumberFormat="1" applyFont="1" applyBorder="1" applyAlignment="1">
      <alignment horizontal="right" vertical="top" wrapText="1"/>
      <protection/>
    </xf>
    <xf numFmtId="165" fontId="2" fillId="0" borderId="16" xfId="20" applyNumberFormat="1" applyFont="1" applyBorder="1" applyAlignment="1">
      <alignment horizontal="right" vertical="top" wrapText="1"/>
      <protection/>
    </xf>
    <xf numFmtId="166" fontId="2" fillId="0" borderId="15" xfId="20" applyNumberFormat="1" applyFont="1" applyBorder="1" applyAlignment="1">
      <alignment horizontal="right" vertical="top" wrapText="1"/>
      <protection/>
    </xf>
    <xf numFmtId="167" fontId="2" fillId="0" borderId="16" xfId="20" applyNumberFormat="1" applyFont="1" applyBorder="1" applyAlignment="1">
      <alignment horizontal="right" vertical="top" wrapText="1"/>
      <protection/>
    </xf>
    <xf numFmtId="0" fontId="2" fillId="0" borderId="17" xfId="20" applyFont="1" applyBorder="1" applyAlignment="1">
      <alignment horizontal="right" vertical="top" wrapText="1"/>
      <protection/>
    </xf>
    <xf numFmtId="165" fontId="3" fillId="0" borderId="18" xfId="20" applyNumberFormat="1" applyFont="1" applyBorder="1" applyAlignment="1">
      <alignment horizontal="right" vertical="top" wrapText="1"/>
      <protection/>
    </xf>
    <xf numFmtId="166" fontId="3" fillId="0" borderId="1" xfId="20" applyNumberFormat="1" applyFont="1" applyBorder="1" applyAlignment="1">
      <alignment horizontal="right" vertical="top" wrapText="1"/>
      <protection/>
    </xf>
    <xf numFmtId="0" fontId="3" fillId="0" borderId="1" xfId="20" applyFont="1" applyBorder="1" applyAlignment="1">
      <alignment horizontal="right" vertical="top" wrapText="1"/>
      <protection/>
    </xf>
    <xf numFmtId="0" fontId="3" fillId="0" borderId="19" xfId="20" applyFont="1" applyBorder="1" applyAlignment="1">
      <alignment horizontal="right" vertical="top" wrapText="1"/>
      <protection/>
    </xf>
    <xf numFmtId="0" fontId="3" fillId="0" borderId="20" xfId="20" applyFont="1" applyBorder="1" applyAlignment="1">
      <alignment horizontal="left" vertical="top" wrapText="1"/>
      <protection/>
    </xf>
    <xf numFmtId="0" fontId="2" fillId="0" borderId="21" xfId="20" applyFont="1" applyBorder="1" applyAlignment="1">
      <alignment horizontal="left" vertical="top" wrapText="1"/>
      <protection/>
    </xf>
    <xf numFmtId="0" fontId="2" fillId="0" borderId="1" xfId="20" applyFont="1" applyBorder="1" applyAlignment="1">
      <alignment horizontal="left" vertical="top" wrapText="1"/>
      <protection/>
    </xf>
    <xf numFmtId="0" fontId="3" fillId="0" borderId="16" xfId="20" applyFont="1" applyBorder="1" applyAlignment="1">
      <alignment horizontal="left" vertical="top" wrapText="1"/>
      <protection/>
    </xf>
    <xf numFmtId="0" fontId="2" fillId="0" borderId="16" xfId="20" applyFont="1" applyBorder="1" applyAlignment="1">
      <alignment horizontal="left" vertical="top" wrapText="1"/>
      <protection/>
    </xf>
    <xf numFmtId="0" fontId="6" fillId="0" borderId="16" xfId="20" applyFont="1" applyBorder="1" applyAlignment="1">
      <alignment horizontal="left" vertical="top" wrapText="1"/>
      <protection/>
    </xf>
    <xf numFmtId="165" fontId="3" fillId="0" borderId="1" xfId="20" applyNumberFormat="1" applyFont="1" applyBorder="1" applyAlignment="1">
      <alignment horizontal="right" vertical="top" wrapText="1"/>
      <protection/>
    </xf>
    <xf numFmtId="0" fontId="3" fillId="0" borderId="22" xfId="20" applyFont="1" applyBorder="1" applyAlignment="1">
      <alignment horizontal="left" vertical="top" wrapText="1"/>
      <protection/>
    </xf>
    <xf numFmtId="0" fontId="2" fillId="0" borderId="23" xfId="20" applyFont="1" applyBorder="1" applyAlignment="1">
      <alignment horizontal="left" vertical="top" wrapText="1"/>
      <protection/>
    </xf>
    <xf numFmtId="165" fontId="3" fillId="0" borderId="24" xfId="20" applyNumberFormat="1" applyFont="1" applyBorder="1" applyAlignment="1">
      <alignment horizontal="right" vertical="top" wrapText="1"/>
      <protection/>
    </xf>
    <xf numFmtId="167" fontId="3" fillId="0" borderId="24" xfId="20" applyNumberFormat="1" applyFont="1" applyBorder="1" applyAlignment="1">
      <alignment horizontal="right" vertical="top" wrapText="1"/>
      <protection/>
    </xf>
    <xf numFmtId="0" fontId="3" fillId="0" borderId="25" xfId="20" applyFont="1" applyBorder="1" applyAlignment="1">
      <alignment horizontal="right" vertical="top" wrapText="1"/>
      <protection/>
    </xf>
    <xf numFmtId="0" fontId="3" fillId="0" borderId="60" xfId="20" applyFont="1" applyBorder="1" applyAlignment="1">
      <alignment horizontal="right" vertical="top" wrapText="1"/>
      <protection/>
    </xf>
    <xf numFmtId="0" fontId="3" fillId="0" borderId="0" xfId="20" applyFont="1" applyAlignment="1">
      <alignment horizontal="left" vertical="top" wrapText="1"/>
      <protection/>
    </xf>
    <xf numFmtId="0" fontId="3" fillId="0" borderId="2" xfId="20" applyFont="1" applyBorder="1" applyAlignment="1">
      <alignment horizontal="left" vertical="top" wrapText="1"/>
      <protection/>
    </xf>
    <xf numFmtId="0" fontId="0" fillId="0" borderId="3" xfId="20" applyBorder="1" applyAlignment="1" applyProtection="1">
      <alignment wrapText="1"/>
      <protection locked="0"/>
    </xf>
    <xf numFmtId="0" fontId="0" fillId="0" borderId="4" xfId="20" applyBorder="1" applyAlignment="1" applyProtection="1">
      <alignment wrapText="1"/>
      <protection locked="0"/>
    </xf>
    <xf numFmtId="0" fontId="0" fillId="0" borderId="9" xfId="20" applyBorder="1" applyAlignment="1" applyProtection="1">
      <alignment wrapText="1"/>
      <protection locked="0"/>
    </xf>
    <xf numFmtId="0" fontId="0" fillId="0" borderId="10" xfId="20" applyBorder="1" applyAlignment="1" applyProtection="1">
      <alignment wrapText="1"/>
      <protection locked="0"/>
    </xf>
    <xf numFmtId="171" fontId="11" fillId="0" borderId="0" xfId="20" applyNumberFormat="1" applyFont="1">
      <alignment/>
      <protection/>
    </xf>
    <xf numFmtId="0" fontId="10" fillId="0" borderId="42" xfId="20" applyFont="1" applyBorder="1" applyAlignment="1">
      <alignment vertical="center"/>
      <protection/>
    </xf>
    <xf numFmtId="171" fontId="10" fillId="0" borderId="42" xfId="20" applyNumberFormat="1" applyFont="1" applyBorder="1">
      <alignment/>
      <protection/>
    </xf>
    <xf numFmtId="173" fontId="10" fillId="0" borderId="0" xfId="22" applyNumberFormat="1" applyFont="1" applyFill="1" applyBorder="1"/>
    <xf numFmtId="0" fontId="10" fillId="0" borderId="7" xfId="20" applyFont="1" applyBorder="1" applyAlignment="1">
      <alignment horizontal="center" vertical="top"/>
      <protection/>
    </xf>
    <xf numFmtId="0" fontId="10" fillId="0" borderId="42" xfId="20" applyFont="1" applyBorder="1" applyAlignment="1">
      <alignment horizontal="center" vertical="top" wrapText="1"/>
      <protection/>
    </xf>
    <xf numFmtId="0" fontId="10" fillId="0" borderId="0" xfId="20" applyFont="1" applyAlignment="1">
      <alignment horizontal="center"/>
      <protection/>
    </xf>
    <xf numFmtId="170" fontId="10" fillId="0" borderId="6" xfId="20" applyNumberFormat="1" applyFont="1" applyBorder="1" applyAlignment="1">
      <alignment horizontal="center"/>
      <protection/>
    </xf>
    <xf numFmtId="174" fontId="10" fillId="0" borderId="7" xfId="20" applyNumberFormat="1" applyFont="1" applyBorder="1" applyAlignment="1" quotePrefix="1">
      <alignment horizontal="center" vertical="top"/>
      <protection/>
    </xf>
    <xf numFmtId="0" fontId="10" fillId="0" borderId="42" xfId="20" applyFont="1" applyBorder="1" applyAlignment="1">
      <alignment vertical="top" wrapText="1"/>
      <protection/>
    </xf>
    <xf numFmtId="175" fontId="10" fillId="0" borderId="42" xfId="20" applyNumberFormat="1" applyFont="1" applyBorder="1">
      <alignment/>
      <protection/>
    </xf>
    <xf numFmtId="15" fontId="10" fillId="0" borderId="5" xfId="20" applyNumberFormat="1" applyFont="1" applyBorder="1" applyAlignment="1">
      <alignment horizontal="center" vertical="top"/>
      <protection/>
    </xf>
    <xf numFmtId="15" fontId="10" fillId="0" borderId="7" xfId="20" applyNumberFormat="1" applyFont="1" applyBorder="1" applyAlignment="1">
      <alignment horizontal="center" vertical="top"/>
      <protection/>
    </xf>
    <xf numFmtId="169" fontId="10" fillId="0" borderId="0" xfId="22" applyFont="1" applyFill="1" applyBorder="1" applyAlignment="1">
      <alignment horizontal="center"/>
    </xf>
    <xf numFmtId="174" fontId="10" fillId="0" borderId="5" xfId="20" applyNumberFormat="1" applyFont="1" applyBorder="1" applyAlignment="1" quotePrefix="1">
      <alignment horizontal="center" vertical="top"/>
      <protection/>
    </xf>
    <xf numFmtId="174" fontId="10" fillId="0" borderId="7" xfId="20" applyNumberFormat="1" applyFont="1" applyBorder="1" applyAlignment="1">
      <alignment horizontal="center" vertical="top"/>
      <protection/>
    </xf>
    <xf numFmtId="174" fontId="10" fillId="0" borderId="59" xfId="20" applyNumberFormat="1" applyFont="1" applyBorder="1" applyAlignment="1">
      <alignment horizontal="center" vertical="top"/>
      <protection/>
    </xf>
    <xf numFmtId="0" fontId="10" fillId="0" borderId="61" xfId="20" applyFont="1" applyBorder="1" applyAlignment="1">
      <alignment vertical="top" wrapText="1"/>
      <protection/>
    </xf>
    <xf numFmtId="175" fontId="10" fillId="0" borderId="61" xfId="20" applyNumberFormat="1" applyFont="1" applyBorder="1">
      <alignment/>
      <protection/>
    </xf>
    <xf numFmtId="174" fontId="10" fillId="0" borderId="5" xfId="20" applyNumberFormat="1" applyFont="1" applyBorder="1" applyAlignment="1">
      <alignment horizontal="center" vertical="top"/>
      <protection/>
    </xf>
    <xf numFmtId="0" fontId="10" fillId="0" borderId="0" xfId="20" applyFont="1" applyAlignment="1">
      <alignment vertical="top" wrapText="1"/>
      <protection/>
    </xf>
    <xf numFmtId="0" fontId="10" fillId="0" borderId="62" xfId="20" applyFont="1" applyBorder="1" applyAlignment="1">
      <alignment vertical="top"/>
      <protection/>
    </xf>
    <xf numFmtId="0" fontId="10" fillId="0" borderId="63" xfId="20" applyFont="1" applyBorder="1" applyAlignment="1">
      <alignment vertical="top"/>
      <protection/>
    </xf>
    <xf numFmtId="4" fontId="10" fillId="0" borderId="42" xfId="24" applyNumberFormat="1" applyFont="1" applyFill="1" applyBorder="1"/>
    <xf numFmtId="164" fontId="10" fillId="0" borderId="42" xfId="25" applyFont="1" applyFill="1" applyBorder="1"/>
    <xf numFmtId="164" fontId="10" fillId="0" borderId="42" xfId="24" applyNumberFormat="1" applyFont="1" applyFill="1" applyBorder="1"/>
    <xf numFmtId="0" fontId="10" fillId="0" borderId="64" xfId="20" applyFont="1" applyBorder="1" applyAlignment="1">
      <alignment vertical="top"/>
      <protection/>
    </xf>
    <xf numFmtId="0" fontId="10" fillId="0" borderId="65" xfId="20" applyFont="1" applyBorder="1" applyAlignment="1">
      <alignment vertical="top"/>
      <protection/>
    </xf>
    <xf numFmtId="0" fontId="10" fillId="0" borderId="66" xfId="23" applyFont="1" applyBorder="1">
      <alignment/>
      <protection/>
    </xf>
    <xf numFmtId="164" fontId="10" fillId="0" borderId="42" xfId="24" applyNumberFormat="1" applyFont="1" applyFill="1" applyBorder="1"/>
    <xf numFmtId="0" fontId="10" fillId="0" borderId="67" xfId="23" applyFont="1" applyBorder="1">
      <alignment/>
      <protection/>
    </xf>
    <xf numFmtId="0" fontId="21" fillId="0" borderId="42" xfId="0" applyFont="1" applyBorder="1" applyAlignment="1">
      <alignment vertical="top" wrapText="1"/>
    </xf>
    <xf numFmtId="10" fontId="1" fillId="0" borderId="42" xfId="24" applyNumberFormat="1" applyFont="1" applyFill="1" applyBorder="1"/>
    <xf numFmtId="0" fontId="30" fillId="0" borderId="68" xfId="29" applyFont="1" applyBorder="1">
      <alignment/>
      <protection/>
    </xf>
    <xf numFmtId="0" fontId="30" fillId="0" borderId="69" xfId="29" applyFont="1" applyBorder="1">
      <alignment/>
      <protection/>
    </xf>
    <xf numFmtId="0" fontId="32" fillId="0" borderId="70" xfId="29" applyFont="1" applyBorder="1">
      <alignment/>
      <protection/>
    </xf>
    <xf numFmtId="0" fontId="33" fillId="0" borderId="0" xfId="29" applyFont="1">
      <alignment/>
      <protection/>
    </xf>
    <xf numFmtId="181" fontId="30" fillId="0" borderId="0" xfId="21" applyNumberFormat="1" applyFont="1" applyFill="1" applyBorder="1" applyAlignment="1" applyProtection="1">
      <alignment/>
      <protection/>
    </xf>
    <xf numFmtId="164" fontId="30" fillId="0" borderId="71" xfId="21" applyFont="1" applyFill="1" applyBorder="1" applyAlignment="1" applyProtection="1">
      <alignment/>
      <protection/>
    </xf>
    <xf numFmtId="0" fontId="34" fillId="0" borderId="70" xfId="29" applyFont="1" applyBorder="1">
      <alignment/>
      <protection/>
    </xf>
    <xf numFmtId="0" fontId="33" fillId="0" borderId="70" xfId="29" applyFont="1" applyBorder="1" applyAlignment="1">
      <alignment horizontal="left" vertical="top" indent="1"/>
      <protection/>
    </xf>
    <xf numFmtId="0" fontId="27" fillId="0" borderId="0" xfId="29" applyFont="1">
      <alignment/>
      <protection/>
    </xf>
    <xf numFmtId="0" fontId="33" fillId="0" borderId="70" xfId="29" applyFont="1" applyBorder="1">
      <alignment/>
      <protection/>
    </xf>
    <xf numFmtId="0" fontId="30" fillId="0" borderId="72" xfId="29" applyFont="1" applyBorder="1">
      <alignment/>
      <protection/>
    </xf>
    <xf numFmtId="0" fontId="30" fillId="0" borderId="73" xfId="29" applyFont="1" applyBorder="1">
      <alignment/>
      <protection/>
    </xf>
    <xf numFmtId="181" fontId="30" fillId="0" borderId="73" xfId="21" applyNumberFormat="1" applyFont="1" applyFill="1" applyBorder="1" applyAlignment="1" applyProtection="1">
      <alignment/>
      <protection/>
    </xf>
    <xf numFmtId="164" fontId="30" fillId="0" borderId="74" xfId="21" applyFont="1" applyFill="1" applyBorder="1" applyAlignment="1" applyProtection="1">
      <alignment/>
      <protection/>
    </xf>
    <xf numFmtId="0" fontId="27" fillId="0" borderId="37" xfId="30" applyFont="1" applyBorder="1">
      <alignment/>
      <protection/>
    </xf>
    <xf numFmtId="0" fontId="18" fillId="0" borderId="37" xfId="30" applyFont="1" applyBorder="1">
      <alignment/>
      <protection/>
    </xf>
    <xf numFmtId="0" fontId="18" fillId="0" borderId="38" xfId="30" applyFont="1" applyBorder="1">
      <alignment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righ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167" fontId="3" fillId="0" borderId="24" xfId="0" applyNumberFormat="1" applyFont="1" applyBorder="1" applyAlignment="1">
      <alignment horizontal="right" vertical="top" wrapText="1"/>
    </xf>
    <xf numFmtId="0" fontId="3" fillId="0" borderId="25" xfId="0" applyFont="1" applyBorder="1" applyAlignment="1">
      <alignment horizontal="right" vertical="top" wrapText="1"/>
    </xf>
    <xf numFmtId="0" fontId="3" fillId="0" borderId="60" xfId="0" applyFont="1" applyBorder="1" applyAlignment="1">
      <alignment horizontal="right" vertical="top" wrapText="1"/>
    </xf>
    <xf numFmtId="0" fontId="19" fillId="0" borderId="2" xfId="0" applyFont="1" applyBorder="1"/>
    <xf numFmtId="0" fontId="17" fillId="0" borderId="3" xfId="0" applyFont="1" applyBorder="1"/>
    <xf numFmtId="170" fontId="17" fillId="0" borderId="4" xfId="0" applyNumberFormat="1" applyFont="1" applyBorder="1"/>
    <xf numFmtId="170" fontId="17" fillId="0" borderId="6" xfId="0" applyNumberFormat="1" applyFont="1" applyBorder="1"/>
    <xf numFmtId="0" fontId="17" fillId="0" borderId="7" xfId="0" applyFont="1" applyBorder="1" applyAlignment="1">
      <alignment vertical="center"/>
    </xf>
    <xf numFmtId="0" fontId="17" fillId="0" borderId="42" xfId="0" applyFont="1" applyBorder="1" applyAlignment="1">
      <alignment vertical="center"/>
    </xf>
    <xf numFmtId="0" fontId="17" fillId="0" borderId="42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17" fillId="0" borderId="7" xfId="0" applyFont="1" applyBorder="1" applyAlignment="1">
      <alignment horizontal="left" indent="5"/>
    </xf>
    <xf numFmtId="176" fontId="17" fillId="0" borderId="42" xfId="0" applyNumberFormat="1" applyFont="1" applyBorder="1"/>
    <xf numFmtId="4" fontId="17" fillId="0" borderId="0" xfId="0" applyNumberFormat="1" applyFont="1"/>
    <xf numFmtId="4" fontId="1" fillId="0" borderId="0" xfId="0" applyNumberFormat="1" applyFont="1"/>
    <xf numFmtId="0" fontId="20" fillId="0" borderId="0" xfId="0" applyFont="1" applyAlignment="1">
      <alignment vertical="center"/>
    </xf>
    <xf numFmtId="0" fontId="11" fillId="0" borderId="0" xfId="0" applyFont="1"/>
    <xf numFmtId="170" fontId="17" fillId="0" borderId="10" xfId="0" applyNumberFormat="1" applyFont="1" applyBorder="1"/>
    <xf numFmtId="10" fontId="18" fillId="0" borderId="42" xfId="24" applyNumberFormat="1" applyFont="1" applyFill="1" applyBorder="1" applyAlignment="1">
      <alignment horizontal="right" vertical="center"/>
    </xf>
    <xf numFmtId="0" fontId="10" fillId="0" borderId="60" xfId="26" applyFont="1" applyBorder="1" applyAlignment="1">
      <alignment horizontal="right" vertical="top" wrapText="1"/>
      <protection/>
    </xf>
    <xf numFmtId="39" fontId="10" fillId="0" borderId="0" xfId="26" applyNumberFormat="1" applyFont="1" applyAlignment="1">
      <alignment horizontal="right" vertical="top" wrapText="1"/>
      <protection/>
    </xf>
    <xf numFmtId="0" fontId="11" fillId="0" borderId="75" xfId="26" applyFont="1" applyBorder="1" applyAlignment="1" applyProtection="1">
      <alignment wrapText="1"/>
      <protection locked="0"/>
    </xf>
    <xf numFmtId="0" fontId="22" fillId="0" borderId="32" xfId="0" applyFont="1" applyFill="1" applyBorder="1" applyAlignment="1">
      <alignment vertical="center"/>
    </xf>
    <xf numFmtId="0" fontId="22" fillId="0" borderId="26" xfId="0" applyFont="1" applyFill="1" applyBorder="1" applyAlignment="1">
      <alignment vertical="center"/>
    </xf>
    <xf numFmtId="0" fontId="22" fillId="0" borderId="76" xfId="0" applyFont="1" applyFill="1" applyBorder="1" applyAlignment="1">
      <alignment vertical="center"/>
    </xf>
    <xf numFmtId="169" fontId="22" fillId="0" borderId="76" xfId="22" applyFont="1" applyFill="1" applyBorder="1" applyAlignment="1">
      <alignment vertical="center"/>
    </xf>
    <xf numFmtId="169" fontId="22" fillId="0" borderId="77" xfId="22" applyFont="1" applyFill="1" applyBorder="1" applyAlignment="1">
      <alignment vertical="center" wrapText="1"/>
    </xf>
    <xf numFmtId="0" fontId="22" fillId="0" borderId="78" xfId="0" applyFont="1" applyFill="1" applyBorder="1" applyAlignment="1">
      <alignment vertical="center"/>
    </xf>
    <xf numFmtId="0" fontId="10" fillId="0" borderId="3" xfId="26" applyFont="1" applyBorder="1" applyAlignment="1">
      <alignment horizontal="left" vertical="top" wrapText="1"/>
      <protection/>
    </xf>
    <xf numFmtId="169" fontId="22" fillId="0" borderId="42" xfId="22" applyFont="1" applyFill="1" applyBorder="1" applyAlignment="1">
      <alignment vertical="center"/>
    </xf>
    <xf numFmtId="169" fontId="22" fillId="0" borderId="42" xfId="22" applyFont="1" applyFill="1" applyBorder="1" applyAlignment="1">
      <alignment vertical="center" wrapText="1"/>
    </xf>
    <xf numFmtId="0" fontId="22" fillId="0" borderId="28" xfId="0" applyFont="1" applyBorder="1" applyAlignment="1">
      <alignment vertical="center"/>
    </xf>
    <xf numFmtId="3" fontId="10" fillId="0" borderId="42" xfId="26" applyNumberFormat="1" applyFont="1" applyBorder="1" applyAlignment="1">
      <alignment horizontal="right" vertical="top" wrapText="1"/>
      <protection/>
    </xf>
    <xf numFmtId="165" fontId="10" fillId="0" borderId="42" xfId="26" applyNumberFormat="1" applyFont="1" applyBorder="1" applyAlignment="1">
      <alignment horizontal="right" vertical="top" wrapText="1"/>
      <protection/>
    </xf>
    <xf numFmtId="166" fontId="10" fillId="0" borderId="42" xfId="26" applyNumberFormat="1" applyFont="1" applyBorder="1" applyAlignment="1">
      <alignment horizontal="right" vertical="top" wrapText="1"/>
      <protection/>
    </xf>
    <xf numFmtId="0" fontId="10" fillId="0" borderId="28" xfId="26" applyFont="1" applyBorder="1" applyAlignment="1">
      <alignment horizontal="right" vertical="top" wrapText="1"/>
      <protection/>
    </xf>
    <xf numFmtId="0" fontId="10" fillId="0" borderId="0" xfId="26" applyFont="1" applyAlignment="1">
      <alignment horizontal="right" vertical="top" wrapText="1"/>
      <protection/>
    </xf>
    <xf numFmtId="0" fontId="10" fillId="0" borderId="42" xfId="26" applyFont="1" applyBorder="1" applyAlignment="1">
      <alignment horizontal="left" vertical="top" wrapText="1"/>
      <protection/>
    </xf>
    <xf numFmtId="165" fontId="9" fillId="0" borderId="42" xfId="26" applyNumberFormat="1" applyFont="1" applyBorder="1" applyAlignment="1">
      <alignment horizontal="right" vertical="top" wrapText="1"/>
      <protection/>
    </xf>
    <xf numFmtId="166" fontId="9" fillId="0" borderId="42" xfId="26" applyNumberFormat="1" applyFont="1" applyBorder="1" applyAlignment="1">
      <alignment horizontal="right" vertical="top" wrapText="1"/>
      <protection/>
    </xf>
    <xf numFmtId="0" fontId="9" fillId="0" borderId="28" xfId="26" applyFont="1" applyBorder="1" applyAlignment="1">
      <alignment horizontal="right" vertical="top" wrapText="1"/>
      <protection/>
    </xf>
    <xf numFmtId="0" fontId="9" fillId="0" borderId="0" xfId="26" applyFont="1" applyAlignment="1">
      <alignment horizontal="right" vertical="top" wrapText="1"/>
      <protection/>
    </xf>
    <xf numFmtId="0" fontId="10" fillId="0" borderId="56" xfId="26" applyFont="1" applyBorder="1" applyAlignment="1">
      <alignment horizontal="left" vertical="top" wrapText="1"/>
      <protection/>
    </xf>
    <xf numFmtId="0" fontId="10" fillId="0" borderId="79" xfId="26" applyFont="1" applyBorder="1" applyAlignment="1">
      <alignment horizontal="left" vertical="top" wrapText="1"/>
      <protection/>
    </xf>
    <xf numFmtId="165" fontId="9" fillId="0" borderId="9" xfId="26" applyNumberFormat="1" applyFont="1" applyBorder="1" applyAlignment="1">
      <alignment horizontal="right" vertical="top" wrapText="1"/>
      <protection/>
    </xf>
    <xf numFmtId="166" fontId="9" fillId="0" borderId="56" xfId="26" applyNumberFormat="1" applyFont="1" applyBorder="1" applyAlignment="1">
      <alignment horizontal="right" vertical="top" wrapText="1"/>
      <protection/>
    </xf>
    <xf numFmtId="0" fontId="9" fillId="0" borderId="57" xfId="26" applyFont="1" applyBorder="1" applyAlignment="1">
      <alignment horizontal="right" vertical="top" wrapText="1"/>
      <protection/>
    </xf>
    <xf numFmtId="0" fontId="11" fillId="0" borderId="3" xfId="26" applyFont="1" applyBorder="1" applyAlignment="1" applyProtection="1">
      <alignment wrapText="1"/>
      <protection locked="0"/>
    </xf>
    <xf numFmtId="0" fontId="11" fillId="0" borderId="4" xfId="26" applyFont="1" applyBorder="1" applyAlignment="1" applyProtection="1">
      <alignment wrapText="1"/>
      <protection locked="0"/>
    </xf>
    <xf numFmtId="0" fontId="11" fillId="0" borderId="9" xfId="26" applyFont="1" applyBorder="1" applyAlignment="1" applyProtection="1">
      <alignment wrapText="1"/>
      <protection locked="0"/>
    </xf>
    <xf numFmtId="0" fontId="11" fillId="0" borderId="10" xfId="26" applyFont="1" applyBorder="1" applyAlignment="1" applyProtection="1">
      <alignment wrapText="1"/>
      <protection locked="0"/>
    </xf>
    <xf numFmtId="0" fontId="10" fillId="0" borderId="7" xfId="20" applyFont="1" applyBorder="1" applyAlignment="1">
      <alignment wrapText="1"/>
      <protection/>
    </xf>
    <xf numFmtId="165" fontId="9" fillId="0" borderId="0" xfId="26" applyNumberFormat="1" applyFont="1" applyAlignment="1">
      <alignment horizontal="right" vertical="top" wrapText="1"/>
      <protection/>
    </xf>
    <xf numFmtId="2" fontId="9" fillId="0" borderId="0" xfId="26" applyNumberFormat="1" applyFont="1" applyAlignment="1">
      <alignment horizontal="right" vertical="top" wrapText="1"/>
      <protection/>
    </xf>
    <xf numFmtId="0" fontId="10" fillId="0" borderId="26" xfId="23" applyFont="1" applyBorder="1">
      <alignment/>
      <protection/>
    </xf>
    <xf numFmtId="0" fontId="10" fillId="0" borderId="30" xfId="23" applyFont="1" applyBorder="1">
      <alignment/>
      <protection/>
    </xf>
    <xf numFmtId="0" fontId="14" fillId="0" borderId="42" xfId="20" applyFont="1" applyBorder="1" applyAlignment="1">
      <alignment vertical="top" wrapText="1"/>
      <protection/>
    </xf>
    <xf numFmtId="177" fontId="15" fillId="0" borderId="42" xfId="20" applyNumberFormat="1" applyFont="1" applyBorder="1">
      <alignment/>
      <protection/>
    </xf>
    <xf numFmtId="0" fontId="22" fillId="0" borderId="36" xfId="30" applyFont="1" applyBorder="1" applyAlignment="1">
      <alignment horizontal="center"/>
      <protection/>
    </xf>
    <xf numFmtId="0" fontId="28" fillId="0" borderId="37" xfId="30" applyFont="1" applyBorder="1" applyAlignment="1">
      <alignment horizontal="left"/>
      <protection/>
    </xf>
    <xf numFmtId="0" fontId="24" fillId="0" borderId="62" xfId="0" applyFont="1" applyBorder="1" applyAlignment="1">
      <alignment horizontal="center" vertical="top" wrapText="1"/>
    </xf>
    <xf numFmtId="0" fontId="24" fillId="0" borderId="63" xfId="0" applyFont="1" applyBorder="1" applyAlignment="1">
      <alignment horizontal="center" vertical="top" wrapText="1"/>
    </xf>
    <xf numFmtId="0" fontId="24" fillId="0" borderId="80" xfId="0" applyFont="1" applyBorder="1" applyAlignment="1">
      <alignment horizontal="center" vertical="top" wrapText="1"/>
    </xf>
    <xf numFmtId="0" fontId="1" fillId="0" borderId="42" xfId="0" applyFont="1" applyBorder="1" applyAlignment="1">
      <alignment wrapText="1"/>
    </xf>
    <xf numFmtId="168" fontId="22" fillId="0" borderId="3" xfId="22" applyNumberFormat="1" applyFont="1" applyFill="1" applyBorder="1" applyAlignment="1">
      <alignment horizontal="center"/>
    </xf>
    <xf numFmtId="168" fontId="22" fillId="0" borderId="4" xfId="22" applyNumberFormat="1" applyFont="1" applyFill="1" applyBorder="1" applyAlignment="1">
      <alignment horizontal="center"/>
    </xf>
    <xf numFmtId="0" fontId="50" fillId="0" borderId="5" xfId="27" applyFont="1" applyBorder="1" applyAlignment="1">
      <alignment horizontal="left" vertical="top" wrapText="1"/>
      <protection/>
    </xf>
    <xf numFmtId="0" fontId="50" fillId="0" borderId="0" xfId="27" applyFont="1" applyAlignment="1">
      <alignment horizontal="left" vertical="top" wrapText="1"/>
      <protection/>
    </xf>
    <xf numFmtId="0" fontId="24" fillId="0" borderId="62" xfId="0" applyFont="1" applyBorder="1" applyAlignment="1">
      <alignment horizontal="left"/>
    </xf>
    <xf numFmtId="0" fontId="24" fillId="0" borderId="63" xfId="0" applyFont="1" applyBorder="1" applyAlignment="1">
      <alignment horizontal="left"/>
    </xf>
    <xf numFmtId="0" fontId="24" fillId="0" borderId="80" xfId="0" applyFont="1" applyBorder="1" applyAlignment="1">
      <alignment horizontal="left"/>
    </xf>
    <xf numFmtId="0" fontId="21" fillId="0" borderId="42" xfId="0" applyFont="1" applyBorder="1" applyAlignment="1">
      <alignment wrapText="1"/>
    </xf>
    <xf numFmtId="0" fontId="21" fillId="0" borderId="42" xfId="0" applyFont="1" applyBorder="1" applyAlignment="1">
      <alignment horizontal="center" wrapText="1"/>
    </xf>
    <xf numFmtId="0" fontId="21" fillId="0" borderId="81" xfId="0" applyFont="1" applyBorder="1" applyAlignment="1">
      <alignment horizontal="center" wrapText="1"/>
    </xf>
    <xf numFmtId="0" fontId="21" fillId="0" borderId="63" xfId="0" applyFont="1" applyBorder="1" applyAlignment="1">
      <alignment horizontal="center" wrapText="1"/>
    </xf>
    <xf numFmtId="0" fontId="21" fillId="0" borderId="80" xfId="0" applyFont="1" applyBorder="1" applyAlignment="1">
      <alignment horizontal="center" wrapText="1"/>
    </xf>
    <xf numFmtId="169" fontId="15" fillId="0" borderId="82" xfId="22" applyFont="1" applyFill="1" applyBorder="1" applyAlignment="1">
      <alignment horizontal="center" vertical="center"/>
    </xf>
    <xf numFmtId="169" fontId="15" fillId="0" borderId="83" xfId="22" applyFont="1" applyFill="1" applyBorder="1" applyAlignment="1">
      <alignment horizontal="center" vertical="center"/>
    </xf>
    <xf numFmtId="169" fontId="15" fillId="0" borderId="84" xfId="22" applyFont="1" applyFill="1" applyBorder="1" applyAlignment="1">
      <alignment horizontal="center" vertical="center"/>
    </xf>
    <xf numFmtId="0" fontId="47" fillId="0" borderId="62" xfId="0" applyFont="1" applyBorder="1" applyAlignment="1">
      <alignment horizontal="left"/>
    </xf>
    <xf numFmtId="0" fontId="47" fillId="0" borderId="63" xfId="0" applyFont="1" applyBorder="1" applyAlignment="1">
      <alignment horizontal="left"/>
    </xf>
    <xf numFmtId="0" fontId="47" fillId="0" borderId="85" xfId="0" applyFont="1" applyBorder="1" applyAlignment="1">
      <alignment horizontal="left"/>
    </xf>
    <xf numFmtId="0" fontId="47" fillId="0" borderId="62" xfId="0" applyFont="1" applyBorder="1" applyAlignment="1">
      <alignment horizontal="left" wrapText="1"/>
    </xf>
    <xf numFmtId="0" fontId="47" fillId="0" borderId="63" xfId="0" applyFont="1" applyBorder="1" applyAlignment="1">
      <alignment horizontal="left" wrapText="1"/>
    </xf>
    <xf numFmtId="0" fontId="47" fillId="0" borderId="85" xfId="0" applyFont="1" applyBorder="1" applyAlignment="1">
      <alignment horizontal="left" wrapText="1"/>
    </xf>
    <xf numFmtId="0" fontId="15" fillId="0" borderId="62" xfId="0" applyFont="1" applyBorder="1" applyAlignment="1">
      <alignment horizontal="center" vertical="top" wrapText="1"/>
    </xf>
    <xf numFmtId="0" fontId="15" fillId="0" borderId="63" xfId="0" applyFont="1" applyBorder="1" applyAlignment="1">
      <alignment horizontal="center" vertical="top" wrapText="1"/>
    </xf>
    <xf numFmtId="0" fontId="15" fillId="0" borderId="80" xfId="0" applyFont="1" applyBorder="1" applyAlignment="1">
      <alignment horizontal="center" vertical="top" wrapText="1"/>
    </xf>
    <xf numFmtId="0" fontId="15" fillId="0" borderId="62" xfId="0" applyFont="1" applyBorder="1" applyAlignment="1">
      <alignment horizontal="left"/>
    </xf>
    <xf numFmtId="0" fontId="15" fillId="0" borderId="63" xfId="0" applyFont="1" applyBorder="1" applyAlignment="1">
      <alignment horizontal="left"/>
    </xf>
    <xf numFmtId="0" fontId="15" fillId="0" borderId="8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41" fillId="0" borderId="5" xfId="0" applyFont="1" applyBorder="1" applyAlignment="1">
      <alignment horizontal="left" wrapText="1"/>
    </xf>
    <xf numFmtId="0" fontId="41" fillId="0" borderId="0" xfId="0" applyFont="1" applyBorder="1" applyAlignment="1">
      <alignment horizontal="left" wrapText="1"/>
    </xf>
    <xf numFmtId="0" fontId="41" fillId="0" borderId="7" xfId="0" applyFont="1" applyBorder="1" applyAlignment="1">
      <alignment vertical="center"/>
    </xf>
    <xf numFmtId="0" fontId="41" fillId="0" borderId="42" xfId="0" applyFont="1" applyBorder="1" applyAlignment="1">
      <alignment vertical="center"/>
    </xf>
    <xf numFmtId="181" fontId="31" fillId="0" borderId="69" xfId="21" applyNumberFormat="1" applyFont="1" applyFill="1" applyBorder="1" applyAlignment="1" applyProtection="1">
      <alignment horizontal="center"/>
      <protection/>
    </xf>
    <xf numFmtId="181" fontId="31" fillId="0" borderId="86" xfId="21" applyNumberFormat="1" applyFont="1" applyFill="1" applyBorder="1" applyAlignment="1" applyProtection="1">
      <alignment horizontal="center"/>
      <protection/>
    </xf>
    <xf numFmtId="0" fontId="3" fillId="0" borderId="8" xfId="20" applyFont="1" applyBorder="1" applyAlignment="1">
      <alignment horizontal="left" vertical="top" wrapText="1"/>
      <protection/>
    </xf>
    <xf numFmtId="0" fontId="3" fillId="0" borderId="9" xfId="20" applyFont="1" applyBorder="1" applyAlignment="1">
      <alignment horizontal="left" vertical="top" wrapText="1"/>
      <protection/>
    </xf>
    <xf numFmtId="0" fontId="10" fillId="0" borderId="7" xfId="20" applyFont="1" applyBorder="1" applyAlignment="1">
      <alignment vertical="center"/>
      <protection/>
    </xf>
    <xf numFmtId="0" fontId="10" fillId="0" borderId="42" xfId="20" applyFont="1" applyBorder="1" applyAlignment="1">
      <alignment horizontal="center" vertical="center"/>
      <protection/>
    </xf>
    <xf numFmtId="0" fontId="9" fillId="0" borderId="0" xfId="20" applyFont="1" applyAlignment="1">
      <alignment horizontal="left" vertical="top" wrapText="1"/>
      <protection/>
    </xf>
    <xf numFmtId="15" fontId="10" fillId="0" borderId="5" xfId="20" applyNumberFormat="1" applyFont="1" applyBorder="1" applyAlignment="1">
      <alignment horizontal="left" vertical="top" wrapText="1"/>
      <protection/>
    </xf>
    <xf numFmtId="15" fontId="10" fillId="0" borderId="0" xfId="20" applyNumberFormat="1" applyFont="1" applyAlignment="1">
      <alignment horizontal="left" vertical="top" wrapText="1"/>
      <protection/>
    </xf>
    <xf numFmtId="15" fontId="10" fillId="0" borderId="6" xfId="20" applyNumberFormat="1" applyFont="1" applyBorder="1" applyAlignment="1">
      <alignment horizontal="left" vertical="top" wrapText="1"/>
      <protection/>
    </xf>
    <xf numFmtId="0" fontId="17" fillId="0" borderId="7" xfId="0" applyFont="1" applyBorder="1" applyAlignment="1">
      <alignment vertical="center"/>
    </xf>
    <xf numFmtId="0" fontId="17" fillId="0" borderId="42" xfId="0" applyFont="1" applyBorder="1" applyAlignment="1">
      <alignment vertical="center"/>
    </xf>
    <xf numFmtId="0" fontId="9" fillId="0" borderId="0" xfId="0" applyFont="1" applyAlignment="1">
      <alignment horizontal="left" vertical="top" wrapText="1"/>
    </xf>
    <xf numFmtId="0" fontId="9" fillId="0" borderId="0" xfId="26" applyFont="1" applyAlignment="1">
      <alignment horizontal="left" vertical="top" wrapText="1"/>
      <protection/>
    </xf>
    <xf numFmtId="0" fontId="22" fillId="0" borderId="3" xfId="33" applyFont="1" applyBorder="1" applyAlignment="1">
      <alignment horizontal="center"/>
      <protection/>
    </xf>
    <xf numFmtId="0" fontId="22" fillId="0" borderId="4" xfId="33" applyFont="1" applyBorder="1" applyAlignment="1">
      <alignment horizontal="center"/>
      <protection/>
    </xf>
    <xf numFmtId="0" fontId="9" fillId="0" borderId="8" xfId="26" applyFont="1" applyBorder="1" applyAlignment="1">
      <alignment horizontal="left" vertical="top" wrapText="1"/>
      <protection/>
    </xf>
    <xf numFmtId="0" fontId="9" fillId="0" borderId="9" xfId="26" applyFont="1" applyBorder="1" applyAlignment="1">
      <alignment horizontal="left" vertical="top" wrapText="1"/>
      <protection/>
    </xf>
    <xf numFmtId="0" fontId="10" fillId="0" borderId="32" xfId="20" applyFont="1" applyBorder="1" applyAlignment="1">
      <alignment vertical="center"/>
      <protection/>
    </xf>
    <xf numFmtId="0" fontId="10" fillId="0" borderId="26" xfId="20" applyFont="1" applyBorder="1" applyAlignment="1">
      <alignment horizontal="center" vertical="center"/>
      <protection/>
    </xf>
    <xf numFmtId="169" fontId="10" fillId="0" borderId="33" xfId="22" applyFont="1" applyFill="1" applyBorder="1" applyAlignment="1">
      <alignment vertical="center"/>
    </xf>
    <xf numFmtId="169" fontId="10" fillId="0" borderId="87" xfId="22" applyFont="1" applyFill="1" applyBorder="1" applyAlignment="1">
      <alignment vertical="center"/>
    </xf>
    <xf numFmtId="169" fontId="10" fillId="0" borderId="88" xfId="22" applyFont="1" applyFill="1" applyBorder="1" applyAlignment="1">
      <alignment vertical="center"/>
    </xf>
    <xf numFmtId="0" fontId="10" fillId="0" borderId="62" xfId="20" applyFont="1" applyBorder="1" applyAlignment="1">
      <alignment horizontal="left"/>
      <protection/>
    </xf>
    <xf numFmtId="0" fontId="10" fillId="0" borderId="63" xfId="20" applyFont="1" applyBorder="1" applyAlignment="1">
      <alignment horizontal="left"/>
      <protection/>
    </xf>
    <xf numFmtId="0" fontId="10" fillId="0" borderId="80" xfId="20" applyFont="1" applyBorder="1" applyAlignment="1">
      <alignment horizontal="left"/>
      <protection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  <cellStyle name="Comma 3" xfId="22"/>
    <cellStyle name="Normal 2 2" xfId="23"/>
    <cellStyle name="Percent 2" xfId="24"/>
    <cellStyle name="Comma 4" xfId="25"/>
    <cellStyle name="Normal 3" xfId="26"/>
    <cellStyle name="Normal 5" xfId="27"/>
    <cellStyle name="Normal 6" xfId="28"/>
    <cellStyle name="Normal 7" xfId="29"/>
    <cellStyle name="Normal 8" xfId="30"/>
    <cellStyle name="Normal 9" xfId="31"/>
    <cellStyle name="Normal 10" xfId="32"/>
    <cellStyle name="Normal 11" xfId="33"/>
    <cellStyle name="Normal 12" xfId="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419100</xdr:colOff>
      <xdr:row>270</xdr:row>
      <xdr:rowOff>66675</xdr:rowOff>
    </xdr:from>
    <xdr:to>
      <xdr:col>5</xdr:col>
      <xdr:colOff>1371600</xdr:colOff>
      <xdr:row>278</xdr:row>
      <xdr:rowOff>95250</xdr:rowOff>
    </xdr:to>
    <xdr:pic>
      <xdr:nvPicPr>
        <xdr:cNvPr id="4" name="Picture 2" descr="riskomet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734175" y="52768500"/>
          <a:ext cx="219075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161925</xdr:colOff>
      <xdr:row>283</xdr:row>
      <xdr:rowOff>38100</xdr:rowOff>
    </xdr:from>
    <xdr:to>
      <xdr:col>1</xdr:col>
      <xdr:colOff>3476625</xdr:colOff>
      <xdr:row>290</xdr:row>
      <xdr:rowOff>85725</xdr:rowOff>
    </xdr:to>
    <xdr:pic>
      <xdr:nvPicPr>
        <xdr:cNvPr id="5" name="Picture 2" descr="riskometer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0" y="55235475"/>
          <a:ext cx="331470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150</xdr:row>
      <xdr:rowOff>0</xdr:rowOff>
    </xdr:from>
    <xdr:to>
      <xdr:col>5</xdr:col>
      <xdr:colOff>1476375</xdr:colOff>
      <xdr:row>157</xdr:row>
      <xdr:rowOff>219075</xdr:rowOff>
    </xdr:to>
    <xdr:pic>
      <xdr:nvPicPr>
        <xdr:cNvPr id="4" name="image4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15225" y="29784675"/>
          <a:ext cx="241935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161</xdr:row>
      <xdr:rowOff>76200</xdr:rowOff>
    </xdr:from>
    <xdr:to>
      <xdr:col>1</xdr:col>
      <xdr:colOff>4343400</xdr:colOff>
      <xdr:row>169</xdr:row>
      <xdr:rowOff>123825</xdr:rowOff>
    </xdr:to>
    <xdr:pic>
      <xdr:nvPicPr>
        <xdr:cNvPr id="5" name="Picture 4" descr="riskometer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9575" y="32032575"/>
          <a:ext cx="4152900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952500</xdr:colOff>
      <xdr:row>139</xdr:row>
      <xdr:rowOff>161925</xdr:rowOff>
    </xdr:from>
    <xdr:to>
      <xdr:col>7</xdr:col>
      <xdr:colOff>323850</xdr:colOff>
      <xdr:row>145</xdr:row>
      <xdr:rowOff>171450</xdr:rowOff>
    </xdr:to>
    <xdr:pic>
      <xdr:nvPicPr>
        <xdr:cNvPr id="4" name="Picture 1" descr="riskomet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72100" y="26793825"/>
          <a:ext cx="37242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150</xdr:row>
      <xdr:rowOff>38100</xdr:rowOff>
    </xdr:from>
    <xdr:to>
      <xdr:col>5</xdr:col>
      <xdr:colOff>476250</xdr:colOff>
      <xdr:row>158</xdr:row>
      <xdr:rowOff>0</xdr:rowOff>
    </xdr:to>
    <xdr:pic>
      <xdr:nvPicPr>
        <xdr:cNvPr id="5" name="Picture 2" descr="riskometer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9575" y="28689300"/>
          <a:ext cx="682942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284</xdr:row>
      <xdr:rowOff>28575</xdr:rowOff>
    </xdr:from>
    <xdr:to>
      <xdr:col>7</xdr:col>
      <xdr:colOff>180975</xdr:colOff>
      <xdr:row>292</xdr:row>
      <xdr:rowOff>66675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10300" y="52035075"/>
          <a:ext cx="33432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296</xdr:row>
      <xdr:rowOff>57150</xdr:rowOff>
    </xdr:from>
    <xdr:to>
      <xdr:col>5</xdr:col>
      <xdr:colOff>104775</xdr:colOff>
      <xdr:row>303</xdr:row>
      <xdr:rowOff>142875</xdr:rowOff>
    </xdr:to>
    <xdr:pic>
      <xdr:nvPicPr>
        <xdr:cNvPr id="7" name="Picture 9" descr="riskometer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9575" y="54263925"/>
          <a:ext cx="696277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C5"/>
  <sheetViews>
    <sheetView workbookViewId="0" topLeftCell="A1">
      <selection activeCell="C12" sqref="C12"/>
    </sheetView>
  </sheetViews>
  <sheetFormatPr defaultColWidth="9.140625" defaultRowHeight="15"/>
  <cols>
    <col min="1" max="1" width="7.00390625" style="0" customWidth="1"/>
    <col min="2" max="2" width="16.7109375" style="0" customWidth="1"/>
    <col min="3" max="3" width="41.7109375" style="0" customWidth="1"/>
  </cols>
  <sheetData>
    <row r="1" spans="1:3" ht="12.95" customHeight="1">
      <c r="A1" s="1" t="s">
        <v>0</v>
      </c>
      <c r="B1" s="1" t="s">
        <v>1</v>
      </c>
      <c r="C1" s="1" t="s">
        <v>2</v>
      </c>
    </row>
    <row r="2" spans="1:3" ht="12.95" customHeight="1">
      <c r="A2" s="2">
        <v>1</v>
      </c>
      <c r="B2" s="2" t="s">
        <v>3</v>
      </c>
      <c r="C2" s="2" t="s">
        <v>4</v>
      </c>
    </row>
    <row r="3" spans="1:3" ht="12.95" customHeight="1">
      <c r="A3" s="2">
        <v>2</v>
      </c>
      <c r="B3" s="2" t="s">
        <v>5</v>
      </c>
      <c r="C3" s="2" t="s">
        <v>6</v>
      </c>
    </row>
    <row r="4" spans="1:3" ht="12.95" customHeight="1">
      <c r="A4" s="2">
        <v>3</v>
      </c>
      <c r="B4" s="2" t="s">
        <v>7</v>
      </c>
      <c r="C4" s="2" t="s">
        <v>8</v>
      </c>
    </row>
    <row r="5" spans="1:3" ht="12.95" customHeight="1">
      <c r="A5" s="2">
        <v>5</v>
      </c>
      <c r="B5" s="2" t="s">
        <v>9</v>
      </c>
      <c r="C5" s="2" t="s">
        <v>10</v>
      </c>
    </row>
  </sheetData>
  <printOptions/>
  <pageMargins left="0" right="0" top="0" bottom="0" header="0" footer="0"/>
  <pageSetup horizontalDpi="600" verticalDpi="600" orientation="landscape" r:id="rId1"/>
  <headerFooter>
    <oddFooter>&amp;C&amp;1#&amp;"Calibri"&amp;10&amp;K000000 For internal use only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L291"/>
  <sheetViews>
    <sheetView tabSelected="1" workbookViewId="0" topLeftCell="A102">
      <selection activeCell="G113" sqref="G113"/>
    </sheetView>
  </sheetViews>
  <sheetFormatPr defaultColWidth="9.140625" defaultRowHeight="15"/>
  <cols>
    <col min="1" max="1" width="3.28125" style="0" customWidth="1"/>
    <col min="2" max="2" width="56.140625" style="0" customWidth="1"/>
    <col min="3" max="3" width="16.421875" style="0" customWidth="1"/>
    <col min="4" max="4" width="18.8515625" style="0" customWidth="1"/>
    <col min="5" max="5" width="18.57421875" style="0" customWidth="1"/>
    <col min="6" max="6" width="20.8515625" style="0" customWidth="1"/>
    <col min="7" max="7" width="12.57421875" style="0" customWidth="1"/>
    <col min="8" max="8" width="15.28125" style="0" customWidth="1"/>
    <col min="9" max="9" width="10.421875" style="0" customWidth="1"/>
    <col min="10" max="10" width="12.140625" style="0" bestFit="1" customWidth="1"/>
    <col min="12" max="12" width="22.57421875" style="0" bestFit="1" customWidth="1"/>
    <col min="257" max="257" width="3.28125" style="0" customWidth="1"/>
    <col min="258" max="258" width="56.140625" style="0" customWidth="1"/>
    <col min="259" max="259" width="16.421875" style="0" customWidth="1"/>
    <col min="260" max="260" width="18.8515625" style="0" customWidth="1"/>
    <col min="261" max="261" width="18.57421875" style="0" customWidth="1"/>
    <col min="262" max="262" width="20.8515625" style="0" customWidth="1"/>
    <col min="263" max="263" width="12.57421875" style="0" customWidth="1"/>
    <col min="264" max="264" width="15.28125" style="0" customWidth="1"/>
    <col min="265" max="265" width="10.421875" style="0" customWidth="1"/>
    <col min="266" max="266" width="12.140625" style="0" bestFit="1" customWidth="1"/>
    <col min="268" max="268" width="22.57421875" style="0" bestFit="1" customWidth="1"/>
    <col min="513" max="513" width="3.28125" style="0" customWidth="1"/>
    <col min="514" max="514" width="56.140625" style="0" customWidth="1"/>
    <col min="515" max="515" width="16.421875" style="0" customWidth="1"/>
    <col min="516" max="516" width="18.8515625" style="0" customWidth="1"/>
    <col min="517" max="517" width="18.57421875" style="0" customWidth="1"/>
    <col min="518" max="518" width="20.8515625" style="0" customWidth="1"/>
    <col min="519" max="519" width="12.57421875" style="0" customWidth="1"/>
    <col min="520" max="520" width="15.28125" style="0" customWidth="1"/>
    <col min="521" max="521" width="10.421875" style="0" customWidth="1"/>
    <col min="522" max="522" width="12.140625" style="0" bestFit="1" customWidth="1"/>
    <col min="524" max="524" width="22.57421875" style="0" bestFit="1" customWidth="1"/>
    <col min="769" max="769" width="3.28125" style="0" customWidth="1"/>
    <col min="770" max="770" width="56.140625" style="0" customWidth="1"/>
    <col min="771" max="771" width="16.421875" style="0" customWidth="1"/>
    <col min="772" max="772" width="18.8515625" style="0" customWidth="1"/>
    <col min="773" max="773" width="18.57421875" style="0" customWidth="1"/>
    <col min="774" max="774" width="20.8515625" style="0" customWidth="1"/>
    <col min="775" max="775" width="12.57421875" style="0" customWidth="1"/>
    <col min="776" max="776" width="15.28125" style="0" customWidth="1"/>
    <col min="777" max="777" width="10.421875" style="0" customWidth="1"/>
    <col min="778" max="778" width="12.140625" style="0" bestFit="1" customWidth="1"/>
    <col min="780" max="780" width="22.57421875" style="0" bestFit="1" customWidth="1"/>
    <col min="1025" max="1025" width="3.28125" style="0" customWidth="1"/>
    <col min="1026" max="1026" width="56.140625" style="0" customWidth="1"/>
    <col min="1027" max="1027" width="16.421875" style="0" customWidth="1"/>
    <col min="1028" max="1028" width="18.8515625" style="0" customWidth="1"/>
    <col min="1029" max="1029" width="18.57421875" style="0" customWidth="1"/>
    <col min="1030" max="1030" width="20.8515625" style="0" customWidth="1"/>
    <col min="1031" max="1031" width="12.57421875" style="0" customWidth="1"/>
    <col min="1032" max="1032" width="15.28125" style="0" customWidth="1"/>
    <col min="1033" max="1033" width="10.421875" style="0" customWidth="1"/>
    <col min="1034" max="1034" width="12.140625" style="0" bestFit="1" customWidth="1"/>
    <col min="1036" max="1036" width="22.57421875" style="0" bestFit="1" customWidth="1"/>
    <col min="1281" max="1281" width="3.28125" style="0" customWidth="1"/>
    <col min="1282" max="1282" width="56.140625" style="0" customWidth="1"/>
    <col min="1283" max="1283" width="16.421875" style="0" customWidth="1"/>
    <col min="1284" max="1284" width="18.8515625" style="0" customWidth="1"/>
    <col min="1285" max="1285" width="18.57421875" style="0" customWidth="1"/>
    <col min="1286" max="1286" width="20.8515625" style="0" customWidth="1"/>
    <col min="1287" max="1287" width="12.57421875" style="0" customWidth="1"/>
    <col min="1288" max="1288" width="15.28125" style="0" customWidth="1"/>
    <col min="1289" max="1289" width="10.421875" style="0" customWidth="1"/>
    <col min="1290" max="1290" width="12.140625" style="0" bestFit="1" customWidth="1"/>
    <col min="1292" max="1292" width="22.57421875" style="0" bestFit="1" customWidth="1"/>
    <col min="1537" max="1537" width="3.28125" style="0" customWidth="1"/>
    <col min="1538" max="1538" width="56.140625" style="0" customWidth="1"/>
    <col min="1539" max="1539" width="16.421875" style="0" customWidth="1"/>
    <col min="1540" max="1540" width="18.8515625" style="0" customWidth="1"/>
    <col min="1541" max="1541" width="18.57421875" style="0" customWidth="1"/>
    <col min="1542" max="1542" width="20.8515625" style="0" customWidth="1"/>
    <col min="1543" max="1543" width="12.57421875" style="0" customWidth="1"/>
    <col min="1544" max="1544" width="15.28125" style="0" customWidth="1"/>
    <col min="1545" max="1545" width="10.421875" style="0" customWidth="1"/>
    <col min="1546" max="1546" width="12.140625" style="0" bestFit="1" customWidth="1"/>
    <col min="1548" max="1548" width="22.57421875" style="0" bestFit="1" customWidth="1"/>
    <col min="1793" max="1793" width="3.28125" style="0" customWidth="1"/>
    <col min="1794" max="1794" width="56.140625" style="0" customWidth="1"/>
    <col min="1795" max="1795" width="16.421875" style="0" customWidth="1"/>
    <col min="1796" max="1796" width="18.8515625" style="0" customWidth="1"/>
    <col min="1797" max="1797" width="18.57421875" style="0" customWidth="1"/>
    <col min="1798" max="1798" width="20.8515625" style="0" customWidth="1"/>
    <col min="1799" max="1799" width="12.57421875" style="0" customWidth="1"/>
    <col min="1800" max="1800" width="15.28125" style="0" customWidth="1"/>
    <col min="1801" max="1801" width="10.421875" style="0" customWidth="1"/>
    <col min="1802" max="1802" width="12.140625" style="0" bestFit="1" customWidth="1"/>
    <col min="1804" max="1804" width="22.57421875" style="0" bestFit="1" customWidth="1"/>
    <col min="2049" max="2049" width="3.28125" style="0" customWidth="1"/>
    <col min="2050" max="2050" width="56.140625" style="0" customWidth="1"/>
    <col min="2051" max="2051" width="16.421875" style="0" customWidth="1"/>
    <col min="2052" max="2052" width="18.8515625" style="0" customWidth="1"/>
    <col min="2053" max="2053" width="18.57421875" style="0" customWidth="1"/>
    <col min="2054" max="2054" width="20.8515625" style="0" customWidth="1"/>
    <col min="2055" max="2055" width="12.57421875" style="0" customWidth="1"/>
    <col min="2056" max="2056" width="15.28125" style="0" customWidth="1"/>
    <col min="2057" max="2057" width="10.421875" style="0" customWidth="1"/>
    <col min="2058" max="2058" width="12.140625" style="0" bestFit="1" customWidth="1"/>
    <col min="2060" max="2060" width="22.57421875" style="0" bestFit="1" customWidth="1"/>
    <col min="2305" max="2305" width="3.28125" style="0" customWidth="1"/>
    <col min="2306" max="2306" width="56.140625" style="0" customWidth="1"/>
    <col min="2307" max="2307" width="16.421875" style="0" customWidth="1"/>
    <col min="2308" max="2308" width="18.8515625" style="0" customWidth="1"/>
    <col min="2309" max="2309" width="18.57421875" style="0" customWidth="1"/>
    <col min="2310" max="2310" width="20.8515625" style="0" customWidth="1"/>
    <col min="2311" max="2311" width="12.57421875" style="0" customWidth="1"/>
    <col min="2312" max="2312" width="15.28125" style="0" customWidth="1"/>
    <col min="2313" max="2313" width="10.421875" style="0" customWidth="1"/>
    <col min="2314" max="2314" width="12.140625" style="0" bestFit="1" customWidth="1"/>
    <col min="2316" max="2316" width="22.57421875" style="0" bestFit="1" customWidth="1"/>
    <col min="2561" max="2561" width="3.28125" style="0" customWidth="1"/>
    <col min="2562" max="2562" width="56.140625" style="0" customWidth="1"/>
    <col min="2563" max="2563" width="16.421875" style="0" customWidth="1"/>
    <col min="2564" max="2564" width="18.8515625" style="0" customWidth="1"/>
    <col min="2565" max="2565" width="18.57421875" style="0" customWidth="1"/>
    <col min="2566" max="2566" width="20.8515625" style="0" customWidth="1"/>
    <col min="2567" max="2567" width="12.57421875" style="0" customWidth="1"/>
    <col min="2568" max="2568" width="15.28125" style="0" customWidth="1"/>
    <col min="2569" max="2569" width="10.421875" style="0" customWidth="1"/>
    <col min="2570" max="2570" width="12.140625" style="0" bestFit="1" customWidth="1"/>
    <col min="2572" max="2572" width="22.57421875" style="0" bestFit="1" customWidth="1"/>
    <col min="2817" max="2817" width="3.28125" style="0" customWidth="1"/>
    <col min="2818" max="2818" width="56.140625" style="0" customWidth="1"/>
    <col min="2819" max="2819" width="16.421875" style="0" customWidth="1"/>
    <col min="2820" max="2820" width="18.8515625" style="0" customWidth="1"/>
    <col min="2821" max="2821" width="18.57421875" style="0" customWidth="1"/>
    <col min="2822" max="2822" width="20.8515625" style="0" customWidth="1"/>
    <col min="2823" max="2823" width="12.57421875" style="0" customWidth="1"/>
    <col min="2824" max="2824" width="15.28125" style="0" customWidth="1"/>
    <col min="2825" max="2825" width="10.421875" style="0" customWidth="1"/>
    <col min="2826" max="2826" width="12.140625" style="0" bestFit="1" customWidth="1"/>
    <col min="2828" max="2828" width="22.57421875" style="0" bestFit="1" customWidth="1"/>
    <col min="3073" max="3073" width="3.28125" style="0" customWidth="1"/>
    <col min="3074" max="3074" width="56.140625" style="0" customWidth="1"/>
    <col min="3075" max="3075" width="16.421875" style="0" customWidth="1"/>
    <col min="3076" max="3076" width="18.8515625" style="0" customWidth="1"/>
    <col min="3077" max="3077" width="18.57421875" style="0" customWidth="1"/>
    <col min="3078" max="3078" width="20.8515625" style="0" customWidth="1"/>
    <col min="3079" max="3079" width="12.57421875" style="0" customWidth="1"/>
    <col min="3080" max="3080" width="15.28125" style="0" customWidth="1"/>
    <col min="3081" max="3081" width="10.421875" style="0" customWidth="1"/>
    <col min="3082" max="3082" width="12.140625" style="0" bestFit="1" customWidth="1"/>
    <col min="3084" max="3084" width="22.57421875" style="0" bestFit="1" customWidth="1"/>
    <col min="3329" max="3329" width="3.28125" style="0" customWidth="1"/>
    <col min="3330" max="3330" width="56.140625" style="0" customWidth="1"/>
    <col min="3331" max="3331" width="16.421875" style="0" customWidth="1"/>
    <col min="3332" max="3332" width="18.8515625" style="0" customWidth="1"/>
    <col min="3333" max="3333" width="18.57421875" style="0" customWidth="1"/>
    <col min="3334" max="3334" width="20.8515625" style="0" customWidth="1"/>
    <col min="3335" max="3335" width="12.57421875" style="0" customWidth="1"/>
    <col min="3336" max="3336" width="15.28125" style="0" customWidth="1"/>
    <col min="3337" max="3337" width="10.421875" style="0" customWidth="1"/>
    <col min="3338" max="3338" width="12.140625" style="0" bestFit="1" customWidth="1"/>
    <col min="3340" max="3340" width="22.57421875" style="0" bestFit="1" customWidth="1"/>
    <col min="3585" max="3585" width="3.28125" style="0" customWidth="1"/>
    <col min="3586" max="3586" width="56.140625" style="0" customWidth="1"/>
    <col min="3587" max="3587" width="16.421875" style="0" customWidth="1"/>
    <col min="3588" max="3588" width="18.8515625" style="0" customWidth="1"/>
    <col min="3589" max="3589" width="18.57421875" style="0" customWidth="1"/>
    <col min="3590" max="3590" width="20.8515625" style="0" customWidth="1"/>
    <col min="3591" max="3591" width="12.57421875" style="0" customWidth="1"/>
    <col min="3592" max="3592" width="15.28125" style="0" customWidth="1"/>
    <col min="3593" max="3593" width="10.421875" style="0" customWidth="1"/>
    <col min="3594" max="3594" width="12.140625" style="0" bestFit="1" customWidth="1"/>
    <col min="3596" max="3596" width="22.57421875" style="0" bestFit="1" customWidth="1"/>
    <col min="3841" max="3841" width="3.28125" style="0" customWidth="1"/>
    <col min="3842" max="3842" width="56.140625" style="0" customWidth="1"/>
    <col min="3843" max="3843" width="16.421875" style="0" customWidth="1"/>
    <col min="3844" max="3844" width="18.8515625" style="0" customWidth="1"/>
    <col min="3845" max="3845" width="18.57421875" style="0" customWidth="1"/>
    <col min="3846" max="3846" width="20.8515625" style="0" customWidth="1"/>
    <col min="3847" max="3847" width="12.57421875" style="0" customWidth="1"/>
    <col min="3848" max="3848" width="15.28125" style="0" customWidth="1"/>
    <col min="3849" max="3849" width="10.421875" style="0" customWidth="1"/>
    <col min="3850" max="3850" width="12.140625" style="0" bestFit="1" customWidth="1"/>
    <col min="3852" max="3852" width="22.57421875" style="0" bestFit="1" customWidth="1"/>
    <col min="4097" max="4097" width="3.28125" style="0" customWidth="1"/>
    <col min="4098" max="4098" width="56.140625" style="0" customWidth="1"/>
    <col min="4099" max="4099" width="16.421875" style="0" customWidth="1"/>
    <col min="4100" max="4100" width="18.8515625" style="0" customWidth="1"/>
    <col min="4101" max="4101" width="18.57421875" style="0" customWidth="1"/>
    <col min="4102" max="4102" width="20.8515625" style="0" customWidth="1"/>
    <col min="4103" max="4103" width="12.57421875" style="0" customWidth="1"/>
    <col min="4104" max="4104" width="15.28125" style="0" customWidth="1"/>
    <col min="4105" max="4105" width="10.421875" style="0" customWidth="1"/>
    <col min="4106" max="4106" width="12.140625" style="0" bestFit="1" customWidth="1"/>
    <col min="4108" max="4108" width="22.57421875" style="0" bestFit="1" customWidth="1"/>
    <col min="4353" max="4353" width="3.28125" style="0" customWidth="1"/>
    <col min="4354" max="4354" width="56.140625" style="0" customWidth="1"/>
    <col min="4355" max="4355" width="16.421875" style="0" customWidth="1"/>
    <col min="4356" max="4356" width="18.8515625" style="0" customWidth="1"/>
    <col min="4357" max="4357" width="18.57421875" style="0" customWidth="1"/>
    <col min="4358" max="4358" width="20.8515625" style="0" customWidth="1"/>
    <col min="4359" max="4359" width="12.57421875" style="0" customWidth="1"/>
    <col min="4360" max="4360" width="15.28125" style="0" customWidth="1"/>
    <col min="4361" max="4361" width="10.421875" style="0" customWidth="1"/>
    <col min="4362" max="4362" width="12.140625" style="0" bestFit="1" customWidth="1"/>
    <col min="4364" max="4364" width="22.57421875" style="0" bestFit="1" customWidth="1"/>
    <col min="4609" max="4609" width="3.28125" style="0" customWidth="1"/>
    <col min="4610" max="4610" width="56.140625" style="0" customWidth="1"/>
    <col min="4611" max="4611" width="16.421875" style="0" customWidth="1"/>
    <col min="4612" max="4612" width="18.8515625" style="0" customWidth="1"/>
    <col min="4613" max="4613" width="18.57421875" style="0" customWidth="1"/>
    <col min="4614" max="4614" width="20.8515625" style="0" customWidth="1"/>
    <col min="4615" max="4615" width="12.57421875" style="0" customWidth="1"/>
    <col min="4616" max="4616" width="15.28125" style="0" customWidth="1"/>
    <col min="4617" max="4617" width="10.421875" style="0" customWidth="1"/>
    <col min="4618" max="4618" width="12.140625" style="0" bestFit="1" customWidth="1"/>
    <col min="4620" max="4620" width="22.57421875" style="0" bestFit="1" customWidth="1"/>
    <col min="4865" max="4865" width="3.28125" style="0" customWidth="1"/>
    <col min="4866" max="4866" width="56.140625" style="0" customWidth="1"/>
    <col min="4867" max="4867" width="16.421875" style="0" customWidth="1"/>
    <col min="4868" max="4868" width="18.8515625" style="0" customWidth="1"/>
    <col min="4869" max="4869" width="18.57421875" style="0" customWidth="1"/>
    <col min="4870" max="4870" width="20.8515625" style="0" customWidth="1"/>
    <col min="4871" max="4871" width="12.57421875" style="0" customWidth="1"/>
    <col min="4872" max="4872" width="15.28125" style="0" customWidth="1"/>
    <col min="4873" max="4873" width="10.421875" style="0" customWidth="1"/>
    <col min="4874" max="4874" width="12.140625" style="0" bestFit="1" customWidth="1"/>
    <col min="4876" max="4876" width="22.57421875" style="0" bestFit="1" customWidth="1"/>
    <col min="5121" max="5121" width="3.28125" style="0" customWidth="1"/>
    <col min="5122" max="5122" width="56.140625" style="0" customWidth="1"/>
    <col min="5123" max="5123" width="16.421875" style="0" customWidth="1"/>
    <col min="5124" max="5124" width="18.8515625" style="0" customWidth="1"/>
    <col min="5125" max="5125" width="18.57421875" style="0" customWidth="1"/>
    <col min="5126" max="5126" width="20.8515625" style="0" customWidth="1"/>
    <col min="5127" max="5127" width="12.57421875" style="0" customWidth="1"/>
    <col min="5128" max="5128" width="15.28125" style="0" customWidth="1"/>
    <col min="5129" max="5129" width="10.421875" style="0" customWidth="1"/>
    <col min="5130" max="5130" width="12.140625" style="0" bestFit="1" customWidth="1"/>
    <col min="5132" max="5132" width="22.57421875" style="0" bestFit="1" customWidth="1"/>
    <col min="5377" max="5377" width="3.28125" style="0" customWidth="1"/>
    <col min="5378" max="5378" width="56.140625" style="0" customWidth="1"/>
    <col min="5379" max="5379" width="16.421875" style="0" customWidth="1"/>
    <col min="5380" max="5380" width="18.8515625" style="0" customWidth="1"/>
    <col min="5381" max="5381" width="18.57421875" style="0" customWidth="1"/>
    <col min="5382" max="5382" width="20.8515625" style="0" customWidth="1"/>
    <col min="5383" max="5383" width="12.57421875" style="0" customWidth="1"/>
    <col min="5384" max="5384" width="15.28125" style="0" customWidth="1"/>
    <col min="5385" max="5385" width="10.421875" style="0" customWidth="1"/>
    <col min="5386" max="5386" width="12.140625" style="0" bestFit="1" customWidth="1"/>
    <col min="5388" max="5388" width="22.57421875" style="0" bestFit="1" customWidth="1"/>
    <col min="5633" max="5633" width="3.28125" style="0" customWidth="1"/>
    <col min="5634" max="5634" width="56.140625" style="0" customWidth="1"/>
    <col min="5635" max="5635" width="16.421875" style="0" customWidth="1"/>
    <col min="5636" max="5636" width="18.8515625" style="0" customWidth="1"/>
    <col min="5637" max="5637" width="18.57421875" style="0" customWidth="1"/>
    <col min="5638" max="5638" width="20.8515625" style="0" customWidth="1"/>
    <col min="5639" max="5639" width="12.57421875" style="0" customWidth="1"/>
    <col min="5640" max="5640" width="15.28125" style="0" customWidth="1"/>
    <col min="5641" max="5641" width="10.421875" style="0" customWidth="1"/>
    <col min="5642" max="5642" width="12.140625" style="0" bestFit="1" customWidth="1"/>
    <col min="5644" max="5644" width="22.57421875" style="0" bestFit="1" customWidth="1"/>
    <col min="5889" max="5889" width="3.28125" style="0" customWidth="1"/>
    <col min="5890" max="5890" width="56.140625" style="0" customWidth="1"/>
    <col min="5891" max="5891" width="16.421875" style="0" customWidth="1"/>
    <col min="5892" max="5892" width="18.8515625" style="0" customWidth="1"/>
    <col min="5893" max="5893" width="18.57421875" style="0" customWidth="1"/>
    <col min="5894" max="5894" width="20.8515625" style="0" customWidth="1"/>
    <col min="5895" max="5895" width="12.57421875" style="0" customWidth="1"/>
    <col min="5896" max="5896" width="15.28125" style="0" customWidth="1"/>
    <col min="5897" max="5897" width="10.421875" style="0" customWidth="1"/>
    <col min="5898" max="5898" width="12.140625" style="0" bestFit="1" customWidth="1"/>
    <col min="5900" max="5900" width="22.57421875" style="0" bestFit="1" customWidth="1"/>
    <col min="6145" max="6145" width="3.28125" style="0" customWidth="1"/>
    <col min="6146" max="6146" width="56.140625" style="0" customWidth="1"/>
    <col min="6147" max="6147" width="16.421875" style="0" customWidth="1"/>
    <col min="6148" max="6148" width="18.8515625" style="0" customWidth="1"/>
    <col min="6149" max="6149" width="18.57421875" style="0" customWidth="1"/>
    <col min="6150" max="6150" width="20.8515625" style="0" customWidth="1"/>
    <col min="6151" max="6151" width="12.57421875" style="0" customWidth="1"/>
    <col min="6152" max="6152" width="15.28125" style="0" customWidth="1"/>
    <col min="6153" max="6153" width="10.421875" style="0" customWidth="1"/>
    <col min="6154" max="6154" width="12.140625" style="0" bestFit="1" customWidth="1"/>
    <col min="6156" max="6156" width="22.57421875" style="0" bestFit="1" customWidth="1"/>
    <col min="6401" max="6401" width="3.28125" style="0" customWidth="1"/>
    <col min="6402" max="6402" width="56.140625" style="0" customWidth="1"/>
    <col min="6403" max="6403" width="16.421875" style="0" customWidth="1"/>
    <col min="6404" max="6404" width="18.8515625" style="0" customWidth="1"/>
    <col min="6405" max="6405" width="18.57421875" style="0" customWidth="1"/>
    <col min="6406" max="6406" width="20.8515625" style="0" customWidth="1"/>
    <col min="6407" max="6407" width="12.57421875" style="0" customWidth="1"/>
    <col min="6408" max="6408" width="15.28125" style="0" customWidth="1"/>
    <col min="6409" max="6409" width="10.421875" style="0" customWidth="1"/>
    <col min="6410" max="6410" width="12.140625" style="0" bestFit="1" customWidth="1"/>
    <col min="6412" max="6412" width="22.57421875" style="0" bestFit="1" customWidth="1"/>
    <col min="6657" max="6657" width="3.28125" style="0" customWidth="1"/>
    <col min="6658" max="6658" width="56.140625" style="0" customWidth="1"/>
    <col min="6659" max="6659" width="16.421875" style="0" customWidth="1"/>
    <col min="6660" max="6660" width="18.8515625" style="0" customWidth="1"/>
    <col min="6661" max="6661" width="18.57421875" style="0" customWidth="1"/>
    <col min="6662" max="6662" width="20.8515625" style="0" customWidth="1"/>
    <col min="6663" max="6663" width="12.57421875" style="0" customWidth="1"/>
    <col min="6664" max="6664" width="15.28125" style="0" customWidth="1"/>
    <col min="6665" max="6665" width="10.421875" style="0" customWidth="1"/>
    <col min="6666" max="6666" width="12.140625" style="0" bestFit="1" customWidth="1"/>
    <col min="6668" max="6668" width="22.57421875" style="0" bestFit="1" customWidth="1"/>
    <col min="6913" max="6913" width="3.28125" style="0" customWidth="1"/>
    <col min="6914" max="6914" width="56.140625" style="0" customWidth="1"/>
    <col min="6915" max="6915" width="16.421875" style="0" customWidth="1"/>
    <col min="6916" max="6916" width="18.8515625" style="0" customWidth="1"/>
    <col min="6917" max="6917" width="18.57421875" style="0" customWidth="1"/>
    <col min="6918" max="6918" width="20.8515625" style="0" customWidth="1"/>
    <col min="6919" max="6919" width="12.57421875" style="0" customWidth="1"/>
    <col min="6920" max="6920" width="15.28125" style="0" customWidth="1"/>
    <col min="6921" max="6921" width="10.421875" style="0" customWidth="1"/>
    <col min="6922" max="6922" width="12.140625" style="0" bestFit="1" customWidth="1"/>
    <col min="6924" max="6924" width="22.57421875" style="0" bestFit="1" customWidth="1"/>
    <col min="7169" max="7169" width="3.28125" style="0" customWidth="1"/>
    <col min="7170" max="7170" width="56.140625" style="0" customWidth="1"/>
    <col min="7171" max="7171" width="16.421875" style="0" customWidth="1"/>
    <col min="7172" max="7172" width="18.8515625" style="0" customWidth="1"/>
    <col min="7173" max="7173" width="18.57421875" style="0" customWidth="1"/>
    <col min="7174" max="7174" width="20.8515625" style="0" customWidth="1"/>
    <col min="7175" max="7175" width="12.57421875" style="0" customWidth="1"/>
    <col min="7176" max="7176" width="15.28125" style="0" customWidth="1"/>
    <col min="7177" max="7177" width="10.421875" style="0" customWidth="1"/>
    <col min="7178" max="7178" width="12.140625" style="0" bestFit="1" customWidth="1"/>
    <col min="7180" max="7180" width="22.57421875" style="0" bestFit="1" customWidth="1"/>
    <col min="7425" max="7425" width="3.28125" style="0" customWidth="1"/>
    <col min="7426" max="7426" width="56.140625" style="0" customWidth="1"/>
    <col min="7427" max="7427" width="16.421875" style="0" customWidth="1"/>
    <col min="7428" max="7428" width="18.8515625" style="0" customWidth="1"/>
    <col min="7429" max="7429" width="18.57421875" style="0" customWidth="1"/>
    <col min="7430" max="7430" width="20.8515625" style="0" customWidth="1"/>
    <col min="7431" max="7431" width="12.57421875" style="0" customWidth="1"/>
    <col min="7432" max="7432" width="15.28125" style="0" customWidth="1"/>
    <col min="7433" max="7433" width="10.421875" style="0" customWidth="1"/>
    <col min="7434" max="7434" width="12.140625" style="0" bestFit="1" customWidth="1"/>
    <col min="7436" max="7436" width="22.57421875" style="0" bestFit="1" customWidth="1"/>
    <col min="7681" max="7681" width="3.28125" style="0" customWidth="1"/>
    <col min="7682" max="7682" width="56.140625" style="0" customWidth="1"/>
    <col min="7683" max="7683" width="16.421875" style="0" customWidth="1"/>
    <col min="7684" max="7684" width="18.8515625" style="0" customWidth="1"/>
    <col min="7685" max="7685" width="18.57421875" style="0" customWidth="1"/>
    <col min="7686" max="7686" width="20.8515625" style="0" customWidth="1"/>
    <col min="7687" max="7687" width="12.57421875" style="0" customWidth="1"/>
    <col min="7688" max="7688" width="15.28125" style="0" customWidth="1"/>
    <col min="7689" max="7689" width="10.421875" style="0" customWidth="1"/>
    <col min="7690" max="7690" width="12.140625" style="0" bestFit="1" customWidth="1"/>
    <col min="7692" max="7692" width="22.57421875" style="0" bestFit="1" customWidth="1"/>
    <col min="7937" max="7937" width="3.28125" style="0" customWidth="1"/>
    <col min="7938" max="7938" width="56.140625" style="0" customWidth="1"/>
    <col min="7939" max="7939" width="16.421875" style="0" customWidth="1"/>
    <col min="7940" max="7940" width="18.8515625" style="0" customWidth="1"/>
    <col min="7941" max="7941" width="18.57421875" style="0" customWidth="1"/>
    <col min="7942" max="7942" width="20.8515625" style="0" customWidth="1"/>
    <col min="7943" max="7943" width="12.57421875" style="0" customWidth="1"/>
    <col min="7944" max="7944" width="15.28125" style="0" customWidth="1"/>
    <col min="7945" max="7945" width="10.421875" style="0" customWidth="1"/>
    <col min="7946" max="7946" width="12.140625" style="0" bestFit="1" customWidth="1"/>
    <col min="7948" max="7948" width="22.57421875" style="0" bestFit="1" customWidth="1"/>
    <col min="8193" max="8193" width="3.28125" style="0" customWidth="1"/>
    <col min="8194" max="8194" width="56.140625" style="0" customWidth="1"/>
    <col min="8195" max="8195" width="16.421875" style="0" customWidth="1"/>
    <col min="8196" max="8196" width="18.8515625" style="0" customWidth="1"/>
    <col min="8197" max="8197" width="18.57421875" style="0" customWidth="1"/>
    <col min="8198" max="8198" width="20.8515625" style="0" customWidth="1"/>
    <col min="8199" max="8199" width="12.57421875" style="0" customWidth="1"/>
    <col min="8200" max="8200" width="15.28125" style="0" customWidth="1"/>
    <col min="8201" max="8201" width="10.421875" style="0" customWidth="1"/>
    <col min="8202" max="8202" width="12.140625" style="0" bestFit="1" customWidth="1"/>
    <col min="8204" max="8204" width="22.57421875" style="0" bestFit="1" customWidth="1"/>
    <col min="8449" max="8449" width="3.28125" style="0" customWidth="1"/>
    <col min="8450" max="8450" width="56.140625" style="0" customWidth="1"/>
    <col min="8451" max="8451" width="16.421875" style="0" customWidth="1"/>
    <col min="8452" max="8452" width="18.8515625" style="0" customWidth="1"/>
    <col min="8453" max="8453" width="18.57421875" style="0" customWidth="1"/>
    <col min="8454" max="8454" width="20.8515625" style="0" customWidth="1"/>
    <col min="8455" max="8455" width="12.57421875" style="0" customWidth="1"/>
    <col min="8456" max="8456" width="15.28125" style="0" customWidth="1"/>
    <col min="8457" max="8457" width="10.421875" style="0" customWidth="1"/>
    <col min="8458" max="8458" width="12.140625" style="0" bestFit="1" customWidth="1"/>
    <col min="8460" max="8460" width="22.57421875" style="0" bestFit="1" customWidth="1"/>
    <col min="8705" max="8705" width="3.28125" style="0" customWidth="1"/>
    <col min="8706" max="8706" width="56.140625" style="0" customWidth="1"/>
    <col min="8707" max="8707" width="16.421875" style="0" customWidth="1"/>
    <col min="8708" max="8708" width="18.8515625" style="0" customWidth="1"/>
    <col min="8709" max="8709" width="18.57421875" style="0" customWidth="1"/>
    <col min="8710" max="8710" width="20.8515625" style="0" customWidth="1"/>
    <col min="8711" max="8711" width="12.57421875" style="0" customWidth="1"/>
    <col min="8712" max="8712" width="15.28125" style="0" customWidth="1"/>
    <col min="8713" max="8713" width="10.421875" style="0" customWidth="1"/>
    <col min="8714" max="8714" width="12.140625" style="0" bestFit="1" customWidth="1"/>
    <col min="8716" max="8716" width="22.57421875" style="0" bestFit="1" customWidth="1"/>
    <col min="8961" max="8961" width="3.28125" style="0" customWidth="1"/>
    <col min="8962" max="8962" width="56.140625" style="0" customWidth="1"/>
    <col min="8963" max="8963" width="16.421875" style="0" customWidth="1"/>
    <col min="8964" max="8964" width="18.8515625" style="0" customWidth="1"/>
    <col min="8965" max="8965" width="18.57421875" style="0" customWidth="1"/>
    <col min="8966" max="8966" width="20.8515625" style="0" customWidth="1"/>
    <col min="8967" max="8967" width="12.57421875" style="0" customWidth="1"/>
    <col min="8968" max="8968" width="15.28125" style="0" customWidth="1"/>
    <col min="8969" max="8969" width="10.421875" style="0" customWidth="1"/>
    <col min="8970" max="8970" width="12.140625" style="0" bestFit="1" customWidth="1"/>
    <col min="8972" max="8972" width="22.57421875" style="0" bestFit="1" customWidth="1"/>
    <col min="9217" max="9217" width="3.28125" style="0" customWidth="1"/>
    <col min="9218" max="9218" width="56.140625" style="0" customWidth="1"/>
    <col min="9219" max="9219" width="16.421875" style="0" customWidth="1"/>
    <col min="9220" max="9220" width="18.8515625" style="0" customWidth="1"/>
    <col min="9221" max="9221" width="18.57421875" style="0" customWidth="1"/>
    <col min="9222" max="9222" width="20.8515625" style="0" customWidth="1"/>
    <col min="9223" max="9223" width="12.57421875" style="0" customWidth="1"/>
    <col min="9224" max="9224" width="15.28125" style="0" customWidth="1"/>
    <col min="9225" max="9225" width="10.421875" style="0" customWidth="1"/>
    <col min="9226" max="9226" width="12.140625" style="0" bestFit="1" customWidth="1"/>
    <col min="9228" max="9228" width="22.57421875" style="0" bestFit="1" customWidth="1"/>
    <col min="9473" max="9473" width="3.28125" style="0" customWidth="1"/>
    <col min="9474" max="9474" width="56.140625" style="0" customWidth="1"/>
    <col min="9475" max="9475" width="16.421875" style="0" customWidth="1"/>
    <col min="9476" max="9476" width="18.8515625" style="0" customWidth="1"/>
    <col min="9477" max="9477" width="18.57421875" style="0" customWidth="1"/>
    <col min="9478" max="9478" width="20.8515625" style="0" customWidth="1"/>
    <col min="9479" max="9479" width="12.57421875" style="0" customWidth="1"/>
    <col min="9480" max="9480" width="15.28125" style="0" customWidth="1"/>
    <col min="9481" max="9481" width="10.421875" style="0" customWidth="1"/>
    <col min="9482" max="9482" width="12.140625" style="0" bestFit="1" customWidth="1"/>
    <col min="9484" max="9484" width="22.57421875" style="0" bestFit="1" customWidth="1"/>
    <col min="9729" max="9729" width="3.28125" style="0" customWidth="1"/>
    <col min="9730" max="9730" width="56.140625" style="0" customWidth="1"/>
    <col min="9731" max="9731" width="16.421875" style="0" customWidth="1"/>
    <col min="9732" max="9732" width="18.8515625" style="0" customWidth="1"/>
    <col min="9733" max="9733" width="18.57421875" style="0" customWidth="1"/>
    <col min="9734" max="9734" width="20.8515625" style="0" customWidth="1"/>
    <col min="9735" max="9735" width="12.57421875" style="0" customWidth="1"/>
    <col min="9736" max="9736" width="15.28125" style="0" customWidth="1"/>
    <col min="9737" max="9737" width="10.421875" style="0" customWidth="1"/>
    <col min="9738" max="9738" width="12.140625" style="0" bestFit="1" customWidth="1"/>
    <col min="9740" max="9740" width="22.57421875" style="0" bestFit="1" customWidth="1"/>
    <col min="9985" max="9985" width="3.28125" style="0" customWidth="1"/>
    <col min="9986" max="9986" width="56.140625" style="0" customWidth="1"/>
    <col min="9987" max="9987" width="16.421875" style="0" customWidth="1"/>
    <col min="9988" max="9988" width="18.8515625" style="0" customWidth="1"/>
    <col min="9989" max="9989" width="18.57421875" style="0" customWidth="1"/>
    <col min="9990" max="9990" width="20.8515625" style="0" customWidth="1"/>
    <col min="9991" max="9991" width="12.57421875" style="0" customWidth="1"/>
    <col min="9992" max="9992" width="15.28125" style="0" customWidth="1"/>
    <col min="9993" max="9993" width="10.421875" style="0" customWidth="1"/>
    <col min="9994" max="9994" width="12.140625" style="0" bestFit="1" customWidth="1"/>
    <col min="9996" max="9996" width="22.57421875" style="0" bestFit="1" customWidth="1"/>
    <col min="10241" max="10241" width="3.28125" style="0" customWidth="1"/>
    <col min="10242" max="10242" width="56.140625" style="0" customWidth="1"/>
    <col min="10243" max="10243" width="16.421875" style="0" customWidth="1"/>
    <col min="10244" max="10244" width="18.8515625" style="0" customWidth="1"/>
    <col min="10245" max="10245" width="18.57421875" style="0" customWidth="1"/>
    <col min="10246" max="10246" width="20.8515625" style="0" customWidth="1"/>
    <col min="10247" max="10247" width="12.57421875" style="0" customWidth="1"/>
    <col min="10248" max="10248" width="15.28125" style="0" customWidth="1"/>
    <col min="10249" max="10249" width="10.421875" style="0" customWidth="1"/>
    <col min="10250" max="10250" width="12.140625" style="0" bestFit="1" customWidth="1"/>
    <col min="10252" max="10252" width="22.57421875" style="0" bestFit="1" customWidth="1"/>
    <col min="10497" max="10497" width="3.28125" style="0" customWidth="1"/>
    <col min="10498" max="10498" width="56.140625" style="0" customWidth="1"/>
    <col min="10499" max="10499" width="16.421875" style="0" customWidth="1"/>
    <col min="10500" max="10500" width="18.8515625" style="0" customWidth="1"/>
    <col min="10501" max="10501" width="18.57421875" style="0" customWidth="1"/>
    <col min="10502" max="10502" width="20.8515625" style="0" customWidth="1"/>
    <col min="10503" max="10503" width="12.57421875" style="0" customWidth="1"/>
    <col min="10504" max="10504" width="15.28125" style="0" customWidth="1"/>
    <col min="10505" max="10505" width="10.421875" style="0" customWidth="1"/>
    <col min="10506" max="10506" width="12.140625" style="0" bestFit="1" customWidth="1"/>
    <col min="10508" max="10508" width="22.57421875" style="0" bestFit="1" customWidth="1"/>
    <col min="10753" max="10753" width="3.28125" style="0" customWidth="1"/>
    <col min="10754" max="10754" width="56.140625" style="0" customWidth="1"/>
    <col min="10755" max="10755" width="16.421875" style="0" customWidth="1"/>
    <col min="10756" max="10756" width="18.8515625" style="0" customWidth="1"/>
    <col min="10757" max="10757" width="18.57421875" style="0" customWidth="1"/>
    <col min="10758" max="10758" width="20.8515625" style="0" customWidth="1"/>
    <col min="10759" max="10759" width="12.57421875" style="0" customWidth="1"/>
    <col min="10760" max="10760" width="15.28125" style="0" customWidth="1"/>
    <col min="10761" max="10761" width="10.421875" style="0" customWidth="1"/>
    <col min="10762" max="10762" width="12.140625" style="0" bestFit="1" customWidth="1"/>
    <col min="10764" max="10764" width="22.57421875" style="0" bestFit="1" customWidth="1"/>
    <col min="11009" max="11009" width="3.28125" style="0" customWidth="1"/>
    <col min="11010" max="11010" width="56.140625" style="0" customWidth="1"/>
    <col min="11011" max="11011" width="16.421875" style="0" customWidth="1"/>
    <col min="11012" max="11012" width="18.8515625" style="0" customWidth="1"/>
    <col min="11013" max="11013" width="18.57421875" style="0" customWidth="1"/>
    <col min="11014" max="11014" width="20.8515625" style="0" customWidth="1"/>
    <col min="11015" max="11015" width="12.57421875" style="0" customWidth="1"/>
    <col min="11016" max="11016" width="15.28125" style="0" customWidth="1"/>
    <col min="11017" max="11017" width="10.421875" style="0" customWidth="1"/>
    <col min="11018" max="11018" width="12.140625" style="0" bestFit="1" customWidth="1"/>
    <col min="11020" max="11020" width="22.57421875" style="0" bestFit="1" customWidth="1"/>
    <col min="11265" max="11265" width="3.28125" style="0" customWidth="1"/>
    <col min="11266" max="11266" width="56.140625" style="0" customWidth="1"/>
    <col min="11267" max="11267" width="16.421875" style="0" customWidth="1"/>
    <col min="11268" max="11268" width="18.8515625" style="0" customWidth="1"/>
    <col min="11269" max="11269" width="18.57421875" style="0" customWidth="1"/>
    <col min="11270" max="11270" width="20.8515625" style="0" customWidth="1"/>
    <col min="11271" max="11271" width="12.57421875" style="0" customWidth="1"/>
    <col min="11272" max="11272" width="15.28125" style="0" customWidth="1"/>
    <col min="11273" max="11273" width="10.421875" style="0" customWidth="1"/>
    <col min="11274" max="11274" width="12.140625" style="0" bestFit="1" customWidth="1"/>
    <col min="11276" max="11276" width="22.57421875" style="0" bestFit="1" customWidth="1"/>
    <col min="11521" max="11521" width="3.28125" style="0" customWidth="1"/>
    <col min="11522" max="11522" width="56.140625" style="0" customWidth="1"/>
    <col min="11523" max="11523" width="16.421875" style="0" customWidth="1"/>
    <col min="11524" max="11524" width="18.8515625" style="0" customWidth="1"/>
    <col min="11525" max="11525" width="18.57421875" style="0" customWidth="1"/>
    <col min="11526" max="11526" width="20.8515625" style="0" customWidth="1"/>
    <col min="11527" max="11527" width="12.57421875" style="0" customWidth="1"/>
    <col min="11528" max="11528" width="15.28125" style="0" customWidth="1"/>
    <col min="11529" max="11529" width="10.421875" style="0" customWidth="1"/>
    <col min="11530" max="11530" width="12.140625" style="0" bestFit="1" customWidth="1"/>
    <col min="11532" max="11532" width="22.57421875" style="0" bestFit="1" customWidth="1"/>
    <col min="11777" max="11777" width="3.28125" style="0" customWidth="1"/>
    <col min="11778" max="11778" width="56.140625" style="0" customWidth="1"/>
    <col min="11779" max="11779" width="16.421875" style="0" customWidth="1"/>
    <col min="11780" max="11780" width="18.8515625" style="0" customWidth="1"/>
    <col min="11781" max="11781" width="18.57421875" style="0" customWidth="1"/>
    <col min="11782" max="11782" width="20.8515625" style="0" customWidth="1"/>
    <col min="11783" max="11783" width="12.57421875" style="0" customWidth="1"/>
    <col min="11784" max="11784" width="15.28125" style="0" customWidth="1"/>
    <col min="11785" max="11785" width="10.421875" style="0" customWidth="1"/>
    <col min="11786" max="11786" width="12.140625" style="0" bestFit="1" customWidth="1"/>
    <col min="11788" max="11788" width="22.57421875" style="0" bestFit="1" customWidth="1"/>
    <col min="12033" max="12033" width="3.28125" style="0" customWidth="1"/>
    <col min="12034" max="12034" width="56.140625" style="0" customWidth="1"/>
    <col min="12035" max="12035" width="16.421875" style="0" customWidth="1"/>
    <col min="12036" max="12036" width="18.8515625" style="0" customWidth="1"/>
    <col min="12037" max="12037" width="18.57421875" style="0" customWidth="1"/>
    <col min="12038" max="12038" width="20.8515625" style="0" customWidth="1"/>
    <col min="12039" max="12039" width="12.57421875" style="0" customWidth="1"/>
    <col min="12040" max="12040" width="15.28125" style="0" customWidth="1"/>
    <col min="12041" max="12041" width="10.421875" style="0" customWidth="1"/>
    <col min="12042" max="12042" width="12.140625" style="0" bestFit="1" customWidth="1"/>
    <col min="12044" max="12044" width="22.57421875" style="0" bestFit="1" customWidth="1"/>
    <col min="12289" max="12289" width="3.28125" style="0" customWidth="1"/>
    <col min="12290" max="12290" width="56.140625" style="0" customWidth="1"/>
    <col min="12291" max="12291" width="16.421875" style="0" customWidth="1"/>
    <col min="12292" max="12292" width="18.8515625" style="0" customWidth="1"/>
    <col min="12293" max="12293" width="18.57421875" style="0" customWidth="1"/>
    <col min="12294" max="12294" width="20.8515625" style="0" customWidth="1"/>
    <col min="12295" max="12295" width="12.57421875" style="0" customWidth="1"/>
    <col min="12296" max="12296" width="15.28125" style="0" customWidth="1"/>
    <col min="12297" max="12297" width="10.421875" style="0" customWidth="1"/>
    <col min="12298" max="12298" width="12.140625" style="0" bestFit="1" customWidth="1"/>
    <col min="12300" max="12300" width="22.57421875" style="0" bestFit="1" customWidth="1"/>
    <col min="12545" max="12545" width="3.28125" style="0" customWidth="1"/>
    <col min="12546" max="12546" width="56.140625" style="0" customWidth="1"/>
    <col min="12547" max="12547" width="16.421875" style="0" customWidth="1"/>
    <col min="12548" max="12548" width="18.8515625" style="0" customWidth="1"/>
    <col min="12549" max="12549" width="18.57421875" style="0" customWidth="1"/>
    <col min="12550" max="12550" width="20.8515625" style="0" customWidth="1"/>
    <col min="12551" max="12551" width="12.57421875" style="0" customWidth="1"/>
    <col min="12552" max="12552" width="15.28125" style="0" customWidth="1"/>
    <col min="12553" max="12553" width="10.421875" style="0" customWidth="1"/>
    <col min="12554" max="12554" width="12.140625" style="0" bestFit="1" customWidth="1"/>
    <col min="12556" max="12556" width="22.57421875" style="0" bestFit="1" customWidth="1"/>
    <col min="12801" max="12801" width="3.28125" style="0" customWidth="1"/>
    <col min="12802" max="12802" width="56.140625" style="0" customWidth="1"/>
    <col min="12803" max="12803" width="16.421875" style="0" customWidth="1"/>
    <col min="12804" max="12804" width="18.8515625" style="0" customWidth="1"/>
    <col min="12805" max="12805" width="18.57421875" style="0" customWidth="1"/>
    <col min="12806" max="12806" width="20.8515625" style="0" customWidth="1"/>
    <col min="12807" max="12807" width="12.57421875" style="0" customWidth="1"/>
    <col min="12808" max="12808" width="15.28125" style="0" customWidth="1"/>
    <col min="12809" max="12809" width="10.421875" style="0" customWidth="1"/>
    <col min="12810" max="12810" width="12.140625" style="0" bestFit="1" customWidth="1"/>
    <col min="12812" max="12812" width="22.57421875" style="0" bestFit="1" customWidth="1"/>
    <col min="13057" max="13057" width="3.28125" style="0" customWidth="1"/>
    <col min="13058" max="13058" width="56.140625" style="0" customWidth="1"/>
    <col min="13059" max="13059" width="16.421875" style="0" customWidth="1"/>
    <col min="13060" max="13060" width="18.8515625" style="0" customWidth="1"/>
    <col min="13061" max="13061" width="18.57421875" style="0" customWidth="1"/>
    <col min="13062" max="13062" width="20.8515625" style="0" customWidth="1"/>
    <col min="13063" max="13063" width="12.57421875" style="0" customWidth="1"/>
    <col min="13064" max="13064" width="15.28125" style="0" customWidth="1"/>
    <col min="13065" max="13065" width="10.421875" style="0" customWidth="1"/>
    <col min="13066" max="13066" width="12.140625" style="0" bestFit="1" customWidth="1"/>
    <col min="13068" max="13068" width="22.57421875" style="0" bestFit="1" customWidth="1"/>
    <col min="13313" max="13313" width="3.28125" style="0" customWidth="1"/>
    <col min="13314" max="13314" width="56.140625" style="0" customWidth="1"/>
    <col min="13315" max="13315" width="16.421875" style="0" customWidth="1"/>
    <col min="13316" max="13316" width="18.8515625" style="0" customWidth="1"/>
    <col min="13317" max="13317" width="18.57421875" style="0" customWidth="1"/>
    <col min="13318" max="13318" width="20.8515625" style="0" customWidth="1"/>
    <col min="13319" max="13319" width="12.57421875" style="0" customWidth="1"/>
    <col min="13320" max="13320" width="15.28125" style="0" customWidth="1"/>
    <col min="13321" max="13321" width="10.421875" style="0" customWidth="1"/>
    <col min="13322" max="13322" width="12.140625" style="0" bestFit="1" customWidth="1"/>
    <col min="13324" max="13324" width="22.57421875" style="0" bestFit="1" customWidth="1"/>
    <col min="13569" max="13569" width="3.28125" style="0" customWidth="1"/>
    <col min="13570" max="13570" width="56.140625" style="0" customWidth="1"/>
    <col min="13571" max="13571" width="16.421875" style="0" customWidth="1"/>
    <col min="13572" max="13572" width="18.8515625" style="0" customWidth="1"/>
    <col min="13573" max="13573" width="18.57421875" style="0" customWidth="1"/>
    <col min="13574" max="13574" width="20.8515625" style="0" customWidth="1"/>
    <col min="13575" max="13575" width="12.57421875" style="0" customWidth="1"/>
    <col min="13576" max="13576" width="15.28125" style="0" customWidth="1"/>
    <col min="13577" max="13577" width="10.421875" style="0" customWidth="1"/>
    <col min="13578" max="13578" width="12.140625" style="0" bestFit="1" customWidth="1"/>
    <col min="13580" max="13580" width="22.57421875" style="0" bestFit="1" customWidth="1"/>
    <col min="13825" max="13825" width="3.28125" style="0" customWidth="1"/>
    <col min="13826" max="13826" width="56.140625" style="0" customWidth="1"/>
    <col min="13827" max="13827" width="16.421875" style="0" customWidth="1"/>
    <col min="13828" max="13828" width="18.8515625" style="0" customWidth="1"/>
    <col min="13829" max="13829" width="18.57421875" style="0" customWidth="1"/>
    <col min="13830" max="13830" width="20.8515625" style="0" customWidth="1"/>
    <col min="13831" max="13831" width="12.57421875" style="0" customWidth="1"/>
    <col min="13832" max="13832" width="15.28125" style="0" customWidth="1"/>
    <col min="13833" max="13833" width="10.421875" style="0" customWidth="1"/>
    <col min="13834" max="13834" width="12.140625" style="0" bestFit="1" customWidth="1"/>
    <col min="13836" max="13836" width="22.57421875" style="0" bestFit="1" customWidth="1"/>
    <col min="14081" max="14081" width="3.28125" style="0" customWidth="1"/>
    <col min="14082" max="14082" width="56.140625" style="0" customWidth="1"/>
    <col min="14083" max="14083" width="16.421875" style="0" customWidth="1"/>
    <col min="14084" max="14084" width="18.8515625" style="0" customWidth="1"/>
    <col min="14085" max="14085" width="18.57421875" style="0" customWidth="1"/>
    <col min="14086" max="14086" width="20.8515625" style="0" customWidth="1"/>
    <col min="14087" max="14087" width="12.57421875" style="0" customWidth="1"/>
    <col min="14088" max="14088" width="15.28125" style="0" customWidth="1"/>
    <col min="14089" max="14089" width="10.421875" style="0" customWidth="1"/>
    <col min="14090" max="14090" width="12.140625" style="0" bestFit="1" customWidth="1"/>
    <col min="14092" max="14092" width="22.57421875" style="0" bestFit="1" customWidth="1"/>
    <col min="14337" max="14337" width="3.28125" style="0" customWidth="1"/>
    <col min="14338" max="14338" width="56.140625" style="0" customWidth="1"/>
    <col min="14339" max="14339" width="16.421875" style="0" customWidth="1"/>
    <col min="14340" max="14340" width="18.8515625" style="0" customWidth="1"/>
    <col min="14341" max="14341" width="18.57421875" style="0" customWidth="1"/>
    <col min="14342" max="14342" width="20.8515625" style="0" customWidth="1"/>
    <col min="14343" max="14343" width="12.57421875" style="0" customWidth="1"/>
    <col min="14344" max="14344" width="15.28125" style="0" customWidth="1"/>
    <col min="14345" max="14345" width="10.421875" style="0" customWidth="1"/>
    <col min="14346" max="14346" width="12.140625" style="0" bestFit="1" customWidth="1"/>
    <col min="14348" max="14348" width="22.57421875" style="0" bestFit="1" customWidth="1"/>
    <col min="14593" max="14593" width="3.28125" style="0" customWidth="1"/>
    <col min="14594" max="14594" width="56.140625" style="0" customWidth="1"/>
    <col min="14595" max="14595" width="16.421875" style="0" customWidth="1"/>
    <col min="14596" max="14596" width="18.8515625" style="0" customWidth="1"/>
    <col min="14597" max="14597" width="18.57421875" style="0" customWidth="1"/>
    <col min="14598" max="14598" width="20.8515625" style="0" customWidth="1"/>
    <col min="14599" max="14599" width="12.57421875" style="0" customWidth="1"/>
    <col min="14600" max="14600" width="15.28125" style="0" customWidth="1"/>
    <col min="14601" max="14601" width="10.421875" style="0" customWidth="1"/>
    <col min="14602" max="14602" width="12.140625" style="0" bestFit="1" customWidth="1"/>
    <col min="14604" max="14604" width="22.57421875" style="0" bestFit="1" customWidth="1"/>
    <col min="14849" max="14849" width="3.28125" style="0" customWidth="1"/>
    <col min="14850" max="14850" width="56.140625" style="0" customWidth="1"/>
    <col min="14851" max="14851" width="16.421875" style="0" customWidth="1"/>
    <col min="14852" max="14852" width="18.8515625" style="0" customWidth="1"/>
    <col min="14853" max="14853" width="18.57421875" style="0" customWidth="1"/>
    <col min="14854" max="14854" width="20.8515625" style="0" customWidth="1"/>
    <col min="14855" max="14855" width="12.57421875" style="0" customWidth="1"/>
    <col min="14856" max="14856" width="15.28125" style="0" customWidth="1"/>
    <col min="14857" max="14857" width="10.421875" style="0" customWidth="1"/>
    <col min="14858" max="14858" width="12.140625" style="0" bestFit="1" customWidth="1"/>
    <col min="14860" max="14860" width="22.57421875" style="0" bestFit="1" customWidth="1"/>
    <col min="15105" max="15105" width="3.28125" style="0" customWidth="1"/>
    <col min="15106" max="15106" width="56.140625" style="0" customWidth="1"/>
    <col min="15107" max="15107" width="16.421875" style="0" customWidth="1"/>
    <col min="15108" max="15108" width="18.8515625" style="0" customWidth="1"/>
    <col min="15109" max="15109" width="18.57421875" style="0" customWidth="1"/>
    <col min="15110" max="15110" width="20.8515625" style="0" customWidth="1"/>
    <col min="15111" max="15111" width="12.57421875" style="0" customWidth="1"/>
    <col min="15112" max="15112" width="15.28125" style="0" customWidth="1"/>
    <col min="15113" max="15113" width="10.421875" style="0" customWidth="1"/>
    <col min="15114" max="15114" width="12.140625" style="0" bestFit="1" customWidth="1"/>
    <col min="15116" max="15116" width="22.57421875" style="0" bestFit="1" customWidth="1"/>
    <col min="15361" max="15361" width="3.28125" style="0" customWidth="1"/>
    <col min="15362" max="15362" width="56.140625" style="0" customWidth="1"/>
    <col min="15363" max="15363" width="16.421875" style="0" customWidth="1"/>
    <col min="15364" max="15364" width="18.8515625" style="0" customWidth="1"/>
    <col min="15365" max="15365" width="18.57421875" style="0" customWidth="1"/>
    <col min="15366" max="15366" width="20.8515625" style="0" customWidth="1"/>
    <col min="15367" max="15367" width="12.57421875" style="0" customWidth="1"/>
    <col min="15368" max="15368" width="15.28125" style="0" customWidth="1"/>
    <col min="15369" max="15369" width="10.421875" style="0" customWidth="1"/>
    <col min="15370" max="15370" width="12.140625" style="0" bestFit="1" customWidth="1"/>
    <col min="15372" max="15372" width="22.57421875" style="0" bestFit="1" customWidth="1"/>
    <col min="15617" max="15617" width="3.28125" style="0" customWidth="1"/>
    <col min="15618" max="15618" width="56.140625" style="0" customWidth="1"/>
    <col min="15619" max="15619" width="16.421875" style="0" customWidth="1"/>
    <col min="15620" max="15620" width="18.8515625" style="0" customWidth="1"/>
    <col min="15621" max="15621" width="18.57421875" style="0" customWidth="1"/>
    <col min="15622" max="15622" width="20.8515625" style="0" customWidth="1"/>
    <col min="15623" max="15623" width="12.57421875" style="0" customWidth="1"/>
    <col min="15624" max="15624" width="15.28125" style="0" customWidth="1"/>
    <col min="15625" max="15625" width="10.421875" style="0" customWidth="1"/>
    <col min="15626" max="15626" width="12.140625" style="0" bestFit="1" customWidth="1"/>
    <col min="15628" max="15628" width="22.57421875" style="0" bestFit="1" customWidth="1"/>
    <col min="15873" max="15873" width="3.28125" style="0" customWidth="1"/>
    <col min="15874" max="15874" width="56.140625" style="0" customWidth="1"/>
    <col min="15875" max="15875" width="16.421875" style="0" customWidth="1"/>
    <col min="15876" max="15876" width="18.8515625" style="0" customWidth="1"/>
    <col min="15877" max="15877" width="18.57421875" style="0" customWidth="1"/>
    <col min="15878" max="15878" width="20.8515625" style="0" customWidth="1"/>
    <col min="15879" max="15879" width="12.57421875" style="0" customWidth="1"/>
    <col min="15880" max="15880" width="15.28125" style="0" customWidth="1"/>
    <col min="15881" max="15881" width="10.421875" style="0" customWidth="1"/>
    <col min="15882" max="15882" width="12.140625" style="0" bestFit="1" customWidth="1"/>
    <col min="15884" max="15884" width="22.57421875" style="0" bestFit="1" customWidth="1"/>
    <col min="16129" max="16129" width="3.28125" style="0" customWidth="1"/>
    <col min="16130" max="16130" width="56.140625" style="0" customWidth="1"/>
    <col min="16131" max="16131" width="16.421875" style="0" customWidth="1"/>
    <col min="16132" max="16132" width="18.8515625" style="0" customWidth="1"/>
    <col min="16133" max="16133" width="18.57421875" style="0" customWidth="1"/>
    <col min="16134" max="16134" width="20.8515625" style="0" customWidth="1"/>
    <col min="16135" max="16135" width="12.57421875" style="0" customWidth="1"/>
    <col min="16136" max="16136" width="15.28125" style="0" customWidth="1"/>
    <col min="16137" max="16137" width="10.421875" style="0" customWidth="1"/>
    <col min="16138" max="16138" width="12.140625" style="0" bestFit="1" customWidth="1"/>
    <col min="16140" max="16140" width="22.57421875" style="0" bestFit="1" customWidth="1"/>
  </cols>
  <sheetData>
    <row r="1" spans="1:10" ht="15.95" customHeight="1">
      <c r="A1" s="240"/>
      <c r="B1" s="659" t="s">
        <v>736</v>
      </c>
      <c r="C1" s="659"/>
      <c r="D1" s="659"/>
      <c r="E1" s="659"/>
      <c r="F1" s="659"/>
      <c r="G1" s="659"/>
      <c r="H1" s="240"/>
      <c r="I1" s="240"/>
      <c r="J1" s="240"/>
    </row>
    <row r="2" spans="1:10" ht="12.95" customHeight="1">
      <c r="A2" s="240"/>
      <c r="B2" s="241"/>
      <c r="C2" s="240"/>
      <c r="D2" s="240"/>
      <c r="E2" s="240"/>
      <c r="F2" s="240"/>
      <c r="G2" s="240"/>
      <c r="H2" s="240"/>
      <c r="I2" s="240"/>
      <c r="J2" s="240"/>
    </row>
    <row r="3" spans="1:10" ht="12.95" customHeight="1" thickBot="1">
      <c r="A3" s="202"/>
      <c r="B3" s="242" t="s">
        <v>12</v>
      </c>
      <c r="C3" s="240"/>
      <c r="D3" s="240"/>
      <c r="E3" s="240"/>
      <c r="F3" s="240"/>
      <c r="G3" s="240"/>
      <c r="H3" s="240"/>
      <c r="I3" s="240"/>
      <c r="J3" s="240"/>
    </row>
    <row r="4" spans="1:10" ht="30.75" customHeight="1">
      <c r="A4" s="240"/>
      <c r="B4" s="243" t="s">
        <v>13</v>
      </c>
      <c r="C4" s="244" t="s">
        <v>14</v>
      </c>
      <c r="D4" s="245" t="s">
        <v>737</v>
      </c>
      <c r="E4" s="245" t="s">
        <v>16</v>
      </c>
      <c r="F4" s="245" t="s">
        <v>17</v>
      </c>
      <c r="G4" s="245" t="s">
        <v>18</v>
      </c>
      <c r="H4" s="245" t="s">
        <v>19</v>
      </c>
      <c r="I4" s="246" t="s">
        <v>20</v>
      </c>
      <c r="J4" s="247" t="s">
        <v>21</v>
      </c>
    </row>
    <row r="5" spans="1:10" ht="12.95" customHeight="1">
      <c r="A5" s="240"/>
      <c r="B5" s="136" t="s">
        <v>22</v>
      </c>
      <c r="C5" s="133"/>
      <c r="D5" s="133"/>
      <c r="E5" s="133"/>
      <c r="F5" s="133"/>
      <c r="G5" s="133"/>
      <c r="H5" s="248"/>
      <c r="I5" s="249"/>
      <c r="J5" s="240"/>
    </row>
    <row r="6" spans="1:10" ht="12.95" customHeight="1">
      <c r="A6" s="240"/>
      <c r="B6" s="136" t="s">
        <v>23</v>
      </c>
      <c r="C6" s="133"/>
      <c r="D6" s="133"/>
      <c r="E6" s="133"/>
      <c r="F6" s="240"/>
      <c r="G6" s="248"/>
      <c r="H6" s="248"/>
      <c r="I6" s="249"/>
      <c r="J6" s="240"/>
    </row>
    <row r="7" spans="1:10" ht="12.95" customHeight="1">
      <c r="A7" s="250"/>
      <c r="B7" s="137" t="s">
        <v>25</v>
      </c>
      <c r="C7" s="133" t="s">
        <v>26</v>
      </c>
      <c r="D7" s="133" t="s">
        <v>27</v>
      </c>
      <c r="E7" s="251">
        <v>9622504</v>
      </c>
      <c r="F7" s="252">
        <v>252638.84</v>
      </c>
      <c r="G7" s="253">
        <v>0.0807</v>
      </c>
      <c r="H7" s="254"/>
      <c r="I7" s="255"/>
      <c r="J7" s="240"/>
    </row>
    <row r="8" spans="1:10" ht="12.95" customHeight="1">
      <c r="A8" s="250"/>
      <c r="B8" s="137" t="s">
        <v>29</v>
      </c>
      <c r="C8" s="133" t="s">
        <v>30</v>
      </c>
      <c r="D8" s="133" t="s">
        <v>31</v>
      </c>
      <c r="E8" s="251">
        <v>60698959</v>
      </c>
      <c r="F8" s="252">
        <v>232780.51</v>
      </c>
      <c r="G8" s="253">
        <v>0.0744</v>
      </c>
      <c r="H8" s="254"/>
      <c r="I8" s="255"/>
      <c r="J8" s="240"/>
    </row>
    <row r="9" spans="1:10" ht="12.95" customHeight="1">
      <c r="A9" s="250"/>
      <c r="B9" s="137" t="s">
        <v>33</v>
      </c>
      <c r="C9" s="133" t="s">
        <v>34</v>
      </c>
      <c r="D9" s="133" t="s">
        <v>27</v>
      </c>
      <c r="E9" s="251">
        <v>3608668</v>
      </c>
      <c r="F9" s="252">
        <v>213636.75</v>
      </c>
      <c r="G9" s="253">
        <v>0.0683</v>
      </c>
      <c r="H9" s="254"/>
      <c r="I9" s="255"/>
      <c r="J9" s="240"/>
    </row>
    <row r="10" spans="1:10" ht="12.95" customHeight="1">
      <c r="A10" s="250"/>
      <c r="B10" s="137" t="s">
        <v>36</v>
      </c>
      <c r="C10" s="133" t="s">
        <v>37</v>
      </c>
      <c r="D10" s="133" t="s">
        <v>38</v>
      </c>
      <c r="E10" s="251">
        <v>21705898</v>
      </c>
      <c r="F10" s="252">
        <v>190414.99</v>
      </c>
      <c r="G10" s="253">
        <v>0.0609</v>
      </c>
      <c r="H10" s="254"/>
      <c r="I10" s="255"/>
      <c r="J10" s="240"/>
    </row>
    <row r="11" spans="1:10" ht="12.95" customHeight="1">
      <c r="A11" s="250"/>
      <c r="B11" s="137" t="s">
        <v>40</v>
      </c>
      <c r="C11" s="133" t="s">
        <v>41</v>
      </c>
      <c r="D11" s="133" t="s">
        <v>38</v>
      </c>
      <c r="E11" s="251">
        <v>19524011</v>
      </c>
      <c r="F11" s="252">
        <v>167613.63</v>
      </c>
      <c r="G11" s="253">
        <v>0.0536</v>
      </c>
      <c r="H11" s="254"/>
      <c r="I11" s="255"/>
      <c r="J11" s="240"/>
    </row>
    <row r="12" spans="1:10" ht="12.95" customHeight="1">
      <c r="A12" s="250"/>
      <c r="B12" s="137" t="s">
        <v>43</v>
      </c>
      <c r="C12" s="133" t="s">
        <v>44</v>
      </c>
      <c r="D12" s="133" t="s">
        <v>45</v>
      </c>
      <c r="E12" s="251">
        <v>14849083</v>
      </c>
      <c r="F12" s="252">
        <v>161149.67</v>
      </c>
      <c r="G12" s="253">
        <v>0.0515</v>
      </c>
      <c r="H12" s="254"/>
      <c r="I12" s="255"/>
      <c r="J12" s="240"/>
    </row>
    <row r="13" spans="1:10" ht="12.95" customHeight="1">
      <c r="A13" s="250"/>
      <c r="B13" s="137" t="s">
        <v>47</v>
      </c>
      <c r="C13" s="133" t="s">
        <v>48</v>
      </c>
      <c r="D13" s="133" t="s">
        <v>49</v>
      </c>
      <c r="E13" s="251">
        <v>68459428</v>
      </c>
      <c r="F13" s="252">
        <v>146263.57</v>
      </c>
      <c r="G13" s="253">
        <v>0.0467</v>
      </c>
      <c r="H13" s="254"/>
      <c r="I13" s="255"/>
      <c r="J13" s="240"/>
    </row>
    <row r="14" spans="1:10" ht="12.95" customHeight="1">
      <c r="A14" s="250"/>
      <c r="B14" s="137" t="s">
        <v>51</v>
      </c>
      <c r="C14" s="133" t="s">
        <v>52</v>
      </c>
      <c r="D14" s="133" t="s">
        <v>53</v>
      </c>
      <c r="E14" s="251">
        <v>63775637</v>
      </c>
      <c r="F14" s="252">
        <v>143941.61</v>
      </c>
      <c r="G14" s="253">
        <v>0.046</v>
      </c>
      <c r="H14" s="254"/>
      <c r="I14" s="255"/>
      <c r="J14" s="240"/>
    </row>
    <row r="15" spans="1:10" ht="12.95" customHeight="1">
      <c r="A15" s="250"/>
      <c r="B15" s="137" t="s">
        <v>55</v>
      </c>
      <c r="C15" s="133" t="s">
        <v>56</v>
      </c>
      <c r="D15" s="133" t="s">
        <v>57</v>
      </c>
      <c r="E15" s="251">
        <v>4186832</v>
      </c>
      <c r="F15" s="252">
        <v>98279.6</v>
      </c>
      <c r="G15" s="253">
        <v>0.0314</v>
      </c>
      <c r="H15" s="254"/>
      <c r="I15" s="255"/>
      <c r="J15" s="240"/>
    </row>
    <row r="16" spans="1:10" ht="12.95" customHeight="1">
      <c r="A16" s="250"/>
      <c r="B16" s="137" t="s">
        <v>59</v>
      </c>
      <c r="C16" s="133" t="s">
        <v>60</v>
      </c>
      <c r="D16" s="133" t="s">
        <v>61</v>
      </c>
      <c r="E16" s="251">
        <v>44206584</v>
      </c>
      <c r="F16" s="252">
        <v>56562.32</v>
      </c>
      <c r="G16" s="253">
        <v>0.0181</v>
      </c>
      <c r="H16" s="254"/>
      <c r="I16" s="255"/>
      <c r="J16" s="240"/>
    </row>
    <row r="17" spans="1:10" ht="12.95" customHeight="1">
      <c r="A17" s="250"/>
      <c r="B17" s="137" t="s">
        <v>63</v>
      </c>
      <c r="C17" s="133" t="s">
        <v>64</v>
      </c>
      <c r="D17" s="133" t="s">
        <v>61</v>
      </c>
      <c r="E17" s="251">
        <v>7618643</v>
      </c>
      <c r="F17" s="252">
        <v>46496.58</v>
      </c>
      <c r="G17" s="253">
        <v>0.0149</v>
      </c>
      <c r="H17" s="254"/>
      <c r="I17" s="255"/>
      <c r="J17" s="240"/>
    </row>
    <row r="18" spans="1:10" ht="12.95" customHeight="1">
      <c r="A18" s="250"/>
      <c r="B18" s="137" t="s">
        <v>66</v>
      </c>
      <c r="C18" s="133" t="s">
        <v>67</v>
      </c>
      <c r="D18" s="133" t="s">
        <v>61</v>
      </c>
      <c r="E18" s="251">
        <v>4799727</v>
      </c>
      <c r="F18" s="252">
        <v>43617.52</v>
      </c>
      <c r="G18" s="253">
        <v>0.0139</v>
      </c>
      <c r="H18" s="254"/>
      <c r="I18" s="255"/>
      <c r="J18" s="240"/>
    </row>
    <row r="19" spans="1:10" ht="12.95" customHeight="1">
      <c r="A19" s="250"/>
      <c r="B19" s="137" t="s">
        <v>69</v>
      </c>
      <c r="C19" s="133" t="s">
        <v>70</v>
      </c>
      <c r="D19" s="133" t="s">
        <v>61</v>
      </c>
      <c r="E19" s="251">
        <v>2492885</v>
      </c>
      <c r="F19" s="252">
        <v>37804.6</v>
      </c>
      <c r="G19" s="253">
        <v>0.0121</v>
      </c>
      <c r="H19" s="254"/>
      <c r="I19" s="255"/>
      <c r="J19" s="240"/>
    </row>
    <row r="20" spans="1:10" ht="24">
      <c r="A20" s="250"/>
      <c r="B20" s="137" t="s">
        <v>72</v>
      </c>
      <c r="C20" s="133" t="s">
        <v>73</v>
      </c>
      <c r="D20" s="133" t="s">
        <v>74</v>
      </c>
      <c r="E20" s="251">
        <v>7204805</v>
      </c>
      <c r="F20" s="252">
        <v>35415.22</v>
      </c>
      <c r="G20" s="253">
        <v>0.0113</v>
      </c>
      <c r="H20" s="254"/>
      <c r="I20" s="255"/>
      <c r="J20" s="240"/>
    </row>
    <row r="21" spans="1:10" ht="24">
      <c r="A21" s="250"/>
      <c r="B21" s="137" t="s">
        <v>76</v>
      </c>
      <c r="C21" s="133" t="s">
        <v>77</v>
      </c>
      <c r="D21" s="133" t="s">
        <v>74</v>
      </c>
      <c r="E21" s="251">
        <v>3154852</v>
      </c>
      <c r="F21" s="252">
        <v>31015.35</v>
      </c>
      <c r="G21" s="253">
        <v>0.0099</v>
      </c>
      <c r="H21" s="254"/>
      <c r="I21" s="255"/>
      <c r="J21" s="240"/>
    </row>
    <row r="22" spans="1:10" ht="24">
      <c r="A22" s="250"/>
      <c r="B22" s="137" t="s">
        <v>79</v>
      </c>
      <c r="C22" s="133" t="s">
        <v>80</v>
      </c>
      <c r="D22" s="133" t="s">
        <v>74</v>
      </c>
      <c r="E22" s="251">
        <v>665343</v>
      </c>
      <c r="F22" s="252">
        <v>30757.14</v>
      </c>
      <c r="G22" s="253">
        <v>0.0098</v>
      </c>
      <c r="H22" s="254"/>
      <c r="I22" s="255"/>
      <c r="J22" s="240"/>
    </row>
    <row r="23" spans="1:10" ht="12.95" customHeight="1">
      <c r="A23" s="250"/>
      <c r="B23" s="137" t="s">
        <v>82</v>
      </c>
      <c r="C23" s="133" t="s">
        <v>83</v>
      </c>
      <c r="D23" s="133" t="s">
        <v>84</v>
      </c>
      <c r="E23" s="251">
        <v>27087811</v>
      </c>
      <c r="F23" s="252">
        <v>30216.45</v>
      </c>
      <c r="G23" s="253">
        <v>0.0097</v>
      </c>
      <c r="H23" s="254"/>
      <c r="I23" s="255"/>
      <c r="J23" s="240"/>
    </row>
    <row r="24" spans="1:10" ht="24">
      <c r="A24" s="250"/>
      <c r="B24" s="137" t="s">
        <v>92</v>
      </c>
      <c r="C24" s="133" t="s">
        <v>93</v>
      </c>
      <c r="D24" s="133" t="s">
        <v>74</v>
      </c>
      <c r="E24" s="251">
        <v>3032266</v>
      </c>
      <c r="F24" s="252">
        <v>24571.97</v>
      </c>
      <c r="G24" s="253">
        <v>0.0079</v>
      </c>
      <c r="H24" s="254"/>
      <c r="I24" s="255"/>
      <c r="J24" s="240"/>
    </row>
    <row r="25" spans="1:10" ht="12.95" customHeight="1">
      <c r="A25" s="250"/>
      <c r="B25" s="137" t="s">
        <v>95</v>
      </c>
      <c r="C25" s="133" t="s">
        <v>96</v>
      </c>
      <c r="D25" s="133" t="s">
        <v>97</v>
      </c>
      <c r="E25" s="251">
        <v>1226855</v>
      </c>
      <c r="F25" s="252">
        <v>23941.46</v>
      </c>
      <c r="G25" s="253">
        <v>0.0077</v>
      </c>
      <c r="H25" s="254"/>
      <c r="I25" s="255"/>
      <c r="J25" s="240"/>
    </row>
    <row r="26" spans="1:10" ht="12.95" customHeight="1">
      <c r="A26" s="250"/>
      <c r="B26" s="137" t="s">
        <v>99</v>
      </c>
      <c r="C26" s="133" t="s">
        <v>100</v>
      </c>
      <c r="D26" s="133" t="s">
        <v>45</v>
      </c>
      <c r="E26" s="251">
        <v>1602778</v>
      </c>
      <c r="F26" s="252">
        <v>22886.87</v>
      </c>
      <c r="G26" s="253">
        <v>0.0073</v>
      </c>
      <c r="H26" s="254"/>
      <c r="I26" s="255"/>
      <c r="J26" s="240"/>
    </row>
    <row r="27" spans="1:10" ht="24">
      <c r="A27" s="250"/>
      <c r="B27" s="137" t="s">
        <v>102</v>
      </c>
      <c r="C27" s="133" t="s">
        <v>103</v>
      </c>
      <c r="D27" s="133" t="s">
        <v>74</v>
      </c>
      <c r="E27" s="251">
        <v>2518584</v>
      </c>
      <c r="F27" s="252">
        <v>22679.85</v>
      </c>
      <c r="G27" s="253">
        <v>0.0072</v>
      </c>
      <c r="H27" s="254"/>
      <c r="I27" s="255"/>
      <c r="J27" s="240"/>
    </row>
    <row r="28" spans="1:10" ht="12.95" customHeight="1">
      <c r="A28" s="250"/>
      <c r="B28" s="137" t="s">
        <v>105</v>
      </c>
      <c r="C28" s="133" t="s">
        <v>106</v>
      </c>
      <c r="D28" s="133" t="s">
        <v>61</v>
      </c>
      <c r="E28" s="251">
        <v>2995753</v>
      </c>
      <c r="F28" s="252">
        <v>19231.24</v>
      </c>
      <c r="G28" s="253">
        <v>0.0061</v>
      </c>
      <c r="H28" s="254"/>
      <c r="I28" s="255"/>
      <c r="J28" s="240"/>
    </row>
    <row r="29" spans="1:10" ht="12.95" customHeight="1">
      <c r="A29" s="250"/>
      <c r="B29" s="137" t="s">
        <v>108</v>
      </c>
      <c r="C29" s="133" t="s">
        <v>109</v>
      </c>
      <c r="D29" s="133" t="s">
        <v>61</v>
      </c>
      <c r="E29" s="251">
        <v>422587</v>
      </c>
      <c r="F29" s="252">
        <v>18688.28</v>
      </c>
      <c r="G29" s="253">
        <v>0.006</v>
      </c>
      <c r="H29" s="254"/>
      <c r="I29" s="255"/>
      <c r="J29" s="240"/>
    </row>
    <row r="30" spans="1:10" ht="12.95" customHeight="1">
      <c r="A30" s="250"/>
      <c r="B30" s="137" t="s">
        <v>114</v>
      </c>
      <c r="C30" s="133" t="s">
        <v>115</v>
      </c>
      <c r="D30" s="133" t="s">
        <v>45</v>
      </c>
      <c r="E30" s="251">
        <v>417679</v>
      </c>
      <c r="F30" s="252">
        <v>13632</v>
      </c>
      <c r="G30" s="253">
        <v>0.0044</v>
      </c>
      <c r="H30" s="254"/>
      <c r="I30" s="255"/>
      <c r="J30" s="240"/>
    </row>
    <row r="31" spans="1:10" ht="12.95" customHeight="1">
      <c r="A31" s="250"/>
      <c r="B31" s="137" t="s">
        <v>120</v>
      </c>
      <c r="C31" s="133" t="s">
        <v>121</v>
      </c>
      <c r="D31" s="133" t="s">
        <v>122</v>
      </c>
      <c r="E31" s="251">
        <v>27087811</v>
      </c>
      <c r="F31" s="252">
        <v>8410.77</v>
      </c>
      <c r="G31" s="253">
        <v>0.0027</v>
      </c>
      <c r="H31" s="254"/>
      <c r="I31" s="255"/>
      <c r="J31" s="240"/>
    </row>
    <row r="32" spans="1:10" ht="12.95" customHeight="1">
      <c r="A32" s="250"/>
      <c r="B32" s="137" t="s">
        <v>130</v>
      </c>
      <c r="C32" s="133" t="s">
        <v>131</v>
      </c>
      <c r="D32" s="133" t="s">
        <v>27</v>
      </c>
      <c r="E32" s="251">
        <v>80159</v>
      </c>
      <c r="F32" s="252">
        <v>3393.41</v>
      </c>
      <c r="G32" s="253">
        <v>0.0011</v>
      </c>
      <c r="H32" s="254"/>
      <c r="I32" s="255"/>
      <c r="J32" s="240"/>
    </row>
    <row r="33" spans="1:10" ht="12.95" customHeight="1">
      <c r="A33" s="250"/>
      <c r="B33" s="137"/>
      <c r="C33" s="133"/>
      <c r="D33" s="133"/>
      <c r="E33" s="251"/>
      <c r="F33" s="252"/>
      <c r="G33" s="253"/>
      <c r="H33" s="254"/>
      <c r="I33" s="255"/>
      <c r="J33" s="240"/>
    </row>
    <row r="34" spans="1:10" ht="12.95" customHeight="1">
      <c r="A34" s="250"/>
      <c r="B34" s="130" t="s">
        <v>738</v>
      </c>
      <c r="C34" s="133"/>
      <c r="D34" s="133"/>
      <c r="E34" s="251"/>
      <c r="F34" s="252"/>
      <c r="G34" s="253"/>
      <c r="H34" s="254"/>
      <c r="I34" s="255"/>
      <c r="J34" s="240"/>
    </row>
    <row r="35" spans="1:10" ht="12.95" customHeight="1">
      <c r="A35" s="250"/>
      <c r="B35" s="137" t="s">
        <v>86</v>
      </c>
      <c r="C35" s="133" t="s">
        <v>87</v>
      </c>
      <c r="D35" s="133" t="s">
        <v>88</v>
      </c>
      <c r="E35" s="251">
        <v>1273000</v>
      </c>
      <c r="F35" s="252">
        <v>29674.27</v>
      </c>
      <c r="G35" s="253">
        <v>0.0095</v>
      </c>
      <c r="H35" s="254"/>
      <c r="I35" s="255"/>
      <c r="J35" s="240"/>
    </row>
    <row r="36" spans="1:10" ht="12.95" customHeight="1">
      <c r="A36" s="250"/>
      <c r="B36" s="137" t="s">
        <v>89</v>
      </c>
      <c r="C36" s="133" t="s">
        <v>90</v>
      </c>
      <c r="D36" s="133" t="s">
        <v>27</v>
      </c>
      <c r="E36" s="251">
        <v>461250</v>
      </c>
      <c r="F36" s="252">
        <v>25907.26</v>
      </c>
      <c r="G36" s="253">
        <v>0.0083</v>
      </c>
      <c r="H36" s="254"/>
      <c r="I36" s="255"/>
      <c r="J36" s="240"/>
    </row>
    <row r="37" spans="1:10" ht="12.95" customHeight="1">
      <c r="A37" s="250"/>
      <c r="B37" s="137" t="s">
        <v>111</v>
      </c>
      <c r="C37" s="133" t="s">
        <v>112</v>
      </c>
      <c r="D37" s="133" t="s">
        <v>38</v>
      </c>
      <c r="E37" s="251">
        <v>907200</v>
      </c>
      <c r="F37" s="252">
        <v>15720.42</v>
      </c>
      <c r="G37" s="253">
        <v>0.005</v>
      </c>
      <c r="H37" s="254"/>
      <c r="I37" s="255"/>
      <c r="J37" s="240"/>
    </row>
    <row r="38" spans="1:10" ht="12.95" customHeight="1">
      <c r="A38" s="250"/>
      <c r="B38" s="137" t="s">
        <v>117</v>
      </c>
      <c r="C38" s="133" t="s">
        <v>118</v>
      </c>
      <c r="D38" s="133" t="s">
        <v>57</v>
      </c>
      <c r="E38" s="251">
        <v>137000</v>
      </c>
      <c r="F38" s="252">
        <v>11360.25</v>
      </c>
      <c r="G38" s="253">
        <v>0.0036</v>
      </c>
      <c r="H38" s="254"/>
      <c r="I38" s="255"/>
      <c r="J38" s="240"/>
    </row>
    <row r="39" spans="1:10" ht="12.95" customHeight="1">
      <c r="A39" s="250"/>
      <c r="B39" s="137" t="s">
        <v>123</v>
      </c>
      <c r="C39" s="133" t="s">
        <v>124</v>
      </c>
      <c r="D39" s="133" t="s">
        <v>38</v>
      </c>
      <c r="E39" s="251">
        <v>447300</v>
      </c>
      <c r="F39" s="252">
        <v>4776.94</v>
      </c>
      <c r="G39" s="253">
        <v>0.0015</v>
      </c>
      <c r="H39" s="254"/>
      <c r="I39" s="255"/>
      <c r="J39" s="240"/>
    </row>
    <row r="40" spans="1:10" ht="12.95" customHeight="1">
      <c r="A40" s="250"/>
      <c r="B40" s="137" t="s">
        <v>125</v>
      </c>
      <c r="C40" s="133" t="s">
        <v>126</v>
      </c>
      <c r="D40" s="133" t="s">
        <v>45</v>
      </c>
      <c r="E40" s="251">
        <v>331800</v>
      </c>
      <c r="F40" s="252">
        <v>3655.94</v>
      </c>
      <c r="G40" s="253">
        <v>0.0012</v>
      </c>
      <c r="H40" s="254"/>
      <c r="I40" s="255"/>
      <c r="J40" s="240"/>
    </row>
    <row r="41" spans="1:10" ht="12.95" customHeight="1">
      <c r="A41" s="250"/>
      <c r="B41" s="137" t="s">
        <v>127</v>
      </c>
      <c r="C41" s="133" t="s">
        <v>128</v>
      </c>
      <c r="D41" s="133" t="s">
        <v>31</v>
      </c>
      <c r="E41" s="251">
        <v>132600</v>
      </c>
      <c r="F41" s="252">
        <v>3395.02</v>
      </c>
      <c r="G41" s="253">
        <v>0.0011</v>
      </c>
      <c r="H41" s="254"/>
      <c r="I41" s="255"/>
      <c r="J41" s="240"/>
    </row>
    <row r="42" spans="1:10" ht="12.95" customHeight="1">
      <c r="A42" s="250"/>
      <c r="B42" s="137" t="s">
        <v>132</v>
      </c>
      <c r="C42" s="133" t="s">
        <v>133</v>
      </c>
      <c r="D42" s="133" t="s">
        <v>134</v>
      </c>
      <c r="E42" s="251">
        <v>399950</v>
      </c>
      <c r="F42" s="256">
        <v>2995.63</v>
      </c>
      <c r="G42" s="257">
        <v>0.001</v>
      </c>
      <c r="H42" s="254"/>
      <c r="I42" s="255"/>
      <c r="J42" s="240"/>
    </row>
    <row r="43" spans="1:10" ht="12.95" customHeight="1">
      <c r="A43" s="250"/>
      <c r="B43" s="137" t="s">
        <v>136</v>
      </c>
      <c r="C43" s="133" t="s">
        <v>137</v>
      </c>
      <c r="D43" s="133" t="s">
        <v>45</v>
      </c>
      <c r="E43" s="251">
        <v>56525</v>
      </c>
      <c r="F43" s="252">
        <v>1812.13</v>
      </c>
      <c r="G43" s="253">
        <v>0.0006</v>
      </c>
      <c r="H43" s="254"/>
      <c r="I43" s="255"/>
      <c r="J43" s="240"/>
    </row>
    <row r="44" spans="1:10" ht="12.95" customHeight="1">
      <c r="A44" s="250"/>
      <c r="B44" s="137" t="s">
        <v>139</v>
      </c>
      <c r="C44" s="133" t="s">
        <v>140</v>
      </c>
      <c r="D44" s="133" t="s">
        <v>57</v>
      </c>
      <c r="E44" s="251">
        <v>391875</v>
      </c>
      <c r="F44" s="256">
        <v>1649.01</v>
      </c>
      <c r="G44" s="257">
        <v>0.0005</v>
      </c>
      <c r="H44" s="254"/>
      <c r="I44" s="255"/>
      <c r="J44" s="240"/>
    </row>
    <row r="45" spans="1:10" ht="12.95" customHeight="1">
      <c r="A45" s="250"/>
      <c r="B45" s="137" t="s">
        <v>141</v>
      </c>
      <c r="C45" s="133" t="s">
        <v>142</v>
      </c>
      <c r="D45" s="133" t="s">
        <v>143</v>
      </c>
      <c r="E45" s="251">
        <v>1035000</v>
      </c>
      <c r="F45" s="256">
        <v>1440.72</v>
      </c>
      <c r="G45" s="257">
        <v>0.0005</v>
      </c>
      <c r="H45" s="254"/>
      <c r="I45" s="255"/>
      <c r="J45" s="240"/>
    </row>
    <row r="46" spans="1:10" ht="12.95" customHeight="1">
      <c r="A46" s="250"/>
      <c r="B46" s="137" t="s">
        <v>144</v>
      </c>
      <c r="C46" s="133" t="s">
        <v>145</v>
      </c>
      <c r="D46" s="133" t="s">
        <v>146</v>
      </c>
      <c r="E46" s="251">
        <v>93500</v>
      </c>
      <c r="F46" s="256">
        <v>466.75</v>
      </c>
      <c r="G46" s="257">
        <v>0.0001</v>
      </c>
      <c r="H46" s="254"/>
      <c r="I46" s="255"/>
      <c r="J46" s="240"/>
    </row>
    <row r="47" spans="1:10" ht="12.95" customHeight="1">
      <c r="A47" s="250"/>
      <c r="B47" s="137"/>
      <c r="C47" s="133"/>
      <c r="D47" s="133"/>
      <c r="E47" s="251"/>
      <c r="F47" s="258"/>
      <c r="G47" s="257"/>
      <c r="H47" s="254"/>
      <c r="I47" s="255"/>
      <c r="J47" s="240"/>
    </row>
    <row r="48" spans="1:10" ht="12.95" customHeight="1">
      <c r="A48" s="240"/>
      <c r="B48" s="136" t="s">
        <v>147</v>
      </c>
      <c r="C48" s="133"/>
      <c r="D48" s="133"/>
      <c r="E48" s="133"/>
      <c r="F48" s="259">
        <f>SUM(F7:F46)</f>
        <v>2178894.5399999996</v>
      </c>
      <c r="G48" s="260">
        <f>SUM(G7:G46)</f>
        <v>0.6964999999999999</v>
      </c>
      <c r="H48" s="261"/>
      <c r="I48" s="262"/>
      <c r="J48" s="240"/>
    </row>
    <row r="49" spans="1:10" ht="12.95" customHeight="1">
      <c r="A49" s="240"/>
      <c r="B49" s="263" t="s">
        <v>148</v>
      </c>
      <c r="C49" s="264"/>
      <c r="D49" s="264"/>
      <c r="E49" s="264"/>
      <c r="F49" s="265" t="s">
        <v>149</v>
      </c>
      <c r="G49" s="266" t="s">
        <v>149</v>
      </c>
      <c r="H49" s="261"/>
      <c r="I49" s="262"/>
      <c r="J49" s="240"/>
    </row>
    <row r="50" spans="1:10" ht="12.95" customHeight="1">
      <c r="A50" s="240"/>
      <c r="B50" s="263" t="s">
        <v>147</v>
      </c>
      <c r="C50" s="264"/>
      <c r="D50" s="264"/>
      <c r="E50" s="264"/>
      <c r="F50" s="261" t="s">
        <v>149</v>
      </c>
      <c r="G50" s="261" t="s">
        <v>149</v>
      </c>
      <c r="H50" s="261"/>
      <c r="I50" s="262"/>
      <c r="J50" s="240"/>
    </row>
    <row r="51" spans="1:10" ht="12.95" customHeight="1">
      <c r="A51" s="240"/>
      <c r="B51" s="263" t="s">
        <v>150</v>
      </c>
      <c r="C51" s="267"/>
      <c r="D51" s="264"/>
      <c r="E51" s="267"/>
      <c r="F51" s="259">
        <v>2178894.54</v>
      </c>
      <c r="G51" s="268">
        <v>0.6965</v>
      </c>
      <c r="H51" s="261"/>
      <c r="I51" s="262"/>
      <c r="J51" s="240"/>
    </row>
    <row r="52" spans="1:10" ht="12.95" customHeight="1">
      <c r="A52" s="240"/>
      <c r="B52" s="136" t="s">
        <v>151</v>
      </c>
      <c r="C52" s="133"/>
      <c r="D52" s="133"/>
      <c r="E52" s="133"/>
      <c r="F52" s="133"/>
      <c r="G52" s="133"/>
      <c r="H52" s="248"/>
      <c r="I52" s="249"/>
      <c r="J52" s="240"/>
    </row>
    <row r="53" spans="1:10" ht="12.95" customHeight="1">
      <c r="A53" s="240"/>
      <c r="B53" s="136" t="s">
        <v>23</v>
      </c>
      <c r="C53" s="133"/>
      <c r="D53" s="133"/>
      <c r="E53" s="133"/>
      <c r="F53" s="240"/>
      <c r="G53" s="248"/>
      <c r="H53" s="248"/>
      <c r="I53" s="249"/>
      <c r="J53" s="240"/>
    </row>
    <row r="54" spans="1:10" ht="24">
      <c r="A54" s="250"/>
      <c r="B54" s="137" t="s">
        <v>152</v>
      </c>
      <c r="C54" s="133" t="s">
        <v>153</v>
      </c>
      <c r="D54" s="133" t="s">
        <v>739</v>
      </c>
      <c r="E54" s="251">
        <v>715349</v>
      </c>
      <c r="F54" s="252">
        <v>166998.97</v>
      </c>
      <c r="G54" s="253">
        <v>0.0534</v>
      </c>
      <c r="H54" s="254"/>
      <c r="I54" s="255"/>
      <c r="J54" s="240"/>
    </row>
    <row r="55" spans="1:10" ht="24">
      <c r="A55" s="250"/>
      <c r="B55" s="137" t="s">
        <v>154</v>
      </c>
      <c r="C55" s="133" t="s">
        <v>155</v>
      </c>
      <c r="D55" s="133" t="s">
        <v>739</v>
      </c>
      <c r="E55" s="251">
        <v>1803567</v>
      </c>
      <c r="F55" s="252">
        <v>149548.28</v>
      </c>
      <c r="G55" s="253">
        <v>0.0478</v>
      </c>
      <c r="H55" s="254"/>
      <c r="I55" s="255"/>
      <c r="J55" s="240"/>
    </row>
    <row r="56" spans="1:10" ht="12.95" customHeight="1">
      <c r="A56" s="250"/>
      <c r="B56" s="137" t="s">
        <v>156</v>
      </c>
      <c r="C56" s="133" t="s">
        <v>157</v>
      </c>
      <c r="D56" s="133" t="s">
        <v>740</v>
      </c>
      <c r="E56" s="251">
        <v>1285533</v>
      </c>
      <c r="F56" s="252">
        <v>107766.66</v>
      </c>
      <c r="G56" s="253">
        <v>0.0344</v>
      </c>
      <c r="H56" s="254"/>
      <c r="I56" s="255"/>
      <c r="J56" s="240"/>
    </row>
    <row r="57" spans="1:10" ht="12.95" customHeight="1">
      <c r="A57" s="250"/>
      <c r="B57" s="137" t="s">
        <v>158</v>
      </c>
      <c r="C57" s="133" t="s">
        <v>159</v>
      </c>
      <c r="D57" s="133" t="s">
        <v>739</v>
      </c>
      <c r="E57" s="251">
        <v>591056</v>
      </c>
      <c r="F57" s="252">
        <v>100962.19</v>
      </c>
      <c r="G57" s="253">
        <v>0.0323</v>
      </c>
      <c r="H57" s="254"/>
      <c r="I57" s="255"/>
      <c r="J57" s="240"/>
    </row>
    <row r="58" spans="1:10" ht="12.95" customHeight="1">
      <c r="A58" s="240"/>
      <c r="B58" s="136" t="s">
        <v>147</v>
      </c>
      <c r="C58" s="133"/>
      <c r="D58" s="133"/>
      <c r="E58" s="133"/>
      <c r="F58" s="259">
        <f>SUM(F54:F57)</f>
        <v>525276.1000000001</v>
      </c>
      <c r="G58" s="268">
        <f>SUM(G54:G57)</f>
        <v>0.1679</v>
      </c>
      <c r="H58" s="261"/>
      <c r="I58" s="262"/>
      <c r="J58" s="240"/>
    </row>
    <row r="59" spans="1:10" ht="12.95" customHeight="1">
      <c r="A59" s="240"/>
      <c r="B59" s="263" t="s">
        <v>148</v>
      </c>
      <c r="C59" s="264"/>
      <c r="D59" s="264"/>
      <c r="E59" s="264"/>
      <c r="F59" s="261"/>
      <c r="G59" s="261"/>
      <c r="H59" s="261"/>
      <c r="I59" s="262"/>
      <c r="J59" s="240"/>
    </row>
    <row r="60" spans="1:10" ht="12.95" customHeight="1">
      <c r="A60" s="250"/>
      <c r="B60" s="137" t="s">
        <v>867</v>
      </c>
      <c r="C60" s="133" t="s">
        <v>160</v>
      </c>
      <c r="D60" s="133" t="s">
        <v>741</v>
      </c>
      <c r="E60" s="251">
        <v>142519</v>
      </c>
      <c r="F60" s="252">
        <v>17005.15</v>
      </c>
      <c r="G60" s="253">
        <v>0.0054</v>
      </c>
      <c r="H60" s="254"/>
      <c r="I60" s="255"/>
      <c r="J60" s="240"/>
    </row>
    <row r="61" spans="1:10" ht="12.95" customHeight="1">
      <c r="A61" s="240"/>
      <c r="B61" s="263" t="s">
        <v>147</v>
      </c>
      <c r="C61" s="264"/>
      <c r="D61" s="264"/>
      <c r="E61" s="264"/>
      <c r="F61" s="269">
        <f>F60</f>
        <v>17005.15</v>
      </c>
      <c r="G61" s="268">
        <f>G60</f>
        <v>0.0054</v>
      </c>
      <c r="H61" s="261"/>
      <c r="I61" s="262"/>
      <c r="J61" s="240"/>
    </row>
    <row r="62" spans="1:10" ht="12.95" customHeight="1">
      <c r="A62" s="240"/>
      <c r="B62" s="263" t="s">
        <v>150</v>
      </c>
      <c r="C62" s="267"/>
      <c r="D62" s="264"/>
      <c r="E62" s="267"/>
      <c r="F62" s="259">
        <v>542281.25</v>
      </c>
      <c r="G62" s="268">
        <f>+G58+G60</f>
        <v>0.17329999999999998</v>
      </c>
      <c r="H62" s="261"/>
      <c r="I62" s="262"/>
      <c r="J62" s="240"/>
    </row>
    <row r="63" spans="1:10" ht="12.95" customHeight="1">
      <c r="A63" s="240"/>
      <c r="B63" s="136" t="s">
        <v>178</v>
      </c>
      <c r="C63" s="133"/>
      <c r="D63" s="133"/>
      <c r="E63" s="133"/>
      <c r="F63" s="133"/>
      <c r="G63" s="133"/>
      <c r="H63" s="248"/>
      <c r="I63" s="249"/>
      <c r="J63" s="240"/>
    </row>
    <row r="64" spans="1:10" ht="12.95" customHeight="1">
      <c r="A64" s="240"/>
      <c r="B64" s="136" t="s">
        <v>179</v>
      </c>
      <c r="C64" s="133"/>
      <c r="D64" s="133"/>
      <c r="E64" s="133"/>
      <c r="F64" s="240"/>
      <c r="G64" s="248"/>
      <c r="H64" s="248"/>
      <c r="I64" s="249"/>
      <c r="J64" s="240"/>
    </row>
    <row r="65" spans="1:10" ht="12.95" customHeight="1">
      <c r="A65" s="250"/>
      <c r="B65" s="137" t="s">
        <v>748</v>
      </c>
      <c r="C65" s="133" t="s">
        <v>181</v>
      </c>
      <c r="D65" s="133" t="s">
        <v>509</v>
      </c>
      <c r="E65" s="251">
        <v>500</v>
      </c>
      <c r="F65" s="252">
        <v>2421.13</v>
      </c>
      <c r="G65" s="253">
        <v>0.0008</v>
      </c>
      <c r="H65" s="270">
        <v>0.0725</v>
      </c>
      <c r="I65" s="255"/>
      <c r="J65" s="240"/>
    </row>
    <row r="66" spans="1:10" ht="12.95" customHeight="1">
      <c r="A66" s="250"/>
      <c r="B66" s="137" t="s">
        <v>747</v>
      </c>
      <c r="C66" s="133" t="s">
        <v>183</v>
      </c>
      <c r="D66" s="133" t="s">
        <v>658</v>
      </c>
      <c r="E66" s="251">
        <v>500</v>
      </c>
      <c r="F66" s="252">
        <v>2388.04</v>
      </c>
      <c r="G66" s="253">
        <v>0.0008</v>
      </c>
      <c r="H66" s="270">
        <v>0.0744</v>
      </c>
      <c r="I66" s="255"/>
      <c r="J66" s="240"/>
    </row>
    <row r="67" spans="1:10" ht="12.95" customHeight="1">
      <c r="A67" s="250"/>
      <c r="B67" s="137" t="s">
        <v>746</v>
      </c>
      <c r="C67" s="133" t="s">
        <v>185</v>
      </c>
      <c r="D67" s="133" t="s">
        <v>510</v>
      </c>
      <c r="E67" s="251">
        <v>500</v>
      </c>
      <c r="F67" s="252">
        <v>2384.82</v>
      </c>
      <c r="G67" s="253">
        <v>0.0008</v>
      </c>
      <c r="H67" s="270">
        <v>0.0747</v>
      </c>
      <c r="I67" s="255"/>
      <c r="J67" s="240"/>
    </row>
    <row r="68" spans="1:10" ht="12.95" customHeight="1">
      <c r="A68" s="250"/>
      <c r="B68" s="137" t="s">
        <v>745</v>
      </c>
      <c r="C68" s="133" t="s">
        <v>186</v>
      </c>
      <c r="D68" s="133" t="s">
        <v>742</v>
      </c>
      <c r="E68" s="251">
        <v>500</v>
      </c>
      <c r="F68" s="252">
        <v>2382.02</v>
      </c>
      <c r="G68" s="253">
        <v>0.0008</v>
      </c>
      <c r="H68" s="270">
        <v>0.0744</v>
      </c>
      <c r="I68" s="255"/>
      <c r="J68" s="240"/>
    </row>
    <row r="69" spans="1:10" ht="12.95" customHeight="1">
      <c r="A69" s="250"/>
      <c r="B69" s="137" t="s">
        <v>744</v>
      </c>
      <c r="C69" s="133" t="s">
        <v>188</v>
      </c>
      <c r="D69" s="133" t="s">
        <v>510</v>
      </c>
      <c r="E69" s="251">
        <v>500</v>
      </c>
      <c r="F69" s="252">
        <v>2377.33</v>
      </c>
      <c r="G69" s="253">
        <v>0.0008</v>
      </c>
      <c r="H69" s="270">
        <v>0.07415</v>
      </c>
      <c r="I69" s="255"/>
      <c r="J69" s="240"/>
    </row>
    <row r="70" spans="1:10" ht="12.95" customHeight="1">
      <c r="A70" s="250"/>
      <c r="B70" s="137" t="s">
        <v>743</v>
      </c>
      <c r="C70" s="133" t="s">
        <v>190</v>
      </c>
      <c r="D70" s="133" t="s">
        <v>510</v>
      </c>
      <c r="E70" s="251">
        <v>500</v>
      </c>
      <c r="F70" s="252">
        <v>2355.22</v>
      </c>
      <c r="G70" s="253">
        <v>0.0008</v>
      </c>
      <c r="H70" s="270">
        <v>0.07555</v>
      </c>
      <c r="I70" s="255"/>
      <c r="J70" s="240"/>
    </row>
    <row r="71" spans="1:10" ht="12.95" customHeight="1">
      <c r="A71" s="240"/>
      <c r="B71" s="136" t="s">
        <v>147</v>
      </c>
      <c r="C71" s="133"/>
      <c r="D71" s="133"/>
      <c r="E71" s="133"/>
      <c r="F71" s="259">
        <v>14308.56</v>
      </c>
      <c r="G71" s="268">
        <v>0.0048</v>
      </c>
      <c r="H71" s="261"/>
      <c r="I71" s="262"/>
      <c r="J71" s="240"/>
    </row>
    <row r="72" spans="1:10" ht="12.95" customHeight="1">
      <c r="A72" s="240"/>
      <c r="B72" s="136" t="s">
        <v>191</v>
      </c>
      <c r="C72" s="133"/>
      <c r="D72" s="133"/>
      <c r="E72" s="133"/>
      <c r="F72" s="240"/>
      <c r="G72" s="248"/>
      <c r="H72" s="248"/>
      <c r="I72" s="249"/>
      <c r="J72" s="240"/>
    </row>
    <row r="73" spans="1:10" ht="12.95" customHeight="1">
      <c r="A73" s="250"/>
      <c r="B73" s="137" t="s">
        <v>749</v>
      </c>
      <c r="C73" s="133" t="s">
        <v>193</v>
      </c>
      <c r="D73" s="133" t="s">
        <v>510</v>
      </c>
      <c r="E73" s="251">
        <v>500</v>
      </c>
      <c r="F73" s="252">
        <v>2366.25</v>
      </c>
      <c r="G73" s="253">
        <v>0.0008</v>
      </c>
      <c r="H73" s="270">
        <v>0.076695</v>
      </c>
      <c r="I73" s="255"/>
      <c r="J73" s="240"/>
    </row>
    <row r="74" spans="1:10" ht="12.95" customHeight="1">
      <c r="A74" s="240"/>
      <c r="B74" s="136" t="s">
        <v>147</v>
      </c>
      <c r="C74" s="133"/>
      <c r="D74" s="133"/>
      <c r="E74" s="133"/>
      <c r="F74" s="259">
        <v>2366.25</v>
      </c>
      <c r="G74" s="268">
        <v>0.0008</v>
      </c>
      <c r="H74" s="261"/>
      <c r="I74" s="262"/>
      <c r="J74" s="240"/>
    </row>
    <row r="75" spans="1:10" ht="12.95" customHeight="1">
      <c r="A75" s="240"/>
      <c r="B75" s="263" t="s">
        <v>150</v>
      </c>
      <c r="C75" s="267"/>
      <c r="D75" s="264"/>
      <c r="E75" s="267"/>
      <c r="F75" s="259">
        <v>16674.81</v>
      </c>
      <c r="G75" s="268">
        <f>+G71+G74</f>
        <v>0.0056</v>
      </c>
      <c r="H75" s="261"/>
      <c r="I75" s="262"/>
      <c r="J75" s="240"/>
    </row>
    <row r="76" spans="1:10" ht="12.95" customHeight="1">
      <c r="A76" s="240"/>
      <c r="B76" s="136" t="s">
        <v>194</v>
      </c>
      <c r="C76" s="133"/>
      <c r="D76" s="133"/>
      <c r="E76" s="133"/>
      <c r="F76" s="133"/>
      <c r="G76" s="133"/>
      <c r="H76" s="248"/>
      <c r="I76" s="249"/>
      <c r="J76" s="240"/>
    </row>
    <row r="77" spans="1:10" ht="12.95" customHeight="1">
      <c r="A77" s="240"/>
      <c r="B77" s="136" t="s">
        <v>195</v>
      </c>
      <c r="C77" s="133"/>
      <c r="D77" s="271" t="s">
        <v>196</v>
      </c>
      <c r="E77" s="133"/>
      <c r="F77" s="240"/>
      <c r="G77" s="248"/>
      <c r="H77" s="248"/>
      <c r="I77" s="249"/>
      <c r="J77" s="240"/>
    </row>
    <row r="78" spans="1:12" ht="12.95" customHeight="1">
      <c r="A78" s="250"/>
      <c r="B78" s="137" t="s">
        <v>197</v>
      </c>
      <c r="C78" s="133"/>
      <c r="D78" s="272" t="s">
        <v>198</v>
      </c>
      <c r="E78" s="273"/>
      <c r="F78" s="252">
        <v>4950</v>
      </c>
      <c r="G78" s="274">
        <v>0.0015819622604909937</v>
      </c>
      <c r="H78" s="270">
        <v>0.05126404494</v>
      </c>
      <c r="I78" s="255"/>
      <c r="J78" s="274"/>
      <c r="K78" s="274"/>
      <c r="L78" s="275"/>
    </row>
    <row r="79" spans="1:12" ht="12.95" customHeight="1">
      <c r="A79" s="250"/>
      <c r="B79" s="137" t="s">
        <v>199</v>
      </c>
      <c r="C79" s="133"/>
      <c r="D79" s="272" t="s">
        <v>198</v>
      </c>
      <c r="E79" s="273"/>
      <c r="F79" s="252">
        <v>2475</v>
      </c>
      <c r="G79" s="274">
        <v>0.0007909811302454969</v>
      </c>
      <c r="H79" s="270">
        <v>0.04770529494</v>
      </c>
      <c r="I79" s="255"/>
      <c r="J79" s="274"/>
      <c r="K79" s="274"/>
      <c r="L79" s="275"/>
    </row>
    <row r="80" spans="1:12" ht="12.95" customHeight="1">
      <c r="A80" s="250"/>
      <c r="B80" s="137" t="s">
        <v>200</v>
      </c>
      <c r="C80" s="133"/>
      <c r="D80" s="272" t="s">
        <v>198</v>
      </c>
      <c r="E80" s="273"/>
      <c r="F80" s="252">
        <v>2475</v>
      </c>
      <c r="G80" s="274">
        <v>0.0007909811302454969</v>
      </c>
      <c r="H80" s="270">
        <v>0.05126404494</v>
      </c>
      <c r="I80" s="255"/>
      <c r="J80" s="274"/>
      <c r="K80" s="274"/>
      <c r="L80" s="275"/>
    </row>
    <row r="81" spans="1:12" ht="12.95" customHeight="1">
      <c r="A81" s="250"/>
      <c r="B81" s="137" t="s">
        <v>201</v>
      </c>
      <c r="C81" s="133"/>
      <c r="D81" s="272" t="s">
        <v>198</v>
      </c>
      <c r="E81" s="273"/>
      <c r="F81" s="252">
        <v>2475</v>
      </c>
      <c r="G81" s="274">
        <v>0.0007909811302454969</v>
      </c>
      <c r="H81" s="270">
        <v>0.05126404494</v>
      </c>
      <c r="I81" s="255"/>
      <c r="J81" s="274"/>
      <c r="K81" s="274"/>
      <c r="L81" s="275"/>
    </row>
    <row r="82" spans="1:12" ht="12.95" customHeight="1">
      <c r="A82" s="250"/>
      <c r="B82" s="137" t="s">
        <v>202</v>
      </c>
      <c r="C82" s="133"/>
      <c r="D82" s="272" t="s">
        <v>198</v>
      </c>
      <c r="E82" s="273"/>
      <c r="F82" s="252">
        <v>2475</v>
      </c>
      <c r="G82" s="274">
        <v>0.0007909811302454969</v>
      </c>
      <c r="H82" s="270">
        <v>0.04770529494</v>
      </c>
      <c r="I82" s="255"/>
      <c r="J82" s="274"/>
      <c r="K82" s="274"/>
      <c r="L82" s="275"/>
    </row>
    <row r="83" spans="1:12" ht="12.95" customHeight="1">
      <c r="A83" s="250"/>
      <c r="B83" s="137" t="s">
        <v>203</v>
      </c>
      <c r="C83" s="133"/>
      <c r="D83" s="272" t="s">
        <v>198</v>
      </c>
      <c r="E83" s="273"/>
      <c r="F83" s="252">
        <v>2475</v>
      </c>
      <c r="G83" s="274">
        <v>0.0007909811302454969</v>
      </c>
      <c r="H83" s="270">
        <v>0.04770529494</v>
      </c>
      <c r="I83" s="255"/>
      <c r="J83" s="274"/>
      <c r="K83" s="274"/>
      <c r="L83" s="275"/>
    </row>
    <row r="84" spans="1:12" ht="12.95" customHeight="1">
      <c r="A84" s="250"/>
      <c r="B84" s="137" t="s">
        <v>204</v>
      </c>
      <c r="C84" s="133"/>
      <c r="D84" s="272" t="s">
        <v>198</v>
      </c>
      <c r="E84" s="273"/>
      <c r="F84" s="252">
        <v>491</v>
      </c>
      <c r="G84" s="274">
        <v>0.00015691787270728848</v>
      </c>
      <c r="H84" s="270">
        <v>0.03382123175</v>
      </c>
      <c r="I84" s="255"/>
      <c r="J84" s="274"/>
      <c r="K84" s="274"/>
      <c r="L84" s="275"/>
    </row>
    <row r="85" spans="1:12" ht="12.95" customHeight="1">
      <c r="A85" s="250"/>
      <c r="B85" s="137" t="s">
        <v>205</v>
      </c>
      <c r="C85" s="133"/>
      <c r="D85" s="272" t="s">
        <v>198</v>
      </c>
      <c r="E85" s="273"/>
      <c r="F85" s="252">
        <v>491</v>
      </c>
      <c r="G85" s="274">
        <v>0.00015691787270728848</v>
      </c>
      <c r="H85" s="270">
        <v>0.03382123175</v>
      </c>
      <c r="I85" s="255"/>
      <c r="J85" s="274"/>
      <c r="K85" s="274"/>
      <c r="L85" s="275"/>
    </row>
    <row r="86" spans="1:12" ht="12.95" customHeight="1">
      <c r="A86" s="250"/>
      <c r="B86" s="137" t="s">
        <v>206</v>
      </c>
      <c r="C86" s="133"/>
      <c r="D86" s="272" t="s">
        <v>198</v>
      </c>
      <c r="E86" s="273"/>
      <c r="F86" s="252">
        <v>491</v>
      </c>
      <c r="G86" s="274">
        <v>0.00015691787270728848</v>
      </c>
      <c r="H86" s="270">
        <v>0.03717468936</v>
      </c>
      <c r="I86" s="255"/>
      <c r="J86" s="274"/>
      <c r="K86" s="274"/>
      <c r="L86" s="275"/>
    </row>
    <row r="87" spans="1:12" ht="12.95" customHeight="1">
      <c r="A87" s="250"/>
      <c r="B87" s="137" t="s">
        <v>207</v>
      </c>
      <c r="C87" s="133"/>
      <c r="D87" s="272" t="s">
        <v>198</v>
      </c>
      <c r="E87" s="273"/>
      <c r="F87" s="252">
        <v>491</v>
      </c>
      <c r="G87" s="274">
        <v>0.00015691787270728848</v>
      </c>
      <c r="H87" s="270">
        <v>0.03717468936</v>
      </c>
      <c r="I87" s="255"/>
      <c r="J87" s="274"/>
      <c r="K87" s="274"/>
      <c r="L87" s="275"/>
    </row>
    <row r="88" spans="1:12" ht="12.95" customHeight="1">
      <c r="A88" s="250"/>
      <c r="B88" s="137" t="s">
        <v>208</v>
      </c>
      <c r="C88" s="133"/>
      <c r="D88" s="272" t="s">
        <v>198</v>
      </c>
      <c r="E88" s="273"/>
      <c r="F88" s="252">
        <v>491</v>
      </c>
      <c r="G88" s="274">
        <v>0.00015691787270728848</v>
      </c>
      <c r="H88" s="270">
        <v>0.03717468936</v>
      </c>
      <c r="I88" s="255"/>
      <c r="J88" s="274"/>
      <c r="K88" s="274"/>
      <c r="L88" s="275"/>
    </row>
    <row r="89" spans="1:12" ht="12.95" customHeight="1">
      <c r="A89" s="250"/>
      <c r="B89" s="137" t="s">
        <v>209</v>
      </c>
      <c r="C89" s="133"/>
      <c r="D89" s="272" t="s">
        <v>198</v>
      </c>
      <c r="E89" s="273"/>
      <c r="F89" s="252">
        <v>491</v>
      </c>
      <c r="G89" s="274">
        <v>0.00015691787270728848</v>
      </c>
      <c r="H89" s="270">
        <v>0.0365</v>
      </c>
      <c r="I89" s="255"/>
      <c r="J89" s="274"/>
      <c r="K89" s="274"/>
      <c r="L89" s="275"/>
    </row>
    <row r="90" spans="1:12" ht="12.95" customHeight="1">
      <c r="A90" s="250"/>
      <c r="B90" s="137" t="s">
        <v>210</v>
      </c>
      <c r="C90" s="133"/>
      <c r="D90" s="272" t="s">
        <v>198</v>
      </c>
      <c r="E90" s="273"/>
      <c r="F90" s="252">
        <v>491</v>
      </c>
      <c r="G90" s="274">
        <v>0.00015691787270728848</v>
      </c>
      <c r="H90" s="270">
        <v>0.0365</v>
      </c>
      <c r="I90" s="255"/>
      <c r="J90" s="274"/>
      <c r="K90" s="274"/>
      <c r="L90" s="275"/>
    </row>
    <row r="91" spans="1:12" ht="12.95" customHeight="1">
      <c r="A91" s="250"/>
      <c r="B91" s="137" t="s">
        <v>211</v>
      </c>
      <c r="C91" s="133"/>
      <c r="D91" s="272" t="s">
        <v>198</v>
      </c>
      <c r="E91" s="273"/>
      <c r="F91" s="252">
        <v>491</v>
      </c>
      <c r="G91" s="274">
        <v>0.00015691787270728848</v>
      </c>
      <c r="H91" s="270">
        <v>0.0461496875</v>
      </c>
      <c r="I91" s="255"/>
      <c r="J91" s="274"/>
      <c r="K91" s="274"/>
      <c r="L91" s="275"/>
    </row>
    <row r="92" spans="1:12" ht="12.95" customHeight="1">
      <c r="A92" s="250"/>
      <c r="B92" s="137" t="s">
        <v>212</v>
      </c>
      <c r="C92" s="133"/>
      <c r="D92" s="272" t="s">
        <v>198</v>
      </c>
      <c r="E92" s="273"/>
      <c r="F92" s="252">
        <v>491</v>
      </c>
      <c r="G92" s="274">
        <v>0.00015691787270728848</v>
      </c>
      <c r="H92" s="270">
        <v>0.03382123175</v>
      </c>
      <c r="I92" s="255"/>
      <c r="J92" s="274"/>
      <c r="K92" s="274"/>
      <c r="L92" s="275"/>
    </row>
    <row r="93" spans="1:12" ht="12.95" customHeight="1">
      <c r="A93" s="250"/>
      <c r="B93" s="137" t="s">
        <v>213</v>
      </c>
      <c r="C93" s="133"/>
      <c r="D93" s="272" t="s">
        <v>198</v>
      </c>
      <c r="E93" s="273"/>
      <c r="F93" s="252">
        <v>491</v>
      </c>
      <c r="G93" s="274">
        <v>0.00015691787270728848</v>
      </c>
      <c r="H93" s="270">
        <v>0.0461496875</v>
      </c>
      <c r="I93" s="255"/>
      <c r="J93" s="274"/>
      <c r="K93" s="274"/>
      <c r="L93" s="275"/>
    </row>
    <row r="94" spans="1:12" ht="12.95" customHeight="1">
      <c r="A94" s="250"/>
      <c r="B94" s="137" t="s">
        <v>214</v>
      </c>
      <c r="C94" s="133"/>
      <c r="D94" s="272" t="s">
        <v>215</v>
      </c>
      <c r="E94" s="273"/>
      <c r="F94" s="252">
        <v>491</v>
      </c>
      <c r="G94" s="274">
        <v>0.00015691787270728848</v>
      </c>
      <c r="H94" s="270">
        <v>0.04717523611</v>
      </c>
      <c r="I94" s="255"/>
      <c r="J94" s="274"/>
      <c r="K94" s="274"/>
      <c r="L94" s="275"/>
    </row>
    <row r="95" spans="1:12" ht="12.95" customHeight="1">
      <c r="A95" s="250"/>
      <c r="B95" s="137" t="s">
        <v>216</v>
      </c>
      <c r="C95" s="133"/>
      <c r="D95" s="272" t="s">
        <v>215</v>
      </c>
      <c r="E95" s="273"/>
      <c r="F95" s="252">
        <v>491</v>
      </c>
      <c r="G95" s="274">
        <v>0.00015691787270728848</v>
      </c>
      <c r="H95" s="270">
        <v>0.0461496875</v>
      </c>
      <c r="I95" s="255"/>
      <c r="J95" s="274"/>
      <c r="K95" s="274"/>
      <c r="L95" s="275"/>
    </row>
    <row r="96" spans="1:12" ht="12.95" customHeight="1">
      <c r="A96" s="250"/>
      <c r="B96" s="137" t="s">
        <v>217</v>
      </c>
      <c r="C96" s="133"/>
      <c r="D96" s="272" t="s">
        <v>218</v>
      </c>
      <c r="E96" s="273"/>
      <c r="F96" s="252">
        <v>491</v>
      </c>
      <c r="G96" s="274">
        <v>0.00015691787270728848</v>
      </c>
      <c r="H96" s="270">
        <v>0.0487008427</v>
      </c>
      <c r="I96" s="255"/>
      <c r="J96" s="274"/>
      <c r="K96" s="274"/>
      <c r="L96" s="275"/>
    </row>
    <row r="97" spans="1:12" ht="12.95" customHeight="1">
      <c r="A97" s="250"/>
      <c r="B97" s="137" t="s">
        <v>219</v>
      </c>
      <c r="C97" s="133"/>
      <c r="D97" s="272" t="s">
        <v>198</v>
      </c>
      <c r="E97" s="273"/>
      <c r="F97" s="252">
        <v>100</v>
      </c>
      <c r="G97" s="254" t="s">
        <v>220</v>
      </c>
      <c r="H97" s="270">
        <v>0.05781892603</v>
      </c>
      <c r="I97" s="255"/>
      <c r="J97" s="274"/>
      <c r="K97" s="274"/>
      <c r="L97" s="275"/>
    </row>
    <row r="98" spans="1:10" ht="12.95" customHeight="1">
      <c r="A98" s="240"/>
      <c r="B98" s="136" t="s">
        <v>147</v>
      </c>
      <c r="C98" s="133"/>
      <c r="D98" s="133"/>
      <c r="E98" s="133"/>
      <c r="F98" s="259">
        <v>23808</v>
      </c>
      <c r="G98" s="268">
        <v>0.0076</v>
      </c>
      <c r="H98" s="261"/>
      <c r="I98" s="262"/>
      <c r="J98" s="276"/>
    </row>
    <row r="99" spans="1:10" ht="12.95" customHeight="1">
      <c r="A99" s="240"/>
      <c r="B99" s="263" t="s">
        <v>150</v>
      </c>
      <c r="C99" s="267"/>
      <c r="D99" s="264"/>
      <c r="E99" s="267"/>
      <c r="F99" s="259">
        <v>23808</v>
      </c>
      <c r="G99" s="268">
        <v>0.0076</v>
      </c>
      <c r="H99" s="261"/>
      <c r="I99" s="262"/>
      <c r="J99" s="274"/>
    </row>
    <row r="100" spans="1:10" ht="12.95" customHeight="1">
      <c r="A100" s="240"/>
      <c r="B100" s="136" t="s">
        <v>221</v>
      </c>
      <c r="C100" s="133"/>
      <c r="D100" s="133"/>
      <c r="E100" s="133"/>
      <c r="F100" s="133"/>
      <c r="G100" s="133"/>
      <c r="H100" s="248"/>
      <c r="I100" s="249"/>
      <c r="J100" s="240"/>
    </row>
    <row r="101" spans="1:10" ht="12.95" customHeight="1">
      <c r="A101" s="250"/>
      <c r="B101" s="137" t="s">
        <v>223</v>
      </c>
      <c r="C101" s="133"/>
      <c r="D101" s="133"/>
      <c r="E101" s="251"/>
      <c r="F101" s="252">
        <v>365107.7</v>
      </c>
      <c r="G101" s="253">
        <v>0.1167</v>
      </c>
      <c r="H101" s="270">
        <v>0.06862743568621171</v>
      </c>
      <c r="I101" s="255"/>
      <c r="J101" s="240"/>
    </row>
    <row r="102" spans="1:10" ht="12.95" customHeight="1">
      <c r="A102" s="240"/>
      <c r="B102" s="136" t="s">
        <v>147</v>
      </c>
      <c r="C102" s="133"/>
      <c r="D102" s="133"/>
      <c r="E102" s="133"/>
      <c r="F102" s="259">
        <v>365107.7</v>
      </c>
      <c r="G102" s="268">
        <v>0.1167</v>
      </c>
      <c r="H102" s="261"/>
      <c r="I102" s="262"/>
      <c r="J102" s="240"/>
    </row>
    <row r="103" spans="1:10" ht="12.95" customHeight="1">
      <c r="A103" s="240"/>
      <c r="B103" s="263" t="s">
        <v>150</v>
      </c>
      <c r="C103" s="267"/>
      <c r="D103" s="264"/>
      <c r="E103" s="267"/>
      <c r="F103" s="259">
        <v>365107.7</v>
      </c>
      <c r="G103" s="268">
        <v>0.1167</v>
      </c>
      <c r="H103" s="261"/>
      <c r="I103" s="262"/>
      <c r="J103" s="274"/>
    </row>
    <row r="104" spans="1:12" ht="12.95" customHeight="1">
      <c r="A104" s="240"/>
      <c r="B104" s="263" t="s">
        <v>224</v>
      </c>
      <c r="C104" s="133"/>
      <c r="D104" s="277"/>
      <c r="E104" s="133"/>
      <c r="F104" s="269">
        <f>486842.57+F126</f>
        <v>2259.0349999999744</v>
      </c>
      <c r="G104" s="268">
        <v>0.0003</v>
      </c>
      <c r="H104" s="261"/>
      <c r="I104" s="262"/>
      <c r="J104" s="276"/>
      <c r="L104" s="274"/>
    </row>
    <row r="105" spans="1:12" ht="12.95" customHeight="1" thickBot="1">
      <c r="A105" s="240"/>
      <c r="B105" s="278" t="s">
        <v>225</v>
      </c>
      <c r="C105" s="279"/>
      <c r="D105" s="280"/>
      <c r="E105" s="279"/>
      <c r="F105" s="281">
        <v>3129025.34</v>
      </c>
      <c r="G105" s="282">
        <f>+G104+G103+G99+G75+G62+G51</f>
        <v>1</v>
      </c>
      <c r="H105" s="283"/>
      <c r="I105" s="284"/>
      <c r="J105" s="285"/>
      <c r="K105" s="286"/>
      <c r="L105" s="287"/>
    </row>
    <row r="106" spans="1:10" ht="12.95" customHeight="1">
      <c r="A106" s="240"/>
      <c r="B106" s="202"/>
      <c r="C106" s="240"/>
      <c r="D106" s="288"/>
      <c r="E106" s="240"/>
      <c r="F106" s="287"/>
      <c r="G106" s="289"/>
      <c r="H106" s="240"/>
      <c r="I106" s="240"/>
      <c r="J106" s="240"/>
    </row>
    <row r="107" spans="1:10" ht="15.75" thickBot="1">
      <c r="A107" s="240"/>
      <c r="B107" s="290" t="s">
        <v>868</v>
      </c>
      <c r="C107" s="202"/>
      <c r="D107" s="202"/>
      <c r="E107" s="202"/>
      <c r="F107" s="291"/>
      <c r="G107" s="202"/>
      <c r="H107" s="292"/>
      <c r="I107" s="293"/>
      <c r="J107" s="240"/>
    </row>
    <row r="108" spans="1:10" ht="12.95" customHeight="1">
      <c r="A108" s="240"/>
      <c r="B108" s="134" t="s">
        <v>13</v>
      </c>
      <c r="C108" s="135"/>
      <c r="D108" s="135" t="s">
        <v>671</v>
      </c>
      <c r="E108" s="294" t="s">
        <v>16</v>
      </c>
      <c r="F108" s="295" t="s">
        <v>750</v>
      </c>
      <c r="G108" s="294" t="s">
        <v>751</v>
      </c>
      <c r="H108" s="201" t="s">
        <v>752</v>
      </c>
      <c r="I108" s="296"/>
      <c r="J108" s="240"/>
    </row>
    <row r="109" spans="1:12" ht="12.95" customHeight="1">
      <c r="A109" s="240"/>
      <c r="B109" s="297" t="s">
        <v>691</v>
      </c>
      <c r="C109" s="203"/>
      <c r="D109" s="203"/>
      <c r="E109" s="203"/>
      <c r="F109" s="203"/>
      <c r="G109" s="203"/>
      <c r="H109" s="298"/>
      <c r="I109" s="296"/>
      <c r="J109" s="240"/>
      <c r="L109" s="287"/>
    </row>
    <row r="110" spans="1:10" ht="12.95" customHeight="1">
      <c r="A110" s="240"/>
      <c r="B110" s="299" t="s">
        <v>692</v>
      </c>
      <c r="C110" s="203"/>
      <c r="D110" s="300" t="s">
        <v>675</v>
      </c>
      <c r="E110" s="301">
        <v>-463000000</v>
      </c>
      <c r="F110" s="302">
        <v>-381130.025</v>
      </c>
      <c r="G110" s="303">
        <v>-0.12180471011218419</v>
      </c>
      <c r="H110" s="304"/>
      <c r="I110" s="305"/>
      <c r="J110" s="240"/>
    </row>
    <row r="111" spans="1:10" ht="12.95" customHeight="1">
      <c r="A111" s="240"/>
      <c r="B111" s="306" t="s">
        <v>147</v>
      </c>
      <c r="C111" s="203"/>
      <c r="D111" s="203"/>
      <c r="E111" s="203"/>
      <c r="F111" s="307">
        <f>+F110</f>
        <v>-381130.025</v>
      </c>
      <c r="G111" s="308">
        <f>+G110</f>
        <v>-0.12180471011218419</v>
      </c>
      <c r="H111" s="304"/>
      <c r="I111" s="305"/>
      <c r="J111" s="240"/>
    </row>
    <row r="112" spans="1:10" ht="12.95" customHeight="1">
      <c r="A112" s="240"/>
      <c r="B112" s="306" t="s">
        <v>753</v>
      </c>
      <c r="C112" s="203"/>
      <c r="D112" s="203"/>
      <c r="E112" s="203"/>
      <c r="F112" s="309"/>
      <c r="G112" s="310"/>
      <c r="H112" s="298"/>
      <c r="I112" s="296"/>
      <c r="J112" s="240"/>
    </row>
    <row r="113" spans="1:10" ht="12.95" customHeight="1">
      <c r="A113" s="250"/>
      <c r="B113" s="311" t="s">
        <v>177</v>
      </c>
      <c r="C113" s="203"/>
      <c r="D113" s="300" t="s">
        <v>675</v>
      </c>
      <c r="E113" s="301">
        <v>-1273000</v>
      </c>
      <c r="F113" s="302">
        <v>-29804.11</v>
      </c>
      <c r="G113" s="303">
        <v>-0.0095</v>
      </c>
      <c r="H113" s="304"/>
      <c r="I113" s="305"/>
      <c r="J113" s="240"/>
    </row>
    <row r="114" spans="1:10" ht="12.95" customHeight="1">
      <c r="A114" s="250"/>
      <c r="B114" s="311" t="s">
        <v>175</v>
      </c>
      <c r="C114" s="203"/>
      <c r="D114" s="300" t="s">
        <v>675</v>
      </c>
      <c r="E114" s="301">
        <v>-461250</v>
      </c>
      <c r="F114" s="302">
        <v>-26093.84</v>
      </c>
      <c r="G114" s="303">
        <v>-0.0083</v>
      </c>
      <c r="H114" s="304"/>
      <c r="I114" s="305"/>
      <c r="J114" s="240"/>
    </row>
    <row r="115" spans="1:10" ht="12.95" customHeight="1">
      <c r="A115" s="250"/>
      <c r="B115" s="311" t="s">
        <v>174</v>
      </c>
      <c r="C115" s="203"/>
      <c r="D115" s="300" t="s">
        <v>675</v>
      </c>
      <c r="E115" s="301">
        <v>-907200</v>
      </c>
      <c r="F115" s="302">
        <v>-15821.11</v>
      </c>
      <c r="G115" s="303">
        <v>-0.0051</v>
      </c>
      <c r="H115" s="304"/>
      <c r="I115" s="305"/>
      <c r="J115" s="240"/>
    </row>
    <row r="116" spans="1:10" ht="12.95" customHeight="1">
      <c r="A116" s="250"/>
      <c r="B116" s="311" t="s">
        <v>172</v>
      </c>
      <c r="C116" s="203"/>
      <c r="D116" s="300" t="s">
        <v>675</v>
      </c>
      <c r="E116" s="301">
        <v>-137000</v>
      </c>
      <c r="F116" s="302">
        <v>-11439.98</v>
      </c>
      <c r="G116" s="303">
        <v>-0.0037</v>
      </c>
      <c r="H116" s="304"/>
      <c r="I116" s="305"/>
      <c r="J116" s="240"/>
    </row>
    <row r="117" spans="1:10" ht="12.95" customHeight="1">
      <c r="A117" s="250"/>
      <c r="B117" s="311" t="s">
        <v>171</v>
      </c>
      <c r="C117" s="203"/>
      <c r="D117" s="300" t="s">
        <v>675</v>
      </c>
      <c r="E117" s="301">
        <v>-447300</v>
      </c>
      <c r="F117" s="302">
        <v>-4796.17</v>
      </c>
      <c r="G117" s="303">
        <v>-0.0015</v>
      </c>
      <c r="H117" s="304"/>
      <c r="I117" s="305"/>
      <c r="J117" s="240"/>
    </row>
    <row r="118" spans="1:10" ht="12.95" customHeight="1">
      <c r="A118" s="250"/>
      <c r="B118" s="311" t="s">
        <v>170</v>
      </c>
      <c r="C118" s="203"/>
      <c r="D118" s="300" t="s">
        <v>675</v>
      </c>
      <c r="E118" s="301">
        <v>-331800</v>
      </c>
      <c r="F118" s="302">
        <v>-3679.5</v>
      </c>
      <c r="G118" s="303">
        <v>-0.0012</v>
      </c>
      <c r="H118" s="304"/>
      <c r="I118" s="305"/>
      <c r="J118" s="240"/>
    </row>
    <row r="119" spans="1:10" ht="12.95" customHeight="1">
      <c r="A119" s="250"/>
      <c r="B119" s="311" t="s">
        <v>169</v>
      </c>
      <c r="C119" s="203"/>
      <c r="D119" s="300" t="s">
        <v>675</v>
      </c>
      <c r="E119" s="301">
        <v>-132600</v>
      </c>
      <c r="F119" s="302">
        <v>-3408.15</v>
      </c>
      <c r="G119" s="303">
        <v>-0.0011</v>
      </c>
      <c r="H119" s="304"/>
      <c r="I119" s="305"/>
      <c r="J119" s="240"/>
    </row>
    <row r="120" spans="1:10" ht="12.95" customHeight="1">
      <c r="A120" s="250"/>
      <c r="B120" s="311" t="s">
        <v>168</v>
      </c>
      <c r="C120" s="203"/>
      <c r="D120" s="300" t="s">
        <v>675</v>
      </c>
      <c r="E120" s="301">
        <v>-399950</v>
      </c>
      <c r="F120" s="302">
        <v>-3016.42</v>
      </c>
      <c r="G120" s="303">
        <v>-0.001</v>
      </c>
      <c r="H120" s="304"/>
      <c r="I120" s="305"/>
      <c r="J120" s="240"/>
    </row>
    <row r="121" spans="1:10" ht="12.95" customHeight="1">
      <c r="A121" s="250"/>
      <c r="B121" s="311" t="s">
        <v>167</v>
      </c>
      <c r="C121" s="203"/>
      <c r="D121" s="300" t="s">
        <v>675</v>
      </c>
      <c r="E121" s="301">
        <v>-56525</v>
      </c>
      <c r="F121" s="302">
        <v>-1819.17</v>
      </c>
      <c r="G121" s="303">
        <v>-0.0006</v>
      </c>
      <c r="H121" s="304"/>
      <c r="I121" s="305"/>
      <c r="J121" s="240"/>
    </row>
    <row r="122" spans="1:10" ht="12.95" customHeight="1">
      <c r="A122" s="250"/>
      <c r="B122" s="311" t="s">
        <v>164</v>
      </c>
      <c r="C122" s="203"/>
      <c r="D122" s="300" t="s">
        <v>675</v>
      </c>
      <c r="E122" s="301">
        <v>-1035000</v>
      </c>
      <c r="F122" s="302">
        <v>-1446.41</v>
      </c>
      <c r="G122" s="303">
        <v>-0.0005</v>
      </c>
      <c r="H122" s="304"/>
      <c r="I122" s="305"/>
      <c r="J122" s="240"/>
    </row>
    <row r="123" spans="1:10" ht="12.95" customHeight="1">
      <c r="A123" s="250"/>
      <c r="B123" s="311" t="s">
        <v>166</v>
      </c>
      <c r="C123" s="203"/>
      <c r="D123" s="300" t="s">
        <v>675</v>
      </c>
      <c r="E123" s="301">
        <v>-391875</v>
      </c>
      <c r="F123" s="302">
        <v>-1659</v>
      </c>
      <c r="G123" s="303">
        <v>-0.0005</v>
      </c>
      <c r="H123" s="304"/>
      <c r="I123" s="305"/>
      <c r="J123" s="240"/>
    </row>
    <row r="124" spans="1:10" ht="12" customHeight="1">
      <c r="A124" s="250"/>
      <c r="B124" s="311" t="s">
        <v>163</v>
      </c>
      <c r="C124" s="203"/>
      <c r="D124" s="300" t="s">
        <v>675</v>
      </c>
      <c r="E124" s="301">
        <v>-93500</v>
      </c>
      <c r="F124" s="302">
        <v>-469.65</v>
      </c>
      <c r="G124" s="303">
        <v>-0.0002</v>
      </c>
      <c r="H124" s="304"/>
      <c r="I124" s="305"/>
      <c r="J124" s="240"/>
    </row>
    <row r="125" spans="1:10" ht="12.95" customHeight="1">
      <c r="A125" s="240"/>
      <c r="B125" s="306" t="s">
        <v>147</v>
      </c>
      <c r="C125" s="203"/>
      <c r="D125" s="203"/>
      <c r="E125" s="203"/>
      <c r="F125" s="307">
        <f>SUM(F113:F124)</f>
        <v>-103453.50999999998</v>
      </c>
      <c r="G125" s="308">
        <f>SUM(G113:G124)</f>
        <v>-0.0332</v>
      </c>
      <c r="H125" s="312"/>
      <c r="I125" s="313"/>
      <c r="J125" s="240"/>
    </row>
    <row r="126" spans="1:10" ht="12.95" customHeight="1" thickBot="1">
      <c r="A126" s="240"/>
      <c r="B126" s="204" t="s">
        <v>754</v>
      </c>
      <c r="C126" s="205"/>
      <c r="D126" s="205"/>
      <c r="E126" s="205"/>
      <c r="F126" s="206">
        <f>F111+F125</f>
        <v>-484583.53500000003</v>
      </c>
      <c r="G126" s="314">
        <f>+G111+G125</f>
        <v>-0.1550047101121842</v>
      </c>
      <c r="H126" s="207"/>
      <c r="I126" s="313"/>
      <c r="J126" s="240"/>
    </row>
    <row r="127" spans="1:10" ht="12.95" customHeight="1" thickBot="1">
      <c r="A127" s="240"/>
      <c r="B127" s="200"/>
      <c r="C127" s="240"/>
      <c r="D127" s="240"/>
      <c r="E127" s="240"/>
      <c r="F127" s="240"/>
      <c r="G127" s="240"/>
      <c r="H127" s="240"/>
      <c r="I127" s="315"/>
      <c r="J127" s="240"/>
    </row>
    <row r="128" spans="1:10" ht="12.95" customHeight="1">
      <c r="A128" s="240"/>
      <c r="B128" s="316" t="s">
        <v>227</v>
      </c>
      <c r="C128" s="317"/>
      <c r="D128" s="317"/>
      <c r="E128" s="317"/>
      <c r="F128" s="317"/>
      <c r="G128" s="317"/>
      <c r="H128" s="318"/>
      <c r="I128" s="319"/>
      <c r="J128" s="240"/>
    </row>
    <row r="129" spans="1:10" ht="12.95" customHeight="1">
      <c r="A129" s="240"/>
      <c r="B129" s="320" t="s">
        <v>228</v>
      </c>
      <c r="C129" s="319"/>
      <c r="D129" s="319"/>
      <c r="E129" s="319"/>
      <c r="F129" s="319"/>
      <c r="G129" s="319"/>
      <c r="H129" s="321"/>
      <c r="I129" s="319"/>
      <c r="J129" s="240"/>
    </row>
    <row r="130" spans="1:10" ht="12.95" customHeight="1" thickBot="1">
      <c r="A130" s="240"/>
      <c r="B130" s="660" t="s">
        <v>229</v>
      </c>
      <c r="C130" s="661"/>
      <c r="D130" s="661"/>
      <c r="E130" s="322"/>
      <c r="F130" s="322"/>
      <c r="G130" s="322"/>
      <c r="H130" s="323"/>
      <c r="I130" s="319"/>
      <c r="J130" s="240"/>
    </row>
    <row r="131" spans="1:10" ht="12.95" customHeight="1" thickBot="1">
      <c r="A131" s="240"/>
      <c r="B131" s="200"/>
      <c r="C131" s="240"/>
      <c r="D131" s="240"/>
      <c r="E131" s="240"/>
      <c r="F131" s="240"/>
      <c r="G131" s="240"/>
      <c r="H131" s="240"/>
      <c r="I131" s="319"/>
      <c r="J131" s="240"/>
    </row>
    <row r="132" spans="2:8" s="324" customFormat="1" ht="15">
      <c r="B132" s="325" t="s">
        <v>693</v>
      </c>
      <c r="C132" s="326"/>
      <c r="D132" s="326"/>
      <c r="E132" s="327"/>
      <c r="F132" s="328"/>
      <c r="G132" s="328"/>
      <c r="H132" s="329"/>
    </row>
    <row r="133" spans="2:8" s="324" customFormat="1" ht="15">
      <c r="B133" s="662" t="s">
        <v>694</v>
      </c>
      <c r="C133" s="663"/>
      <c r="D133" s="663"/>
      <c r="E133" s="663"/>
      <c r="F133" s="663"/>
      <c r="G133" s="663"/>
      <c r="H133" s="330"/>
    </row>
    <row r="134" spans="2:8" s="324" customFormat="1" ht="15">
      <c r="B134" s="331" t="s">
        <v>695</v>
      </c>
      <c r="C134" s="332"/>
      <c r="D134" s="332"/>
      <c r="E134" s="332"/>
      <c r="F134" s="332"/>
      <c r="G134" s="333"/>
      <c r="H134" s="334"/>
    </row>
    <row r="135" spans="2:8" s="324" customFormat="1" ht="15">
      <c r="B135" s="331" t="s">
        <v>696</v>
      </c>
      <c r="C135" s="332"/>
      <c r="D135" s="332"/>
      <c r="E135" s="332"/>
      <c r="F135" s="332"/>
      <c r="G135" s="333"/>
      <c r="H135" s="334"/>
    </row>
    <row r="136" spans="2:8" s="324" customFormat="1" ht="15.75" thickBot="1">
      <c r="B136" s="335"/>
      <c r="C136" s="336"/>
      <c r="D136" s="336"/>
      <c r="E136" s="337"/>
      <c r="F136" s="338"/>
      <c r="G136" s="338"/>
      <c r="H136" s="339"/>
    </row>
    <row r="137" spans="2:8" s="324" customFormat="1" ht="15.75" thickBot="1">
      <c r="B137" s="331"/>
      <c r="C137" s="340"/>
      <c r="D137" s="340"/>
      <c r="E137" s="341"/>
      <c r="F137" s="333"/>
      <c r="G137" s="333"/>
      <c r="H137" s="334"/>
    </row>
    <row r="138" spans="2:8" s="324" customFormat="1" ht="15">
      <c r="B138" s="325" t="s">
        <v>511</v>
      </c>
      <c r="C138" s="326"/>
      <c r="D138" s="326"/>
      <c r="E138" s="326"/>
      <c r="F138" s="326"/>
      <c r="G138" s="328"/>
      <c r="H138" s="329"/>
    </row>
    <row r="139" spans="2:8" s="324" customFormat="1" ht="15">
      <c r="B139" s="342" t="s">
        <v>512</v>
      </c>
      <c r="C139" s="343"/>
      <c r="D139" s="121"/>
      <c r="E139" s="121"/>
      <c r="F139" s="343"/>
      <c r="G139" s="333"/>
      <c r="H139" s="334"/>
    </row>
    <row r="140" spans="2:8" s="324" customFormat="1" ht="40.5">
      <c r="B140" s="664" t="s">
        <v>513</v>
      </c>
      <c r="C140" s="665" t="s">
        <v>514</v>
      </c>
      <c r="D140" s="346" t="s">
        <v>515</v>
      </c>
      <c r="E140" s="346" t="s">
        <v>515</v>
      </c>
      <c r="F140" s="346" t="s">
        <v>516</v>
      </c>
      <c r="G140" s="333"/>
      <c r="H140" s="334"/>
    </row>
    <row r="141" spans="2:8" s="324" customFormat="1" ht="15">
      <c r="B141" s="664"/>
      <c r="C141" s="665"/>
      <c r="D141" s="346" t="s">
        <v>517</v>
      </c>
      <c r="E141" s="346" t="s">
        <v>518</v>
      </c>
      <c r="F141" s="346" t="s">
        <v>517</v>
      </c>
      <c r="G141" s="333"/>
      <c r="H141" s="334"/>
    </row>
    <row r="142" spans="2:8" s="324" customFormat="1" ht="15">
      <c r="B142" s="344" t="s">
        <v>149</v>
      </c>
      <c r="C142" s="345" t="s">
        <v>149</v>
      </c>
      <c r="D142" s="345" t="s">
        <v>149</v>
      </c>
      <c r="E142" s="345" t="s">
        <v>149</v>
      </c>
      <c r="F142" s="345" t="s">
        <v>149</v>
      </c>
      <c r="G142" s="333"/>
      <c r="H142" s="334"/>
    </row>
    <row r="143" spans="2:8" s="324" customFormat="1" ht="15.75">
      <c r="B143" s="347" t="s">
        <v>519</v>
      </c>
      <c r="C143" s="348"/>
      <c r="D143" s="348"/>
      <c r="E143" s="348"/>
      <c r="F143" s="348"/>
      <c r="G143" s="333"/>
      <c r="H143" s="334"/>
    </row>
    <row r="144" spans="2:8" s="324" customFormat="1" ht="15.75">
      <c r="B144" s="349"/>
      <c r="C144" s="340"/>
      <c r="D144" s="340"/>
      <c r="E144" s="340"/>
      <c r="F144" s="340"/>
      <c r="G144" s="333"/>
      <c r="H144" s="334"/>
    </row>
    <row r="145" spans="2:8" s="324" customFormat="1" ht="15.75">
      <c r="B145" s="349" t="s">
        <v>697</v>
      </c>
      <c r="C145" s="340"/>
      <c r="D145" s="340"/>
      <c r="E145" s="340"/>
      <c r="F145" s="340"/>
      <c r="G145" s="333"/>
      <c r="H145" s="334"/>
    </row>
    <row r="146" spans="2:8" s="324" customFormat="1" ht="15">
      <c r="B146" s="331"/>
      <c r="C146" s="340"/>
      <c r="D146" s="340"/>
      <c r="E146" s="340"/>
      <c r="F146" s="340"/>
      <c r="G146" s="333"/>
      <c r="H146" s="334"/>
    </row>
    <row r="147" spans="2:8" s="324" customFormat="1" ht="15.75">
      <c r="B147" s="349" t="s">
        <v>698</v>
      </c>
      <c r="C147" s="340"/>
      <c r="D147" s="340"/>
      <c r="E147" s="340"/>
      <c r="F147" s="340"/>
      <c r="G147" s="333"/>
      <c r="H147" s="334"/>
    </row>
    <row r="148" spans="2:8" s="350" customFormat="1" ht="30" customHeight="1">
      <c r="B148" s="351" t="s">
        <v>699</v>
      </c>
      <c r="C148" s="211" t="s">
        <v>700</v>
      </c>
      <c r="D148" s="211" t="s">
        <v>522</v>
      </c>
      <c r="E148" s="352"/>
      <c r="F148" s="353"/>
      <c r="G148" s="354"/>
      <c r="H148" s="355"/>
    </row>
    <row r="149" spans="2:8" s="324" customFormat="1" ht="15">
      <c r="B149" s="356" t="s">
        <v>869</v>
      </c>
      <c r="C149" s="357">
        <v>51.9826</v>
      </c>
      <c r="D149" s="357">
        <v>53.0485</v>
      </c>
      <c r="E149" s="340"/>
      <c r="F149" s="340"/>
      <c r="G149" s="333"/>
      <c r="H149" s="334"/>
    </row>
    <row r="150" spans="2:8" s="324" customFormat="1" ht="15">
      <c r="B150" s="356" t="s">
        <v>870</v>
      </c>
      <c r="C150" s="357">
        <v>48.5308</v>
      </c>
      <c r="D150" s="357">
        <v>49.4917</v>
      </c>
      <c r="E150" s="340"/>
      <c r="F150" s="340"/>
      <c r="G150" s="333"/>
      <c r="H150" s="334"/>
    </row>
    <row r="151" spans="2:8" s="324" customFormat="1" ht="15">
      <c r="B151" s="331"/>
      <c r="C151" s="340"/>
      <c r="D151" s="340"/>
      <c r="E151" s="340"/>
      <c r="F151" s="340"/>
      <c r="G151" s="333"/>
      <c r="H151" s="334"/>
    </row>
    <row r="152" spans="2:8" s="324" customFormat="1" ht="15.75">
      <c r="B152" s="349" t="s">
        <v>717</v>
      </c>
      <c r="C152" s="358"/>
      <c r="D152" s="358"/>
      <c r="E152" s="358"/>
      <c r="F152" s="340"/>
      <c r="G152" s="333"/>
      <c r="H152" s="334"/>
    </row>
    <row r="153" spans="2:8" s="324" customFormat="1" ht="15.75">
      <c r="B153" s="349"/>
      <c r="C153" s="358"/>
      <c r="D153" s="358"/>
      <c r="E153" s="358"/>
      <c r="F153" s="340"/>
      <c r="G153" s="333"/>
      <c r="H153" s="334"/>
    </row>
    <row r="154" spans="2:8" s="324" customFormat="1" ht="15.75">
      <c r="B154" s="349" t="s">
        <v>718</v>
      </c>
      <c r="C154" s="358"/>
      <c r="D154" s="358"/>
      <c r="E154" s="358"/>
      <c r="F154" s="340"/>
      <c r="G154" s="333"/>
      <c r="H154" s="334"/>
    </row>
    <row r="155" spans="2:8" s="324" customFormat="1" ht="15.75">
      <c r="B155" s="349"/>
      <c r="C155" s="358"/>
      <c r="D155" s="358"/>
      <c r="E155" s="358"/>
      <c r="F155" s="340"/>
      <c r="G155" s="341"/>
      <c r="H155" s="359"/>
    </row>
    <row r="156" spans="2:10" s="324" customFormat="1" ht="15.75">
      <c r="B156" s="349" t="s">
        <v>871</v>
      </c>
      <c r="C156" s="360"/>
      <c r="D156" s="358"/>
      <c r="E156" s="361"/>
      <c r="F156" s="362"/>
      <c r="G156" s="333"/>
      <c r="H156" s="334"/>
      <c r="J156" s="363"/>
    </row>
    <row r="157" spans="2:8" s="324" customFormat="1" ht="15.75">
      <c r="B157" s="122" t="s">
        <v>556</v>
      </c>
      <c r="C157" s="358"/>
      <c r="D157" s="358"/>
      <c r="E157" s="364"/>
      <c r="F157" s="340"/>
      <c r="G157" s="333"/>
      <c r="H157" s="334"/>
    </row>
    <row r="158" spans="2:8" s="324" customFormat="1" ht="15.75">
      <c r="B158" s="365"/>
      <c r="C158" s="358"/>
      <c r="D158" s="358"/>
      <c r="E158" s="358"/>
      <c r="F158" s="366"/>
      <c r="G158" s="333"/>
      <c r="H158" s="334"/>
    </row>
    <row r="159" spans="2:8" s="324" customFormat="1" ht="15.75">
      <c r="B159" s="367" t="s">
        <v>727</v>
      </c>
      <c r="C159" s="358"/>
      <c r="D159" s="358"/>
      <c r="E159" s="364"/>
      <c r="F159" s="368"/>
      <c r="G159" s="333"/>
      <c r="H159" s="334"/>
    </row>
    <row r="160" spans="2:8" s="324" customFormat="1" ht="19.5">
      <c r="B160" s="349"/>
      <c r="C160" s="358"/>
      <c r="D160" s="358"/>
      <c r="E160" s="358"/>
      <c r="F160" s="369"/>
      <c r="G160" s="333"/>
      <c r="H160" s="334"/>
    </row>
    <row r="161" spans="2:8" s="324" customFormat="1" ht="15.75">
      <c r="B161" s="349" t="s">
        <v>732</v>
      </c>
      <c r="C161" s="358"/>
      <c r="D161" s="364"/>
      <c r="E161" s="370"/>
      <c r="F161" s="370"/>
      <c r="G161" s="333"/>
      <c r="H161" s="334"/>
    </row>
    <row r="162" spans="2:8" s="324" customFormat="1" ht="19.5">
      <c r="B162" s="349"/>
      <c r="C162" s="358"/>
      <c r="D162" s="358"/>
      <c r="E162" s="358"/>
      <c r="F162" s="369"/>
      <c r="G162" s="333"/>
      <c r="H162" s="334"/>
    </row>
    <row r="163" spans="2:8" s="324" customFormat="1" ht="15.75">
      <c r="B163" s="349" t="s">
        <v>728</v>
      </c>
      <c r="C163" s="358"/>
      <c r="D163" s="358"/>
      <c r="E163" s="371"/>
      <c r="F163"/>
      <c r="G163" s="333"/>
      <c r="H163" s="334"/>
    </row>
    <row r="164" spans="2:8" s="324" customFormat="1" ht="15.75">
      <c r="B164" s="349"/>
      <c r="C164" s="364"/>
      <c r="D164" s="358"/>
      <c r="E164" s="372"/>
      <c r="F164" s="333"/>
      <c r="G164" s="333"/>
      <c r="H164" s="334"/>
    </row>
    <row r="165" spans="2:8" s="324" customFormat="1" ht="15.75">
      <c r="B165" s="373" t="s">
        <v>755</v>
      </c>
      <c r="C165" s="372"/>
      <c r="D165" s="358"/>
      <c r="E165" s="358"/>
      <c r="F165" s="340"/>
      <c r="G165" s="333"/>
      <c r="H165" s="334"/>
    </row>
    <row r="166" spans="2:8" s="324" customFormat="1" ht="15.75">
      <c r="B166" s="373"/>
      <c r="C166" s="358"/>
      <c r="D166" s="358"/>
      <c r="E166" s="374"/>
      <c r="F166" s="374"/>
      <c r="G166" s="333"/>
      <c r="H166" s="334"/>
    </row>
    <row r="167" spans="2:8" s="324" customFormat="1" ht="15.75">
      <c r="B167" s="373" t="s">
        <v>756</v>
      </c>
      <c r="C167" s="372"/>
      <c r="D167" s="358"/>
      <c r="E167" s="374"/>
      <c r="F167" s="374"/>
      <c r="G167" s="333"/>
      <c r="H167" s="334"/>
    </row>
    <row r="168" spans="2:8" s="324" customFormat="1" ht="15.75">
      <c r="B168" s="349"/>
      <c r="C168" s="358"/>
      <c r="D168" s="358"/>
      <c r="E168" s="358"/>
      <c r="F168" s="374"/>
      <c r="G168" s="333"/>
      <c r="H168" s="334"/>
    </row>
    <row r="169" spans="2:8" s="324" customFormat="1" ht="15.75">
      <c r="B169" s="349" t="s">
        <v>722</v>
      </c>
      <c r="C169" s="358"/>
      <c r="D169" s="358"/>
      <c r="E169" s="358"/>
      <c r="F169" s="340"/>
      <c r="G169" s="333"/>
      <c r="H169" s="334"/>
    </row>
    <row r="170" spans="2:8" s="324" customFormat="1" ht="15.75">
      <c r="B170" s="122"/>
      <c r="C170" s="375"/>
      <c r="D170" s="375"/>
      <c r="E170" s="375"/>
      <c r="F170" s="376"/>
      <c r="G170" s="333"/>
      <c r="H170" s="334"/>
    </row>
    <row r="171" spans="2:8" s="324" customFormat="1" ht="15.75">
      <c r="B171" s="122" t="s">
        <v>701</v>
      </c>
      <c r="C171" s="375"/>
      <c r="D171" s="375"/>
      <c r="E171" s="375"/>
      <c r="F171" s="376"/>
      <c r="G171" s="333"/>
      <c r="H171" s="334"/>
    </row>
    <row r="172" spans="2:8" s="324" customFormat="1" ht="16.5" thickBot="1">
      <c r="B172" s="377"/>
      <c r="C172" s="378"/>
      <c r="D172" s="378"/>
      <c r="E172" s="378"/>
      <c r="F172" s="379"/>
      <c r="G172" s="338"/>
      <c r="H172" s="339"/>
    </row>
    <row r="173" spans="2:8" s="324" customFormat="1" ht="15.75">
      <c r="B173" s="380" t="s">
        <v>702</v>
      </c>
      <c r="C173" s="375"/>
      <c r="D173" s="375"/>
      <c r="E173" s="375"/>
      <c r="F173" s="381"/>
      <c r="G173" s="333"/>
      <c r="H173" s="329"/>
    </row>
    <row r="174" spans="2:8" s="324" customFormat="1" ht="15.75">
      <c r="B174" s="349"/>
      <c r="C174" s="375"/>
      <c r="D174" s="375"/>
      <c r="E174" s="375"/>
      <c r="F174" s="381"/>
      <c r="G174" s="333"/>
      <c r="H174" s="334"/>
    </row>
    <row r="175" spans="2:8" s="324" customFormat="1" ht="16.5" thickBot="1">
      <c r="B175" s="382" t="s">
        <v>872</v>
      </c>
      <c r="C175" s="375"/>
      <c r="D175" s="375"/>
      <c r="E175" s="375"/>
      <c r="F175" s="376"/>
      <c r="G175" s="376"/>
      <c r="H175" s="334"/>
    </row>
    <row r="176" spans="2:8" s="324" customFormat="1" ht="63">
      <c r="B176" s="383" t="s">
        <v>669</v>
      </c>
      <c r="C176" s="384" t="s">
        <v>670</v>
      </c>
      <c r="D176" s="384" t="s">
        <v>671</v>
      </c>
      <c r="E176" s="384" t="s">
        <v>672</v>
      </c>
      <c r="F176" s="384" t="s">
        <v>673</v>
      </c>
      <c r="G176" s="385" t="s">
        <v>674</v>
      </c>
      <c r="H176" s="334"/>
    </row>
    <row r="177" spans="2:8" s="324" customFormat="1" ht="15.75">
      <c r="B177" s="386" t="s">
        <v>703</v>
      </c>
      <c r="C177" s="387"/>
      <c r="D177" s="300"/>
      <c r="E177" s="388"/>
      <c r="F177" s="388"/>
      <c r="G177" s="389"/>
      <c r="H177" s="334"/>
    </row>
    <row r="178" spans="2:8" s="324" customFormat="1" ht="15.75">
      <c r="B178" s="390" t="s">
        <v>141</v>
      </c>
      <c r="C178" s="387">
        <v>45043</v>
      </c>
      <c r="D178" s="300" t="s">
        <v>675</v>
      </c>
      <c r="E178" s="388">
        <v>135.5966</v>
      </c>
      <c r="F178" s="388">
        <v>139.75</v>
      </c>
      <c r="G178" s="644">
        <v>20893.5</v>
      </c>
      <c r="H178" s="334"/>
    </row>
    <row r="179" spans="2:8" s="324" customFormat="1" ht="15.75">
      <c r="B179" s="390" t="s">
        <v>89</v>
      </c>
      <c r="C179" s="387">
        <v>45043</v>
      </c>
      <c r="D179" s="300" t="s">
        <v>675</v>
      </c>
      <c r="E179" s="388">
        <v>5642.728772249323</v>
      </c>
      <c r="F179" s="388">
        <v>5657.2</v>
      </c>
      <c r="G179" s="645"/>
      <c r="H179" s="334"/>
    </row>
    <row r="180" spans="2:8" s="324" customFormat="1" ht="15.75">
      <c r="B180" s="390" t="s">
        <v>132</v>
      </c>
      <c r="C180" s="387">
        <v>45043</v>
      </c>
      <c r="D180" s="300" t="s">
        <v>675</v>
      </c>
      <c r="E180" s="388">
        <v>753.5775270908864</v>
      </c>
      <c r="F180" s="388">
        <v>754.2</v>
      </c>
      <c r="G180" s="645"/>
      <c r="H180" s="334"/>
    </row>
    <row r="181" spans="2:8" s="324" customFormat="1" ht="15.75">
      <c r="B181" s="390" t="s">
        <v>144</v>
      </c>
      <c r="C181" s="387">
        <v>45043</v>
      </c>
      <c r="D181" s="300" t="s">
        <v>675</v>
      </c>
      <c r="E181" s="388">
        <v>495.49231294117646</v>
      </c>
      <c r="F181" s="388">
        <v>502.3</v>
      </c>
      <c r="G181" s="645"/>
      <c r="H181" s="334"/>
    </row>
    <row r="182" spans="2:8" s="324" customFormat="1" ht="15.75">
      <c r="B182" s="390" t="s">
        <v>127</v>
      </c>
      <c r="C182" s="387">
        <v>45043</v>
      </c>
      <c r="D182" s="300" t="s">
        <v>675</v>
      </c>
      <c r="E182" s="388">
        <v>2508.9015576923075</v>
      </c>
      <c r="F182" s="388">
        <v>2570.25</v>
      </c>
      <c r="G182" s="645"/>
      <c r="H182" s="334"/>
    </row>
    <row r="183" spans="2:8" s="324" customFormat="1" ht="15.75">
      <c r="B183" s="390" t="s">
        <v>123</v>
      </c>
      <c r="C183" s="387">
        <v>45043</v>
      </c>
      <c r="D183" s="300" t="s">
        <v>675</v>
      </c>
      <c r="E183" s="388">
        <v>1035.5458609657949</v>
      </c>
      <c r="F183" s="388">
        <v>1072.25</v>
      </c>
      <c r="G183" s="645"/>
      <c r="H183" s="334"/>
    </row>
    <row r="184" spans="2:8" s="324" customFormat="1" ht="15.75">
      <c r="B184" s="390" t="s">
        <v>111</v>
      </c>
      <c r="C184" s="387">
        <v>45043</v>
      </c>
      <c r="D184" s="300" t="s">
        <v>675</v>
      </c>
      <c r="E184" s="388">
        <v>1711.3407901234568</v>
      </c>
      <c r="F184" s="388">
        <v>1743.95</v>
      </c>
      <c r="G184" s="645"/>
      <c r="H184" s="334"/>
    </row>
    <row r="185" spans="2:8" s="324" customFormat="1" ht="15.75">
      <c r="B185" s="390" t="s">
        <v>117</v>
      </c>
      <c r="C185" s="387">
        <v>45043</v>
      </c>
      <c r="D185" s="300" t="s">
        <v>675</v>
      </c>
      <c r="E185" s="388">
        <v>8278.94451810219</v>
      </c>
      <c r="F185" s="388">
        <v>8350.35</v>
      </c>
      <c r="G185" s="645"/>
      <c r="H185" s="334"/>
    </row>
    <row r="186" spans="2:8" s="324" customFormat="1" ht="15.75">
      <c r="B186" s="390" t="s">
        <v>86</v>
      </c>
      <c r="C186" s="387">
        <v>45043</v>
      </c>
      <c r="D186" s="300" t="s">
        <v>675</v>
      </c>
      <c r="E186" s="388">
        <v>2256.948183660644</v>
      </c>
      <c r="F186" s="388">
        <v>2341.25</v>
      </c>
      <c r="G186" s="645"/>
      <c r="H186" s="334"/>
    </row>
    <row r="187" spans="2:8" s="324" customFormat="1" ht="15.75">
      <c r="B187" s="390" t="s">
        <v>136</v>
      </c>
      <c r="C187" s="387">
        <v>45043</v>
      </c>
      <c r="D187" s="300" t="s">
        <v>675</v>
      </c>
      <c r="E187" s="388">
        <v>3385.348099955772</v>
      </c>
      <c r="F187" s="388">
        <v>3218.35</v>
      </c>
      <c r="G187" s="645"/>
      <c r="H187" s="334"/>
    </row>
    <row r="188" spans="2:8" s="324" customFormat="1" ht="15.75">
      <c r="B188" s="390" t="s">
        <v>139</v>
      </c>
      <c r="C188" s="387">
        <v>45043</v>
      </c>
      <c r="D188" s="300" t="s">
        <v>675</v>
      </c>
      <c r="E188" s="388">
        <v>408.6841000063796</v>
      </c>
      <c r="F188" s="388">
        <v>423.35</v>
      </c>
      <c r="G188" s="645"/>
      <c r="H188" s="334"/>
    </row>
    <row r="189" spans="2:8" s="324" customFormat="1" ht="15.75">
      <c r="B189" s="390" t="s">
        <v>125</v>
      </c>
      <c r="C189" s="387">
        <v>45043</v>
      </c>
      <c r="D189" s="300" t="s">
        <v>675</v>
      </c>
      <c r="E189" s="388">
        <v>1092.0615931283905</v>
      </c>
      <c r="F189" s="388">
        <v>1108.95</v>
      </c>
      <c r="G189" s="646"/>
      <c r="H189" s="334"/>
    </row>
    <row r="190" spans="2:8" s="324" customFormat="1" ht="15.75">
      <c r="B190" s="390"/>
      <c r="C190" s="387"/>
      <c r="D190" s="300"/>
      <c r="E190" s="388"/>
      <c r="F190" s="388"/>
      <c r="G190" s="389"/>
      <c r="H190" s="334"/>
    </row>
    <row r="191" spans="2:8" s="324" customFormat="1" ht="15.75">
      <c r="B191" s="391" t="s">
        <v>704</v>
      </c>
      <c r="C191" s="392"/>
      <c r="D191" s="393"/>
      <c r="E191" s="394"/>
      <c r="F191" s="394"/>
      <c r="G191" s="395"/>
      <c r="H191" s="334"/>
    </row>
    <row r="192" spans="2:9" s="324" customFormat="1" ht="15.75">
      <c r="B192" s="396" t="s">
        <v>730</v>
      </c>
      <c r="C192" s="392">
        <v>45042</v>
      </c>
      <c r="D192" s="393" t="s">
        <v>675</v>
      </c>
      <c r="E192" s="397">
        <v>82.44290194384449</v>
      </c>
      <c r="F192" s="397">
        <v>82.3175</v>
      </c>
      <c r="G192" s="398">
        <v>8968.159525</v>
      </c>
      <c r="H192" s="334"/>
      <c r="I192" s="363"/>
    </row>
    <row r="193" spans="2:10" s="324" customFormat="1" ht="15.75">
      <c r="B193" s="647" t="s">
        <v>731</v>
      </c>
      <c r="C193" s="648"/>
      <c r="D193" s="648"/>
      <c r="E193" s="648"/>
      <c r="F193" s="648"/>
      <c r="G193" s="649"/>
      <c r="H193" s="334"/>
      <c r="J193" s="399"/>
    </row>
    <row r="194" spans="2:10" s="324" customFormat="1" ht="30" customHeight="1">
      <c r="B194" s="650" t="s">
        <v>734</v>
      </c>
      <c r="C194" s="651"/>
      <c r="D194" s="651"/>
      <c r="E194" s="651"/>
      <c r="F194" s="651"/>
      <c r="G194" s="652"/>
      <c r="H194" s="334"/>
      <c r="J194" s="400"/>
    </row>
    <row r="195" spans="2:11" s="324" customFormat="1" ht="15.75">
      <c r="B195" s="401"/>
      <c r="C195" s="402"/>
      <c r="D195" s="402"/>
      <c r="E195" s="403"/>
      <c r="F195" s="403"/>
      <c r="G195" s="403"/>
      <c r="H195" s="334"/>
      <c r="J195" s="363"/>
      <c r="K195" s="399"/>
    </row>
    <row r="196" spans="2:8" s="324" customFormat="1" ht="15.75">
      <c r="B196" s="404" t="s">
        <v>723</v>
      </c>
      <c r="C196" s="402"/>
      <c r="D196" s="405"/>
      <c r="E196" s="403"/>
      <c r="F196" s="403"/>
      <c r="G196" s="403"/>
      <c r="H196" s="334"/>
    </row>
    <row r="197" spans="2:8" s="324" customFormat="1" ht="15.75">
      <c r="B197" s="390" t="s">
        <v>705</v>
      </c>
      <c r="C197" s="406"/>
      <c r="D197" s="406"/>
      <c r="E197" s="407" t="s">
        <v>706</v>
      </c>
      <c r="F197" s="403"/>
      <c r="G197" s="403"/>
      <c r="H197" s="334"/>
    </row>
    <row r="198" spans="2:8" s="324" customFormat="1" ht="15.75">
      <c r="B198" s="390" t="s">
        <v>707</v>
      </c>
      <c r="C198" s="406"/>
      <c r="D198" s="406"/>
      <c r="E198" s="408">
        <v>478112</v>
      </c>
      <c r="F198" s="409"/>
      <c r="G198" s="409"/>
      <c r="H198" s="334"/>
    </row>
    <row r="199" spans="2:8" s="324" customFormat="1" ht="15.75">
      <c r="B199" s="390" t="s">
        <v>708</v>
      </c>
      <c r="C199" s="406"/>
      <c r="D199" s="406"/>
      <c r="E199" s="408">
        <v>478112</v>
      </c>
      <c r="F199" s="409"/>
      <c r="G199" s="409"/>
      <c r="H199" s="334"/>
    </row>
    <row r="200" spans="2:8" s="324" customFormat="1" ht="15.75">
      <c r="B200" s="390" t="s">
        <v>709</v>
      </c>
      <c r="C200" s="406"/>
      <c r="D200" s="406"/>
      <c r="E200" s="408" t="s">
        <v>706</v>
      </c>
      <c r="F200" s="409"/>
      <c r="G200" s="409"/>
      <c r="H200" s="334"/>
    </row>
    <row r="201" spans="2:8" s="324" customFormat="1" ht="15.75">
      <c r="B201" s="390" t="s">
        <v>710</v>
      </c>
      <c r="C201" s="406"/>
      <c r="D201" s="406"/>
      <c r="E201" s="408" t="s">
        <v>706</v>
      </c>
      <c r="F201" s="409"/>
      <c r="G201" s="409"/>
      <c r="H201" s="334"/>
    </row>
    <row r="202" spans="2:8" s="324" customFormat="1" ht="15.75">
      <c r="B202" s="390" t="s">
        <v>711</v>
      </c>
      <c r="C202" s="406"/>
      <c r="D202" s="406"/>
      <c r="E202" s="408">
        <v>47894133098.14</v>
      </c>
      <c r="F202" s="409"/>
      <c r="G202" s="409"/>
      <c r="H202" s="334"/>
    </row>
    <row r="203" spans="2:10" s="324" customFormat="1" ht="15.75">
      <c r="B203" s="390" t="s">
        <v>712</v>
      </c>
      <c r="C203" s="406"/>
      <c r="D203" s="406"/>
      <c r="E203" s="408">
        <v>48903132961.58001</v>
      </c>
      <c r="F203" s="409"/>
      <c r="G203" s="409"/>
      <c r="H203" s="334"/>
      <c r="J203" s="410"/>
    </row>
    <row r="204" spans="2:10" s="324" customFormat="1" ht="15.75">
      <c r="B204" s="390" t="s">
        <v>713</v>
      </c>
      <c r="C204" s="406"/>
      <c r="D204" s="406"/>
      <c r="E204" s="408" t="s">
        <v>706</v>
      </c>
      <c r="F204" s="409"/>
      <c r="G204" s="411"/>
      <c r="H204" s="334"/>
      <c r="J204" s="412"/>
    </row>
    <row r="205" spans="2:10" s="324" customFormat="1" ht="15.75">
      <c r="B205" s="390" t="s">
        <v>714</v>
      </c>
      <c r="C205" s="406"/>
      <c r="D205" s="406"/>
      <c r="E205" s="413">
        <v>1008999863.4399997</v>
      </c>
      <c r="F205" s="409"/>
      <c r="G205" s="414"/>
      <c r="H205" s="334"/>
      <c r="J205" s="412"/>
    </row>
    <row r="206" spans="2:8" s="324" customFormat="1" ht="15.75">
      <c r="B206" s="415" t="s">
        <v>715</v>
      </c>
      <c r="C206" s="416"/>
      <c r="D206" s="416"/>
      <c r="E206" s="417"/>
      <c r="F206" s="409"/>
      <c r="G206" s="409"/>
      <c r="H206" s="334"/>
    </row>
    <row r="207" spans="2:8" s="324" customFormat="1" ht="15.75">
      <c r="B207" s="418"/>
      <c r="C207" s="403"/>
      <c r="D207" s="403"/>
      <c r="E207" s="417"/>
      <c r="F207" s="417"/>
      <c r="G207" s="409"/>
      <c r="H207" s="334"/>
    </row>
    <row r="208" spans="2:8" s="324" customFormat="1" ht="15.75">
      <c r="B208" s="419" t="s">
        <v>724</v>
      </c>
      <c r="C208" s="402"/>
      <c r="D208" s="405"/>
      <c r="E208" s="403"/>
      <c r="F208" s="403"/>
      <c r="G208" s="403"/>
      <c r="H208" s="334"/>
    </row>
    <row r="209" spans="2:8" s="324" customFormat="1" ht="15.75">
      <c r="B209" s="418"/>
      <c r="C209" s="403"/>
      <c r="D209" s="403"/>
      <c r="E209" s="403"/>
      <c r="F209" s="420"/>
      <c r="G209" s="420"/>
      <c r="H209" s="334"/>
    </row>
    <row r="210" spans="2:8" s="324" customFormat="1" ht="15.75">
      <c r="B210" s="419" t="s">
        <v>725</v>
      </c>
      <c r="C210" s="402"/>
      <c r="D210" s="421"/>
      <c r="E210" s="403"/>
      <c r="F210" s="422"/>
      <c r="G210" s="403"/>
      <c r="H210" s="334"/>
    </row>
    <row r="211" spans="2:8" s="324" customFormat="1" ht="15.75">
      <c r="B211" s="415"/>
      <c r="C211" s="416"/>
      <c r="D211" s="416"/>
      <c r="E211" s="403"/>
      <c r="F211" s="403"/>
      <c r="G211" s="403"/>
      <c r="H211" s="334"/>
    </row>
    <row r="212" spans="2:8" s="324" customFormat="1" ht="15.75">
      <c r="B212" s="423" t="s">
        <v>757</v>
      </c>
      <c r="C212" s="421"/>
      <c r="D212" s="421"/>
      <c r="E212" s="403"/>
      <c r="F212" s="422"/>
      <c r="G212" s="403"/>
      <c r="H212" s="334"/>
    </row>
    <row r="213" spans="2:8" s="324" customFormat="1" ht="47.25">
      <c r="B213" s="424" t="s">
        <v>669</v>
      </c>
      <c r="C213" s="425" t="s">
        <v>680</v>
      </c>
      <c r="D213" s="425" t="s">
        <v>681</v>
      </c>
      <c r="E213" s="425" t="s">
        <v>682</v>
      </c>
      <c r="F213" s="425" t="s">
        <v>683</v>
      </c>
      <c r="G213" s="403"/>
      <c r="H213" s="334"/>
    </row>
    <row r="214" spans="2:8" s="324" customFormat="1" ht="15.75">
      <c r="B214" s="653" t="s">
        <v>706</v>
      </c>
      <c r="C214" s="654"/>
      <c r="D214" s="654"/>
      <c r="E214" s="654"/>
      <c r="F214" s="655"/>
      <c r="G214" s="403"/>
      <c r="H214" s="334"/>
    </row>
    <row r="215" spans="2:8" s="324" customFormat="1" ht="15.75">
      <c r="B215" s="656" t="s">
        <v>716</v>
      </c>
      <c r="C215" s="657"/>
      <c r="D215" s="657"/>
      <c r="E215" s="657"/>
      <c r="F215" s="658"/>
      <c r="G215" s="403"/>
      <c r="H215" s="334"/>
    </row>
    <row r="216" spans="2:8" s="324" customFormat="1" ht="15.75">
      <c r="B216" s="423"/>
      <c r="C216" s="426"/>
      <c r="D216" s="426"/>
      <c r="E216" s="427"/>
      <c r="F216" s="428"/>
      <c r="G216" s="403"/>
      <c r="H216" s="334"/>
    </row>
    <row r="217" spans="2:8" s="324" customFormat="1" ht="45">
      <c r="B217" s="429" t="s">
        <v>669</v>
      </c>
      <c r="C217" s="430" t="s">
        <v>680</v>
      </c>
      <c r="D217" s="430" t="s">
        <v>681</v>
      </c>
      <c r="E217" s="430" t="s">
        <v>682</v>
      </c>
      <c r="F217" s="430" t="s">
        <v>683</v>
      </c>
      <c r="G217" s="403"/>
      <c r="H217" s="334"/>
    </row>
    <row r="218" spans="2:8" s="324" customFormat="1" ht="15.75">
      <c r="B218" s="628" t="s">
        <v>706</v>
      </c>
      <c r="C218" s="629"/>
      <c r="D218" s="629"/>
      <c r="E218" s="629"/>
      <c r="F218" s="630"/>
      <c r="G218" s="403"/>
      <c r="H218" s="334"/>
    </row>
    <row r="219" spans="2:8" s="324" customFormat="1" ht="15.75">
      <c r="B219" s="636" t="s">
        <v>716</v>
      </c>
      <c r="C219" s="637"/>
      <c r="D219" s="637"/>
      <c r="E219" s="637"/>
      <c r="F219" s="638"/>
      <c r="G219" s="403"/>
      <c r="H219" s="334"/>
    </row>
    <row r="220" spans="2:8" s="324" customFormat="1" ht="15.75">
      <c r="B220" s="423"/>
      <c r="C220" s="421"/>
      <c r="D220" s="421"/>
      <c r="E220" s="403"/>
      <c r="F220" s="422"/>
      <c r="G220" s="403"/>
      <c r="H220" s="334"/>
    </row>
    <row r="221" spans="2:8" s="324" customFormat="1" ht="15.75">
      <c r="B221" s="431" t="s">
        <v>726</v>
      </c>
      <c r="C221" s="405"/>
      <c r="D221" s="405"/>
      <c r="E221" s="403"/>
      <c r="F221" s="403"/>
      <c r="G221" s="403"/>
      <c r="H221" s="334"/>
    </row>
    <row r="222" spans="2:8" s="324" customFormat="1" ht="15.75">
      <c r="B222" s="390" t="s">
        <v>686</v>
      </c>
      <c r="C222" s="406"/>
      <c r="D222" s="406"/>
      <c r="E222" s="413">
        <v>739</v>
      </c>
      <c r="F222" s="403"/>
      <c r="G222" s="403"/>
      <c r="H222" s="334"/>
    </row>
    <row r="223" spans="2:8" s="324" customFormat="1" ht="15.75">
      <c r="B223" s="390" t="s">
        <v>687</v>
      </c>
      <c r="C223" s="406"/>
      <c r="D223" s="406"/>
      <c r="E223" s="413">
        <v>485676000</v>
      </c>
      <c r="F223" s="420"/>
      <c r="G223" s="432"/>
      <c r="H223" s="334"/>
    </row>
    <row r="224" spans="2:8" s="324" customFormat="1" ht="15.75">
      <c r="B224" s="390" t="s">
        <v>688</v>
      </c>
      <c r="C224" s="406"/>
      <c r="D224" s="406"/>
      <c r="E224" s="413">
        <v>1680700.12</v>
      </c>
      <c r="F224" s="403"/>
      <c r="G224" s="433"/>
      <c r="H224" s="334"/>
    </row>
    <row r="225" spans="2:8" s="324" customFormat="1" ht="15">
      <c r="B225" s="434"/>
      <c r="C225"/>
      <c r="D225"/>
      <c r="E225"/>
      <c r="F225"/>
      <c r="G225"/>
      <c r="H225" s="334"/>
    </row>
    <row r="226" spans="2:8" s="324" customFormat="1" ht="16.5" thickBot="1">
      <c r="B226" s="435" t="s">
        <v>689</v>
      </c>
      <c r="C226" s="436"/>
      <c r="D226" s="436"/>
      <c r="E226" s="436"/>
      <c r="F226" s="436"/>
      <c r="G226" s="436"/>
      <c r="H226" s="339"/>
    </row>
    <row r="227" s="324" customFormat="1" ht="15"/>
    <row r="228" spans="2:11" ht="15">
      <c r="B228" s="631" t="s">
        <v>758</v>
      </c>
      <c r="C228" s="631"/>
      <c r="D228" s="631"/>
      <c r="E228" s="631"/>
      <c r="F228" s="631"/>
      <c r="G228" s="631"/>
      <c r="H228" s="631"/>
      <c r="I228" s="631"/>
      <c r="J228" s="631"/>
      <c r="K228" s="131"/>
    </row>
    <row r="229" spans="2:10" ht="15" customHeight="1">
      <c r="B229" s="639" t="s">
        <v>759</v>
      </c>
      <c r="C229" s="640" t="s">
        <v>760</v>
      </c>
      <c r="D229" s="640"/>
      <c r="E229" s="228" t="s">
        <v>761</v>
      </c>
      <c r="F229" s="228" t="s">
        <v>762</v>
      </c>
      <c r="G229" s="641" t="s">
        <v>763</v>
      </c>
      <c r="H229" s="642"/>
      <c r="I229" s="642"/>
      <c r="J229" s="643"/>
    </row>
    <row r="230" spans="2:10" ht="26.25">
      <c r="B230" s="639"/>
      <c r="C230" s="228" t="s">
        <v>528</v>
      </c>
      <c r="D230" s="228" t="s">
        <v>523</v>
      </c>
      <c r="E230" s="228" t="s">
        <v>764</v>
      </c>
      <c r="F230" s="228" t="s">
        <v>765</v>
      </c>
      <c r="G230" s="228" t="s">
        <v>528</v>
      </c>
      <c r="H230" s="228" t="s">
        <v>523</v>
      </c>
      <c r="I230" s="228" t="s">
        <v>764</v>
      </c>
      <c r="J230" s="228" t="s">
        <v>765</v>
      </c>
    </row>
    <row r="231" spans="2:10" ht="15">
      <c r="B231" s="226" t="s">
        <v>766</v>
      </c>
      <c r="C231" s="230">
        <v>0.17613455081822882</v>
      </c>
      <c r="D231" s="230">
        <v>0.18444430119292132</v>
      </c>
      <c r="E231" s="230">
        <v>0.13488731377063812</v>
      </c>
      <c r="F231" s="230">
        <v>0.12799002630685097</v>
      </c>
      <c r="G231" s="437">
        <v>49491.700000000004</v>
      </c>
      <c r="H231" s="437">
        <v>53048.5</v>
      </c>
      <c r="I231" s="437">
        <v>34809.559660118764</v>
      </c>
      <c r="J231" s="437">
        <v>32779.39156009865</v>
      </c>
    </row>
    <row r="232" spans="2:10" ht="15">
      <c r="B232" s="229" t="s">
        <v>767</v>
      </c>
      <c r="C232" s="230">
        <v>0.00032541293081855827</v>
      </c>
      <c r="D232" s="230">
        <v>0.010176314551710863</v>
      </c>
      <c r="E232" s="230">
        <v>-0.012215399966971185</v>
      </c>
      <c r="F232" s="230">
        <v>0.005888971078272576</v>
      </c>
      <c r="G232" s="437">
        <v>10003.254129308185</v>
      </c>
      <c r="H232" s="437">
        <v>10101.763145517109</v>
      </c>
      <c r="I232" s="437">
        <v>9877.846000330288</v>
      </c>
      <c r="J232" s="437">
        <v>10058.889710782725</v>
      </c>
    </row>
    <row r="233" spans="2:10" ht="15">
      <c r="B233" s="229" t="s">
        <v>768</v>
      </c>
      <c r="C233" s="230">
        <v>0.33066855833619435</v>
      </c>
      <c r="D233" s="230">
        <v>0.34384627827076186</v>
      </c>
      <c r="E233" s="230">
        <v>0.28966762992208217</v>
      </c>
      <c r="F233" s="230">
        <v>0.2779573212396713</v>
      </c>
      <c r="G233" s="437">
        <v>23561.86622232802</v>
      </c>
      <c r="H233" s="437">
        <v>24268.826599935037</v>
      </c>
      <c r="I233" s="437">
        <v>21450.30136341686</v>
      </c>
      <c r="J233" s="437">
        <v>20871.278393743094</v>
      </c>
    </row>
    <row r="234" spans="2:10" ht="15">
      <c r="B234" s="229" t="s">
        <v>769</v>
      </c>
      <c r="C234" s="230">
        <v>0.17190862608325652</v>
      </c>
      <c r="D234" s="230">
        <v>0.18226310603981166</v>
      </c>
      <c r="E234" s="230">
        <v>0.11521887303720701</v>
      </c>
      <c r="F234" s="230">
        <v>0.12721296002973048</v>
      </c>
      <c r="G234" s="437">
        <v>22142.352225344046</v>
      </c>
      <c r="H234" s="437">
        <v>23140.22368788386</v>
      </c>
      <c r="I234" s="437">
        <v>17271.082837190188</v>
      </c>
      <c r="J234" s="437">
        <v>18222.15747351173</v>
      </c>
    </row>
    <row r="236" spans="2:6" ht="15" customHeight="1">
      <c r="B236" s="631" t="s">
        <v>770</v>
      </c>
      <c r="C236" s="631"/>
      <c r="D236" s="631"/>
      <c r="E236" s="631"/>
      <c r="F236" s="631"/>
    </row>
    <row r="237" spans="2:6" ht="39">
      <c r="B237" s="232" t="s">
        <v>792</v>
      </c>
      <c r="C237" s="233" t="s">
        <v>771</v>
      </c>
      <c r="D237" s="233" t="s">
        <v>767</v>
      </c>
      <c r="E237" s="233" t="s">
        <v>768</v>
      </c>
      <c r="F237" s="233" t="s">
        <v>769</v>
      </c>
    </row>
    <row r="238" spans="2:6" ht="15">
      <c r="B238" s="226" t="s">
        <v>772</v>
      </c>
      <c r="C238" s="234">
        <v>1190000</v>
      </c>
      <c r="D238" s="234">
        <v>120000</v>
      </c>
      <c r="E238" s="234">
        <v>360000</v>
      </c>
      <c r="F238" s="234">
        <v>600000</v>
      </c>
    </row>
    <row r="239" spans="2:6" ht="15">
      <c r="B239" s="226" t="s">
        <v>773</v>
      </c>
      <c r="C239" s="234">
        <v>2835533.3492637915</v>
      </c>
      <c r="D239" s="234">
        <v>124503.7583553807</v>
      </c>
      <c r="E239" s="234">
        <v>457104.8298322777</v>
      </c>
      <c r="F239" s="234">
        <v>938367.5475267209</v>
      </c>
    </row>
    <row r="240" spans="2:6" ht="15">
      <c r="B240" s="226" t="s">
        <v>774</v>
      </c>
      <c r="C240" s="235">
        <v>0.16712692405581595</v>
      </c>
      <c r="D240" s="235">
        <v>0.07066537574648428</v>
      </c>
      <c r="E240" s="235">
        <v>0.16178017966603594</v>
      </c>
      <c r="F240" s="235">
        <v>0.17952918039203514</v>
      </c>
    </row>
    <row r="241" spans="2:6" ht="15">
      <c r="B241" s="226" t="s">
        <v>775</v>
      </c>
      <c r="C241" s="235">
        <v>0.12579986610159125</v>
      </c>
      <c r="D241" s="235">
        <v>-0.029237732600850722</v>
      </c>
      <c r="E241" s="235">
        <v>0.13171125726061142</v>
      </c>
      <c r="F241" s="235">
        <v>0.12850088902805706</v>
      </c>
    </row>
    <row r="242" spans="2:6" ht="15">
      <c r="B242" s="226" t="s">
        <v>776</v>
      </c>
      <c r="C242" s="235">
        <v>0.12413731290472758</v>
      </c>
      <c r="D242" s="235">
        <v>0.0054836800011306575</v>
      </c>
      <c r="E242" s="235">
        <v>0.13422905516850128</v>
      </c>
      <c r="F242" s="235">
        <v>0.12907217656548742</v>
      </c>
    </row>
    <row r="243" spans="2:6" ht="15">
      <c r="B243" s="131"/>
      <c r="C243" s="131"/>
      <c r="D243" s="131"/>
      <c r="E243" s="131"/>
      <c r="F243" s="131"/>
    </row>
    <row r="244" spans="2:6" ht="15" customHeight="1">
      <c r="B244" s="631" t="s">
        <v>777</v>
      </c>
      <c r="C244" s="631"/>
      <c r="D244" s="631"/>
      <c r="E244" s="631"/>
      <c r="F244" s="631"/>
    </row>
    <row r="245" spans="2:6" ht="39">
      <c r="B245" s="232"/>
      <c r="C245" s="233" t="s">
        <v>771</v>
      </c>
      <c r="D245" s="233" t="s">
        <v>767</v>
      </c>
      <c r="E245" s="233" t="s">
        <v>768</v>
      </c>
      <c r="F245" s="233" t="s">
        <v>769</v>
      </c>
    </row>
    <row r="246" spans="2:6" ht="15">
      <c r="B246" s="226" t="s">
        <v>772</v>
      </c>
      <c r="C246" s="234">
        <v>1190000</v>
      </c>
      <c r="D246" s="234">
        <v>120000</v>
      </c>
      <c r="E246" s="234">
        <v>360000</v>
      </c>
      <c r="F246" s="234">
        <v>600000</v>
      </c>
    </row>
    <row r="247" spans="2:6" ht="15">
      <c r="B247" s="226" t="s">
        <v>773</v>
      </c>
      <c r="C247" s="234">
        <v>2978287.7908104016</v>
      </c>
      <c r="D247" s="234">
        <v>125122.20954693532</v>
      </c>
      <c r="E247" s="234">
        <v>464980.41378840123</v>
      </c>
      <c r="F247" s="234">
        <v>964775.2085451055</v>
      </c>
    </row>
    <row r="248" spans="2:6" ht="15">
      <c r="B248" s="226" t="s">
        <v>774</v>
      </c>
      <c r="C248" s="235">
        <v>0.17634239242497282</v>
      </c>
      <c r="D248" s="235">
        <v>0.08048339608726027</v>
      </c>
      <c r="E248" s="235">
        <v>0.17385374829534564</v>
      </c>
      <c r="F248" s="235">
        <v>0.19092106275917825</v>
      </c>
    </row>
    <row r="249" spans="2:6" ht="15">
      <c r="B249" s="226" t="s">
        <v>775</v>
      </c>
      <c r="C249" s="235">
        <v>0.12579986610159125</v>
      </c>
      <c r="D249" s="235">
        <v>-0.029237732600850722</v>
      </c>
      <c r="E249" s="235">
        <v>0.13171125726061142</v>
      </c>
      <c r="F249" s="235">
        <v>0.12850088902805706</v>
      </c>
    </row>
    <row r="250" spans="2:6" ht="15">
      <c r="B250" s="226" t="s">
        <v>776</v>
      </c>
      <c r="C250" s="235">
        <v>0.12413731290472758</v>
      </c>
      <c r="D250" s="235">
        <v>0.0054836800011306575</v>
      </c>
      <c r="E250" s="235">
        <v>0.13422905516850128</v>
      </c>
      <c r="F250" s="235">
        <v>0.12907217656548742</v>
      </c>
    </row>
    <row r="251" spans="2:6" ht="15">
      <c r="B251" s="131"/>
      <c r="C251" s="131"/>
      <c r="D251" s="131"/>
      <c r="E251" s="131"/>
      <c r="F251" s="131"/>
    </row>
    <row r="252" spans="2:6" ht="15">
      <c r="B252" s="232" t="s">
        <v>778</v>
      </c>
      <c r="C252" s="232"/>
      <c r="D252" s="131"/>
      <c r="E252" s="131"/>
      <c r="F252" s="131"/>
    </row>
    <row r="253" spans="2:6" ht="15">
      <c r="B253" s="227" t="s">
        <v>779</v>
      </c>
      <c r="C253" s="438">
        <v>0.1451958907770088</v>
      </c>
      <c r="E253" s="439"/>
      <c r="F253" s="131"/>
    </row>
    <row r="254" spans="2:6" ht="15">
      <c r="B254" s="227" t="s">
        <v>780</v>
      </c>
      <c r="C254" s="438">
        <v>0.16828875254343556</v>
      </c>
      <c r="E254" s="439"/>
      <c r="F254" s="131"/>
    </row>
    <row r="255" spans="2:6" ht="15">
      <c r="B255" s="227" t="s">
        <v>781</v>
      </c>
      <c r="C255" s="440">
        <v>1.523180674171982</v>
      </c>
      <c r="E255" s="441"/>
      <c r="F255" s="131"/>
    </row>
    <row r="256" spans="2:6" ht="15">
      <c r="B256" s="227" t="s">
        <v>782</v>
      </c>
      <c r="C256" s="440">
        <v>0.6988578289239537</v>
      </c>
      <c r="E256" s="441"/>
      <c r="F256" s="131"/>
    </row>
    <row r="257" spans="2:6" ht="15">
      <c r="B257" s="227" t="s">
        <v>783</v>
      </c>
      <c r="C257" s="440">
        <v>0.3164586066686122</v>
      </c>
      <c r="E257" s="441"/>
      <c r="F257" s="131"/>
    </row>
    <row r="258" spans="2:6" ht="15">
      <c r="B258" s="227" t="s">
        <v>784</v>
      </c>
      <c r="C258" s="440">
        <v>-0.038181090125100015</v>
      </c>
      <c r="E258" s="441"/>
      <c r="F258" s="131"/>
    </row>
    <row r="259" spans="2:6" ht="15">
      <c r="B259" s="442" t="s">
        <v>785</v>
      </c>
      <c r="C259" s="443">
        <v>0.2895836285189634</v>
      </c>
      <c r="E259" s="444"/>
      <c r="F259" s="131"/>
    </row>
    <row r="260" spans="2:6" ht="15">
      <c r="B260" s="226" t="s">
        <v>786</v>
      </c>
      <c r="C260" s="445">
        <v>0.0779</v>
      </c>
      <c r="E260" s="439"/>
      <c r="F260" s="131"/>
    </row>
    <row r="261" spans="2:6" ht="15">
      <c r="B261" s="132"/>
      <c r="C261" s="439"/>
      <c r="E261" s="439"/>
      <c r="F261" s="131"/>
    </row>
    <row r="262" spans="2:6" ht="15">
      <c r="B262" s="228" t="s">
        <v>787</v>
      </c>
      <c r="C262" s="232"/>
      <c r="E262" s="439"/>
      <c r="F262" s="131"/>
    </row>
    <row r="263" spans="2:6" ht="15">
      <c r="B263" s="227" t="s">
        <v>788</v>
      </c>
      <c r="C263" s="238">
        <v>0.04203724889202942</v>
      </c>
      <c r="E263" s="439"/>
      <c r="F263" s="131"/>
    </row>
    <row r="264" spans="2:6" ht="15">
      <c r="B264" s="131"/>
      <c r="C264" s="131"/>
      <c r="D264" s="131"/>
      <c r="E264" s="131"/>
      <c r="F264" s="131"/>
    </row>
    <row r="265" spans="2:6" ht="15">
      <c r="B265" s="131"/>
      <c r="C265" s="131"/>
      <c r="D265" s="131"/>
      <c r="E265" s="131"/>
      <c r="F265" s="131"/>
    </row>
    <row r="266" spans="2:6" ht="15">
      <c r="B266" s="228" t="s">
        <v>789</v>
      </c>
      <c r="C266" s="131"/>
      <c r="D266" s="131"/>
      <c r="E266" s="131"/>
      <c r="F266" s="131"/>
    </row>
    <row r="267" spans="2:6" ht="15">
      <c r="B267" s="226" t="s">
        <v>790</v>
      </c>
      <c r="C267" s="132"/>
      <c r="D267" s="131"/>
      <c r="E267" s="131"/>
      <c r="F267" s="131"/>
    </row>
    <row r="268" spans="2:6" ht="15">
      <c r="B268" s="226" t="s">
        <v>791</v>
      </c>
      <c r="C268" s="132"/>
      <c r="D268" s="131"/>
      <c r="E268" s="131"/>
      <c r="F268" s="131"/>
    </row>
    <row r="269" ht="15.75" thickBot="1"/>
    <row r="270" spans="2:6" ht="15">
      <c r="B270" s="446"/>
      <c r="C270" s="447"/>
      <c r="D270" s="447"/>
      <c r="E270" s="632" t="s">
        <v>793</v>
      </c>
      <c r="F270" s="633"/>
    </row>
    <row r="271" spans="2:6" ht="15">
      <c r="B271" s="448" t="s">
        <v>794</v>
      </c>
      <c r="C271" s="449"/>
      <c r="D271" s="449"/>
      <c r="E271" s="450"/>
      <c r="F271" s="451"/>
    </row>
    <row r="272" spans="2:6" ht="15">
      <c r="B272" s="452"/>
      <c r="C272" s="449"/>
      <c r="D272" s="449"/>
      <c r="E272" s="449"/>
      <c r="F272" s="451"/>
    </row>
    <row r="273" spans="2:6" ht="15">
      <c r="B273" s="452"/>
      <c r="C273" s="453"/>
      <c r="D273" s="453"/>
      <c r="E273" s="450"/>
      <c r="F273" s="451"/>
    </row>
    <row r="274" spans="2:6" ht="15">
      <c r="B274" s="454" t="s">
        <v>795</v>
      </c>
      <c r="C274" s="453"/>
      <c r="D274" s="453"/>
      <c r="E274" s="450"/>
      <c r="F274" s="451"/>
    </row>
    <row r="275" spans="2:6" ht="15">
      <c r="B275" s="634" t="s">
        <v>796</v>
      </c>
      <c r="C275" s="635"/>
      <c r="D275" s="635"/>
      <c r="E275" s="450"/>
      <c r="F275" s="451"/>
    </row>
    <row r="276" spans="2:6" ht="15">
      <c r="B276" s="634"/>
      <c r="C276" s="635"/>
      <c r="D276" s="635"/>
      <c r="E276" s="450"/>
      <c r="F276" s="451"/>
    </row>
    <row r="277" spans="2:6" ht="15">
      <c r="B277" s="454" t="s">
        <v>797</v>
      </c>
      <c r="C277" s="453"/>
      <c r="D277" s="453"/>
      <c r="E277" s="450"/>
      <c r="F277" s="451"/>
    </row>
    <row r="278" spans="2:6" ht="15">
      <c r="B278" s="452"/>
      <c r="C278" s="449"/>
      <c r="D278" s="449"/>
      <c r="E278" s="450"/>
      <c r="F278" s="451"/>
    </row>
    <row r="279" spans="2:6" ht="15.75" thickBot="1">
      <c r="B279" s="455"/>
      <c r="C279" s="456"/>
      <c r="D279" s="456"/>
      <c r="E279" s="457"/>
      <c r="F279" s="458"/>
    </row>
    <row r="280" ht="15.75" thickBot="1"/>
    <row r="281" ht="15">
      <c r="B281" s="459" t="s">
        <v>798</v>
      </c>
    </row>
    <row r="282" ht="15">
      <c r="B282" s="460" t="s">
        <v>799</v>
      </c>
    </row>
    <row r="283" ht="15">
      <c r="B283" s="461"/>
    </row>
    <row r="284" ht="15">
      <c r="B284" s="461"/>
    </row>
    <row r="285" ht="15">
      <c r="B285" s="461"/>
    </row>
    <row r="286" ht="15">
      <c r="B286" s="461"/>
    </row>
    <row r="287" ht="15">
      <c r="B287" s="461"/>
    </row>
    <row r="288" ht="15">
      <c r="B288" s="461"/>
    </row>
    <row r="289" ht="15">
      <c r="B289" s="461"/>
    </row>
    <row r="290" ht="15">
      <c r="B290" s="461"/>
    </row>
    <row r="291" ht="15.75" thickBot="1">
      <c r="B291" s="462"/>
    </row>
  </sheetData>
  <mergeCells count="20">
    <mergeCell ref="B1:G1"/>
    <mergeCell ref="B130:D130"/>
    <mergeCell ref="B133:G133"/>
    <mergeCell ref="B140:B141"/>
    <mergeCell ref="C140:C141"/>
    <mergeCell ref="G178:G189"/>
    <mergeCell ref="B193:G193"/>
    <mergeCell ref="B194:G194"/>
    <mergeCell ref="B214:F214"/>
    <mergeCell ref="B215:F215"/>
    <mergeCell ref="B218:F218"/>
    <mergeCell ref="B236:F236"/>
    <mergeCell ref="B244:F244"/>
    <mergeCell ref="E270:F270"/>
    <mergeCell ref="B275:D276"/>
    <mergeCell ref="B219:F219"/>
    <mergeCell ref="B228:J228"/>
    <mergeCell ref="B229:B230"/>
    <mergeCell ref="C229:D229"/>
    <mergeCell ref="G229:J229"/>
  </mergeCells>
  <printOptions/>
  <pageMargins left="0" right="0" top="0" bottom="0" header="0" footer="0"/>
  <pageSetup horizontalDpi="600" verticalDpi="600" orientation="landscape" r:id="rId2"/>
  <headerFooter>
    <oddFooter>&amp;C&amp;1#&amp;"Calibri"&amp;10&amp;K000000 For internal use only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B8CE9-9B7A-443C-B981-E82B2A85EB74}">
  <sheetPr>
    <outlinePr summaryBelow="0"/>
  </sheetPr>
  <dimension ref="A1:J170"/>
  <sheetViews>
    <sheetView workbookViewId="0" topLeftCell="C24">
      <selection activeCell="F28" sqref="F28"/>
    </sheetView>
  </sheetViews>
  <sheetFormatPr defaultColWidth="9.140625" defaultRowHeight="15"/>
  <cols>
    <col min="1" max="1" width="3.28125" style="464" customWidth="1"/>
    <col min="2" max="2" width="69.140625" style="464" customWidth="1"/>
    <col min="3" max="3" width="20.140625" style="464" bestFit="1" customWidth="1"/>
    <col min="4" max="4" width="17.57421875" style="464" bestFit="1" customWidth="1"/>
    <col min="5" max="5" width="16.7109375" style="464" customWidth="1"/>
    <col min="6" max="7" width="25.00390625" style="464" customWidth="1"/>
    <col min="8" max="9" width="16.7109375" style="464" customWidth="1"/>
    <col min="10" max="10" width="10.8515625" style="464" customWidth="1"/>
    <col min="11" max="256" width="9.140625" style="464" customWidth="1"/>
    <col min="257" max="257" width="3.28125" style="464" customWidth="1"/>
    <col min="258" max="258" width="69.140625" style="464" customWidth="1"/>
    <col min="259" max="259" width="20.140625" style="464" bestFit="1" customWidth="1"/>
    <col min="260" max="260" width="17.57421875" style="464" bestFit="1" customWidth="1"/>
    <col min="261" max="261" width="16.7109375" style="464" customWidth="1"/>
    <col min="262" max="263" width="25.00390625" style="464" customWidth="1"/>
    <col min="264" max="265" width="16.7109375" style="464" customWidth="1"/>
    <col min="266" max="266" width="10.8515625" style="464" customWidth="1"/>
    <col min="267" max="512" width="9.140625" style="464" customWidth="1"/>
    <col min="513" max="513" width="3.28125" style="464" customWidth="1"/>
    <col min="514" max="514" width="69.140625" style="464" customWidth="1"/>
    <col min="515" max="515" width="20.140625" style="464" bestFit="1" customWidth="1"/>
    <col min="516" max="516" width="17.57421875" style="464" bestFit="1" customWidth="1"/>
    <col min="517" max="517" width="16.7109375" style="464" customWidth="1"/>
    <col min="518" max="519" width="25.00390625" style="464" customWidth="1"/>
    <col min="520" max="521" width="16.7109375" style="464" customWidth="1"/>
    <col min="522" max="522" width="10.8515625" style="464" customWidth="1"/>
    <col min="523" max="768" width="9.140625" style="464" customWidth="1"/>
    <col min="769" max="769" width="3.28125" style="464" customWidth="1"/>
    <col min="770" max="770" width="69.140625" style="464" customWidth="1"/>
    <col min="771" max="771" width="20.140625" style="464" bestFit="1" customWidth="1"/>
    <col min="772" max="772" width="17.57421875" style="464" bestFit="1" customWidth="1"/>
    <col min="773" max="773" width="16.7109375" style="464" customWidth="1"/>
    <col min="774" max="775" width="25.00390625" style="464" customWidth="1"/>
    <col min="776" max="777" width="16.7109375" style="464" customWidth="1"/>
    <col min="778" max="778" width="10.8515625" style="464" customWidth="1"/>
    <col min="779" max="1024" width="9.140625" style="464" customWidth="1"/>
    <col min="1025" max="1025" width="3.28125" style="464" customWidth="1"/>
    <col min="1026" max="1026" width="69.140625" style="464" customWidth="1"/>
    <col min="1027" max="1027" width="20.140625" style="464" bestFit="1" customWidth="1"/>
    <col min="1028" max="1028" width="17.57421875" style="464" bestFit="1" customWidth="1"/>
    <col min="1029" max="1029" width="16.7109375" style="464" customWidth="1"/>
    <col min="1030" max="1031" width="25.00390625" style="464" customWidth="1"/>
    <col min="1032" max="1033" width="16.7109375" style="464" customWidth="1"/>
    <col min="1034" max="1034" width="10.8515625" style="464" customWidth="1"/>
    <col min="1035" max="1280" width="9.140625" style="464" customWidth="1"/>
    <col min="1281" max="1281" width="3.28125" style="464" customWidth="1"/>
    <col min="1282" max="1282" width="69.140625" style="464" customWidth="1"/>
    <col min="1283" max="1283" width="20.140625" style="464" bestFit="1" customWidth="1"/>
    <col min="1284" max="1284" width="17.57421875" style="464" bestFit="1" customWidth="1"/>
    <col min="1285" max="1285" width="16.7109375" style="464" customWidth="1"/>
    <col min="1286" max="1287" width="25.00390625" style="464" customWidth="1"/>
    <col min="1288" max="1289" width="16.7109375" style="464" customWidth="1"/>
    <col min="1290" max="1290" width="10.8515625" style="464" customWidth="1"/>
    <col min="1291" max="1536" width="9.140625" style="464" customWidth="1"/>
    <col min="1537" max="1537" width="3.28125" style="464" customWidth="1"/>
    <col min="1538" max="1538" width="69.140625" style="464" customWidth="1"/>
    <col min="1539" max="1539" width="20.140625" style="464" bestFit="1" customWidth="1"/>
    <col min="1540" max="1540" width="17.57421875" style="464" bestFit="1" customWidth="1"/>
    <col min="1541" max="1541" width="16.7109375" style="464" customWidth="1"/>
    <col min="1542" max="1543" width="25.00390625" style="464" customWidth="1"/>
    <col min="1544" max="1545" width="16.7109375" style="464" customWidth="1"/>
    <col min="1546" max="1546" width="10.8515625" style="464" customWidth="1"/>
    <col min="1547" max="1792" width="9.140625" style="464" customWidth="1"/>
    <col min="1793" max="1793" width="3.28125" style="464" customWidth="1"/>
    <col min="1794" max="1794" width="69.140625" style="464" customWidth="1"/>
    <col min="1795" max="1795" width="20.140625" style="464" bestFit="1" customWidth="1"/>
    <col min="1796" max="1796" width="17.57421875" style="464" bestFit="1" customWidth="1"/>
    <col min="1797" max="1797" width="16.7109375" style="464" customWidth="1"/>
    <col min="1798" max="1799" width="25.00390625" style="464" customWidth="1"/>
    <col min="1800" max="1801" width="16.7109375" style="464" customWidth="1"/>
    <col min="1802" max="1802" width="10.8515625" style="464" customWidth="1"/>
    <col min="1803" max="2048" width="9.140625" style="464" customWidth="1"/>
    <col min="2049" max="2049" width="3.28125" style="464" customWidth="1"/>
    <col min="2050" max="2050" width="69.140625" style="464" customWidth="1"/>
    <col min="2051" max="2051" width="20.140625" style="464" bestFit="1" customWidth="1"/>
    <col min="2052" max="2052" width="17.57421875" style="464" bestFit="1" customWidth="1"/>
    <col min="2053" max="2053" width="16.7109375" style="464" customWidth="1"/>
    <col min="2054" max="2055" width="25.00390625" style="464" customWidth="1"/>
    <col min="2056" max="2057" width="16.7109375" style="464" customWidth="1"/>
    <col min="2058" max="2058" width="10.8515625" style="464" customWidth="1"/>
    <col min="2059" max="2304" width="9.140625" style="464" customWidth="1"/>
    <col min="2305" max="2305" width="3.28125" style="464" customWidth="1"/>
    <col min="2306" max="2306" width="69.140625" style="464" customWidth="1"/>
    <col min="2307" max="2307" width="20.140625" style="464" bestFit="1" customWidth="1"/>
    <col min="2308" max="2308" width="17.57421875" style="464" bestFit="1" customWidth="1"/>
    <col min="2309" max="2309" width="16.7109375" style="464" customWidth="1"/>
    <col min="2310" max="2311" width="25.00390625" style="464" customWidth="1"/>
    <col min="2312" max="2313" width="16.7109375" style="464" customWidth="1"/>
    <col min="2314" max="2314" width="10.8515625" style="464" customWidth="1"/>
    <col min="2315" max="2560" width="9.140625" style="464" customWidth="1"/>
    <col min="2561" max="2561" width="3.28125" style="464" customWidth="1"/>
    <col min="2562" max="2562" width="69.140625" style="464" customWidth="1"/>
    <col min="2563" max="2563" width="20.140625" style="464" bestFit="1" customWidth="1"/>
    <col min="2564" max="2564" width="17.57421875" style="464" bestFit="1" customWidth="1"/>
    <col min="2565" max="2565" width="16.7109375" style="464" customWidth="1"/>
    <col min="2566" max="2567" width="25.00390625" style="464" customWidth="1"/>
    <col min="2568" max="2569" width="16.7109375" style="464" customWidth="1"/>
    <col min="2570" max="2570" width="10.8515625" style="464" customWidth="1"/>
    <col min="2571" max="2816" width="9.140625" style="464" customWidth="1"/>
    <col min="2817" max="2817" width="3.28125" style="464" customWidth="1"/>
    <col min="2818" max="2818" width="69.140625" style="464" customWidth="1"/>
    <col min="2819" max="2819" width="20.140625" style="464" bestFit="1" customWidth="1"/>
    <col min="2820" max="2820" width="17.57421875" style="464" bestFit="1" customWidth="1"/>
    <col min="2821" max="2821" width="16.7109375" style="464" customWidth="1"/>
    <col min="2822" max="2823" width="25.00390625" style="464" customWidth="1"/>
    <col min="2824" max="2825" width="16.7109375" style="464" customWidth="1"/>
    <col min="2826" max="2826" width="10.8515625" style="464" customWidth="1"/>
    <col min="2827" max="3072" width="9.140625" style="464" customWidth="1"/>
    <col min="3073" max="3073" width="3.28125" style="464" customWidth="1"/>
    <col min="3074" max="3074" width="69.140625" style="464" customWidth="1"/>
    <col min="3075" max="3075" width="20.140625" style="464" bestFit="1" customWidth="1"/>
    <col min="3076" max="3076" width="17.57421875" style="464" bestFit="1" customWidth="1"/>
    <col min="3077" max="3077" width="16.7109375" style="464" customWidth="1"/>
    <col min="3078" max="3079" width="25.00390625" style="464" customWidth="1"/>
    <col min="3080" max="3081" width="16.7109375" style="464" customWidth="1"/>
    <col min="3082" max="3082" width="10.8515625" style="464" customWidth="1"/>
    <col min="3083" max="3328" width="9.140625" style="464" customWidth="1"/>
    <col min="3329" max="3329" width="3.28125" style="464" customWidth="1"/>
    <col min="3330" max="3330" width="69.140625" style="464" customWidth="1"/>
    <col min="3331" max="3331" width="20.140625" style="464" bestFit="1" customWidth="1"/>
    <col min="3332" max="3332" width="17.57421875" style="464" bestFit="1" customWidth="1"/>
    <col min="3333" max="3333" width="16.7109375" style="464" customWidth="1"/>
    <col min="3334" max="3335" width="25.00390625" style="464" customWidth="1"/>
    <col min="3336" max="3337" width="16.7109375" style="464" customWidth="1"/>
    <col min="3338" max="3338" width="10.8515625" style="464" customWidth="1"/>
    <col min="3339" max="3584" width="9.140625" style="464" customWidth="1"/>
    <col min="3585" max="3585" width="3.28125" style="464" customWidth="1"/>
    <col min="3586" max="3586" width="69.140625" style="464" customWidth="1"/>
    <col min="3587" max="3587" width="20.140625" style="464" bestFit="1" customWidth="1"/>
    <col min="3588" max="3588" width="17.57421875" style="464" bestFit="1" customWidth="1"/>
    <col min="3589" max="3589" width="16.7109375" style="464" customWidth="1"/>
    <col min="3590" max="3591" width="25.00390625" style="464" customWidth="1"/>
    <col min="3592" max="3593" width="16.7109375" style="464" customWidth="1"/>
    <col min="3594" max="3594" width="10.8515625" style="464" customWidth="1"/>
    <col min="3595" max="3840" width="9.140625" style="464" customWidth="1"/>
    <col min="3841" max="3841" width="3.28125" style="464" customWidth="1"/>
    <col min="3842" max="3842" width="69.140625" style="464" customWidth="1"/>
    <col min="3843" max="3843" width="20.140625" style="464" bestFit="1" customWidth="1"/>
    <col min="3844" max="3844" width="17.57421875" style="464" bestFit="1" customWidth="1"/>
    <col min="3845" max="3845" width="16.7109375" style="464" customWidth="1"/>
    <col min="3846" max="3847" width="25.00390625" style="464" customWidth="1"/>
    <col min="3848" max="3849" width="16.7109375" style="464" customWidth="1"/>
    <col min="3850" max="3850" width="10.8515625" style="464" customWidth="1"/>
    <col min="3851" max="4096" width="9.140625" style="464" customWidth="1"/>
    <col min="4097" max="4097" width="3.28125" style="464" customWidth="1"/>
    <col min="4098" max="4098" width="69.140625" style="464" customWidth="1"/>
    <col min="4099" max="4099" width="20.140625" style="464" bestFit="1" customWidth="1"/>
    <col min="4100" max="4100" width="17.57421875" style="464" bestFit="1" customWidth="1"/>
    <col min="4101" max="4101" width="16.7109375" style="464" customWidth="1"/>
    <col min="4102" max="4103" width="25.00390625" style="464" customWidth="1"/>
    <col min="4104" max="4105" width="16.7109375" style="464" customWidth="1"/>
    <col min="4106" max="4106" width="10.8515625" style="464" customWidth="1"/>
    <col min="4107" max="4352" width="9.140625" style="464" customWidth="1"/>
    <col min="4353" max="4353" width="3.28125" style="464" customWidth="1"/>
    <col min="4354" max="4354" width="69.140625" style="464" customWidth="1"/>
    <col min="4355" max="4355" width="20.140625" style="464" bestFit="1" customWidth="1"/>
    <col min="4356" max="4356" width="17.57421875" style="464" bestFit="1" customWidth="1"/>
    <col min="4357" max="4357" width="16.7109375" style="464" customWidth="1"/>
    <col min="4358" max="4359" width="25.00390625" style="464" customWidth="1"/>
    <col min="4360" max="4361" width="16.7109375" style="464" customWidth="1"/>
    <col min="4362" max="4362" width="10.8515625" style="464" customWidth="1"/>
    <col min="4363" max="4608" width="9.140625" style="464" customWidth="1"/>
    <col min="4609" max="4609" width="3.28125" style="464" customWidth="1"/>
    <col min="4610" max="4610" width="69.140625" style="464" customWidth="1"/>
    <col min="4611" max="4611" width="20.140625" style="464" bestFit="1" customWidth="1"/>
    <col min="4612" max="4612" width="17.57421875" style="464" bestFit="1" customWidth="1"/>
    <col min="4613" max="4613" width="16.7109375" style="464" customWidth="1"/>
    <col min="4614" max="4615" width="25.00390625" style="464" customWidth="1"/>
    <col min="4616" max="4617" width="16.7109375" style="464" customWidth="1"/>
    <col min="4618" max="4618" width="10.8515625" style="464" customWidth="1"/>
    <col min="4619" max="4864" width="9.140625" style="464" customWidth="1"/>
    <col min="4865" max="4865" width="3.28125" style="464" customWidth="1"/>
    <col min="4866" max="4866" width="69.140625" style="464" customWidth="1"/>
    <col min="4867" max="4867" width="20.140625" style="464" bestFit="1" customWidth="1"/>
    <col min="4868" max="4868" width="17.57421875" style="464" bestFit="1" customWidth="1"/>
    <col min="4869" max="4869" width="16.7109375" style="464" customWidth="1"/>
    <col min="4870" max="4871" width="25.00390625" style="464" customWidth="1"/>
    <col min="4872" max="4873" width="16.7109375" style="464" customWidth="1"/>
    <col min="4874" max="4874" width="10.8515625" style="464" customWidth="1"/>
    <col min="4875" max="5120" width="9.140625" style="464" customWidth="1"/>
    <col min="5121" max="5121" width="3.28125" style="464" customWidth="1"/>
    <col min="5122" max="5122" width="69.140625" style="464" customWidth="1"/>
    <col min="5123" max="5123" width="20.140625" style="464" bestFit="1" customWidth="1"/>
    <col min="5124" max="5124" width="17.57421875" style="464" bestFit="1" customWidth="1"/>
    <col min="5125" max="5125" width="16.7109375" style="464" customWidth="1"/>
    <col min="5126" max="5127" width="25.00390625" style="464" customWidth="1"/>
    <col min="5128" max="5129" width="16.7109375" style="464" customWidth="1"/>
    <col min="5130" max="5130" width="10.8515625" style="464" customWidth="1"/>
    <col min="5131" max="5376" width="9.140625" style="464" customWidth="1"/>
    <col min="5377" max="5377" width="3.28125" style="464" customWidth="1"/>
    <col min="5378" max="5378" width="69.140625" style="464" customWidth="1"/>
    <col min="5379" max="5379" width="20.140625" style="464" bestFit="1" customWidth="1"/>
    <col min="5380" max="5380" width="17.57421875" style="464" bestFit="1" customWidth="1"/>
    <col min="5381" max="5381" width="16.7109375" style="464" customWidth="1"/>
    <col min="5382" max="5383" width="25.00390625" style="464" customWidth="1"/>
    <col min="5384" max="5385" width="16.7109375" style="464" customWidth="1"/>
    <col min="5386" max="5386" width="10.8515625" style="464" customWidth="1"/>
    <col min="5387" max="5632" width="9.140625" style="464" customWidth="1"/>
    <col min="5633" max="5633" width="3.28125" style="464" customWidth="1"/>
    <col min="5634" max="5634" width="69.140625" style="464" customWidth="1"/>
    <col min="5635" max="5635" width="20.140625" style="464" bestFit="1" customWidth="1"/>
    <col min="5636" max="5636" width="17.57421875" style="464" bestFit="1" customWidth="1"/>
    <col min="5637" max="5637" width="16.7109375" style="464" customWidth="1"/>
    <col min="5638" max="5639" width="25.00390625" style="464" customWidth="1"/>
    <col min="5640" max="5641" width="16.7109375" style="464" customWidth="1"/>
    <col min="5642" max="5642" width="10.8515625" style="464" customWidth="1"/>
    <col min="5643" max="5888" width="9.140625" style="464" customWidth="1"/>
    <col min="5889" max="5889" width="3.28125" style="464" customWidth="1"/>
    <col min="5890" max="5890" width="69.140625" style="464" customWidth="1"/>
    <col min="5891" max="5891" width="20.140625" style="464" bestFit="1" customWidth="1"/>
    <col min="5892" max="5892" width="17.57421875" style="464" bestFit="1" customWidth="1"/>
    <col min="5893" max="5893" width="16.7109375" style="464" customWidth="1"/>
    <col min="5894" max="5895" width="25.00390625" style="464" customWidth="1"/>
    <col min="5896" max="5897" width="16.7109375" style="464" customWidth="1"/>
    <col min="5898" max="5898" width="10.8515625" style="464" customWidth="1"/>
    <col min="5899" max="6144" width="9.140625" style="464" customWidth="1"/>
    <col min="6145" max="6145" width="3.28125" style="464" customWidth="1"/>
    <col min="6146" max="6146" width="69.140625" style="464" customWidth="1"/>
    <col min="6147" max="6147" width="20.140625" style="464" bestFit="1" customWidth="1"/>
    <col min="6148" max="6148" width="17.57421875" style="464" bestFit="1" customWidth="1"/>
    <col min="6149" max="6149" width="16.7109375" style="464" customWidth="1"/>
    <col min="6150" max="6151" width="25.00390625" style="464" customWidth="1"/>
    <col min="6152" max="6153" width="16.7109375" style="464" customWidth="1"/>
    <col min="6154" max="6154" width="10.8515625" style="464" customWidth="1"/>
    <col min="6155" max="6400" width="9.140625" style="464" customWidth="1"/>
    <col min="6401" max="6401" width="3.28125" style="464" customWidth="1"/>
    <col min="6402" max="6402" width="69.140625" style="464" customWidth="1"/>
    <col min="6403" max="6403" width="20.140625" style="464" bestFit="1" customWidth="1"/>
    <col min="6404" max="6404" width="17.57421875" style="464" bestFit="1" customWidth="1"/>
    <col min="6405" max="6405" width="16.7109375" style="464" customWidth="1"/>
    <col min="6406" max="6407" width="25.00390625" style="464" customWidth="1"/>
    <col min="6408" max="6409" width="16.7109375" style="464" customWidth="1"/>
    <col min="6410" max="6410" width="10.8515625" style="464" customWidth="1"/>
    <col min="6411" max="6656" width="9.140625" style="464" customWidth="1"/>
    <col min="6657" max="6657" width="3.28125" style="464" customWidth="1"/>
    <col min="6658" max="6658" width="69.140625" style="464" customWidth="1"/>
    <col min="6659" max="6659" width="20.140625" style="464" bestFit="1" customWidth="1"/>
    <col min="6660" max="6660" width="17.57421875" style="464" bestFit="1" customWidth="1"/>
    <col min="6661" max="6661" width="16.7109375" style="464" customWidth="1"/>
    <col min="6662" max="6663" width="25.00390625" style="464" customWidth="1"/>
    <col min="6664" max="6665" width="16.7109375" style="464" customWidth="1"/>
    <col min="6666" max="6666" width="10.8515625" style="464" customWidth="1"/>
    <col min="6667" max="6912" width="9.140625" style="464" customWidth="1"/>
    <col min="6913" max="6913" width="3.28125" style="464" customWidth="1"/>
    <col min="6914" max="6914" width="69.140625" style="464" customWidth="1"/>
    <col min="6915" max="6915" width="20.140625" style="464" bestFit="1" customWidth="1"/>
    <col min="6916" max="6916" width="17.57421875" style="464" bestFit="1" customWidth="1"/>
    <col min="6917" max="6917" width="16.7109375" style="464" customWidth="1"/>
    <col min="6918" max="6919" width="25.00390625" style="464" customWidth="1"/>
    <col min="6920" max="6921" width="16.7109375" style="464" customWidth="1"/>
    <col min="6922" max="6922" width="10.8515625" style="464" customWidth="1"/>
    <col min="6923" max="7168" width="9.140625" style="464" customWidth="1"/>
    <col min="7169" max="7169" width="3.28125" style="464" customWidth="1"/>
    <col min="7170" max="7170" width="69.140625" style="464" customWidth="1"/>
    <col min="7171" max="7171" width="20.140625" style="464" bestFit="1" customWidth="1"/>
    <col min="7172" max="7172" width="17.57421875" style="464" bestFit="1" customWidth="1"/>
    <col min="7173" max="7173" width="16.7109375" style="464" customWidth="1"/>
    <col min="7174" max="7175" width="25.00390625" style="464" customWidth="1"/>
    <col min="7176" max="7177" width="16.7109375" style="464" customWidth="1"/>
    <col min="7178" max="7178" width="10.8515625" style="464" customWidth="1"/>
    <col min="7179" max="7424" width="9.140625" style="464" customWidth="1"/>
    <col min="7425" max="7425" width="3.28125" style="464" customWidth="1"/>
    <col min="7426" max="7426" width="69.140625" style="464" customWidth="1"/>
    <col min="7427" max="7427" width="20.140625" style="464" bestFit="1" customWidth="1"/>
    <col min="7428" max="7428" width="17.57421875" style="464" bestFit="1" customWidth="1"/>
    <col min="7429" max="7429" width="16.7109375" style="464" customWidth="1"/>
    <col min="7430" max="7431" width="25.00390625" style="464" customWidth="1"/>
    <col min="7432" max="7433" width="16.7109375" style="464" customWidth="1"/>
    <col min="7434" max="7434" width="10.8515625" style="464" customWidth="1"/>
    <col min="7435" max="7680" width="9.140625" style="464" customWidth="1"/>
    <col min="7681" max="7681" width="3.28125" style="464" customWidth="1"/>
    <col min="7682" max="7682" width="69.140625" style="464" customWidth="1"/>
    <col min="7683" max="7683" width="20.140625" style="464" bestFit="1" customWidth="1"/>
    <col min="7684" max="7684" width="17.57421875" style="464" bestFit="1" customWidth="1"/>
    <col min="7685" max="7685" width="16.7109375" style="464" customWidth="1"/>
    <col min="7686" max="7687" width="25.00390625" style="464" customWidth="1"/>
    <col min="7688" max="7689" width="16.7109375" style="464" customWidth="1"/>
    <col min="7690" max="7690" width="10.8515625" style="464" customWidth="1"/>
    <col min="7691" max="7936" width="9.140625" style="464" customWidth="1"/>
    <col min="7937" max="7937" width="3.28125" style="464" customWidth="1"/>
    <col min="7938" max="7938" width="69.140625" style="464" customWidth="1"/>
    <col min="7939" max="7939" width="20.140625" style="464" bestFit="1" customWidth="1"/>
    <col min="7940" max="7940" width="17.57421875" style="464" bestFit="1" customWidth="1"/>
    <col min="7941" max="7941" width="16.7109375" style="464" customWidth="1"/>
    <col min="7942" max="7943" width="25.00390625" style="464" customWidth="1"/>
    <col min="7944" max="7945" width="16.7109375" style="464" customWidth="1"/>
    <col min="7946" max="7946" width="10.8515625" style="464" customWidth="1"/>
    <col min="7947" max="8192" width="9.140625" style="464" customWidth="1"/>
    <col min="8193" max="8193" width="3.28125" style="464" customWidth="1"/>
    <col min="8194" max="8194" width="69.140625" style="464" customWidth="1"/>
    <col min="8195" max="8195" width="20.140625" style="464" bestFit="1" customWidth="1"/>
    <col min="8196" max="8196" width="17.57421875" style="464" bestFit="1" customWidth="1"/>
    <col min="8197" max="8197" width="16.7109375" style="464" customWidth="1"/>
    <col min="8198" max="8199" width="25.00390625" style="464" customWidth="1"/>
    <col min="8200" max="8201" width="16.7109375" style="464" customWidth="1"/>
    <col min="8202" max="8202" width="10.8515625" style="464" customWidth="1"/>
    <col min="8203" max="8448" width="9.140625" style="464" customWidth="1"/>
    <col min="8449" max="8449" width="3.28125" style="464" customWidth="1"/>
    <col min="8450" max="8450" width="69.140625" style="464" customWidth="1"/>
    <col min="8451" max="8451" width="20.140625" style="464" bestFit="1" customWidth="1"/>
    <col min="8452" max="8452" width="17.57421875" style="464" bestFit="1" customWidth="1"/>
    <col min="8453" max="8453" width="16.7109375" style="464" customWidth="1"/>
    <col min="8454" max="8455" width="25.00390625" style="464" customWidth="1"/>
    <col min="8456" max="8457" width="16.7109375" style="464" customWidth="1"/>
    <col min="8458" max="8458" width="10.8515625" style="464" customWidth="1"/>
    <col min="8459" max="8704" width="9.140625" style="464" customWidth="1"/>
    <col min="8705" max="8705" width="3.28125" style="464" customWidth="1"/>
    <col min="8706" max="8706" width="69.140625" style="464" customWidth="1"/>
    <col min="8707" max="8707" width="20.140625" style="464" bestFit="1" customWidth="1"/>
    <col min="8708" max="8708" width="17.57421875" style="464" bestFit="1" customWidth="1"/>
    <col min="8709" max="8709" width="16.7109375" style="464" customWidth="1"/>
    <col min="8710" max="8711" width="25.00390625" style="464" customWidth="1"/>
    <col min="8712" max="8713" width="16.7109375" style="464" customWidth="1"/>
    <col min="8714" max="8714" width="10.8515625" style="464" customWidth="1"/>
    <col min="8715" max="8960" width="9.140625" style="464" customWidth="1"/>
    <col min="8961" max="8961" width="3.28125" style="464" customWidth="1"/>
    <col min="8962" max="8962" width="69.140625" style="464" customWidth="1"/>
    <col min="8963" max="8963" width="20.140625" style="464" bestFit="1" customWidth="1"/>
    <col min="8964" max="8964" width="17.57421875" style="464" bestFit="1" customWidth="1"/>
    <col min="8965" max="8965" width="16.7109375" style="464" customWidth="1"/>
    <col min="8966" max="8967" width="25.00390625" style="464" customWidth="1"/>
    <col min="8968" max="8969" width="16.7109375" style="464" customWidth="1"/>
    <col min="8970" max="8970" width="10.8515625" style="464" customWidth="1"/>
    <col min="8971" max="9216" width="9.140625" style="464" customWidth="1"/>
    <col min="9217" max="9217" width="3.28125" style="464" customWidth="1"/>
    <col min="9218" max="9218" width="69.140625" style="464" customWidth="1"/>
    <col min="9219" max="9219" width="20.140625" style="464" bestFit="1" customWidth="1"/>
    <col min="9220" max="9220" width="17.57421875" style="464" bestFit="1" customWidth="1"/>
    <col min="9221" max="9221" width="16.7109375" style="464" customWidth="1"/>
    <col min="9222" max="9223" width="25.00390625" style="464" customWidth="1"/>
    <col min="9224" max="9225" width="16.7109375" style="464" customWidth="1"/>
    <col min="9226" max="9226" width="10.8515625" style="464" customWidth="1"/>
    <col min="9227" max="9472" width="9.140625" style="464" customWidth="1"/>
    <col min="9473" max="9473" width="3.28125" style="464" customWidth="1"/>
    <col min="9474" max="9474" width="69.140625" style="464" customWidth="1"/>
    <col min="9475" max="9475" width="20.140625" style="464" bestFit="1" customWidth="1"/>
    <col min="9476" max="9476" width="17.57421875" style="464" bestFit="1" customWidth="1"/>
    <col min="9477" max="9477" width="16.7109375" style="464" customWidth="1"/>
    <col min="9478" max="9479" width="25.00390625" style="464" customWidth="1"/>
    <col min="9480" max="9481" width="16.7109375" style="464" customWidth="1"/>
    <col min="9482" max="9482" width="10.8515625" style="464" customWidth="1"/>
    <col min="9483" max="9728" width="9.140625" style="464" customWidth="1"/>
    <col min="9729" max="9729" width="3.28125" style="464" customWidth="1"/>
    <col min="9730" max="9730" width="69.140625" style="464" customWidth="1"/>
    <col min="9731" max="9731" width="20.140625" style="464" bestFit="1" customWidth="1"/>
    <col min="9732" max="9732" width="17.57421875" style="464" bestFit="1" customWidth="1"/>
    <col min="9733" max="9733" width="16.7109375" style="464" customWidth="1"/>
    <col min="9734" max="9735" width="25.00390625" style="464" customWidth="1"/>
    <col min="9736" max="9737" width="16.7109375" style="464" customWidth="1"/>
    <col min="9738" max="9738" width="10.8515625" style="464" customWidth="1"/>
    <col min="9739" max="9984" width="9.140625" style="464" customWidth="1"/>
    <col min="9985" max="9985" width="3.28125" style="464" customWidth="1"/>
    <col min="9986" max="9986" width="69.140625" style="464" customWidth="1"/>
    <col min="9987" max="9987" width="20.140625" style="464" bestFit="1" customWidth="1"/>
    <col min="9988" max="9988" width="17.57421875" style="464" bestFit="1" customWidth="1"/>
    <col min="9989" max="9989" width="16.7109375" style="464" customWidth="1"/>
    <col min="9990" max="9991" width="25.00390625" style="464" customWidth="1"/>
    <col min="9992" max="9993" width="16.7109375" style="464" customWidth="1"/>
    <col min="9994" max="9994" width="10.8515625" style="464" customWidth="1"/>
    <col min="9995" max="10240" width="9.140625" style="464" customWidth="1"/>
    <col min="10241" max="10241" width="3.28125" style="464" customWidth="1"/>
    <col min="10242" max="10242" width="69.140625" style="464" customWidth="1"/>
    <col min="10243" max="10243" width="20.140625" style="464" bestFit="1" customWidth="1"/>
    <col min="10244" max="10244" width="17.57421875" style="464" bestFit="1" customWidth="1"/>
    <col min="10245" max="10245" width="16.7109375" style="464" customWidth="1"/>
    <col min="10246" max="10247" width="25.00390625" style="464" customWidth="1"/>
    <col min="10248" max="10249" width="16.7109375" style="464" customWidth="1"/>
    <col min="10250" max="10250" width="10.8515625" style="464" customWidth="1"/>
    <col min="10251" max="10496" width="9.140625" style="464" customWidth="1"/>
    <col min="10497" max="10497" width="3.28125" style="464" customWidth="1"/>
    <col min="10498" max="10498" width="69.140625" style="464" customWidth="1"/>
    <col min="10499" max="10499" width="20.140625" style="464" bestFit="1" customWidth="1"/>
    <col min="10500" max="10500" width="17.57421875" style="464" bestFit="1" customWidth="1"/>
    <col min="10501" max="10501" width="16.7109375" style="464" customWidth="1"/>
    <col min="10502" max="10503" width="25.00390625" style="464" customWidth="1"/>
    <col min="10504" max="10505" width="16.7109375" style="464" customWidth="1"/>
    <col min="10506" max="10506" width="10.8515625" style="464" customWidth="1"/>
    <col min="10507" max="10752" width="9.140625" style="464" customWidth="1"/>
    <col min="10753" max="10753" width="3.28125" style="464" customWidth="1"/>
    <col min="10754" max="10754" width="69.140625" style="464" customWidth="1"/>
    <col min="10755" max="10755" width="20.140625" style="464" bestFit="1" customWidth="1"/>
    <col min="10756" max="10756" width="17.57421875" style="464" bestFit="1" customWidth="1"/>
    <col min="10757" max="10757" width="16.7109375" style="464" customWidth="1"/>
    <col min="10758" max="10759" width="25.00390625" style="464" customWidth="1"/>
    <col min="10760" max="10761" width="16.7109375" style="464" customWidth="1"/>
    <col min="10762" max="10762" width="10.8515625" style="464" customWidth="1"/>
    <col min="10763" max="11008" width="9.140625" style="464" customWidth="1"/>
    <col min="11009" max="11009" width="3.28125" style="464" customWidth="1"/>
    <col min="11010" max="11010" width="69.140625" style="464" customWidth="1"/>
    <col min="11011" max="11011" width="20.140625" style="464" bestFit="1" customWidth="1"/>
    <col min="11012" max="11012" width="17.57421875" style="464" bestFit="1" customWidth="1"/>
    <col min="11013" max="11013" width="16.7109375" style="464" customWidth="1"/>
    <col min="11014" max="11015" width="25.00390625" style="464" customWidth="1"/>
    <col min="11016" max="11017" width="16.7109375" style="464" customWidth="1"/>
    <col min="11018" max="11018" width="10.8515625" style="464" customWidth="1"/>
    <col min="11019" max="11264" width="9.140625" style="464" customWidth="1"/>
    <col min="11265" max="11265" width="3.28125" style="464" customWidth="1"/>
    <col min="11266" max="11266" width="69.140625" style="464" customWidth="1"/>
    <col min="11267" max="11267" width="20.140625" style="464" bestFit="1" customWidth="1"/>
    <col min="11268" max="11268" width="17.57421875" style="464" bestFit="1" customWidth="1"/>
    <col min="11269" max="11269" width="16.7109375" style="464" customWidth="1"/>
    <col min="11270" max="11271" width="25.00390625" style="464" customWidth="1"/>
    <col min="11272" max="11273" width="16.7109375" style="464" customWidth="1"/>
    <col min="11274" max="11274" width="10.8515625" style="464" customWidth="1"/>
    <col min="11275" max="11520" width="9.140625" style="464" customWidth="1"/>
    <col min="11521" max="11521" width="3.28125" style="464" customWidth="1"/>
    <col min="11522" max="11522" width="69.140625" style="464" customWidth="1"/>
    <col min="11523" max="11523" width="20.140625" style="464" bestFit="1" customWidth="1"/>
    <col min="11524" max="11524" width="17.57421875" style="464" bestFit="1" customWidth="1"/>
    <col min="11525" max="11525" width="16.7109375" style="464" customWidth="1"/>
    <col min="11526" max="11527" width="25.00390625" style="464" customWidth="1"/>
    <col min="11528" max="11529" width="16.7109375" style="464" customWidth="1"/>
    <col min="11530" max="11530" width="10.8515625" style="464" customWidth="1"/>
    <col min="11531" max="11776" width="9.140625" style="464" customWidth="1"/>
    <col min="11777" max="11777" width="3.28125" style="464" customWidth="1"/>
    <col min="11778" max="11778" width="69.140625" style="464" customWidth="1"/>
    <col min="11779" max="11779" width="20.140625" style="464" bestFit="1" customWidth="1"/>
    <col min="11780" max="11780" width="17.57421875" style="464" bestFit="1" customWidth="1"/>
    <col min="11781" max="11781" width="16.7109375" style="464" customWidth="1"/>
    <col min="11782" max="11783" width="25.00390625" style="464" customWidth="1"/>
    <col min="11784" max="11785" width="16.7109375" style="464" customWidth="1"/>
    <col min="11786" max="11786" width="10.8515625" style="464" customWidth="1"/>
    <col min="11787" max="12032" width="9.140625" style="464" customWidth="1"/>
    <col min="12033" max="12033" width="3.28125" style="464" customWidth="1"/>
    <col min="12034" max="12034" width="69.140625" style="464" customWidth="1"/>
    <col min="12035" max="12035" width="20.140625" style="464" bestFit="1" customWidth="1"/>
    <col min="12036" max="12036" width="17.57421875" style="464" bestFit="1" customWidth="1"/>
    <col min="12037" max="12037" width="16.7109375" style="464" customWidth="1"/>
    <col min="12038" max="12039" width="25.00390625" style="464" customWidth="1"/>
    <col min="12040" max="12041" width="16.7109375" style="464" customWidth="1"/>
    <col min="12042" max="12042" width="10.8515625" style="464" customWidth="1"/>
    <col min="12043" max="12288" width="9.140625" style="464" customWidth="1"/>
    <col min="12289" max="12289" width="3.28125" style="464" customWidth="1"/>
    <col min="12290" max="12290" width="69.140625" style="464" customWidth="1"/>
    <col min="12291" max="12291" width="20.140625" style="464" bestFit="1" customWidth="1"/>
    <col min="12292" max="12292" width="17.57421875" style="464" bestFit="1" customWidth="1"/>
    <col min="12293" max="12293" width="16.7109375" style="464" customWidth="1"/>
    <col min="12294" max="12295" width="25.00390625" style="464" customWidth="1"/>
    <col min="12296" max="12297" width="16.7109375" style="464" customWidth="1"/>
    <col min="12298" max="12298" width="10.8515625" style="464" customWidth="1"/>
    <col min="12299" max="12544" width="9.140625" style="464" customWidth="1"/>
    <col min="12545" max="12545" width="3.28125" style="464" customWidth="1"/>
    <col min="12546" max="12546" width="69.140625" style="464" customWidth="1"/>
    <col min="12547" max="12547" width="20.140625" style="464" bestFit="1" customWidth="1"/>
    <col min="12548" max="12548" width="17.57421875" style="464" bestFit="1" customWidth="1"/>
    <col min="12549" max="12549" width="16.7109375" style="464" customWidth="1"/>
    <col min="12550" max="12551" width="25.00390625" style="464" customWidth="1"/>
    <col min="12552" max="12553" width="16.7109375" style="464" customWidth="1"/>
    <col min="12554" max="12554" width="10.8515625" style="464" customWidth="1"/>
    <col min="12555" max="12800" width="9.140625" style="464" customWidth="1"/>
    <col min="12801" max="12801" width="3.28125" style="464" customWidth="1"/>
    <col min="12802" max="12802" width="69.140625" style="464" customWidth="1"/>
    <col min="12803" max="12803" width="20.140625" style="464" bestFit="1" customWidth="1"/>
    <col min="12804" max="12804" width="17.57421875" style="464" bestFit="1" customWidth="1"/>
    <col min="12805" max="12805" width="16.7109375" style="464" customWidth="1"/>
    <col min="12806" max="12807" width="25.00390625" style="464" customWidth="1"/>
    <col min="12808" max="12809" width="16.7109375" style="464" customWidth="1"/>
    <col min="12810" max="12810" width="10.8515625" style="464" customWidth="1"/>
    <col min="12811" max="13056" width="9.140625" style="464" customWidth="1"/>
    <col min="13057" max="13057" width="3.28125" style="464" customWidth="1"/>
    <col min="13058" max="13058" width="69.140625" style="464" customWidth="1"/>
    <col min="13059" max="13059" width="20.140625" style="464" bestFit="1" customWidth="1"/>
    <col min="13060" max="13060" width="17.57421875" style="464" bestFit="1" customWidth="1"/>
    <col min="13061" max="13061" width="16.7109375" style="464" customWidth="1"/>
    <col min="13062" max="13063" width="25.00390625" style="464" customWidth="1"/>
    <col min="13064" max="13065" width="16.7109375" style="464" customWidth="1"/>
    <col min="13066" max="13066" width="10.8515625" style="464" customWidth="1"/>
    <col min="13067" max="13312" width="9.140625" style="464" customWidth="1"/>
    <col min="13313" max="13313" width="3.28125" style="464" customWidth="1"/>
    <col min="13314" max="13314" width="69.140625" style="464" customWidth="1"/>
    <col min="13315" max="13315" width="20.140625" style="464" bestFit="1" customWidth="1"/>
    <col min="13316" max="13316" width="17.57421875" style="464" bestFit="1" customWidth="1"/>
    <col min="13317" max="13317" width="16.7109375" style="464" customWidth="1"/>
    <col min="13318" max="13319" width="25.00390625" style="464" customWidth="1"/>
    <col min="13320" max="13321" width="16.7109375" style="464" customWidth="1"/>
    <col min="13322" max="13322" width="10.8515625" style="464" customWidth="1"/>
    <col min="13323" max="13568" width="9.140625" style="464" customWidth="1"/>
    <col min="13569" max="13569" width="3.28125" style="464" customWidth="1"/>
    <col min="13570" max="13570" width="69.140625" style="464" customWidth="1"/>
    <col min="13571" max="13571" width="20.140625" style="464" bestFit="1" customWidth="1"/>
    <col min="13572" max="13572" width="17.57421875" style="464" bestFit="1" customWidth="1"/>
    <col min="13573" max="13573" width="16.7109375" style="464" customWidth="1"/>
    <col min="13574" max="13575" width="25.00390625" style="464" customWidth="1"/>
    <col min="13576" max="13577" width="16.7109375" style="464" customWidth="1"/>
    <col min="13578" max="13578" width="10.8515625" style="464" customWidth="1"/>
    <col min="13579" max="13824" width="9.140625" style="464" customWidth="1"/>
    <col min="13825" max="13825" width="3.28125" style="464" customWidth="1"/>
    <col min="13826" max="13826" width="69.140625" style="464" customWidth="1"/>
    <col min="13827" max="13827" width="20.140625" style="464" bestFit="1" customWidth="1"/>
    <col min="13828" max="13828" width="17.57421875" style="464" bestFit="1" customWidth="1"/>
    <col min="13829" max="13829" width="16.7109375" style="464" customWidth="1"/>
    <col min="13830" max="13831" width="25.00390625" style="464" customWidth="1"/>
    <col min="13832" max="13833" width="16.7109375" style="464" customWidth="1"/>
    <col min="13834" max="13834" width="10.8515625" style="464" customWidth="1"/>
    <col min="13835" max="14080" width="9.140625" style="464" customWidth="1"/>
    <col min="14081" max="14081" width="3.28125" style="464" customWidth="1"/>
    <col min="14082" max="14082" width="69.140625" style="464" customWidth="1"/>
    <col min="14083" max="14083" width="20.140625" style="464" bestFit="1" customWidth="1"/>
    <col min="14084" max="14084" width="17.57421875" style="464" bestFit="1" customWidth="1"/>
    <col min="14085" max="14085" width="16.7109375" style="464" customWidth="1"/>
    <col min="14086" max="14087" width="25.00390625" style="464" customWidth="1"/>
    <col min="14088" max="14089" width="16.7109375" style="464" customWidth="1"/>
    <col min="14090" max="14090" width="10.8515625" style="464" customWidth="1"/>
    <col min="14091" max="14336" width="9.140625" style="464" customWidth="1"/>
    <col min="14337" max="14337" width="3.28125" style="464" customWidth="1"/>
    <col min="14338" max="14338" width="69.140625" style="464" customWidth="1"/>
    <col min="14339" max="14339" width="20.140625" style="464" bestFit="1" customWidth="1"/>
    <col min="14340" max="14340" width="17.57421875" style="464" bestFit="1" customWidth="1"/>
    <col min="14341" max="14341" width="16.7109375" style="464" customWidth="1"/>
    <col min="14342" max="14343" width="25.00390625" style="464" customWidth="1"/>
    <col min="14344" max="14345" width="16.7109375" style="464" customWidth="1"/>
    <col min="14346" max="14346" width="10.8515625" style="464" customWidth="1"/>
    <col min="14347" max="14592" width="9.140625" style="464" customWidth="1"/>
    <col min="14593" max="14593" width="3.28125" style="464" customWidth="1"/>
    <col min="14594" max="14594" width="69.140625" style="464" customWidth="1"/>
    <col min="14595" max="14595" width="20.140625" style="464" bestFit="1" customWidth="1"/>
    <col min="14596" max="14596" width="17.57421875" style="464" bestFit="1" customWidth="1"/>
    <col min="14597" max="14597" width="16.7109375" style="464" customWidth="1"/>
    <col min="14598" max="14599" width="25.00390625" style="464" customWidth="1"/>
    <col min="14600" max="14601" width="16.7109375" style="464" customWidth="1"/>
    <col min="14602" max="14602" width="10.8515625" style="464" customWidth="1"/>
    <col min="14603" max="14848" width="9.140625" style="464" customWidth="1"/>
    <col min="14849" max="14849" width="3.28125" style="464" customWidth="1"/>
    <col min="14850" max="14850" width="69.140625" style="464" customWidth="1"/>
    <col min="14851" max="14851" width="20.140625" style="464" bestFit="1" customWidth="1"/>
    <col min="14852" max="14852" width="17.57421875" style="464" bestFit="1" customWidth="1"/>
    <col min="14853" max="14853" width="16.7109375" style="464" customWidth="1"/>
    <col min="14854" max="14855" width="25.00390625" style="464" customWidth="1"/>
    <col min="14856" max="14857" width="16.7109375" style="464" customWidth="1"/>
    <col min="14858" max="14858" width="10.8515625" style="464" customWidth="1"/>
    <col min="14859" max="15104" width="9.140625" style="464" customWidth="1"/>
    <col min="15105" max="15105" width="3.28125" style="464" customWidth="1"/>
    <col min="15106" max="15106" width="69.140625" style="464" customWidth="1"/>
    <col min="15107" max="15107" width="20.140625" style="464" bestFit="1" customWidth="1"/>
    <col min="15108" max="15108" width="17.57421875" style="464" bestFit="1" customWidth="1"/>
    <col min="15109" max="15109" width="16.7109375" style="464" customWidth="1"/>
    <col min="15110" max="15111" width="25.00390625" style="464" customWidth="1"/>
    <col min="15112" max="15113" width="16.7109375" style="464" customWidth="1"/>
    <col min="15114" max="15114" width="10.8515625" style="464" customWidth="1"/>
    <col min="15115" max="15360" width="9.140625" style="464" customWidth="1"/>
    <col min="15361" max="15361" width="3.28125" style="464" customWidth="1"/>
    <col min="15362" max="15362" width="69.140625" style="464" customWidth="1"/>
    <col min="15363" max="15363" width="20.140625" style="464" bestFit="1" customWidth="1"/>
    <col min="15364" max="15364" width="17.57421875" style="464" bestFit="1" customWidth="1"/>
    <col min="15365" max="15365" width="16.7109375" style="464" customWidth="1"/>
    <col min="15366" max="15367" width="25.00390625" style="464" customWidth="1"/>
    <col min="15368" max="15369" width="16.7109375" style="464" customWidth="1"/>
    <col min="15370" max="15370" width="10.8515625" style="464" customWidth="1"/>
    <col min="15371" max="15616" width="9.140625" style="464" customWidth="1"/>
    <col min="15617" max="15617" width="3.28125" style="464" customWidth="1"/>
    <col min="15618" max="15618" width="69.140625" style="464" customWidth="1"/>
    <col min="15619" max="15619" width="20.140625" style="464" bestFit="1" customWidth="1"/>
    <col min="15620" max="15620" width="17.57421875" style="464" bestFit="1" customWidth="1"/>
    <col min="15621" max="15621" width="16.7109375" style="464" customWidth="1"/>
    <col min="15622" max="15623" width="25.00390625" style="464" customWidth="1"/>
    <col min="15624" max="15625" width="16.7109375" style="464" customWidth="1"/>
    <col min="15626" max="15626" width="10.8515625" style="464" customWidth="1"/>
    <col min="15627" max="15872" width="9.140625" style="464" customWidth="1"/>
    <col min="15873" max="15873" width="3.28125" style="464" customWidth="1"/>
    <col min="15874" max="15874" width="69.140625" style="464" customWidth="1"/>
    <col min="15875" max="15875" width="20.140625" style="464" bestFit="1" customWidth="1"/>
    <col min="15876" max="15876" width="17.57421875" style="464" bestFit="1" customWidth="1"/>
    <col min="15877" max="15877" width="16.7109375" style="464" customWidth="1"/>
    <col min="15878" max="15879" width="25.00390625" style="464" customWidth="1"/>
    <col min="15880" max="15881" width="16.7109375" style="464" customWidth="1"/>
    <col min="15882" max="15882" width="10.8515625" style="464" customWidth="1"/>
    <col min="15883" max="16128" width="9.140625" style="464" customWidth="1"/>
    <col min="16129" max="16129" width="3.28125" style="464" customWidth="1"/>
    <col min="16130" max="16130" width="69.140625" style="464" customWidth="1"/>
    <col min="16131" max="16131" width="20.140625" style="464" bestFit="1" customWidth="1"/>
    <col min="16132" max="16132" width="17.57421875" style="464" bestFit="1" customWidth="1"/>
    <col min="16133" max="16133" width="16.7109375" style="464" customWidth="1"/>
    <col min="16134" max="16135" width="25.00390625" style="464" customWidth="1"/>
    <col min="16136" max="16137" width="16.7109375" style="464" customWidth="1"/>
    <col min="16138" max="16138" width="10.8515625" style="464" customWidth="1"/>
    <col min="16139" max="16384" width="9.140625" style="464" customWidth="1"/>
  </cols>
  <sheetData>
    <row r="1" spans="1:10" ht="15.95" customHeight="1">
      <c r="A1" s="463"/>
      <c r="B1" s="672" t="s">
        <v>800</v>
      </c>
      <c r="C1" s="672"/>
      <c r="D1" s="672"/>
      <c r="E1" s="672"/>
      <c r="F1" s="463"/>
      <c r="G1" s="463"/>
      <c r="H1" s="463"/>
      <c r="I1" s="463"/>
      <c r="J1" s="463"/>
    </row>
    <row r="2" spans="1:10" ht="12.95" customHeight="1">
      <c r="A2" s="463"/>
      <c r="B2" s="465"/>
      <c r="C2" s="463"/>
      <c r="D2" s="463"/>
      <c r="E2" s="463"/>
      <c r="F2" s="463"/>
      <c r="G2" s="463"/>
      <c r="H2" s="463"/>
      <c r="I2" s="463"/>
      <c r="J2" s="463"/>
    </row>
    <row r="3" spans="1:10" ht="12.95" customHeight="1" thickBot="1">
      <c r="A3" s="466" t="s">
        <v>11</v>
      </c>
      <c r="B3" s="37" t="s">
        <v>12</v>
      </c>
      <c r="C3" s="463"/>
      <c r="D3" s="463"/>
      <c r="E3" s="463"/>
      <c r="F3" s="463"/>
      <c r="G3" s="463"/>
      <c r="H3" s="463"/>
      <c r="I3" s="463"/>
      <c r="J3" s="463"/>
    </row>
    <row r="4" spans="1:10" ht="27.95" customHeight="1">
      <c r="A4" s="463"/>
      <c r="B4" s="467" t="s">
        <v>13</v>
      </c>
      <c r="C4" s="468" t="s">
        <v>14</v>
      </c>
      <c r="D4" s="469" t="s">
        <v>230</v>
      </c>
      <c r="E4" s="469" t="s">
        <v>16</v>
      </c>
      <c r="F4" s="469" t="s">
        <v>17</v>
      </c>
      <c r="G4" s="469" t="s">
        <v>18</v>
      </c>
      <c r="H4" s="469" t="s">
        <v>19</v>
      </c>
      <c r="I4" s="470" t="s">
        <v>20</v>
      </c>
      <c r="J4" s="471" t="s">
        <v>21</v>
      </c>
    </row>
    <row r="5" spans="1:10" ht="12.95" customHeight="1">
      <c r="A5" s="463"/>
      <c r="B5" s="472" t="s">
        <v>178</v>
      </c>
      <c r="C5" s="473"/>
      <c r="D5" s="473"/>
      <c r="E5" s="473"/>
      <c r="F5" s="473"/>
      <c r="G5" s="473"/>
      <c r="H5" s="474"/>
      <c r="I5" s="475"/>
      <c r="J5" s="463"/>
    </row>
    <row r="6" spans="1:10" ht="12.95" customHeight="1">
      <c r="A6" s="463"/>
      <c r="B6" s="472" t="s">
        <v>179</v>
      </c>
      <c r="C6" s="473"/>
      <c r="D6" s="473"/>
      <c r="E6" s="473"/>
      <c r="F6" s="463"/>
      <c r="G6" s="474"/>
      <c r="H6" s="474"/>
      <c r="I6" s="475"/>
      <c r="J6" s="463"/>
    </row>
    <row r="7" spans="1:10" ht="12.95" customHeight="1">
      <c r="A7" s="476" t="s">
        <v>231</v>
      </c>
      <c r="B7" s="477" t="s">
        <v>801</v>
      </c>
      <c r="C7" s="473" t="s">
        <v>232</v>
      </c>
      <c r="D7" s="473" t="s">
        <v>509</v>
      </c>
      <c r="E7" s="478">
        <v>500</v>
      </c>
      <c r="F7" s="479">
        <v>2499.01</v>
      </c>
      <c r="G7" s="480">
        <v>0.0181</v>
      </c>
      <c r="H7" s="481">
        <v>0.072557</v>
      </c>
      <c r="I7" s="482"/>
      <c r="J7" s="463"/>
    </row>
    <row r="8" spans="1:10" ht="12.95" customHeight="1">
      <c r="A8" s="476" t="s">
        <v>233</v>
      </c>
      <c r="B8" s="477" t="s">
        <v>802</v>
      </c>
      <c r="C8" s="473" t="s">
        <v>234</v>
      </c>
      <c r="D8" s="473" t="s">
        <v>742</v>
      </c>
      <c r="E8" s="478">
        <v>500</v>
      </c>
      <c r="F8" s="479">
        <v>2495.56</v>
      </c>
      <c r="G8" s="480">
        <v>0.0181</v>
      </c>
      <c r="H8" s="481">
        <v>0.072134</v>
      </c>
      <c r="I8" s="482"/>
      <c r="J8" s="463"/>
    </row>
    <row r="9" spans="1:10" ht="12.95" customHeight="1">
      <c r="A9" s="476" t="s">
        <v>235</v>
      </c>
      <c r="B9" s="477" t="s">
        <v>803</v>
      </c>
      <c r="C9" s="473" t="s">
        <v>236</v>
      </c>
      <c r="D9" s="473" t="s">
        <v>510</v>
      </c>
      <c r="E9" s="478">
        <v>500</v>
      </c>
      <c r="F9" s="479">
        <v>2478.7</v>
      </c>
      <c r="G9" s="480">
        <v>0.0179</v>
      </c>
      <c r="H9" s="481">
        <v>0.0713</v>
      </c>
      <c r="I9" s="482"/>
      <c r="J9" s="463"/>
    </row>
    <row r="10" spans="1:10" ht="12.95" customHeight="1">
      <c r="A10" s="476" t="s">
        <v>237</v>
      </c>
      <c r="B10" s="477" t="s">
        <v>804</v>
      </c>
      <c r="C10" s="473" t="s">
        <v>238</v>
      </c>
      <c r="D10" s="473" t="s">
        <v>510</v>
      </c>
      <c r="E10" s="478">
        <v>500</v>
      </c>
      <c r="F10" s="479">
        <v>2471.36</v>
      </c>
      <c r="G10" s="480">
        <v>0.0179</v>
      </c>
      <c r="H10" s="481">
        <v>0.070498</v>
      </c>
      <c r="I10" s="482"/>
      <c r="J10" s="463"/>
    </row>
    <row r="11" spans="1:10" ht="12.95" customHeight="1">
      <c r="A11" s="463"/>
      <c r="B11" s="472" t="s">
        <v>147</v>
      </c>
      <c r="C11" s="473"/>
      <c r="D11" s="473"/>
      <c r="E11" s="473"/>
      <c r="F11" s="483">
        <v>9944.63</v>
      </c>
      <c r="G11" s="484">
        <v>0.072</v>
      </c>
      <c r="H11" s="485"/>
      <c r="I11" s="486"/>
      <c r="J11" s="463"/>
    </row>
    <row r="12" spans="1:10" ht="12.95" customHeight="1">
      <c r="A12" s="463"/>
      <c r="B12" s="472" t="s">
        <v>191</v>
      </c>
      <c r="C12" s="473"/>
      <c r="D12" s="473"/>
      <c r="E12" s="473"/>
      <c r="F12" s="463"/>
      <c r="G12" s="474"/>
      <c r="H12" s="474"/>
      <c r="I12" s="475"/>
      <c r="J12" s="463"/>
    </row>
    <row r="13" spans="1:10" ht="12.95" customHeight="1">
      <c r="A13" s="476" t="s">
        <v>239</v>
      </c>
      <c r="B13" s="477" t="s">
        <v>805</v>
      </c>
      <c r="C13" s="473" t="s">
        <v>240</v>
      </c>
      <c r="D13" s="473" t="s">
        <v>510</v>
      </c>
      <c r="E13" s="478">
        <v>500</v>
      </c>
      <c r="F13" s="479">
        <v>2498.97</v>
      </c>
      <c r="G13" s="480">
        <v>0.0181</v>
      </c>
      <c r="H13" s="481">
        <v>0.075221</v>
      </c>
      <c r="I13" s="482"/>
      <c r="J13" s="463"/>
    </row>
    <row r="14" spans="1:10" ht="12.95" customHeight="1">
      <c r="A14" s="476" t="s">
        <v>241</v>
      </c>
      <c r="B14" s="477" t="s">
        <v>806</v>
      </c>
      <c r="C14" s="473" t="s">
        <v>242</v>
      </c>
      <c r="D14" s="473" t="s">
        <v>510</v>
      </c>
      <c r="E14" s="478">
        <v>500</v>
      </c>
      <c r="F14" s="479">
        <v>2477.18</v>
      </c>
      <c r="G14" s="480">
        <v>0.0179</v>
      </c>
      <c r="H14" s="481">
        <v>0.0731</v>
      </c>
      <c r="I14" s="482"/>
      <c r="J14" s="463"/>
    </row>
    <row r="15" spans="1:10" ht="12.95" customHeight="1">
      <c r="A15" s="463"/>
      <c r="B15" s="472" t="s">
        <v>147</v>
      </c>
      <c r="C15" s="473"/>
      <c r="D15" s="473"/>
      <c r="E15" s="473"/>
      <c r="F15" s="483">
        <v>4976.15</v>
      </c>
      <c r="G15" s="484">
        <v>0.036</v>
      </c>
      <c r="H15" s="485"/>
      <c r="I15" s="486"/>
      <c r="J15" s="463"/>
    </row>
    <row r="16" spans="1:10" ht="12.95" customHeight="1">
      <c r="A16" s="463"/>
      <c r="B16" s="472" t="s">
        <v>243</v>
      </c>
      <c r="C16" s="473"/>
      <c r="D16" s="473"/>
      <c r="E16" s="473"/>
      <c r="F16" s="463"/>
      <c r="G16" s="474"/>
      <c r="H16" s="474"/>
      <c r="I16" s="475"/>
      <c r="J16" s="463"/>
    </row>
    <row r="17" spans="1:10" ht="12.95" customHeight="1">
      <c r="A17" s="476" t="s">
        <v>244</v>
      </c>
      <c r="B17" s="477" t="s">
        <v>245</v>
      </c>
      <c r="C17" s="473" t="s">
        <v>246</v>
      </c>
      <c r="D17" s="473" t="s">
        <v>247</v>
      </c>
      <c r="E17" s="478">
        <v>12500000</v>
      </c>
      <c r="F17" s="479">
        <v>12488.63</v>
      </c>
      <c r="G17" s="480">
        <v>0.0903</v>
      </c>
      <c r="H17" s="481">
        <v>0.066527</v>
      </c>
      <c r="I17" s="482"/>
      <c r="J17" s="463"/>
    </row>
    <row r="18" spans="1:10" ht="12.95" customHeight="1">
      <c r="A18" s="476" t="s">
        <v>248</v>
      </c>
      <c r="B18" s="477" t="s">
        <v>249</v>
      </c>
      <c r="C18" s="473" t="s">
        <v>250</v>
      </c>
      <c r="D18" s="473" t="s">
        <v>247</v>
      </c>
      <c r="E18" s="478">
        <v>12500000</v>
      </c>
      <c r="F18" s="479">
        <v>12472.74</v>
      </c>
      <c r="G18" s="480">
        <v>0.0902</v>
      </c>
      <c r="H18" s="481">
        <v>0.066499</v>
      </c>
      <c r="I18" s="482"/>
      <c r="J18" s="463"/>
    </row>
    <row r="19" spans="1:10" ht="12.95" customHeight="1">
      <c r="A19" s="476" t="s">
        <v>251</v>
      </c>
      <c r="B19" s="477" t="s">
        <v>252</v>
      </c>
      <c r="C19" s="473" t="s">
        <v>253</v>
      </c>
      <c r="D19" s="473" t="s">
        <v>247</v>
      </c>
      <c r="E19" s="478">
        <v>12500000</v>
      </c>
      <c r="F19" s="479">
        <v>12456.76</v>
      </c>
      <c r="G19" s="480">
        <v>0.0901</v>
      </c>
      <c r="H19" s="481">
        <v>0.06668</v>
      </c>
      <c r="I19" s="482"/>
      <c r="J19" s="463"/>
    </row>
    <row r="20" spans="1:10" ht="12.95" customHeight="1">
      <c r="A20" s="476" t="s">
        <v>254</v>
      </c>
      <c r="B20" s="477" t="s">
        <v>255</v>
      </c>
      <c r="C20" s="473" t="s">
        <v>256</v>
      </c>
      <c r="D20" s="473" t="s">
        <v>247</v>
      </c>
      <c r="E20" s="478">
        <v>10000000</v>
      </c>
      <c r="F20" s="479">
        <v>9951.14</v>
      </c>
      <c r="G20" s="480">
        <v>0.072</v>
      </c>
      <c r="H20" s="481">
        <v>0.066376</v>
      </c>
      <c r="I20" s="482"/>
      <c r="J20" s="463"/>
    </row>
    <row r="21" spans="1:10" ht="12.95" customHeight="1">
      <c r="A21" s="476" t="s">
        <v>257</v>
      </c>
      <c r="B21" s="477" t="s">
        <v>258</v>
      </c>
      <c r="C21" s="473" t="s">
        <v>259</v>
      </c>
      <c r="D21" s="473" t="s">
        <v>247</v>
      </c>
      <c r="E21" s="478">
        <v>10000000</v>
      </c>
      <c r="F21" s="479">
        <v>9939.79</v>
      </c>
      <c r="G21" s="480">
        <v>0.0719</v>
      </c>
      <c r="H21" s="481">
        <v>0.066999</v>
      </c>
      <c r="I21" s="482"/>
      <c r="J21" s="463"/>
    </row>
    <row r="22" spans="1:10" ht="12.95" customHeight="1">
      <c r="A22" s="476" t="s">
        <v>260</v>
      </c>
      <c r="B22" s="477" t="s">
        <v>261</v>
      </c>
      <c r="C22" s="473" t="s">
        <v>262</v>
      </c>
      <c r="D22" s="473" t="s">
        <v>247</v>
      </c>
      <c r="E22" s="478">
        <v>10000000</v>
      </c>
      <c r="F22" s="479">
        <v>9927.11</v>
      </c>
      <c r="G22" s="480">
        <v>0.0718</v>
      </c>
      <c r="H22" s="481">
        <v>0.067</v>
      </c>
      <c r="I22" s="482"/>
      <c r="J22" s="463"/>
    </row>
    <row r="23" spans="1:10" ht="12.95" customHeight="1">
      <c r="A23" s="476" t="s">
        <v>263</v>
      </c>
      <c r="B23" s="477" t="s">
        <v>264</v>
      </c>
      <c r="C23" s="473" t="s">
        <v>265</v>
      </c>
      <c r="D23" s="473" t="s">
        <v>247</v>
      </c>
      <c r="E23" s="478">
        <v>10000000</v>
      </c>
      <c r="F23" s="479">
        <v>9874.45</v>
      </c>
      <c r="G23" s="480">
        <v>0.0714</v>
      </c>
      <c r="H23" s="481">
        <v>0.06825</v>
      </c>
      <c r="I23" s="482"/>
      <c r="J23" s="463"/>
    </row>
    <row r="24" spans="1:10" ht="12.95" customHeight="1">
      <c r="A24" s="476" t="s">
        <v>266</v>
      </c>
      <c r="B24" s="477" t="s">
        <v>267</v>
      </c>
      <c r="C24" s="473" t="s">
        <v>268</v>
      </c>
      <c r="D24" s="473" t="s">
        <v>247</v>
      </c>
      <c r="E24" s="478">
        <v>10000000</v>
      </c>
      <c r="F24" s="479">
        <v>9848.08</v>
      </c>
      <c r="G24" s="480">
        <v>0.0712</v>
      </c>
      <c r="H24" s="481">
        <v>0.068666</v>
      </c>
      <c r="I24" s="482"/>
      <c r="J24" s="463"/>
    </row>
    <row r="25" spans="1:10" ht="12.95" customHeight="1">
      <c r="A25" s="476" t="s">
        <v>269</v>
      </c>
      <c r="B25" s="477" t="s">
        <v>270</v>
      </c>
      <c r="C25" s="473" t="s">
        <v>271</v>
      </c>
      <c r="D25" s="473" t="s">
        <v>247</v>
      </c>
      <c r="E25" s="478">
        <v>7500000</v>
      </c>
      <c r="F25" s="479">
        <v>7415.42</v>
      </c>
      <c r="G25" s="480">
        <v>0.0536</v>
      </c>
      <c r="H25" s="481">
        <v>0.06825</v>
      </c>
      <c r="I25" s="482"/>
      <c r="J25" s="463"/>
    </row>
    <row r="26" spans="1:10" ht="12.95" customHeight="1">
      <c r="A26" s="476" t="s">
        <v>272</v>
      </c>
      <c r="B26" s="477" t="s">
        <v>273</v>
      </c>
      <c r="C26" s="473" t="s">
        <v>274</v>
      </c>
      <c r="D26" s="473" t="s">
        <v>247</v>
      </c>
      <c r="E26" s="478">
        <v>7500000</v>
      </c>
      <c r="F26" s="479">
        <v>7396.28</v>
      </c>
      <c r="G26" s="480">
        <v>0.0535</v>
      </c>
      <c r="H26" s="481">
        <v>0.06825</v>
      </c>
      <c r="I26" s="482"/>
      <c r="J26" s="463"/>
    </row>
    <row r="27" spans="1:10" ht="12.95" customHeight="1">
      <c r="A27" s="476" t="s">
        <v>275</v>
      </c>
      <c r="B27" s="477" t="s">
        <v>276</v>
      </c>
      <c r="C27" s="473" t="s">
        <v>277</v>
      </c>
      <c r="D27" s="473" t="s">
        <v>247</v>
      </c>
      <c r="E27" s="478">
        <v>5000000</v>
      </c>
      <c r="F27" s="479">
        <v>4956.72</v>
      </c>
      <c r="G27" s="480">
        <v>0.0359</v>
      </c>
      <c r="H27" s="481">
        <v>0.067821</v>
      </c>
      <c r="I27" s="482"/>
      <c r="J27" s="463"/>
    </row>
    <row r="28" spans="1:10" ht="12.95" customHeight="1">
      <c r="A28" s="463"/>
      <c r="B28" s="472" t="s">
        <v>147</v>
      </c>
      <c r="C28" s="473"/>
      <c r="D28" s="473"/>
      <c r="E28" s="473"/>
      <c r="F28" s="483">
        <v>106727.12</v>
      </c>
      <c r="G28" s="484">
        <v>0.7719</v>
      </c>
      <c r="H28" s="485"/>
      <c r="I28" s="486"/>
      <c r="J28" s="463"/>
    </row>
    <row r="29" spans="1:10" ht="12.95" customHeight="1">
      <c r="A29" s="463"/>
      <c r="B29" s="487" t="s">
        <v>150</v>
      </c>
      <c r="C29" s="488"/>
      <c r="D29" s="489"/>
      <c r="E29" s="488"/>
      <c r="F29" s="483">
        <v>121647.9</v>
      </c>
      <c r="G29" s="484">
        <v>0.8799</v>
      </c>
      <c r="H29" s="485"/>
      <c r="I29" s="486"/>
      <c r="J29" s="463"/>
    </row>
    <row r="30" spans="1:10" ht="12.95" customHeight="1">
      <c r="A30" s="463"/>
      <c r="B30" s="472" t="s">
        <v>194</v>
      </c>
      <c r="C30" s="473"/>
      <c r="D30" s="473"/>
      <c r="E30" s="473"/>
      <c r="F30" s="473"/>
      <c r="G30" s="473"/>
      <c r="H30" s="474"/>
      <c r="I30" s="475"/>
      <c r="J30" s="463"/>
    </row>
    <row r="31" spans="1:10" ht="12.95" customHeight="1">
      <c r="A31" s="463"/>
      <c r="B31" s="472" t="s">
        <v>195</v>
      </c>
      <c r="C31" s="473"/>
      <c r="D31" s="490" t="s">
        <v>196</v>
      </c>
      <c r="E31" s="473"/>
      <c r="F31" s="463"/>
      <c r="G31" s="474"/>
      <c r="H31" s="474"/>
      <c r="I31" s="475"/>
      <c r="J31" s="463"/>
    </row>
    <row r="32" spans="1:10" ht="12.95" customHeight="1">
      <c r="A32" s="476" t="s">
        <v>278</v>
      </c>
      <c r="B32" s="477" t="s">
        <v>279</v>
      </c>
      <c r="C32" s="473"/>
      <c r="D32" s="491" t="s">
        <v>198</v>
      </c>
      <c r="E32" s="492"/>
      <c r="F32" s="479">
        <v>250</v>
      </c>
      <c r="G32" s="480">
        <v>0.0018</v>
      </c>
      <c r="H32" s="481">
        <v>0.06604178082</v>
      </c>
      <c r="I32" s="482"/>
      <c r="J32" s="463"/>
    </row>
    <row r="33" spans="1:10" ht="12.95" customHeight="1">
      <c r="A33" s="476" t="s">
        <v>280</v>
      </c>
      <c r="B33" s="477" t="s">
        <v>281</v>
      </c>
      <c r="C33" s="473"/>
      <c r="D33" s="491" t="s">
        <v>215</v>
      </c>
      <c r="E33" s="492"/>
      <c r="F33" s="479">
        <v>200</v>
      </c>
      <c r="G33" s="480">
        <v>0.0014</v>
      </c>
      <c r="H33" s="481">
        <v>0.05576246575</v>
      </c>
      <c r="I33" s="482"/>
      <c r="J33" s="463"/>
    </row>
    <row r="34" spans="1:10" ht="12.95" customHeight="1">
      <c r="A34" s="476" t="s">
        <v>282</v>
      </c>
      <c r="B34" s="477" t="s">
        <v>283</v>
      </c>
      <c r="C34" s="473"/>
      <c r="D34" s="491" t="s">
        <v>198</v>
      </c>
      <c r="E34" s="492"/>
      <c r="F34" s="479">
        <v>200</v>
      </c>
      <c r="G34" s="480">
        <v>0.0014</v>
      </c>
      <c r="H34" s="481">
        <v>0.06142258356</v>
      </c>
      <c r="I34" s="482"/>
      <c r="J34" s="463"/>
    </row>
    <row r="35" spans="1:10" ht="12.95" customHeight="1">
      <c r="A35" s="476" t="s">
        <v>284</v>
      </c>
      <c r="B35" s="477" t="s">
        <v>285</v>
      </c>
      <c r="C35" s="473"/>
      <c r="D35" s="491" t="s">
        <v>198</v>
      </c>
      <c r="E35" s="492"/>
      <c r="F35" s="479">
        <v>100</v>
      </c>
      <c r="G35" s="480">
        <v>0.0007</v>
      </c>
      <c r="H35" s="481">
        <v>0.066</v>
      </c>
      <c r="I35" s="482"/>
      <c r="J35" s="463"/>
    </row>
    <row r="36" spans="1:10" ht="12.95" customHeight="1">
      <c r="A36" s="476" t="s">
        <v>286</v>
      </c>
      <c r="B36" s="477" t="s">
        <v>287</v>
      </c>
      <c r="C36" s="473"/>
      <c r="D36" s="491" t="s">
        <v>198</v>
      </c>
      <c r="E36" s="492"/>
      <c r="F36" s="479">
        <v>100</v>
      </c>
      <c r="G36" s="480">
        <v>0.0007</v>
      </c>
      <c r="H36" s="481">
        <v>0.05576246575</v>
      </c>
      <c r="I36" s="482"/>
      <c r="J36" s="463"/>
    </row>
    <row r="37" spans="1:10" ht="12.95" customHeight="1">
      <c r="A37" s="476" t="s">
        <v>288</v>
      </c>
      <c r="B37" s="477" t="s">
        <v>289</v>
      </c>
      <c r="C37" s="473"/>
      <c r="D37" s="491" t="s">
        <v>198</v>
      </c>
      <c r="E37" s="492"/>
      <c r="F37" s="479">
        <v>100</v>
      </c>
      <c r="G37" s="480">
        <v>0.0007</v>
      </c>
      <c r="H37" s="481">
        <v>0.05298486408</v>
      </c>
      <c r="I37" s="482"/>
      <c r="J37" s="463"/>
    </row>
    <row r="38" spans="1:10" ht="12.95" customHeight="1">
      <c r="A38" s="463"/>
      <c r="B38" s="472" t="s">
        <v>147</v>
      </c>
      <c r="C38" s="473"/>
      <c r="D38" s="473"/>
      <c r="E38" s="473"/>
      <c r="F38" s="483">
        <v>950</v>
      </c>
      <c r="G38" s="484">
        <v>0.0067</v>
      </c>
      <c r="H38" s="485"/>
      <c r="I38" s="486"/>
      <c r="J38" s="463"/>
    </row>
    <row r="39" spans="1:10" ht="12.95" customHeight="1">
      <c r="A39" s="463"/>
      <c r="B39" s="487" t="s">
        <v>150</v>
      </c>
      <c r="C39" s="488"/>
      <c r="D39" s="489"/>
      <c r="E39" s="488"/>
      <c r="F39" s="483">
        <v>950</v>
      </c>
      <c r="G39" s="484">
        <v>0.0067</v>
      </c>
      <c r="H39" s="485"/>
      <c r="I39" s="486"/>
      <c r="J39" s="463"/>
    </row>
    <row r="40" spans="1:10" ht="12.95" customHeight="1">
      <c r="A40" s="463"/>
      <c r="B40" s="472" t="s">
        <v>221</v>
      </c>
      <c r="C40" s="473"/>
      <c r="D40" s="473"/>
      <c r="E40" s="473"/>
      <c r="F40" s="473"/>
      <c r="G40" s="473"/>
      <c r="H40" s="474"/>
      <c r="I40" s="475"/>
      <c r="J40" s="463"/>
    </row>
    <row r="41" spans="1:10" ht="12.95" customHeight="1">
      <c r="A41" s="476" t="s">
        <v>222</v>
      </c>
      <c r="B41" s="477" t="s">
        <v>223</v>
      </c>
      <c r="C41" s="473"/>
      <c r="D41" s="473"/>
      <c r="E41" s="478"/>
      <c r="F41" s="479">
        <v>15074.43</v>
      </c>
      <c r="G41" s="480">
        <v>0.1091</v>
      </c>
      <c r="H41" s="481">
        <v>0.06741235429211552</v>
      </c>
      <c r="I41" s="482"/>
      <c r="J41" s="463"/>
    </row>
    <row r="42" spans="1:10" ht="12.95" customHeight="1">
      <c r="A42" s="463"/>
      <c r="B42" s="472" t="s">
        <v>147</v>
      </c>
      <c r="C42" s="473"/>
      <c r="D42" s="473"/>
      <c r="E42" s="473"/>
      <c r="F42" s="483">
        <v>15074.43</v>
      </c>
      <c r="G42" s="484">
        <v>0.1091</v>
      </c>
      <c r="H42" s="485"/>
      <c r="I42" s="486"/>
      <c r="J42" s="463"/>
    </row>
    <row r="43" spans="1:10" ht="12.95" customHeight="1">
      <c r="A43" s="463"/>
      <c r="B43" s="487" t="s">
        <v>150</v>
      </c>
      <c r="C43" s="488"/>
      <c r="D43" s="489"/>
      <c r="E43" s="488"/>
      <c r="F43" s="483">
        <v>15074.43</v>
      </c>
      <c r="G43" s="484">
        <v>0.1091</v>
      </c>
      <c r="H43" s="485"/>
      <c r="I43" s="486"/>
      <c r="J43" s="463"/>
    </row>
    <row r="44" spans="1:10" ht="12.95" customHeight="1">
      <c r="A44" s="463"/>
      <c r="B44" s="487" t="s">
        <v>224</v>
      </c>
      <c r="C44" s="473"/>
      <c r="D44" s="489"/>
      <c r="E44" s="473"/>
      <c r="F44" s="493">
        <v>557.29</v>
      </c>
      <c r="G44" s="484">
        <v>0.0043</v>
      </c>
      <c r="H44" s="485"/>
      <c r="I44" s="486"/>
      <c r="J44" s="463"/>
    </row>
    <row r="45" spans="1:10" ht="12.95" customHeight="1" thickBot="1">
      <c r="A45" s="463"/>
      <c r="B45" s="494" t="s">
        <v>225</v>
      </c>
      <c r="C45" s="495"/>
      <c r="D45" s="495"/>
      <c r="E45" s="495"/>
      <c r="F45" s="496">
        <v>138229.62</v>
      </c>
      <c r="G45" s="497">
        <v>1</v>
      </c>
      <c r="H45" s="498"/>
      <c r="I45" s="499"/>
      <c r="J45" s="463"/>
    </row>
    <row r="46" spans="1:10" ht="12.95" customHeight="1">
      <c r="A46" s="463"/>
      <c r="B46" s="466"/>
      <c r="C46" s="463"/>
      <c r="D46" s="463"/>
      <c r="E46" s="463"/>
      <c r="F46" s="463"/>
      <c r="G46" s="463"/>
      <c r="H46" s="463"/>
      <c r="I46" s="463"/>
      <c r="J46" s="463"/>
    </row>
    <row r="47" spans="1:10" ht="12.95" customHeight="1" thickBot="1">
      <c r="A47" s="463"/>
      <c r="B47" s="500" t="s">
        <v>226</v>
      </c>
      <c r="C47" s="463"/>
      <c r="D47" s="463"/>
      <c r="E47" s="463"/>
      <c r="F47" s="463"/>
      <c r="G47" s="463"/>
      <c r="H47" s="463"/>
      <c r="I47" s="463"/>
      <c r="J47" s="463"/>
    </row>
    <row r="48" spans="1:10" ht="12.95" customHeight="1">
      <c r="A48" s="463"/>
      <c r="B48" s="501" t="s">
        <v>228</v>
      </c>
      <c r="C48" s="502"/>
      <c r="D48" s="502"/>
      <c r="E48" s="502"/>
      <c r="F48" s="502"/>
      <c r="G48" s="502"/>
      <c r="H48" s="503"/>
      <c r="I48" s="463"/>
      <c r="J48" s="463"/>
    </row>
    <row r="49" spans="1:10" ht="12.95" customHeight="1" thickBot="1">
      <c r="A49" s="463"/>
      <c r="B49" s="668" t="s">
        <v>229</v>
      </c>
      <c r="C49" s="669"/>
      <c r="D49" s="669"/>
      <c r="E49" s="504"/>
      <c r="F49" s="504"/>
      <c r="G49" s="504"/>
      <c r="H49" s="505"/>
      <c r="I49" s="463"/>
      <c r="J49" s="463"/>
    </row>
    <row r="50" spans="1:10" ht="12.95" customHeight="1" thickBot="1">
      <c r="A50" s="463"/>
      <c r="B50" s="500"/>
      <c r="C50" s="463"/>
      <c r="D50" s="463"/>
      <c r="E50" s="463"/>
      <c r="F50" s="463"/>
      <c r="G50" s="463"/>
      <c r="H50" s="463"/>
      <c r="I50" s="463"/>
      <c r="J50" s="463"/>
    </row>
    <row r="51" spans="1:9" s="506" customFormat="1" ht="15">
      <c r="A51" s="3"/>
      <c r="B51" s="4" t="s">
        <v>511</v>
      </c>
      <c r="C51" s="5"/>
      <c r="D51" s="6"/>
      <c r="E51" s="7"/>
      <c r="F51" s="8"/>
      <c r="G51" s="8"/>
      <c r="H51" s="9"/>
      <c r="I51" s="10"/>
    </row>
    <row r="52" spans="1:9" s="506" customFormat="1" ht="15">
      <c r="A52" s="3"/>
      <c r="B52" s="11" t="s">
        <v>512</v>
      </c>
      <c r="C52" s="12"/>
      <c r="D52" s="13"/>
      <c r="E52" s="13"/>
      <c r="F52" s="12"/>
      <c r="G52" s="14"/>
      <c r="H52" s="15"/>
      <c r="I52" s="10"/>
    </row>
    <row r="53" spans="1:8" s="10" customFormat="1" ht="24">
      <c r="A53" s="3"/>
      <c r="B53" s="670" t="s">
        <v>513</v>
      </c>
      <c r="C53" s="671" t="s">
        <v>514</v>
      </c>
      <c r="D53" s="211" t="s">
        <v>515</v>
      </c>
      <c r="E53" s="211" t="s">
        <v>515</v>
      </c>
      <c r="F53" s="211" t="s">
        <v>516</v>
      </c>
      <c r="G53" s="14"/>
      <c r="H53" s="15"/>
    </row>
    <row r="54" spans="1:8" s="10" customFormat="1" ht="15">
      <c r="A54" s="3"/>
      <c r="B54" s="670"/>
      <c r="C54" s="671"/>
      <c r="D54" s="211" t="s">
        <v>517</v>
      </c>
      <c r="E54" s="211" t="s">
        <v>518</v>
      </c>
      <c r="F54" s="211" t="s">
        <v>517</v>
      </c>
      <c r="G54" s="14"/>
      <c r="H54" s="15"/>
    </row>
    <row r="55" spans="1:8" s="10" customFormat="1" ht="15">
      <c r="A55" s="3"/>
      <c r="B55" s="199" t="s">
        <v>149</v>
      </c>
      <c r="C55" s="507" t="s">
        <v>149</v>
      </c>
      <c r="D55" s="507" t="s">
        <v>149</v>
      </c>
      <c r="E55" s="507" t="s">
        <v>149</v>
      </c>
      <c r="F55" s="507" t="s">
        <v>149</v>
      </c>
      <c r="G55" s="14"/>
      <c r="H55" s="15"/>
    </row>
    <row r="56" spans="1:8" s="10" customFormat="1" ht="15">
      <c r="A56" s="3"/>
      <c r="B56" s="16" t="s">
        <v>519</v>
      </c>
      <c r="C56" s="17"/>
      <c r="D56" s="17"/>
      <c r="E56" s="17"/>
      <c r="F56" s="17"/>
      <c r="G56" s="14"/>
      <c r="H56" s="15"/>
    </row>
    <row r="57" spans="1:8" s="10" customFormat="1" ht="15">
      <c r="A57" s="3"/>
      <c r="B57" s="18"/>
      <c r="C57" s="12"/>
      <c r="D57" s="12"/>
      <c r="E57" s="12"/>
      <c r="F57" s="12"/>
      <c r="G57" s="14"/>
      <c r="H57" s="15"/>
    </row>
    <row r="58" spans="1:8" s="10" customFormat="1" ht="15">
      <c r="A58" s="3"/>
      <c r="B58" s="18" t="s">
        <v>520</v>
      </c>
      <c r="C58" s="12"/>
      <c r="D58" s="12"/>
      <c r="E58" s="12"/>
      <c r="F58" s="12"/>
      <c r="G58" s="14"/>
      <c r="H58" s="15"/>
    </row>
    <row r="59" spans="1:8" s="10" customFormat="1" ht="15">
      <c r="A59" s="3"/>
      <c r="B59" s="19" t="s">
        <v>521</v>
      </c>
      <c r="C59" s="212" t="s">
        <v>700</v>
      </c>
      <c r="D59" s="212" t="s">
        <v>522</v>
      </c>
      <c r="E59" s="12"/>
      <c r="F59" s="12"/>
      <c r="G59" s="14"/>
      <c r="H59" s="15"/>
    </row>
    <row r="60" spans="1:8" s="10" customFormat="1" ht="15">
      <c r="A60" s="3"/>
      <c r="B60" s="19" t="s">
        <v>523</v>
      </c>
      <c r="C60" s="212"/>
      <c r="D60" s="212"/>
      <c r="E60" s="12"/>
      <c r="F60" s="12"/>
      <c r="G60" s="14"/>
      <c r="H60" s="15"/>
    </row>
    <row r="61" spans="1:8" s="10" customFormat="1" ht="15">
      <c r="A61" s="3"/>
      <c r="B61" s="19" t="s">
        <v>524</v>
      </c>
      <c r="C61" s="508">
        <v>1247.9677</v>
      </c>
      <c r="D61" s="508">
        <v>1255.026</v>
      </c>
      <c r="E61" s="12"/>
      <c r="F61" s="12"/>
      <c r="G61" s="14"/>
      <c r="H61" s="15"/>
    </row>
    <row r="62" spans="1:8" s="10" customFormat="1" ht="15">
      <c r="A62" s="3"/>
      <c r="B62" s="19" t="s">
        <v>525</v>
      </c>
      <c r="C62" s="508">
        <v>1000.5404</v>
      </c>
      <c r="D62" s="508">
        <v>1000.5404</v>
      </c>
      <c r="E62" s="12"/>
      <c r="F62" s="12"/>
      <c r="G62" s="20"/>
      <c r="H62" s="15"/>
    </row>
    <row r="63" spans="1:8" s="10" customFormat="1" ht="15">
      <c r="A63" s="3"/>
      <c r="B63" s="19" t="s">
        <v>526</v>
      </c>
      <c r="C63" s="508">
        <v>1001.1804</v>
      </c>
      <c r="D63" s="508">
        <v>1001.9108</v>
      </c>
      <c r="E63" s="12"/>
      <c r="F63" s="12"/>
      <c r="G63" s="20"/>
      <c r="H63" s="15"/>
    </row>
    <row r="64" spans="1:8" s="10" customFormat="1" ht="15">
      <c r="A64" s="3"/>
      <c r="B64" s="19" t="s">
        <v>527</v>
      </c>
      <c r="C64" s="508">
        <v>1003.1811</v>
      </c>
      <c r="D64" s="508">
        <v>1003.9122</v>
      </c>
      <c r="E64" s="12"/>
      <c r="F64" s="12"/>
      <c r="G64" s="20"/>
      <c r="H64" s="15"/>
    </row>
    <row r="65" spans="1:8" s="10" customFormat="1" ht="15">
      <c r="A65" s="3"/>
      <c r="B65" s="19" t="s">
        <v>528</v>
      </c>
      <c r="C65" s="508"/>
      <c r="D65" s="508"/>
      <c r="E65" s="12"/>
      <c r="F65" s="12"/>
      <c r="G65" s="14"/>
      <c r="H65" s="15"/>
    </row>
    <row r="66" spans="1:8" s="10" customFormat="1" ht="15">
      <c r="A66" s="3"/>
      <c r="B66" s="19" t="s">
        <v>529</v>
      </c>
      <c r="C66" s="508">
        <v>1241.8708</v>
      </c>
      <c r="D66" s="508">
        <v>1248.7921</v>
      </c>
      <c r="E66" s="12"/>
      <c r="F66" s="12"/>
      <c r="G66" s="14"/>
      <c r="H66" s="15"/>
    </row>
    <row r="67" spans="1:8" s="10" customFormat="1" ht="15">
      <c r="A67" s="3"/>
      <c r="B67" s="19" t="s">
        <v>530</v>
      </c>
      <c r="C67" s="508">
        <v>1000.5404</v>
      </c>
      <c r="D67" s="508">
        <v>1000.5404</v>
      </c>
      <c r="E67" s="12"/>
      <c r="F67" s="12"/>
      <c r="G67" s="509"/>
      <c r="H67" s="15"/>
    </row>
    <row r="68" spans="1:8" s="10" customFormat="1" ht="15">
      <c r="A68" s="3"/>
      <c r="B68" s="19" t="s">
        <v>531</v>
      </c>
      <c r="C68" s="508">
        <v>1001.178</v>
      </c>
      <c r="D68" s="508">
        <v>1001.8999</v>
      </c>
      <c r="E68" s="12"/>
      <c r="F68" s="12"/>
      <c r="G68" s="20"/>
      <c r="H68" s="15"/>
    </row>
    <row r="69" spans="1:8" s="10" customFormat="1" ht="15">
      <c r="A69" s="3"/>
      <c r="B69" s="19" t="s">
        <v>532</v>
      </c>
      <c r="C69" s="508">
        <v>1003.1782</v>
      </c>
      <c r="D69" s="508">
        <v>1003.9022</v>
      </c>
      <c r="E69" s="12"/>
      <c r="F69" s="12"/>
      <c r="G69" s="20"/>
      <c r="H69" s="15"/>
    </row>
    <row r="70" spans="1:8" s="10" customFormat="1" ht="15">
      <c r="A70" s="3"/>
      <c r="B70" s="11"/>
      <c r="C70" s="12"/>
      <c r="D70" s="12"/>
      <c r="E70" s="12"/>
      <c r="F70" s="12"/>
      <c r="G70" s="14"/>
      <c r="H70" s="15"/>
    </row>
    <row r="71" spans="1:8" s="10" customFormat="1" ht="15">
      <c r="A71" s="3"/>
      <c r="B71" s="18" t="s">
        <v>533</v>
      </c>
      <c r="C71" s="21"/>
      <c r="D71" s="21"/>
      <c r="E71" s="21"/>
      <c r="F71" s="12"/>
      <c r="G71" s="14"/>
      <c r="H71" s="15"/>
    </row>
    <row r="72" spans="1:8" s="10" customFormat="1" ht="15">
      <c r="A72" s="3"/>
      <c r="B72" s="18"/>
      <c r="C72" s="21"/>
      <c r="D72" s="21"/>
      <c r="E72" s="21"/>
      <c r="F72" s="12"/>
      <c r="G72" s="14"/>
      <c r="H72" s="15"/>
    </row>
    <row r="73" spans="1:8" s="10" customFormat="1" ht="24">
      <c r="A73" s="3"/>
      <c r="B73" s="510" t="s">
        <v>534</v>
      </c>
      <c r="C73" s="511" t="s">
        <v>535</v>
      </c>
      <c r="D73" s="511" t="s">
        <v>536</v>
      </c>
      <c r="E73" s="511" t="s">
        <v>537</v>
      </c>
      <c r="F73" s="512"/>
      <c r="G73" s="512"/>
      <c r="H73" s="513"/>
    </row>
    <row r="74" spans="1:8" s="10" customFormat="1" ht="24">
      <c r="A74" s="3"/>
      <c r="B74" s="514" t="s">
        <v>538</v>
      </c>
      <c r="C74" s="515" t="s">
        <v>539</v>
      </c>
      <c r="D74" s="516">
        <v>5.6429006699999995</v>
      </c>
      <c r="E74" s="516">
        <v>5.6429006699999995</v>
      </c>
      <c r="F74" s="12"/>
      <c r="G74" s="14"/>
      <c r="H74" s="15"/>
    </row>
    <row r="75" spans="1:8" s="10" customFormat="1" ht="15">
      <c r="A75" s="3"/>
      <c r="B75" s="517"/>
      <c r="C75" s="21"/>
      <c r="D75" s="21"/>
      <c r="E75" s="21"/>
      <c r="F75" s="12"/>
      <c r="G75" s="14"/>
      <c r="H75" s="15"/>
    </row>
    <row r="76" spans="1:8" s="10" customFormat="1" ht="24">
      <c r="A76" s="3"/>
      <c r="B76" s="518" t="s">
        <v>534</v>
      </c>
      <c r="C76" s="511" t="s">
        <v>540</v>
      </c>
      <c r="D76" s="511" t="s">
        <v>536</v>
      </c>
      <c r="E76" s="511" t="s">
        <v>541</v>
      </c>
      <c r="F76" s="512"/>
      <c r="G76" s="519"/>
      <c r="H76" s="513"/>
    </row>
    <row r="77" spans="1:8" s="10" customFormat="1" ht="24">
      <c r="A77" s="3"/>
      <c r="B77" s="514" t="s">
        <v>538</v>
      </c>
      <c r="C77" s="515" t="s">
        <v>542</v>
      </c>
      <c r="D77" s="212">
        <v>5.556898839999999</v>
      </c>
      <c r="E77" s="212">
        <v>5.556898839999999</v>
      </c>
      <c r="F77" s="12"/>
      <c r="G77" s="14"/>
      <c r="H77" s="15"/>
    </row>
    <row r="78" spans="1:8" s="10" customFormat="1" ht="15">
      <c r="A78" s="3"/>
      <c r="B78" s="520"/>
      <c r="C78" s="21"/>
      <c r="D78" s="12"/>
      <c r="E78" s="12"/>
      <c r="F78" s="12"/>
      <c r="G78" s="14"/>
      <c r="H78" s="15"/>
    </row>
    <row r="79" spans="1:8" s="10" customFormat="1" ht="24">
      <c r="A79" s="3"/>
      <c r="B79" s="518" t="s">
        <v>534</v>
      </c>
      <c r="C79" s="511" t="s">
        <v>543</v>
      </c>
      <c r="D79" s="511" t="s">
        <v>536</v>
      </c>
      <c r="E79" s="511" t="s">
        <v>541</v>
      </c>
      <c r="F79" s="512"/>
      <c r="G79" s="519"/>
      <c r="H79" s="513"/>
    </row>
    <row r="80" spans="1:8" s="10" customFormat="1" ht="24">
      <c r="A80" s="3"/>
      <c r="B80" s="521">
        <v>44991</v>
      </c>
      <c r="C80" s="515" t="s">
        <v>544</v>
      </c>
      <c r="D80" s="516">
        <v>1.26779897</v>
      </c>
      <c r="E80" s="516">
        <v>1.26779897</v>
      </c>
      <c r="F80" s="12"/>
      <c r="G80" s="14"/>
      <c r="H80" s="15"/>
    </row>
    <row r="81" spans="1:8" s="10" customFormat="1" ht="24">
      <c r="A81" s="3"/>
      <c r="B81" s="521">
        <v>44998</v>
      </c>
      <c r="C81" s="515" t="s">
        <v>544</v>
      </c>
      <c r="D81" s="516">
        <v>1.39229986</v>
      </c>
      <c r="E81" s="516">
        <v>1.39229986</v>
      </c>
      <c r="F81" s="12"/>
      <c r="G81" s="14"/>
      <c r="H81" s="15"/>
    </row>
    <row r="82" spans="1:8" s="10" customFormat="1" ht="24">
      <c r="A82" s="3"/>
      <c r="B82" s="521">
        <v>45005</v>
      </c>
      <c r="C82" s="515" t="s">
        <v>544</v>
      </c>
      <c r="D82" s="516">
        <v>1.23539879</v>
      </c>
      <c r="E82" s="516">
        <v>1.23539879</v>
      </c>
      <c r="F82" s="12"/>
      <c r="G82" s="14"/>
      <c r="H82" s="15"/>
    </row>
    <row r="83" spans="1:8" s="10" customFormat="1" ht="24">
      <c r="A83" s="3"/>
      <c r="B83" s="521">
        <v>45012</v>
      </c>
      <c r="C83" s="515" t="s">
        <v>544</v>
      </c>
      <c r="D83" s="516">
        <v>1.02340024</v>
      </c>
      <c r="E83" s="516">
        <v>1.02340024</v>
      </c>
      <c r="F83" s="12"/>
      <c r="G83" s="14"/>
      <c r="H83" s="15"/>
    </row>
    <row r="84" spans="1:8" s="10" customFormat="1" ht="15">
      <c r="A84" s="3"/>
      <c r="B84" s="517"/>
      <c r="C84" s="21"/>
      <c r="D84" s="21"/>
      <c r="E84" s="21"/>
      <c r="F84" s="12"/>
      <c r="G84" s="14"/>
      <c r="H84" s="15"/>
    </row>
    <row r="85" spans="1:8" s="10" customFormat="1" ht="24">
      <c r="A85" s="3"/>
      <c r="B85" s="518" t="s">
        <v>534</v>
      </c>
      <c r="C85" s="511" t="s">
        <v>545</v>
      </c>
      <c r="D85" s="511" t="s">
        <v>536</v>
      </c>
      <c r="E85" s="511" t="s">
        <v>541</v>
      </c>
      <c r="F85" s="512"/>
      <c r="G85" s="519"/>
      <c r="H85" s="513"/>
    </row>
    <row r="86" spans="1:8" s="10" customFormat="1" ht="24">
      <c r="A86" s="3"/>
      <c r="B86" s="521">
        <v>44991</v>
      </c>
      <c r="C86" s="515" t="s">
        <v>546</v>
      </c>
      <c r="D86" s="516">
        <v>1.24949975</v>
      </c>
      <c r="E86" s="516">
        <v>1.24949975</v>
      </c>
      <c r="F86" s="12"/>
      <c r="G86" s="14"/>
      <c r="H86" s="15"/>
    </row>
    <row r="87" spans="1:8" s="10" customFormat="1" ht="24">
      <c r="A87" s="3"/>
      <c r="B87" s="521">
        <v>44998</v>
      </c>
      <c r="C87" s="515" t="s">
        <v>546</v>
      </c>
      <c r="D87" s="516">
        <v>1.37380021</v>
      </c>
      <c r="E87" s="516">
        <v>1.37380021</v>
      </c>
      <c r="F87" s="12"/>
      <c r="G87" s="14"/>
      <c r="H87" s="15"/>
    </row>
    <row r="88" spans="1:8" s="10" customFormat="1" ht="24">
      <c r="A88" s="3"/>
      <c r="B88" s="521">
        <v>45005</v>
      </c>
      <c r="C88" s="515" t="s">
        <v>546</v>
      </c>
      <c r="D88" s="516">
        <v>1.21679967</v>
      </c>
      <c r="E88" s="516">
        <v>1.21679967</v>
      </c>
      <c r="F88" s="12"/>
      <c r="G88" s="14"/>
      <c r="H88" s="15"/>
    </row>
    <row r="89" spans="1:8" s="10" customFormat="1" ht="24">
      <c r="A89" s="3"/>
      <c r="B89" s="521">
        <v>45012</v>
      </c>
      <c r="C89" s="515" t="s">
        <v>546</v>
      </c>
      <c r="D89" s="516">
        <v>1.00510009</v>
      </c>
      <c r="E89" s="516">
        <v>1.00510009</v>
      </c>
      <c r="F89" s="12"/>
      <c r="G89" s="14"/>
      <c r="H89" s="15"/>
    </row>
    <row r="90" spans="1:8" s="10" customFormat="1" ht="15">
      <c r="A90" s="3"/>
      <c r="B90" s="522"/>
      <c r="C90" s="523"/>
      <c r="D90" s="524"/>
      <c r="E90" s="524"/>
      <c r="F90" s="12"/>
      <c r="G90" s="14"/>
      <c r="H90" s="15"/>
    </row>
    <row r="91" spans="2:8" s="10" customFormat="1" ht="24">
      <c r="B91" s="518" t="s">
        <v>534</v>
      </c>
      <c r="C91" s="515" t="s">
        <v>547</v>
      </c>
      <c r="D91" s="515" t="s">
        <v>536</v>
      </c>
      <c r="E91" s="515" t="s">
        <v>541</v>
      </c>
      <c r="F91" s="12"/>
      <c r="G91" s="14"/>
      <c r="H91" s="15"/>
    </row>
    <row r="92" spans="2:8" s="10" customFormat="1" ht="24">
      <c r="B92" s="514" t="s">
        <v>538</v>
      </c>
      <c r="C92" s="515" t="s">
        <v>548</v>
      </c>
      <c r="D92" s="516">
        <v>4.93839976</v>
      </c>
      <c r="E92" s="516">
        <v>4.93839976</v>
      </c>
      <c r="F92" s="12"/>
      <c r="G92" s="14"/>
      <c r="H92" s="15"/>
    </row>
    <row r="93" spans="2:8" s="10" customFormat="1" ht="15">
      <c r="B93" s="525"/>
      <c r="C93" s="526"/>
      <c r="D93" s="12"/>
      <c r="E93" s="12"/>
      <c r="F93" s="12"/>
      <c r="G93" s="14"/>
      <c r="H93" s="15"/>
    </row>
    <row r="94" spans="2:8" s="10" customFormat="1" ht="24">
      <c r="B94" s="518" t="s">
        <v>534</v>
      </c>
      <c r="C94" s="515" t="s">
        <v>549</v>
      </c>
      <c r="D94" s="515" t="s">
        <v>536</v>
      </c>
      <c r="E94" s="515" t="s">
        <v>541</v>
      </c>
      <c r="F94" s="12"/>
      <c r="G94" s="14"/>
      <c r="H94" s="15"/>
    </row>
    <row r="95" spans="2:8" s="10" customFormat="1" ht="24">
      <c r="B95" s="514" t="s">
        <v>538</v>
      </c>
      <c r="C95" s="515" t="s">
        <v>550</v>
      </c>
      <c r="D95" s="212">
        <v>4.86009723</v>
      </c>
      <c r="E95" s="212">
        <v>4.86009723</v>
      </c>
      <c r="F95" s="12"/>
      <c r="G95" s="14"/>
      <c r="H95" s="15"/>
    </row>
    <row r="96" spans="1:8" s="10" customFormat="1" ht="15">
      <c r="A96" s="3"/>
      <c r="B96" s="522"/>
      <c r="C96" s="523"/>
      <c r="D96" s="524"/>
      <c r="E96" s="524"/>
      <c r="F96" s="12"/>
      <c r="G96" s="14"/>
      <c r="H96" s="15"/>
    </row>
    <row r="97" spans="1:8" s="10" customFormat="1" ht="15">
      <c r="A97" s="3"/>
      <c r="B97" s="522"/>
      <c r="C97" s="523"/>
      <c r="D97" s="524"/>
      <c r="E97" s="524"/>
      <c r="F97" s="12"/>
      <c r="G97" s="14"/>
      <c r="H97" s="15"/>
    </row>
    <row r="98" spans="1:8" s="10" customFormat="1" ht="23.25" customHeight="1">
      <c r="A98" s="3"/>
      <c r="B98" s="673" t="s">
        <v>551</v>
      </c>
      <c r="C98" s="674"/>
      <c r="D98" s="674"/>
      <c r="E98" s="674"/>
      <c r="F98" s="674"/>
      <c r="G98" s="674"/>
      <c r="H98" s="675"/>
    </row>
    <row r="99" spans="1:8" s="10" customFormat="1" ht="15">
      <c r="A99" s="3"/>
      <c r="B99" s="525"/>
      <c r="C99" s="526"/>
      <c r="D99" s="12"/>
      <c r="E99" s="12"/>
      <c r="F99" s="12"/>
      <c r="G99" s="14"/>
      <c r="H99" s="15"/>
    </row>
    <row r="100" spans="1:8" s="10" customFormat="1" ht="15">
      <c r="A100" s="3"/>
      <c r="B100" s="18" t="s">
        <v>552</v>
      </c>
      <c r="C100" s="21"/>
      <c r="D100" s="21"/>
      <c r="E100" s="21"/>
      <c r="F100" s="12"/>
      <c r="G100" s="14"/>
      <c r="H100" s="15"/>
    </row>
    <row r="101" spans="1:8" s="10" customFormat="1" ht="15">
      <c r="A101" s="3"/>
      <c r="B101" s="18" t="s">
        <v>553</v>
      </c>
      <c r="C101" s="21"/>
      <c r="D101" s="21"/>
      <c r="E101" s="21"/>
      <c r="F101" s="12"/>
      <c r="G101" s="14"/>
      <c r="H101" s="15"/>
    </row>
    <row r="102" spans="1:8" s="10" customFormat="1" ht="15">
      <c r="A102" s="3"/>
      <c r="B102" s="18"/>
      <c r="C102" s="21"/>
      <c r="D102" s="21"/>
      <c r="E102" s="21"/>
      <c r="F102" s="12"/>
      <c r="G102" s="14"/>
      <c r="H102" s="15"/>
    </row>
    <row r="103" spans="1:8" s="10" customFormat="1" ht="15">
      <c r="A103" s="3"/>
      <c r="B103" s="18" t="s">
        <v>554</v>
      </c>
      <c r="C103" s="21"/>
      <c r="D103" s="21"/>
      <c r="E103" s="21"/>
      <c r="F103" s="12"/>
      <c r="G103" s="14"/>
      <c r="H103" s="15"/>
    </row>
    <row r="104" spans="1:8" s="10" customFormat="1" ht="15">
      <c r="A104" s="3"/>
      <c r="B104" s="18"/>
      <c r="C104" s="21"/>
      <c r="D104" s="21"/>
      <c r="E104" s="21"/>
      <c r="F104" s="12"/>
      <c r="G104" s="14"/>
      <c r="H104" s="15"/>
    </row>
    <row r="105" spans="1:8" s="10" customFormat="1" ht="15">
      <c r="A105" s="3"/>
      <c r="B105" s="18" t="s">
        <v>555</v>
      </c>
      <c r="C105" s="21"/>
      <c r="D105" s="21"/>
      <c r="E105" s="21"/>
      <c r="F105" s="12"/>
      <c r="G105" s="14"/>
      <c r="H105" s="15"/>
    </row>
    <row r="106" spans="1:8" s="10" customFormat="1" ht="15">
      <c r="A106" s="3"/>
      <c r="B106" s="22" t="s">
        <v>556</v>
      </c>
      <c r="C106" s="21"/>
      <c r="D106" s="21"/>
      <c r="E106" s="21"/>
      <c r="F106" s="12"/>
      <c r="G106" s="14"/>
      <c r="H106" s="15"/>
    </row>
    <row r="107" spans="1:8" s="10" customFormat="1" ht="15">
      <c r="A107" s="3"/>
      <c r="B107" s="22"/>
      <c r="C107" s="21"/>
      <c r="D107" s="21"/>
      <c r="E107" s="21"/>
      <c r="F107" s="12"/>
      <c r="G107" s="14"/>
      <c r="H107" s="15"/>
    </row>
    <row r="108" spans="1:8" s="10" customFormat="1" ht="15">
      <c r="A108" s="3"/>
      <c r="B108" s="18" t="s">
        <v>557</v>
      </c>
      <c r="C108" s="21"/>
      <c r="D108" s="21"/>
      <c r="E108" s="21"/>
      <c r="F108" s="12"/>
      <c r="G108" s="14"/>
      <c r="H108" s="15"/>
    </row>
    <row r="109" spans="1:8" s="10" customFormat="1" ht="15">
      <c r="A109" s="3"/>
      <c r="B109" s="18"/>
      <c r="C109" s="21"/>
      <c r="D109" s="21"/>
      <c r="E109" s="21"/>
      <c r="F109" s="12"/>
      <c r="G109" s="14"/>
      <c r="H109" s="15"/>
    </row>
    <row r="110" spans="1:8" s="10" customFormat="1" ht="15">
      <c r="A110" s="3"/>
      <c r="B110" s="18" t="s">
        <v>558</v>
      </c>
      <c r="C110" s="21"/>
      <c r="D110" s="21"/>
      <c r="E110" s="21"/>
      <c r="F110" s="12"/>
      <c r="G110" s="14"/>
      <c r="H110" s="15"/>
    </row>
    <row r="111" spans="1:8" s="10" customFormat="1" ht="15">
      <c r="A111" s="3"/>
      <c r="B111" s="23"/>
      <c r="C111" s="21"/>
      <c r="D111" s="21"/>
      <c r="E111" s="21"/>
      <c r="F111" s="12"/>
      <c r="G111" s="14"/>
      <c r="H111" s="15"/>
    </row>
    <row r="112" spans="1:8" s="10" customFormat="1" ht="15">
      <c r="A112" s="3"/>
      <c r="B112" s="18" t="s">
        <v>559</v>
      </c>
      <c r="C112" s="21"/>
      <c r="D112" s="21"/>
      <c r="E112" s="21"/>
      <c r="F112" s="12"/>
      <c r="G112" s="14"/>
      <c r="H112" s="15"/>
    </row>
    <row r="113" spans="1:8" s="10" customFormat="1" ht="15">
      <c r="A113" s="3"/>
      <c r="B113" s="18"/>
      <c r="C113" s="21"/>
      <c r="D113" s="21"/>
      <c r="E113" s="21"/>
      <c r="F113" s="12"/>
      <c r="G113" s="14"/>
      <c r="H113" s="15"/>
    </row>
    <row r="114" spans="1:8" s="10" customFormat="1" ht="15">
      <c r="A114" s="3"/>
      <c r="B114" s="18" t="s">
        <v>560</v>
      </c>
      <c r="C114" s="21"/>
      <c r="D114" s="21"/>
      <c r="E114" s="21"/>
      <c r="F114" s="12"/>
      <c r="G114" s="14"/>
      <c r="H114" s="15"/>
    </row>
    <row r="115" spans="1:8" s="10" customFormat="1" ht="15">
      <c r="A115" s="3"/>
      <c r="B115" s="18"/>
      <c r="C115" s="21"/>
      <c r="D115" s="21"/>
      <c r="E115" s="21"/>
      <c r="F115" s="12"/>
      <c r="G115" s="14"/>
      <c r="H115" s="15"/>
    </row>
    <row r="116" spans="1:8" s="10" customFormat="1" ht="15">
      <c r="A116" s="3"/>
      <c r="B116" s="18" t="s">
        <v>561</v>
      </c>
      <c r="C116" s="21"/>
      <c r="D116" s="21"/>
      <c r="E116" s="21"/>
      <c r="F116" s="12"/>
      <c r="G116" s="14"/>
      <c r="H116" s="15"/>
    </row>
    <row r="117" spans="1:8" s="10" customFormat="1" ht="15">
      <c r="A117" s="3"/>
      <c r="B117" s="527" t="s">
        <v>562</v>
      </c>
      <c r="C117" s="528"/>
      <c r="D117" s="528"/>
      <c r="E117" s="528"/>
      <c r="F117" s="529">
        <f>G28*100</f>
        <v>77.19</v>
      </c>
      <c r="G117" s="14"/>
      <c r="H117" s="15"/>
    </row>
    <row r="118" spans="1:8" s="10" customFormat="1" ht="15">
      <c r="A118" s="3"/>
      <c r="B118" s="527" t="s">
        <v>563</v>
      </c>
      <c r="C118" s="528"/>
      <c r="D118" s="528"/>
      <c r="E118" s="528"/>
      <c r="F118" s="530">
        <v>0</v>
      </c>
      <c r="G118" s="14"/>
      <c r="H118" s="15"/>
    </row>
    <row r="119" spans="1:8" s="10" customFormat="1" ht="15">
      <c r="A119" s="3"/>
      <c r="B119" s="527" t="s">
        <v>564</v>
      </c>
      <c r="C119" s="528"/>
      <c r="D119" s="528"/>
      <c r="E119" s="528"/>
      <c r="F119" s="531">
        <f>(G11+G15)*100</f>
        <v>10.799999999999999</v>
      </c>
      <c r="G119" s="14"/>
      <c r="H119" s="15"/>
    </row>
    <row r="120" spans="1:8" s="10" customFormat="1" ht="15">
      <c r="A120" s="3"/>
      <c r="B120" s="532" t="s">
        <v>565</v>
      </c>
      <c r="C120" s="533"/>
      <c r="D120" s="533"/>
      <c r="E120" s="533"/>
      <c r="F120" s="531">
        <f>(G38+G42+G44)*100</f>
        <v>12.01</v>
      </c>
      <c r="G120" s="14"/>
      <c r="H120" s="15"/>
    </row>
    <row r="121" spans="1:8" s="10" customFormat="1" ht="15">
      <c r="A121" s="3"/>
      <c r="B121" s="18"/>
      <c r="C121" s="21"/>
      <c r="D121" s="21"/>
      <c r="E121" s="21"/>
      <c r="F121" s="12"/>
      <c r="G121" s="14"/>
      <c r="H121" s="15"/>
    </row>
    <row r="122" spans="1:8" s="10" customFormat="1" ht="15">
      <c r="A122" s="3"/>
      <c r="B122" s="18" t="s">
        <v>566</v>
      </c>
      <c r="C122" s="21"/>
      <c r="D122" s="21"/>
      <c r="E122" s="21"/>
      <c r="F122" s="12"/>
      <c r="G122" s="14"/>
      <c r="H122" s="15"/>
    </row>
    <row r="123" spans="1:8" s="10" customFormat="1" ht="15">
      <c r="A123" s="3"/>
      <c r="B123" s="527" t="s">
        <v>567</v>
      </c>
      <c r="C123" s="534"/>
      <c r="D123" s="534"/>
      <c r="E123" s="534"/>
      <c r="F123" s="535">
        <f>F117+F118</f>
        <v>77.19</v>
      </c>
      <c r="G123" s="14"/>
      <c r="H123" s="15"/>
    </row>
    <row r="124" spans="1:8" s="10" customFormat="1" ht="15">
      <c r="A124" s="3"/>
      <c r="B124" s="527" t="s">
        <v>568</v>
      </c>
      <c r="C124" s="536"/>
      <c r="D124" s="536"/>
      <c r="E124" s="536"/>
      <c r="F124" s="531">
        <f>F119</f>
        <v>10.799999999999999</v>
      </c>
      <c r="G124" s="14"/>
      <c r="H124" s="15"/>
    </row>
    <row r="125" spans="1:8" s="10" customFormat="1" ht="15">
      <c r="A125" s="3"/>
      <c r="B125" s="527" t="s">
        <v>565</v>
      </c>
      <c r="C125" s="536"/>
      <c r="D125" s="536"/>
      <c r="E125" s="536"/>
      <c r="F125" s="531">
        <f>+F120</f>
        <v>12.01</v>
      </c>
      <c r="G125" s="14"/>
      <c r="H125" s="15"/>
    </row>
    <row r="126" spans="1:8" s="10" customFormat="1" ht="15">
      <c r="A126" s="3"/>
      <c r="B126" s="18"/>
      <c r="C126" s="24"/>
      <c r="D126" s="24"/>
      <c r="E126" s="24"/>
      <c r="F126" s="25"/>
      <c r="G126" s="14"/>
      <c r="H126" s="15"/>
    </row>
    <row r="127" spans="1:8" s="10" customFormat="1" ht="15">
      <c r="A127" s="3"/>
      <c r="B127" s="18" t="s">
        <v>569</v>
      </c>
      <c r="C127" s="24"/>
      <c r="D127" s="24"/>
      <c r="E127" s="24"/>
      <c r="F127" s="26"/>
      <c r="G127" s="14"/>
      <c r="H127" s="15"/>
    </row>
    <row r="128" spans="1:8" s="10" customFormat="1" ht="15.75" thickBot="1">
      <c r="A128" s="3"/>
      <c r="B128" s="27"/>
      <c r="C128" s="28"/>
      <c r="D128" s="28"/>
      <c r="E128" s="29"/>
      <c r="F128" s="30"/>
      <c r="G128" s="29"/>
      <c r="H128" s="31"/>
    </row>
    <row r="129" s="10" customFormat="1" ht="15">
      <c r="A129" s="3"/>
    </row>
    <row r="130" spans="1:10" s="210" customFormat="1" ht="14.25">
      <c r="A130" s="209"/>
      <c r="B130" s="631" t="s">
        <v>758</v>
      </c>
      <c r="C130" s="631"/>
      <c r="D130" s="631"/>
      <c r="E130" s="631"/>
      <c r="F130" s="631"/>
      <c r="G130" s="631"/>
      <c r="H130" s="631"/>
      <c r="I130" s="631"/>
      <c r="J130" s="227"/>
    </row>
    <row r="131" spans="1:10" s="210" customFormat="1" ht="14.25">
      <c r="A131" s="209"/>
      <c r="B131" s="639" t="s">
        <v>759</v>
      </c>
      <c r="C131" s="640" t="s">
        <v>760</v>
      </c>
      <c r="D131" s="640"/>
      <c r="E131" s="228" t="s">
        <v>761</v>
      </c>
      <c r="F131" s="228" t="s">
        <v>762</v>
      </c>
      <c r="G131" s="640" t="s">
        <v>763</v>
      </c>
      <c r="H131" s="640"/>
      <c r="I131" s="640"/>
      <c r="J131" s="640"/>
    </row>
    <row r="132" spans="1:10" s="210" customFormat="1" ht="38.25">
      <c r="A132" s="209"/>
      <c r="B132" s="639"/>
      <c r="C132" s="537" t="s">
        <v>528</v>
      </c>
      <c r="D132" s="537" t="s">
        <v>523</v>
      </c>
      <c r="E132" s="228" t="s">
        <v>807</v>
      </c>
      <c r="F132" s="228" t="s">
        <v>808</v>
      </c>
      <c r="G132" s="537" t="s">
        <v>528</v>
      </c>
      <c r="H132" s="537" t="s">
        <v>523</v>
      </c>
      <c r="I132" s="228" t="s">
        <v>807</v>
      </c>
      <c r="J132" s="228" t="s">
        <v>808</v>
      </c>
    </row>
    <row r="133" spans="1:10" s="210" customFormat="1" ht="14.25">
      <c r="A133" s="209"/>
      <c r="B133" s="229" t="s">
        <v>809</v>
      </c>
      <c r="C133" s="230">
        <v>0.04647890290311252</v>
      </c>
      <c r="D133" s="230">
        <v>0.04754499369945231</v>
      </c>
      <c r="E133" s="230">
        <v>0.05232378019515327</v>
      </c>
      <c r="F133" s="230">
        <v>0.055441856879832274</v>
      </c>
      <c r="G133" s="437">
        <v>12487.921</v>
      </c>
      <c r="H133" s="437">
        <v>12550.26</v>
      </c>
      <c r="I133" s="437">
        <v>12832.745849295801</v>
      </c>
      <c r="J133" s="437">
        <v>13019.773335712933</v>
      </c>
    </row>
    <row r="134" spans="1:10" s="210" customFormat="1" ht="14.25">
      <c r="A134" s="209"/>
      <c r="B134" s="229" t="s">
        <v>810</v>
      </c>
      <c r="C134" s="230">
        <v>0.0661312462129041</v>
      </c>
      <c r="D134" s="230">
        <v>0.06711442402695326</v>
      </c>
      <c r="E134" s="230">
        <v>0.07404868246019602</v>
      </c>
      <c r="F134" s="230">
        <v>0.07691080603976624</v>
      </c>
      <c r="G134" s="437">
        <v>10012.68270475316</v>
      </c>
      <c r="H134" s="437">
        <v>10012.87125940243</v>
      </c>
      <c r="I134" s="437">
        <v>10014.201117184148</v>
      </c>
      <c r="J134" s="437">
        <v>10014.750017596667</v>
      </c>
    </row>
    <row r="135" spans="1:10" s="210" customFormat="1" ht="14.25">
      <c r="A135" s="209"/>
      <c r="B135" s="229" t="s">
        <v>811</v>
      </c>
      <c r="C135" s="230">
        <v>0.06373011221461063</v>
      </c>
      <c r="D135" s="230">
        <v>0.06469523282011971</v>
      </c>
      <c r="E135" s="230">
        <v>0.07286440255771054</v>
      </c>
      <c r="F135" s="230">
        <v>0.08535400686799188</v>
      </c>
      <c r="G135" s="437">
        <v>10026.190457074497</v>
      </c>
      <c r="H135" s="437">
        <v>10026.587081980872</v>
      </c>
      <c r="I135" s="437">
        <v>10029.944275023716</v>
      </c>
      <c r="J135" s="437">
        <v>10035.076989123832</v>
      </c>
    </row>
    <row r="136" spans="1:10" s="210" customFormat="1" ht="14.25">
      <c r="A136" s="209"/>
      <c r="B136" s="229" t="s">
        <v>812</v>
      </c>
      <c r="C136" s="230">
        <v>0.06562093722346181</v>
      </c>
      <c r="D136" s="230">
        <v>0.06659290166130326</v>
      </c>
      <c r="E136" s="230">
        <v>0.07184448942475342</v>
      </c>
      <c r="F136" s="230">
        <v>0.08830458243971422</v>
      </c>
      <c r="G136" s="437">
        <v>10055.732850792529</v>
      </c>
      <c r="H136" s="437">
        <v>10056.558354835628</v>
      </c>
      <c r="I136" s="437">
        <v>10061.018607456639</v>
      </c>
      <c r="J136" s="437">
        <v>10074.998412483044</v>
      </c>
    </row>
    <row r="137" spans="1:10" s="210" customFormat="1" ht="14.25">
      <c r="A137" s="209"/>
      <c r="B137" s="226" t="s">
        <v>767</v>
      </c>
      <c r="C137" s="230">
        <v>0.05228041596685529</v>
      </c>
      <c r="D137" s="230">
        <v>0.05331430860496322</v>
      </c>
      <c r="E137" s="230">
        <v>0.057674324616868944</v>
      </c>
      <c r="F137" s="230">
        <v>0.044857059648080844</v>
      </c>
      <c r="G137" s="437">
        <v>10522.804159668553</v>
      </c>
      <c r="H137" s="437">
        <v>10533.143086049633</v>
      </c>
      <c r="I137" s="437">
        <v>10576.74324616869</v>
      </c>
      <c r="J137" s="437">
        <v>10448.570596480808</v>
      </c>
    </row>
    <row r="138" spans="1:10" s="210" customFormat="1" ht="14.25">
      <c r="A138" s="209"/>
      <c r="B138" s="226" t="s">
        <v>768</v>
      </c>
      <c r="C138" s="230">
        <v>0.0385663075973095</v>
      </c>
      <c r="D138" s="230">
        <v>0.03959742404667144</v>
      </c>
      <c r="E138" s="230">
        <v>0.04358611228373155</v>
      </c>
      <c r="F138" s="230">
        <v>0.04303053510104249</v>
      </c>
      <c r="G138" s="437">
        <v>11202.183650234181</v>
      </c>
      <c r="H138" s="437">
        <v>11235.58227131677</v>
      </c>
      <c r="I138" s="437">
        <v>11365.403870844697</v>
      </c>
      <c r="J138" s="437">
        <v>11347.26162654886</v>
      </c>
    </row>
    <row r="139" spans="1:10" s="210" customFormat="1" ht="14.25">
      <c r="A139" s="209"/>
      <c r="B139" s="140"/>
      <c r="C139" s="140"/>
      <c r="D139" s="140"/>
      <c r="E139" s="140"/>
      <c r="F139" s="140"/>
      <c r="G139" s="140"/>
      <c r="H139" s="140"/>
      <c r="I139" s="140"/>
      <c r="J139" s="140"/>
    </row>
    <row r="140" spans="1:10" s="210" customFormat="1" ht="14.25">
      <c r="A140" s="209"/>
      <c r="B140" s="228" t="s">
        <v>789</v>
      </c>
      <c r="C140" s="140"/>
      <c r="D140" s="140"/>
      <c r="E140" s="140"/>
      <c r="F140" s="140"/>
      <c r="G140" s="140"/>
      <c r="H140" s="140"/>
      <c r="I140" s="140"/>
      <c r="J140" s="140"/>
    </row>
    <row r="141" spans="1:10" s="210" customFormat="1" ht="14.25">
      <c r="A141" s="209"/>
      <c r="B141" s="226" t="s">
        <v>813</v>
      </c>
      <c r="C141" s="141"/>
      <c r="D141" s="140"/>
      <c r="E141" s="140"/>
      <c r="F141" s="140"/>
      <c r="G141" s="140"/>
      <c r="H141" s="140"/>
      <c r="I141" s="140"/>
      <c r="J141" s="140"/>
    </row>
    <row r="142" spans="1:10" s="210" customFormat="1" ht="14.25">
      <c r="A142" s="209"/>
      <c r="B142" s="226" t="s">
        <v>814</v>
      </c>
      <c r="C142" s="141"/>
      <c r="D142" s="140"/>
      <c r="E142" s="140"/>
      <c r="F142" s="140"/>
      <c r="G142" s="140"/>
      <c r="H142" s="140"/>
      <c r="I142" s="140"/>
      <c r="J142" s="140"/>
    </row>
    <row r="143" spans="1:10" s="210" customFormat="1" ht="14.25">
      <c r="A143" s="209"/>
      <c r="B143" s="140"/>
      <c r="C143" s="140"/>
      <c r="D143" s="140"/>
      <c r="E143" s="140"/>
      <c r="F143" s="140"/>
      <c r="G143" s="140"/>
      <c r="H143" s="140"/>
      <c r="I143" s="140"/>
      <c r="J143" s="140"/>
    </row>
    <row r="144" spans="1:10" s="210" customFormat="1" ht="14.25">
      <c r="A144" s="209"/>
      <c r="B144" s="228" t="s">
        <v>787</v>
      </c>
      <c r="C144" s="232"/>
      <c r="D144" s="140"/>
      <c r="E144" s="140"/>
      <c r="F144" s="140"/>
      <c r="G144" s="140"/>
      <c r="H144" s="140"/>
      <c r="I144" s="140"/>
      <c r="J144" s="140"/>
    </row>
    <row r="145" spans="1:10" s="210" customFormat="1" ht="14.25">
      <c r="A145" s="209"/>
      <c r="B145" s="227" t="s">
        <v>815</v>
      </c>
      <c r="C145" s="237">
        <v>35.6122</v>
      </c>
      <c r="D145" s="142"/>
      <c r="E145" s="142"/>
      <c r="F145" s="140"/>
      <c r="G145" s="140"/>
      <c r="H145" s="140"/>
      <c r="I145" s="140"/>
      <c r="J145" s="140"/>
    </row>
    <row r="146" spans="1:10" s="210" customFormat="1" ht="14.25">
      <c r="A146" s="209"/>
      <c r="B146" s="227" t="s">
        <v>816</v>
      </c>
      <c r="C146" s="238">
        <v>0.0892170401721338</v>
      </c>
      <c r="D146" s="142"/>
      <c r="E146" s="142"/>
      <c r="F146" s="140"/>
      <c r="G146" s="140"/>
      <c r="H146" s="140"/>
      <c r="I146" s="140"/>
      <c r="J146" s="140"/>
    </row>
    <row r="147" spans="1:10" s="210" customFormat="1" ht="14.25">
      <c r="A147" s="209"/>
      <c r="B147" s="227" t="s">
        <v>788</v>
      </c>
      <c r="C147" s="238">
        <v>0.09526932370680694</v>
      </c>
      <c r="D147" s="140"/>
      <c r="E147" s="140"/>
      <c r="F147" s="140"/>
      <c r="G147" s="140"/>
      <c r="H147" s="140"/>
      <c r="I147" s="140"/>
      <c r="J147" s="140"/>
    </row>
    <row r="148" spans="1:10" s="210" customFormat="1" ht="14.25">
      <c r="A148" s="209"/>
      <c r="B148" s="227" t="s">
        <v>817</v>
      </c>
      <c r="C148" s="538">
        <v>0.0678163138</v>
      </c>
      <c r="D148" s="140"/>
      <c r="E148" s="140"/>
      <c r="F148" s="140"/>
      <c r="G148" s="140"/>
      <c r="H148" s="140"/>
      <c r="I148" s="140"/>
      <c r="J148" s="140"/>
    </row>
    <row r="149" s="10" customFormat="1" ht="15.75" thickBot="1">
      <c r="A149" s="3"/>
    </row>
    <row r="150" spans="1:6" s="210" customFormat="1" ht="14.25">
      <c r="A150" s="209"/>
      <c r="B150" s="539"/>
      <c r="C150" s="540"/>
      <c r="D150" s="540"/>
      <c r="E150" s="666" t="s">
        <v>818</v>
      </c>
      <c r="F150" s="667"/>
    </row>
    <row r="151" spans="1:6" s="210" customFormat="1" ht="14.25">
      <c r="A151" s="209"/>
      <c r="B151" s="541" t="s">
        <v>794</v>
      </c>
      <c r="C151" s="542"/>
      <c r="D151" s="542"/>
      <c r="E151" s="543"/>
      <c r="F151" s="544"/>
    </row>
    <row r="152" spans="1:6" s="210" customFormat="1" ht="14.25">
      <c r="A152" s="209"/>
      <c r="B152" s="545" t="s">
        <v>795</v>
      </c>
      <c r="C152" s="542"/>
      <c r="D152" s="542"/>
      <c r="E152" s="543"/>
      <c r="F152" s="544"/>
    </row>
    <row r="153" spans="1:6" s="210" customFormat="1" ht="14.25">
      <c r="A153" s="209"/>
      <c r="B153" s="546" t="s">
        <v>819</v>
      </c>
      <c r="C153" s="542"/>
      <c r="D153" s="542"/>
      <c r="E153" s="547"/>
      <c r="F153" s="544"/>
    </row>
    <row r="154" spans="1:6" s="210" customFormat="1" ht="14.25">
      <c r="A154" s="209"/>
      <c r="B154" s="546" t="s">
        <v>820</v>
      </c>
      <c r="C154" s="542"/>
      <c r="D154" s="542"/>
      <c r="E154" s="543"/>
      <c r="F154" s="544"/>
    </row>
    <row r="155" spans="1:6" s="210" customFormat="1" ht="14.25">
      <c r="A155" s="209"/>
      <c r="B155" s="548"/>
      <c r="C155" s="542"/>
      <c r="D155" s="542"/>
      <c r="E155" s="543"/>
      <c r="F155" s="544"/>
    </row>
    <row r="156" spans="1:6" s="210" customFormat="1" ht="14.25">
      <c r="A156" s="209"/>
      <c r="B156" s="545" t="s">
        <v>797</v>
      </c>
      <c r="C156" s="542"/>
      <c r="D156" s="542"/>
      <c r="E156" s="543"/>
      <c r="F156" s="544"/>
    </row>
    <row r="157" spans="1:6" s="210" customFormat="1" ht="14.25">
      <c r="A157" s="209"/>
      <c r="B157" s="545"/>
      <c r="C157" s="542"/>
      <c r="D157" s="542"/>
      <c r="E157" s="543"/>
      <c r="F157" s="544"/>
    </row>
    <row r="158" spans="1:6" s="210" customFormat="1" ht="27" customHeight="1" thickBot="1">
      <c r="A158" s="209"/>
      <c r="B158" s="549"/>
      <c r="C158" s="550"/>
      <c r="D158" s="550"/>
      <c r="E158" s="551"/>
      <c r="F158" s="552"/>
    </row>
    <row r="159" s="210" customFormat="1" ht="15" thickBot="1">
      <c r="A159" s="209"/>
    </row>
    <row r="160" spans="1:2" s="210" customFormat="1" ht="14.25">
      <c r="A160" s="209"/>
      <c r="B160" s="626" t="s">
        <v>798</v>
      </c>
    </row>
    <row r="161" spans="1:2" s="210" customFormat="1" ht="15">
      <c r="A161" s="209"/>
      <c r="B161" s="627" t="s">
        <v>873</v>
      </c>
    </row>
    <row r="162" spans="1:2" s="210" customFormat="1" ht="14.25">
      <c r="A162" s="209"/>
      <c r="B162" s="553"/>
    </row>
    <row r="163" spans="1:2" s="210" customFormat="1" ht="14.25">
      <c r="A163" s="209"/>
      <c r="B163" s="554"/>
    </row>
    <row r="164" spans="1:2" s="210" customFormat="1" ht="14.25">
      <c r="A164" s="209"/>
      <c r="B164" s="554"/>
    </row>
    <row r="165" spans="1:2" s="210" customFormat="1" ht="14.25">
      <c r="A165" s="209"/>
      <c r="B165" s="554"/>
    </row>
    <row r="166" spans="1:2" s="210" customFormat="1" ht="14.25">
      <c r="A166" s="209"/>
      <c r="B166" s="554"/>
    </row>
    <row r="167" spans="1:2" s="210" customFormat="1" ht="14.25">
      <c r="A167" s="209"/>
      <c r="B167" s="554"/>
    </row>
    <row r="168" spans="1:2" s="210" customFormat="1" ht="14.25">
      <c r="A168" s="209"/>
      <c r="B168" s="554"/>
    </row>
    <row r="169" spans="1:2" s="210" customFormat="1" ht="14.25">
      <c r="A169" s="209"/>
      <c r="B169" s="554"/>
    </row>
    <row r="170" spans="1:2" s="210" customFormat="1" ht="15" thickBot="1">
      <c r="A170" s="209"/>
      <c r="B170" s="555"/>
    </row>
  </sheetData>
  <mergeCells count="10">
    <mergeCell ref="B49:D49"/>
    <mergeCell ref="B53:B54"/>
    <mergeCell ref="C53:C54"/>
    <mergeCell ref="B1:E1"/>
    <mergeCell ref="B98:H98"/>
    <mergeCell ref="B130:I130"/>
    <mergeCell ref="B131:B132"/>
    <mergeCell ref="C131:D131"/>
    <mergeCell ref="G131:J131"/>
    <mergeCell ref="E150:F150"/>
  </mergeCells>
  <printOptions/>
  <pageMargins left="0" right="0" top="0" bottom="0" header="0" footer="0"/>
  <pageSetup horizontalDpi="600" verticalDpi="600" orientation="landscape" r:id="rId2"/>
  <headerFooter>
    <oddFooter>&amp;C&amp;1#&amp;"Calibri"&amp;10&amp;K000000 For internal use only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K159"/>
  <sheetViews>
    <sheetView workbookViewId="0" topLeftCell="B13">
      <selection activeCell="B107" sqref="B107:F113"/>
    </sheetView>
  </sheetViews>
  <sheetFormatPr defaultColWidth="9.140625" defaultRowHeight="15"/>
  <cols>
    <col min="1" max="1" width="3.28125" style="0" customWidth="1"/>
    <col min="2" max="2" width="46.28125" style="0" customWidth="1"/>
    <col min="3" max="3" width="16.7109375" style="0" customWidth="1"/>
    <col min="4" max="4" width="18.421875" style="0" customWidth="1"/>
    <col min="5" max="5" width="16.7109375" style="0" customWidth="1"/>
    <col min="6" max="6" width="16.57421875" style="0" customWidth="1"/>
    <col min="7" max="7" width="13.57421875" style="0" customWidth="1"/>
    <col min="8" max="8" width="10.57421875" style="0" customWidth="1"/>
    <col min="9" max="9" width="11.140625" style="0" customWidth="1"/>
    <col min="10" max="10" width="10.8515625" style="0" customWidth="1"/>
    <col min="257" max="257" width="3.28125" style="0" customWidth="1"/>
    <col min="258" max="258" width="46.28125" style="0" customWidth="1"/>
    <col min="259" max="259" width="16.7109375" style="0" customWidth="1"/>
    <col min="260" max="260" width="18.421875" style="0" customWidth="1"/>
    <col min="261" max="261" width="16.7109375" style="0" customWidth="1"/>
    <col min="262" max="262" width="16.57421875" style="0" customWidth="1"/>
    <col min="263" max="263" width="13.57421875" style="0" customWidth="1"/>
    <col min="264" max="264" width="10.57421875" style="0" customWidth="1"/>
    <col min="265" max="265" width="11.140625" style="0" customWidth="1"/>
    <col min="266" max="266" width="10.8515625" style="0" customWidth="1"/>
    <col min="513" max="513" width="3.28125" style="0" customWidth="1"/>
    <col min="514" max="514" width="46.28125" style="0" customWidth="1"/>
    <col min="515" max="515" width="16.7109375" style="0" customWidth="1"/>
    <col min="516" max="516" width="18.421875" style="0" customWidth="1"/>
    <col min="517" max="517" width="16.7109375" style="0" customWidth="1"/>
    <col min="518" max="518" width="16.57421875" style="0" customWidth="1"/>
    <col min="519" max="519" width="13.57421875" style="0" customWidth="1"/>
    <col min="520" max="520" width="10.57421875" style="0" customWidth="1"/>
    <col min="521" max="521" width="11.140625" style="0" customWidth="1"/>
    <col min="522" max="522" width="10.8515625" style="0" customWidth="1"/>
    <col min="769" max="769" width="3.28125" style="0" customWidth="1"/>
    <col min="770" max="770" width="46.28125" style="0" customWidth="1"/>
    <col min="771" max="771" width="16.7109375" style="0" customWidth="1"/>
    <col min="772" max="772" width="18.421875" style="0" customWidth="1"/>
    <col min="773" max="773" width="16.7109375" style="0" customWidth="1"/>
    <col min="774" max="774" width="16.57421875" style="0" customWidth="1"/>
    <col min="775" max="775" width="13.57421875" style="0" customWidth="1"/>
    <col min="776" max="776" width="10.57421875" style="0" customWidth="1"/>
    <col min="777" max="777" width="11.140625" style="0" customWidth="1"/>
    <col min="778" max="778" width="10.8515625" style="0" customWidth="1"/>
    <col min="1025" max="1025" width="3.28125" style="0" customWidth="1"/>
    <col min="1026" max="1026" width="46.28125" style="0" customWidth="1"/>
    <col min="1027" max="1027" width="16.7109375" style="0" customWidth="1"/>
    <col min="1028" max="1028" width="18.421875" style="0" customWidth="1"/>
    <col min="1029" max="1029" width="16.7109375" style="0" customWidth="1"/>
    <col min="1030" max="1030" width="16.57421875" style="0" customWidth="1"/>
    <col min="1031" max="1031" width="13.57421875" style="0" customWidth="1"/>
    <col min="1032" max="1032" width="10.57421875" style="0" customWidth="1"/>
    <col min="1033" max="1033" width="11.140625" style="0" customWidth="1"/>
    <col min="1034" max="1034" width="10.8515625" style="0" customWidth="1"/>
    <col min="1281" max="1281" width="3.28125" style="0" customWidth="1"/>
    <col min="1282" max="1282" width="46.28125" style="0" customWidth="1"/>
    <col min="1283" max="1283" width="16.7109375" style="0" customWidth="1"/>
    <col min="1284" max="1284" width="18.421875" style="0" customWidth="1"/>
    <col min="1285" max="1285" width="16.7109375" style="0" customWidth="1"/>
    <col min="1286" max="1286" width="16.57421875" style="0" customWidth="1"/>
    <col min="1287" max="1287" width="13.57421875" style="0" customWidth="1"/>
    <col min="1288" max="1288" width="10.57421875" style="0" customWidth="1"/>
    <col min="1289" max="1289" width="11.140625" style="0" customWidth="1"/>
    <col min="1290" max="1290" width="10.8515625" style="0" customWidth="1"/>
    <col min="1537" max="1537" width="3.28125" style="0" customWidth="1"/>
    <col min="1538" max="1538" width="46.28125" style="0" customWidth="1"/>
    <col min="1539" max="1539" width="16.7109375" style="0" customWidth="1"/>
    <col min="1540" max="1540" width="18.421875" style="0" customWidth="1"/>
    <col min="1541" max="1541" width="16.7109375" style="0" customWidth="1"/>
    <col min="1542" max="1542" width="16.57421875" style="0" customWidth="1"/>
    <col min="1543" max="1543" width="13.57421875" style="0" customWidth="1"/>
    <col min="1544" max="1544" width="10.57421875" style="0" customWidth="1"/>
    <col min="1545" max="1545" width="11.140625" style="0" customWidth="1"/>
    <col min="1546" max="1546" width="10.8515625" style="0" customWidth="1"/>
    <col min="1793" max="1793" width="3.28125" style="0" customWidth="1"/>
    <col min="1794" max="1794" width="46.28125" style="0" customWidth="1"/>
    <col min="1795" max="1795" width="16.7109375" style="0" customWidth="1"/>
    <col min="1796" max="1796" width="18.421875" style="0" customWidth="1"/>
    <col min="1797" max="1797" width="16.7109375" style="0" customWidth="1"/>
    <col min="1798" max="1798" width="16.57421875" style="0" customWidth="1"/>
    <col min="1799" max="1799" width="13.57421875" style="0" customWidth="1"/>
    <col min="1800" max="1800" width="10.57421875" style="0" customWidth="1"/>
    <col min="1801" max="1801" width="11.140625" style="0" customWidth="1"/>
    <col min="1802" max="1802" width="10.8515625" style="0" customWidth="1"/>
    <col min="2049" max="2049" width="3.28125" style="0" customWidth="1"/>
    <col min="2050" max="2050" width="46.28125" style="0" customWidth="1"/>
    <col min="2051" max="2051" width="16.7109375" style="0" customWidth="1"/>
    <col min="2052" max="2052" width="18.421875" style="0" customWidth="1"/>
    <col min="2053" max="2053" width="16.7109375" style="0" customWidth="1"/>
    <col min="2054" max="2054" width="16.57421875" style="0" customWidth="1"/>
    <col min="2055" max="2055" width="13.57421875" style="0" customWidth="1"/>
    <col min="2056" max="2056" width="10.57421875" style="0" customWidth="1"/>
    <col min="2057" max="2057" width="11.140625" style="0" customWidth="1"/>
    <col min="2058" max="2058" width="10.8515625" style="0" customWidth="1"/>
    <col min="2305" max="2305" width="3.28125" style="0" customWidth="1"/>
    <col min="2306" max="2306" width="46.28125" style="0" customWidth="1"/>
    <col min="2307" max="2307" width="16.7109375" style="0" customWidth="1"/>
    <col min="2308" max="2308" width="18.421875" style="0" customWidth="1"/>
    <col min="2309" max="2309" width="16.7109375" style="0" customWidth="1"/>
    <col min="2310" max="2310" width="16.57421875" style="0" customWidth="1"/>
    <col min="2311" max="2311" width="13.57421875" style="0" customWidth="1"/>
    <col min="2312" max="2312" width="10.57421875" style="0" customWidth="1"/>
    <col min="2313" max="2313" width="11.140625" style="0" customWidth="1"/>
    <col min="2314" max="2314" width="10.8515625" style="0" customWidth="1"/>
    <col min="2561" max="2561" width="3.28125" style="0" customWidth="1"/>
    <col min="2562" max="2562" width="46.28125" style="0" customWidth="1"/>
    <col min="2563" max="2563" width="16.7109375" style="0" customWidth="1"/>
    <col min="2564" max="2564" width="18.421875" style="0" customWidth="1"/>
    <col min="2565" max="2565" width="16.7109375" style="0" customWidth="1"/>
    <col min="2566" max="2566" width="16.57421875" style="0" customWidth="1"/>
    <col min="2567" max="2567" width="13.57421875" style="0" customWidth="1"/>
    <col min="2568" max="2568" width="10.57421875" style="0" customWidth="1"/>
    <col min="2569" max="2569" width="11.140625" style="0" customWidth="1"/>
    <col min="2570" max="2570" width="10.8515625" style="0" customWidth="1"/>
    <col min="2817" max="2817" width="3.28125" style="0" customWidth="1"/>
    <col min="2818" max="2818" width="46.28125" style="0" customWidth="1"/>
    <col min="2819" max="2819" width="16.7109375" style="0" customWidth="1"/>
    <col min="2820" max="2820" width="18.421875" style="0" customWidth="1"/>
    <col min="2821" max="2821" width="16.7109375" style="0" customWidth="1"/>
    <col min="2822" max="2822" width="16.57421875" style="0" customWidth="1"/>
    <col min="2823" max="2823" width="13.57421875" style="0" customWidth="1"/>
    <col min="2824" max="2824" width="10.57421875" style="0" customWidth="1"/>
    <col min="2825" max="2825" width="11.140625" style="0" customWidth="1"/>
    <col min="2826" max="2826" width="10.8515625" style="0" customWidth="1"/>
    <col min="3073" max="3073" width="3.28125" style="0" customWidth="1"/>
    <col min="3074" max="3074" width="46.28125" style="0" customWidth="1"/>
    <col min="3075" max="3075" width="16.7109375" style="0" customWidth="1"/>
    <col min="3076" max="3076" width="18.421875" style="0" customWidth="1"/>
    <col min="3077" max="3077" width="16.7109375" style="0" customWidth="1"/>
    <col min="3078" max="3078" width="16.57421875" style="0" customWidth="1"/>
    <col min="3079" max="3079" width="13.57421875" style="0" customWidth="1"/>
    <col min="3080" max="3080" width="10.57421875" style="0" customWidth="1"/>
    <col min="3081" max="3081" width="11.140625" style="0" customWidth="1"/>
    <col min="3082" max="3082" width="10.8515625" style="0" customWidth="1"/>
    <col min="3329" max="3329" width="3.28125" style="0" customWidth="1"/>
    <col min="3330" max="3330" width="46.28125" style="0" customWidth="1"/>
    <col min="3331" max="3331" width="16.7109375" style="0" customWidth="1"/>
    <col min="3332" max="3332" width="18.421875" style="0" customWidth="1"/>
    <col min="3333" max="3333" width="16.7109375" style="0" customWidth="1"/>
    <col min="3334" max="3334" width="16.57421875" style="0" customWidth="1"/>
    <col min="3335" max="3335" width="13.57421875" style="0" customWidth="1"/>
    <col min="3336" max="3336" width="10.57421875" style="0" customWidth="1"/>
    <col min="3337" max="3337" width="11.140625" style="0" customWidth="1"/>
    <col min="3338" max="3338" width="10.8515625" style="0" customWidth="1"/>
    <col min="3585" max="3585" width="3.28125" style="0" customWidth="1"/>
    <col min="3586" max="3586" width="46.28125" style="0" customWidth="1"/>
    <col min="3587" max="3587" width="16.7109375" style="0" customWidth="1"/>
    <col min="3588" max="3588" width="18.421875" style="0" customWidth="1"/>
    <col min="3589" max="3589" width="16.7109375" style="0" customWidth="1"/>
    <col min="3590" max="3590" width="16.57421875" style="0" customWidth="1"/>
    <col min="3591" max="3591" width="13.57421875" style="0" customWidth="1"/>
    <col min="3592" max="3592" width="10.57421875" style="0" customWidth="1"/>
    <col min="3593" max="3593" width="11.140625" style="0" customWidth="1"/>
    <col min="3594" max="3594" width="10.8515625" style="0" customWidth="1"/>
    <col min="3841" max="3841" width="3.28125" style="0" customWidth="1"/>
    <col min="3842" max="3842" width="46.28125" style="0" customWidth="1"/>
    <col min="3843" max="3843" width="16.7109375" style="0" customWidth="1"/>
    <col min="3844" max="3844" width="18.421875" style="0" customWidth="1"/>
    <col min="3845" max="3845" width="16.7109375" style="0" customWidth="1"/>
    <col min="3846" max="3846" width="16.57421875" style="0" customWidth="1"/>
    <col min="3847" max="3847" width="13.57421875" style="0" customWidth="1"/>
    <col min="3848" max="3848" width="10.57421875" style="0" customWidth="1"/>
    <col min="3849" max="3849" width="11.140625" style="0" customWidth="1"/>
    <col min="3850" max="3850" width="10.8515625" style="0" customWidth="1"/>
    <col min="4097" max="4097" width="3.28125" style="0" customWidth="1"/>
    <col min="4098" max="4098" width="46.28125" style="0" customWidth="1"/>
    <col min="4099" max="4099" width="16.7109375" style="0" customWidth="1"/>
    <col min="4100" max="4100" width="18.421875" style="0" customWidth="1"/>
    <col min="4101" max="4101" width="16.7109375" style="0" customWidth="1"/>
    <col min="4102" max="4102" width="16.57421875" style="0" customWidth="1"/>
    <col min="4103" max="4103" width="13.57421875" style="0" customWidth="1"/>
    <col min="4104" max="4104" width="10.57421875" style="0" customWidth="1"/>
    <col min="4105" max="4105" width="11.140625" style="0" customWidth="1"/>
    <col min="4106" max="4106" width="10.8515625" style="0" customWidth="1"/>
    <col min="4353" max="4353" width="3.28125" style="0" customWidth="1"/>
    <col min="4354" max="4354" width="46.28125" style="0" customWidth="1"/>
    <col min="4355" max="4355" width="16.7109375" style="0" customWidth="1"/>
    <col min="4356" max="4356" width="18.421875" style="0" customWidth="1"/>
    <col min="4357" max="4357" width="16.7109375" style="0" customWidth="1"/>
    <col min="4358" max="4358" width="16.57421875" style="0" customWidth="1"/>
    <col min="4359" max="4359" width="13.57421875" style="0" customWidth="1"/>
    <col min="4360" max="4360" width="10.57421875" style="0" customWidth="1"/>
    <col min="4361" max="4361" width="11.140625" style="0" customWidth="1"/>
    <col min="4362" max="4362" width="10.8515625" style="0" customWidth="1"/>
    <col min="4609" max="4609" width="3.28125" style="0" customWidth="1"/>
    <col min="4610" max="4610" width="46.28125" style="0" customWidth="1"/>
    <col min="4611" max="4611" width="16.7109375" style="0" customWidth="1"/>
    <col min="4612" max="4612" width="18.421875" style="0" customWidth="1"/>
    <col min="4613" max="4613" width="16.7109375" style="0" customWidth="1"/>
    <col min="4614" max="4614" width="16.57421875" style="0" customWidth="1"/>
    <col min="4615" max="4615" width="13.57421875" style="0" customWidth="1"/>
    <col min="4616" max="4616" width="10.57421875" style="0" customWidth="1"/>
    <col min="4617" max="4617" width="11.140625" style="0" customWidth="1"/>
    <col min="4618" max="4618" width="10.8515625" style="0" customWidth="1"/>
    <col min="4865" max="4865" width="3.28125" style="0" customWidth="1"/>
    <col min="4866" max="4866" width="46.28125" style="0" customWidth="1"/>
    <col min="4867" max="4867" width="16.7109375" style="0" customWidth="1"/>
    <col min="4868" max="4868" width="18.421875" style="0" customWidth="1"/>
    <col min="4869" max="4869" width="16.7109375" style="0" customWidth="1"/>
    <col min="4870" max="4870" width="16.57421875" style="0" customWidth="1"/>
    <col min="4871" max="4871" width="13.57421875" style="0" customWidth="1"/>
    <col min="4872" max="4872" width="10.57421875" style="0" customWidth="1"/>
    <col min="4873" max="4873" width="11.140625" style="0" customWidth="1"/>
    <col min="4874" max="4874" width="10.8515625" style="0" customWidth="1"/>
    <col min="5121" max="5121" width="3.28125" style="0" customWidth="1"/>
    <col min="5122" max="5122" width="46.28125" style="0" customWidth="1"/>
    <col min="5123" max="5123" width="16.7109375" style="0" customWidth="1"/>
    <col min="5124" max="5124" width="18.421875" style="0" customWidth="1"/>
    <col min="5125" max="5125" width="16.7109375" style="0" customWidth="1"/>
    <col min="5126" max="5126" width="16.57421875" style="0" customWidth="1"/>
    <col min="5127" max="5127" width="13.57421875" style="0" customWidth="1"/>
    <col min="5128" max="5128" width="10.57421875" style="0" customWidth="1"/>
    <col min="5129" max="5129" width="11.140625" style="0" customWidth="1"/>
    <col min="5130" max="5130" width="10.8515625" style="0" customWidth="1"/>
    <col min="5377" max="5377" width="3.28125" style="0" customWidth="1"/>
    <col min="5378" max="5378" width="46.28125" style="0" customWidth="1"/>
    <col min="5379" max="5379" width="16.7109375" style="0" customWidth="1"/>
    <col min="5380" max="5380" width="18.421875" style="0" customWidth="1"/>
    <col min="5381" max="5381" width="16.7109375" style="0" customWidth="1"/>
    <col min="5382" max="5382" width="16.57421875" style="0" customWidth="1"/>
    <col min="5383" max="5383" width="13.57421875" style="0" customWidth="1"/>
    <col min="5384" max="5384" width="10.57421875" style="0" customWidth="1"/>
    <col min="5385" max="5385" width="11.140625" style="0" customWidth="1"/>
    <col min="5386" max="5386" width="10.8515625" style="0" customWidth="1"/>
    <col min="5633" max="5633" width="3.28125" style="0" customWidth="1"/>
    <col min="5634" max="5634" width="46.28125" style="0" customWidth="1"/>
    <col min="5635" max="5635" width="16.7109375" style="0" customWidth="1"/>
    <col min="5636" max="5636" width="18.421875" style="0" customWidth="1"/>
    <col min="5637" max="5637" width="16.7109375" style="0" customWidth="1"/>
    <col min="5638" max="5638" width="16.57421875" style="0" customWidth="1"/>
    <col min="5639" max="5639" width="13.57421875" style="0" customWidth="1"/>
    <col min="5640" max="5640" width="10.57421875" style="0" customWidth="1"/>
    <col min="5641" max="5641" width="11.140625" style="0" customWidth="1"/>
    <col min="5642" max="5642" width="10.8515625" style="0" customWidth="1"/>
    <col min="5889" max="5889" width="3.28125" style="0" customWidth="1"/>
    <col min="5890" max="5890" width="46.28125" style="0" customWidth="1"/>
    <col min="5891" max="5891" width="16.7109375" style="0" customWidth="1"/>
    <col min="5892" max="5892" width="18.421875" style="0" customWidth="1"/>
    <col min="5893" max="5893" width="16.7109375" style="0" customWidth="1"/>
    <col min="5894" max="5894" width="16.57421875" style="0" customWidth="1"/>
    <col min="5895" max="5895" width="13.57421875" style="0" customWidth="1"/>
    <col min="5896" max="5896" width="10.57421875" style="0" customWidth="1"/>
    <col min="5897" max="5897" width="11.140625" style="0" customWidth="1"/>
    <col min="5898" max="5898" width="10.8515625" style="0" customWidth="1"/>
    <col min="6145" max="6145" width="3.28125" style="0" customWidth="1"/>
    <col min="6146" max="6146" width="46.28125" style="0" customWidth="1"/>
    <col min="6147" max="6147" width="16.7109375" style="0" customWidth="1"/>
    <col min="6148" max="6148" width="18.421875" style="0" customWidth="1"/>
    <col min="6149" max="6149" width="16.7109375" style="0" customWidth="1"/>
    <col min="6150" max="6150" width="16.57421875" style="0" customWidth="1"/>
    <col min="6151" max="6151" width="13.57421875" style="0" customWidth="1"/>
    <col min="6152" max="6152" width="10.57421875" style="0" customWidth="1"/>
    <col min="6153" max="6153" width="11.140625" style="0" customWidth="1"/>
    <col min="6154" max="6154" width="10.8515625" style="0" customWidth="1"/>
    <col min="6401" max="6401" width="3.28125" style="0" customWidth="1"/>
    <col min="6402" max="6402" width="46.28125" style="0" customWidth="1"/>
    <col min="6403" max="6403" width="16.7109375" style="0" customWidth="1"/>
    <col min="6404" max="6404" width="18.421875" style="0" customWidth="1"/>
    <col min="6405" max="6405" width="16.7109375" style="0" customWidth="1"/>
    <col min="6406" max="6406" width="16.57421875" style="0" customWidth="1"/>
    <col min="6407" max="6407" width="13.57421875" style="0" customWidth="1"/>
    <col min="6408" max="6408" width="10.57421875" style="0" customWidth="1"/>
    <col min="6409" max="6409" width="11.140625" style="0" customWidth="1"/>
    <col min="6410" max="6410" width="10.8515625" style="0" customWidth="1"/>
    <col min="6657" max="6657" width="3.28125" style="0" customWidth="1"/>
    <col min="6658" max="6658" width="46.28125" style="0" customWidth="1"/>
    <col min="6659" max="6659" width="16.7109375" style="0" customWidth="1"/>
    <col min="6660" max="6660" width="18.421875" style="0" customWidth="1"/>
    <col min="6661" max="6661" width="16.7109375" style="0" customWidth="1"/>
    <col min="6662" max="6662" width="16.57421875" style="0" customWidth="1"/>
    <col min="6663" max="6663" width="13.57421875" style="0" customWidth="1"/>
    <col min="6664" max="6664" width="10.57421875" style="0" customWidth="1"/>
    <col min="6665" max="6665" width="11.140625" style="0" customWidth="1"/>
    <col min="6666" max="6666" width="10.8515625" style="0" customWidth="1"/>
    <col min="6913" max="6913" width="3.28125" style="0" customWidth="1"/>
    <col min="6914" max="6914" width="46.28125" style="0" customWidth="1"/>
    <col min="6915" max="6915" width="16.7109375" style="0" customWidth="1"/>
    <col min="6916" max="6916" width="18.421875" style="0" customWidth="1"/>
    <col min="6917" max="6917" width="16.7109375" style="0" customWidth="1"/>
    <col min="6918" max="6918" width="16.57421875" style="0" customWidth="1"/>
    <col min="6919" max="6919" width="13.57421875" style="0" customWidth="1"/>
    <col min="6920" max="6920" width="10.57421875" style="0" customWidth="1"/>
    <col min="6921" max="6921" width="11.140625" style="0" customWidth="1"/>
    <col min="6922" max="6922" width="10.8515625" style="0" customWidth="1"/>
    <col min="7169" max="7169" width="3.28125" style="0" customWidth="1"/>
    <col min="7170" max="7170" width="46.28125" style="0" customWidth="1"/>
    <col min="7171" max="7171" width="16.7109375" style="0" customWidth="1"/>
    <col min="7172" max="7172" width="18.421875" style="0" customWidth="1"/>
    <col min="7173" max="7173" width="16.7109375" style="0" customWidth="1"/>
    <col min="7174" max="7174" width="16.57421875" style="0" customWidth="1"/>
    <col min="7175" max="7175" width="13.57421875" style="0" customWidth="1"/>
    <col min="7176" max="7176" width="10.57421875" style="0" customWidth="1"/>
    <col min="7177" max="7177" width="11.140625" style="0" customWidth="1"/>
    <col min="7178" max="7178" width="10.8515625" style="0" customWidth="1"/>
    <col min="7425" max="7425" width="3.28125" style="0" customWidth="1"/>
    <col min="7426" max="7426" width="46.28125" style="0" customWidth="1"/>
    <col min="7427" max="7427" width="16.7109375" style="0" customWidth="1"/>
    <col min="7428" max="7428" width="18.421875" style="0" customWidth="1"/>
    <col min="7429" max="7429" width="16.7109375" style="0" customWidth="1"/>
    <col min="7430" max="7430" width="16.57421875" style="0" customWidth="1"/>
    <col min="7431" max="7431" width="13.57421875" style="0" customWidth="1"/>
    <col min="7432" max="7432" width="10.57421875" style="0" customWidth="1"/>
    <col min="7433" max="7433" width="11.140625" style="0" customWidth="1"/>
    <col min="7434" max="7434" width="10.8515625" style="0" customWidth="1"/>
    <col min="7681" max="7681" width="3.28125" style="0" customWidth="1"/>
    <col min="7682" max="7682" width="46.28125" style="0" customWidth="1"/>
    <col min="7683" max="7683" width="16.7109375" style="0" customWidth="1"/>
    <col min="7684" max="7684" width="18.421875" style="0" customWidth="1"/>
    <col min="7685" max="7685" width="16.7109375" style="0" customWidth="1"/>
    <col min="7686" max="7686" width="16.57421875" style="0" customWidth="1"/>
    <col min="7687" max="7687" width="13.57421875" style="0" customWidth="1"/>
    <col min="7688" max="7688" width="10.57421875" style="0" customWidth="1"/>
    <col min="7689" max="7689" width="11.140625" style="0" customWidth="1"/>
    <col min="7690" max="7690" width="10.8515625" style="0" customWidth="1"/>
    <col min="7937" max="7937" width="3.28125" style="0" customWidth="1"/>
    <col min="7938" max="7938" width="46.28125" style="0" customWidth="1"/>
    <col min="7939" max="7939" width="16.7109375" style="0" customWidth="1"/>
    <col min="7940" max="7940" width="18.421875" style="0" customWidth="1"/>
    <col min="7941" max="7941" width="16.7109375" style="0" customWidth="1"/>
    <col min="7942" max="7942" width="16.57421875" style="0" customWidth="1"/>
    <col min="7943" max="7943" width="13.57421875" style="0" customWidth="1"/>
    <col min="7944" max="7944" width="10.57421875" style="0" customWidth="1"/>
    <col min="7945" max="7945" width="11.140625" style="0" customWidth="1"/>
    <col min="7946" max="7946" width="10.8515625" style="0" customWidth="1"/>
    <col min="8193" max="8193" width="3.28125" style="0" customWidth="1"/>
    <col min="8194" max="8194" width="46.28125" style="0" customWidth="1"/>
    <col min="8195" max="8195" width="16.7109375" style="0" customWidth="1"/>
    <col min="8196" max="8196" width="18.421875" style="0" customWidth="1"/>
    <col min="8197" max="8197" width="16.7109375" style="0" customWidth="1"/>
    <col min="8198" max="8198" width="16.57421875" style="0" customWidth="1"/>
    <col min="8199" max="8199" width="13.57421875" style="0" customWidth="1"/>
    <col min="8200" max="8200" width="10.57421875" style="0" customWidth="1"/>
    <col min="8201" max="8201" width="11.140625" style="0" customWidth="1"/>
    <col min="8202" max="8202" width="10.8515625" style="0" customWidth="1"/>
    <col min="8449" max="8449" width="3.28125" style="0" customWidth="1"/>
    <col min="8450" max="8450" width="46.28125" style="0" customWidth="1"/>
    <col min="8451" max="8451" width="16.7109375" style="0" customWidth="1"/>
    <col min="8452" max="8452" width="18.421875" style="0" customWidth="1"/>
    <col min="8453" max="8453" width="16.7109375" style="0" customWidth="1"/>
    <col min="8454" max="8454" width="16.57421875" style="0" customWidth="1"/>
    <col min="8455" max="8455" width="13.57421875" style="0" customWidth="1"/>
    <col min="8456" max="8456" width="10.57421875" style="0" customWidth="1"/>
    <col min="8457" max="8457" width="11.140625" style="0" customWidth="1"/>
    <col min="8458" max="8458" width="10.8515625" style="0" customWidth="1"/>
    <col min="8705" max="8705" width="3.28125" style="0" customWidth="1"/>
    <col min="8706" max="8706" width="46.28125" style="0" customWidth="1"/>
    <col min="8707" max="8707" width="16.7109375" style="0" customWidth="1"/>
    <col min="8708" max="8708" width="18.421875" style="0" customWidth="1"/>
    <col min="8709" max="8709" width="16.7109375" style="0" customWidth="1"/>
    <col min="8710" max="8710" width="16.57421875" style="0" customWidth="1"/>
    <col min="8711" max="8711" width="13.57421875" style="0" customWidth="1"/>
    <col min="8712" max="8712" width="10.57421875" style="0" customWidth="1"/>
    <col min="8713" max="8713" width="11.140625" style="0" customWidth="1"/>
    <col min="8714" max="8714" width="10.8515625" style="0" customWidth="1"/>
    <col min="8961" max="8961" width="3.28125" style="0" customWidth="1"/>
    <col min="8962" max="8962" width="46.28125" style="0" customWidth="1"/>
    <col min="8963" max="8963" width="16.7109375" style="0" customWidth="1"/>
    <col min="8964" max="8964" width="18.421875" style="0" customWidth="1"/>
    <col min="8965" max="8965" width="16.7109375" style="0" customWidth="1"/>
    <col min="8966" max="8966" width="16.57421875" style="0" customWidth="1"/>
    <col min="8967" max="8967" width="13.57421875" style="0" customWidth="1"/>
    <col min="8968" max="8968" width="10.57421875" style="0" customWidth="1"/>
    <col min="8969" max="8969" width="11.140625" style="0" customWidth="1"/>
    <col min="8970" max="8970" width="10.8515625" style="0" customWidth="1"/>
    <col min="9217" max="9217" width="3.28125" style="0" customWidth="1"/>
    <col min="9218" max="9218" width="46.28125" style="0" customWidth="1"/>
    <col min="9219" max="9219" width="16.7109375" style="0" customWidth="1"/>
    <col min="9220" max="9220" width="18.421875" style="0" customWidth="1"/>
    <col min="9221" max="9221" width="16.7109375" style="0" customWidth="1"/>
    <col min="9222" max="9222" width="16.57421875" style="0" customWidth="1"/>
    <col min="9223" max="9223" width="13.57421875" style="0" customWidth="1"/>
    <col min="9224" max="9224" width="10.57421875" style="0" customWidth="1"/>
    <col min="9225" max="9225" width="11.140625" style="0" customWidth="1"/>
    <col min="9226" max="9226" width="10.8515625" style="0" customWidth="1"/>
    <col min="9473" max="9473" width="3.28125" style="0" customWidth="1"/>
    <col min="9474" max="9474" width="46.28125" style="0" customWidth="1"/>
    <col min="9475" max="9475" width="16.7109375" style="0" customWidth="1"/>
    <col min="9476" max="9476" width="18.421875" style="0" customWidth="1"/>
    <col min="9477" max="9477" width="16.7109375" style="0" customWidth="1"/>
    <col min="9478" max="9478" width="16.57421875" style="0" customWidth="1"/>
    <col min="9479" max="9479" width="13.57421875" style="0" customWidth="1"/>
    <col min="9480" max="9480" width="10.57421875" style="0" customWidth="1"/>
    <col min="9481" max="9481" width="11.140625" style="0" customWidth="1"/>
    <col min="9482" max="9482" width="10.8515625" style="0" customWidth="1"/>
    <col min="9729" max="9729" width="3.28125" style="0" customWidth="1"/>
    <col min="9730" max="9730" width="46.28125" style="0" customWidth="1"/>
    <col min="9731" max="9731" width="16.7109375" style="0" customWidth="1"/>
    <col min="9732" max="9732" width="18.421875" style="0" customWidth="1"/>
    <col min="9733" max="9733" width="16.7109375" style="0" customWidth="1"/>
    <col min="9734" max="9734" width="16.57421875" style="0" customWidth="1"/>
    <col min="9735" max="9735" width="13.57421875" style="0" customWidth="1"/>
    <col min="9736" max="9736" width="10.57421875" style="0" customWidth="1"/>
    <col min="9737" max="9737" width="11.140625" style="0" customWidth="1"/>
    <col min="9738" max="9738" width="10.8515625" style="0" customWidth="1"/>
    <col min="9985" max="9985" width="3.28125" style="0" customWidth="1"/>
    <col min="9986" max="9986" width="46.28125" style="0" customWidth="1"/>
    <col min="9987" max="9987" width="16.7109375" style="0" customWidth="1"/>
    <col min="9988" max="9988" width="18.421875" style="0" customWidth="1"/>
    <col min="9989" max="9989" width="16.7109375" style="0" customWidth="1"/>
    <col min="9990" max="9990" width="16.57421875" style="0" customWidth="1"/>
    <col min="9991" max="9991" width="13.57421875" style="0" customWidth="1"/>
    <col min="9992" max="9992" width="10.57421875" style="0" customWidth="1"/>
    <col min="9993" max="9993" width="11.140625" style="0" customWidth="1"/>
    <col min="9994" max="9994" width="10.8515625" style="0" customWidth="1"/>
    <col min="10241" max="10241" width="3.28125" style="0" customWidth="1"/>
    <col min="10242" max="10242" width="46.28125" style="0" customWidth="1"/>
    <col min="10243" max="10243" width="16.7109375" style="0" customWidth="1"/>
    <col min="10244" max="10244" width="18.421875" style="0" customWidth="1"/>
    <col min="10245" max="10245" width="16.7109375" style="0" customWidth="1"/>
    <col min="10246" max="10246" width="16.57421875" style="0" customWidth="1"/>
    <col min="10247" max="10247" width="13.57421875" style="0" customWidth="1"/>
    <col min="10248" max="10248" width="10.57421875" style="0" customWidth="1"/>
    <col min="10249" max="10249" width="11.140625" style="0" customWidth="1"/>
    <col min="10250" max="10250" width="10.8515625" style="0" customWidth="1"/>
    <col min="10497" max="10497" width="3.28125" style="0" customWidth="1"/>
    <col min="10498" max="10498" width="46.28125" style="0" customWidth="1"/>
    <col min="10499" max="10499" width="16.7109375" style="0" customWidth="1"/>
    <col min="10500" max="10500" width="18.421875" style="0" customWidth="1"/>
    <col min="10501" max="10501" width="16.7109375" style="0" customWidth="1"/>
    <col min="10502" max="10502" width="16.57421875" style="0" customWidth="1"/>
    <col min="10503" max="10503" width="13.57421875" style="0" customWidth="1"/>
    <col min="10504" max="10504" width="10.57421875" style="0" customWidth="1"/>
    <col min="10505" max="10505" width="11.140625" style="0" customWidth="1"/>
    <col min="10506" max="10506" width="10.8515625" style="0" customWidth="1"/>
    <col min="10753" max="10753" width="3.28125" style="0" customWidth="1"/>
    <col min="10754" max="10754" width="46.28125" style="0" customWidth="1"/>
    <col min="10755" max="10755" width="16.7109375" style="0" customWidth="1"/>
    <col min="10756" max="10756" width="18.421875" style="0" customWidth="1"/>
    <col min="10757" max="10757" width="16.7109375" style="0" customWidth="1"/>
    <col min="10758" max="10758" width="16.57421875" style="0" customWidth="1"/>
    <col min="10759" max="10759" width="13.57421875" style="0" customWidth="1"/>
    <col min="10760" max="10760" width="10.57421875" style="0" customWidth="1"/>
    <col min="10761" max="10761" width="11.140625" style="0" customWidth="1"/>
    <col min="10762" max="10762" width="10.8515625" style="0" customWidth="1"/>
    <col min="11009" max="11009" width="3.28125" style="0" customWidth="1"/>
    <col min="11010" max="11010" width="46.28125" style="0" customWidth="1"/>
    <col min="11011" max="11011" width="16.7109375" style="0" customWidth="1"/>
    <col min="11012" max="11012" width="18.421875" style="0" customWidth="1"/>
    <col min="11013" max="11013" width="16.7109375" style="0" customWidth="1"/>
    <col min="11014" max="11014" width="16.57421875" style="0" customWidth="1"/>
    <col min="11015" max="11015" width="13.57421875" style="0" customWidth="1"/>
    <col min="11016" max="11016" width="10.57421875" style="0" customWidth="1"/>
    <col min="11017" max="11017" width="11.140625" style="0" customWidth="1"/>
    <col min="11018" max="11018" width="10.8515625" style="0" customWidth="1"/>
    <col min="11265" max="11265" width="3.28125" style="0" customWidth="1"/>
    <col min="11266" max="11266" width="46.28125" style="0" customWidth="1"/>
    <col min="11267" max="11267" width="16.7109375" style="0" customWidth="1"/>
    <col min="11268" max="11268" width="18.421875" style="0" customWidth="1"/>
    <col min="11269" max="11269" width="16.7109375" style="0" customWidth="1"/>
    <col min="11270" max="11270" width="16.57421875" style="0" customWidth="1"/>
    <col min="11271" max="11271" width="13.57421875" style="0" customWidth="1"/>
    <col min="11272" max="11272" width="10.57421875" style="0" customWidth="1"/>
    <col min="11273" max="11273" width="11.140625" style="0" customWidth="1"/>
    <col min="11274" max="11274" width="10.8515625" style="0" customWidth="1"/>
    <col min="11521" max="11521" width="3.28125" style="0" customWidth="1"/>
    <col min="11522" max="11522" width="46.28125" style="0" customWidth="1"/>
    <col min="11523" max="11523" width="16.7109375" style="0" customWidth="1"/>
    <col min="11524" max="11524" width="18.421875" style="0" customWidth="1"/>
    <col min="11525" max="11525" width="16.7109375" style="0" customWidth="1"/>
    <col min="11526" max="11526" width="16.57421875" style="0" customWidth="1"/>
    <col min="11527" max="11527" width="13.57421875" style="0" customWidth="1"/>
    <col min="11528" max="11528" width="10.57421875" style="0" customWidth="1"/>
    <col min="11529" max="11529" width="11.140625" style="0" customWidth="1"/>
    <col min="11530" max="11530" width="10.8515625" style="0" customWidth="1"/>
    <col min="11777" max="11777" width="3.28125" style="0" customWidth="1"/>
    <col min="11778" max="11778" width="46.28125" style="0" customWidth="1"/>
    <col min="11779" max="11779" width="16.7109375" style="0" customWidth="1"/>
    <col min="11780" max="11780" width="18.421875" style="0" customWidth="1"/>
    <col min="11781" max="11781" width="16.7109375" style="0" customWidth="1"/>
    <col min="11782" max="11782" width="16.57421875" style="0" customWidth="1"/>
    <col min="11783" max="11783" width="13.57421875" style="0" customWidth="1"/>
    <col min="11784" max="11784" width="10.57421875" style="0" customWidth="1"/>
    <col min="11785" max="11785" width="11.140625" style="0" customWidth="1"/>
    <col min="11786" max="11786" width="10.8515625" style="0" customWidth="1"/>
    <col min="12033" max="12033" width="3.28125" style="0" customWidth="1"/>
    <col min="12034" max="12034" width="46.28125" style="0" customWidth="1"/>
    <col min="12035" max="12035" width="16.7109375" style="0" customWidth="1"/>
    <col min="12036" max="12036" width="18.421875" style="0" customWidth="1"/>
    <col min="12037" max="12037" width="16.7109375" style="0" customWidth="1"/>
    <col min="12038" max="12038" width="16.57421875" style="0" customWidth="1"/>
    <col min="12039" max="12039" width="13.57421875" style="0" customWidth="1"/>
    <col min="12040" max="12040" width="10.57421875" style="0" customWidth="1"/>
    <col min="12041" max="12041" width="11.140625" style="0" customWidth="1"/>
    <col min="12042" max="12042" width="10.8515625" style="0" customWidth="1"/>
    <col min="12289" max="12289" width="3.28125" style="0" customWidth="1"/>
    <col min="12290" max="12290" width="46.28125" style="0" customWidth="1"/>
    <col min="12291" max="12291" width="16.7109375" style="0" customWidth="1"/>
    <col min="12292" max="12292" width="18.421875" style="0" customWidth="1"/>
    <col min="12293" max="12293" width="16.7109375" style="0" customWidth="1"/>
    <col min="12294" max="12294" width="16.57421875" style="0" customWidth="1"/>
    <col min="12295" max="12295" width="13.57421875" style="0" customWidth="1"/>
    <col min="12296" max="12296" width="10.57421875" style="0" customWidth="1"/>
    <col min="12297" max="12297" width="11.140625" style="0" customWidth="1"/>
    <col min="12298" max="12298" width="10.8515625" style="0" customWidth="1"/>
    <col min="12545" max="12545" width="3.28125" style="0" customWidth="1"/>
    <col min="12546" max="12546" width="46.28125" style="0" customWidth="1"/>
    <col min="12547" max="12547" width="16.7109375" style="0" customWidth="1"/>
    <col min="12548" max="12548" width="18.421875" style="0" customWidth="1"/>
    <col min="12549" max="12549" width="16.7109375" style="0" customWidth="1"/>
    <col min="12550" max="12550" width="16.57421875" style="0" customWidth="1"/>
    <col min="12551" max="12551" width="13.57421875" style="0" customWidth="1"/>
    <col min="12552" max="12552" width="10.57421875" style="0" customWidth="1"/>
    <col min="12553" max="12553" width="11.140625" style="0" customWidth="1"/>
    <col min="12554" max="12554" width="10.8515625" style="0" customWidth="1"/>
    <col min="12801" max="12801" width="3.28125" style="0" customWidth="1"/>
    <col min="12802" max="12802" width="46.28125" style="0" customWidth="1"/>
    <col min="12803" max="12803" width="16.7109375" style="0" customWidth="1"/>
    <col min="12804" max="12804" width="18.421875" style="0" customWidth="1"/>
    <col min="12805" max="12805" width="16.7109375" style="0" customWidth="1"/>
    <col min="12806" max="12806" width="16.57421875" style="0" customWidth="1"/>
    <col min="12807" max="12807" width="13.57421875" style="0" customWidth="1"/>
    <col min="12808" max="12808" width="10.57421875" style="0" customWidth="1"/>
    <col min="12809" max="12809" width="11.140625" style="0" customWidth="1"/>
    <col min="12810" max="12810" width="10.8515625" style="0" customWidth="1"/>
    <col min="13057" max="13057" width="3.28125" style="0" customWidth="1"/>
    <col min="13058" max="13058" width="46.28125" style="0" customWidth="1"/>
    <col min="13059" max="13059" width="16.7109375" style="0" customWidth="1"/>
    <col min="13060" max="13060" width="18.421875" style="0" customWidth="1"/>
    <col min="13061" max="13061" width="16.7109375" style="0" customWidth="1"/>
    <col min="13062" max="13062" width="16.57421875" style="0" customWidth="1"/>
    <col min="13063" max="13063" width="13.57421875" style="0" customWidth="1"/>
    <col min="13064" max="13064" width="10.57421875" style="0" customWidth="1"/>
    <col min="13065" max="13065" width="11.140625" style="0" customWidth="1"/>
    <col min="13066" max="13066" width="10.8515625" style="0" customWidth="1"/>
    <col min="13313" max="13313" width="3.28125" style="0" customWidth="1"/>
    <col min="13314" max="13314" width="46.28125" style="0" customWidth="1"/>
    <col min="13315" max="13315" width="16.7109375" style="0" customWidth="1"/>
    <col min="13316" max="13316" width="18.421875" style="0" customWidth="1"/>
    <col min="13317" max="13317" width="16.7109375" style="0" customWidth="1"/>
    <col min="13318" max="13318" width="16.57421875" style="0" customWidth="1"/>
    <col min="13319" max="13319" width="13.57421875" style="0" customWidth="1"/>
    <col min="13320" max="13320" width="10.57421875" style="0" customWidth="1"/>
    <col min="13321" max="13321" width="11.140625" style="0" customWidth="1"/>
    <col min="13322" max="13322" width="10.8515625" style="0" customWidth="1"/>
    <col min="13569" max="13569" width="3.28125" style="0" customWidth="1"/>
    <col min="13570" max="13570" width="46.28125" style="0" customWidth="1"/>
    <col min="13571" max="13571" width="16.7109375" style="0" customWidth="1"/>
    <col min="13572" max="13572" width="18.421875" style="0" customWidth="1"/>
    <col min="13573" max="13573" width="16.7109375" style="0" customWidth="1"/>
    <col min="13574" max="13574" width="16.57421875" style="0" customWidth="1"/>
    <col min="13575" max="13575" width="13.57421875" style="0" customWidth="1"/>
    <col min="13576" max="13576" width="10.57421875" style="0" customWidth="1"/>
    <col min="13577" max="13577" width="11.140625" style="0" customWidth="1"/>
    <col min="13578" max="13578" width="10.8515625" style="0" customWidth="1"/>
    <col min="13825" max="13825" width="3.28125" style="0" customWidth="1"/>
    <col min="13826" max="13826" width="46.28125" style="0" customWidth="1"/>
    <col min="13827" max="13827" width="16.7109375" style="0" customWidth="1"/>
    <col min="13828" max="13828" width="18.421875" style="0" customWidth="1"/>
    <col min="13829" max="13829" width="16.7109375" style="0" customWidth="1"/>
    <col min="13830" max="13830" width="16.57421875" style="0" customWidth="1"/>
    <col min="13831" max="13831" width="13.57421875" style="0" customWidth="1"/>
    <col min="13832" max="13832" width="10.57421875" style="0" customWidth="1"/>
    <col min="13833" max="13833" width="11.140625" style="0" customWidth="1"/>
    <col min="13834" max="13834" width="10.8515625" style="0" customWidth="1"/>
    <col min="14081" max="14081" width="3.28125" style="0" customWidth="1"/>
    <col min="14082" max="14082" width="46.28125" style="0" customWidth="1"/>
    <col min="14083" max="14083" width="16.7109375" style="0" customWidth="1"/>
    <col min="14084" max="14084" width="18.421875" style="0" customWidth="1"/>
    <col min="14085" max="14085" width="16.7109375" style="0" customWidth="1"/>
    <col min="14086" max="14086" width="16.57421875" style="0" customWidth="1"/>
    <col min="14087" max="14087" width="13.57421875" style="0" customWidth="1"/>
    <col min="14088" max="14088" width="10.57421875" style="0" customWidth="1"/>
    <col min="14089" max="14089" width="11.140625" style="0" customWidth="1"/>
    <col min="14090" max="14090" width="10.8515625" style="0" customWidth="1"/>
    <col min="14337" max="14337" width="3.28125" style="0" customWidth="1"/>
    <col min="14338" max="14338" width="46.28125" style="0" customWidth="1"/>
    <col min="14339" max="14339" width="16.7109375" style="0" customWidth="1"/>
    <col min="14340" max="14340" width="18.421875" style="0" customWidth="1"/>
    <col min="14341" max="14341" width="16.7109375" style="0" customWidth="1"/>
    <col min="14342" max="14342" width="16.57421875" style="0" customWidth="1"/>
    <col min="14343" max="14343" width="13.57421875" style="0" customWidth="1"/>
    <col min="14344" max="14344" width="10.57421875" style="0" customWidth="1"/>
    <col min="14345" max="14345" width="11.140625" style="0" customWidth="1"/>
    <col min="14346" max="14346" width="10.8515625" style="0" customWidth="1"/>
    <col min="14593" max="14593" width="3.28125" style="0" customWidth="1"/>
    <col min="14594" max="14594" width="46.28125" style="0" customWidth="1"/>
    <col min="14595" max="14595" width="16.7109375" style="0" customWidth="1"/>
    <col min="14596" max="14596" width="18.421875" style="0" customWidth="1"/>
    <col min="14597" max="14597" width="16.7109375" style="0" customWidth="1"/>
    <col min="14598" max="14598" width="16.57421875" style="0" customWidth="1"/>
    <col min="14599" max="14599" width="13.57421875" style="0" customWidth="1"/>
    <col min="14600" max="14600" width="10.57421875" style="0" customWidth="1"/>
    <col min="14601" max="14601" width="11.140625" style="0" customWidth="1"/>
    <col min="14602" max="14602" width="10.8515625" style="0" customWidth="1"/>
    <col min="14849" max="14849" width="3.28125" style="0" customWidth="1"/>
    <col min="14850" max="14850" width="46.28125" style="0" customWidth="1"/>
    <col min="14851" max="14851" width="16.7109375" style="0" customWidth="1"/>
    <col min="14852" max="14852" width="18.421875" style="0" customWidth="1"/>
    <col min="14853" max="14853" width="16.7109375" style="0" customWidth="1"/>
    <col min="14854" max="14854" width="16.57421875" style="0" customWidth="1"/>
    <col min="14855" max="14855" width="13.57421875" style="0" customWidth="1"/>
    <col min="14856" max="14856" width="10.57421875" style="0" customWidth="1"/>
    <col min="14857" max="14857" width="11.140625" style="0" customWidth="1"/>
    <col min="14858" max="14858" width="10.8515625" style="0" customWidth="1"/>
    <col min="15105" max="15105" width="3.28125" style="0" customWidth="1"/>
    <col min="15106" max="15106" width="46.28125" style="0" customWidth="1"/>
    <col min="15107" max="15107" width="16.7109375" style="0" customWidth="1"/>
    <col min="15108" max="15108" width="18.421875" style="0" customWidth="1"/>
    <col min="15109" max="15109" width="16.7109375" style="0" customWidth="1"/>
    <col min="15110" max="15110" width="16.57421875" style="0" customWidth="1"/>
    <col min="15111" max="15111" width="13.57421875" style="0" customWidth="1"/>
    <col min="15112" max="15112" width="10.57421875" style="0" customWidth="1"/>
    <col min="15113" max="15113" width="11.140625" style="0" customWidth="1"/>
    <col min="15114" max="15114" width="10.8515625" style="0" customWidth="1"/>
    <col min="15361" max="15361" width="3.28125" style="0" customWidth="1"/>
    <col min="15362" max="15362" width="46.28125" style="0" customWidth="1"/>
    <col min="15363" max="15363" width="16.7109375" style="0" customWidth="1"/>
    <col min="15364" max="15364" width="18.421875" style="0" customWidth="1"/>
    <col min="15365" max="15365" width="16.7109375" style="0" customWidth="1"/>
    <col min="15366" max="15366" width="16.57421875" style="0" customWidth="1"/>
    <col min="15367" max="15367" width="13.57421875" style="0" customWidth="1"/>
    <col min="15368" max="15368" width="10.57421875" style="0" customWidth="1"/>
    <col min="15369" max="15369" width="11.140625" style="0" customWidth="1"/>
    <col min="15370" max="15370" width="10.8515625" style="0" customWidth="1"/>
    <col min="15617" max="15617" width="3.28125" style="0" customWidth="1"/>
    <col min="15618" max="15618" width="46.28125" style="0" customWidth="1"/>
    <col min="15619" max="15619" width="16.7109375" style="0" customWidth="1"/>
    <col min="15620" max="15620" width="18.421875" style="0" customWidth="1"/>
    <col min="15621" max="15621" width="16.7109375" style="0" customWidth="1"/>
    <col min="15622" max="15622" width="16.57421875" style="0" customWidth="1"/>
    <col min="15623" max="15623" width="13.57421875" style="0" customWidth="1"/>
    <col min="15624" max="15624" width="10.57421875" style="0" customWidth="1"/>
    <col min="15625" max="15625" width="11.140625" style="0" customWidth="1"/>
    <col min="15626" max="15626" width="10.8515625" style="0" customWidth="1"/>
    <col min="15873" max="15873" width="3.28125" style="0" customWidth="1"/>
    <col min="15874" max="15874" width="46.28125" style="0" customWidth="1"/>
    <col min="15875" max="15875" width="16.7109375" style="0" customWidth="1"/>
    <col min="15876" max="15876" width="18.421875" style="0" customWidth="1"/>
    <col min="15877" max="15877" width="16.7109375" style="0" customWidth="1"/>
    <col min="15878" max="15878" width="16.57421875" style="0" customWidth="1"/>
    <col min="15879" max="15879" width="13.57421875" style="0" customWidth="1"/>
    <col min="15880" max="15880" width="10.57421875" style="0" customWidth="1"/>
    <col min="15881" max="15881" width="11.140625" style="0" customWidth="1"/>
    <col min="15882" max="15882" width="10.8515625" style="0" customWidth="1"/>
    <col min="16129" max="16129" width="3.28125" style="0" customWidth="1"/>
    <col min="16130" max="16130" width="46.28125" style="0" customWidth="1"/>
    <col min="16131" max="16131" width="16.7109375" style="0" customWidth="1"/>
    <col min="16132" max="16132" width="18.421875" style="0" customWidth="1"/>
    <col min="16133" max="16133" width="16.7109375" style="0" customWidth="1"/>
    <col min="16134" max="16134" width="16.57421875" style="0" customWidth="1"/>
    <col min="16135" max="16135" width="13.57421875" style="0" customWidth="1"/>
    <col min="16136" max="16136" width="10.57421875" style="0" customWidth="1"/>
    <col min="16137" max="16137" width="11.140625" style="0" customWidth="1"/>
    <col min="16138" max="16138" width="10.8515625" style="0" customWidth="1"/>
  </cols>
  <sheetData>
    <row r="1" spans="1:10" ht="15.95" customHeight="1">
      <c r="A1" s="240"/>
      <c r="B1" s="678" t="s">
        <v>821</v>
      </c>
      <c r="C1" s="678"/>
      <c r="D1" s="678"/>
      <c r="E1" s="678"/>
      <c r="F1" s="678"/>
      <c r="G1" s="240"/>
      <c r="H1" s="240"/>
      <c r="I1" s="240"/>
      <c r="J1" s="240"/>
    </row>
    <row r="2" spans="1:10" ht="12.95" customHeight="1">
      <c r="A2" s="240"/>
      <c r="B2" s="241"/>
      <c r="C2" s="240"/>
      <c r="D2" s="240"/>
      <c r="E2" s="240"/>
      <c r="F2" s="240"/>
      <c r="G2" s="240"/>
      <c r="H2" s="240"/>
      <c r="I2" s="240"/>
      <c r="J2" s="240"/>
    </row>
    <row r="3" spans="1:10" ht="12.95" customHeight="1" thickBot="1">
      <c r="A3" s="202" t="s">
        <v>11</v>
      </c>
      <c r="B3" s="242" t="s">
        <v>12</v>
      </c>
      <c r="C3" s="240"/>
      <c r="D3" s="240"/>
      <c r="E3" s="240"/>
      <c r="F3" s="240"/>
      <c r="G3" s="240"/>
      <c r="H3" s="240"/>
      <c r="I3" s="240"/>
      <c r="J3" s="240"/>
    </row>
    <row r="4" spans="1:10" ht="27.95" customHeight="1">
      <c r="A4" s="240"/>
      <c r="B4" s="556" t="s">
        <v>13</v>
      </c>
      <c r="C4" s="557" t="s">
        <v>14</v>
      </c>
      <c r="D4" s="558" t="s">
        <v>15</v>
      </c>
      <c r="E4" s="558" t="s">
        <v>16</v>
      </c>
      <c r="F4" s="558" t="s">
        <v>17</v>
      </c>
      <c r="G4" s="558" t="s">
        <v>18</v>
      </c>
      <c r="H4" s="558" t="s">
        <v>19</v>
      </c>
      <c r="I4" s="559" t="s">
        <v>20</v>
      </c>
      <c r="J4" s="247" t="s">
        <v>21</v>
      </c>
    </row>
    <row r="5" spans="1:10" ht="12.95" customHeight="1">
      <c r="A5" s="240"/>
      <c r="B5" s="560" t="s">
        <v>22</v>
      </c>
      <c r="C5" s="133"/>
      <c r="D5" s="133"/>
      <c r="E5" s="133"/>
      <c r="F5" s="133"/>
      <c r="G5" s="133"/>
      <c r="H5" s="248"/>
      <c r="I5" s="561"/>
      <c r="J5" s="240"/>
    </row>
    <row r="6" spans="1:10" ht="12.95" customHeight="1">
      <c r="A6" s="240"/>
      <c r="B6" s="560" t="s">
        <v>23</v>
      </c>
      <c r="C6" s="133"/>
      <c r="D6" s="133"/>
      <c r="E6" s="133"/>
      <c r="F6" s="240"/>
      <c r="G6" s="248"/>
      <c r="H6" s="248"/>
      <c r="I6" s="561"/>
      <c r="J6" s="240"/>
    </row>
    <row r="7" spans="1:10" ht="12.95" customHeight="1">
      <c r="A7" s="250" t="s">
        <v>24</v>
      </c>
      <c r="B7" s="562" t="s">
        <v>25</v>
      </c>
      <c r="C7" s="133" t="s">
        <v>26</v>
      </c>
      <c r="D7" s="133" t="s">
        <v>27</v>
      </c>
      <c r="E7" s="251">
        <v>417088</v>
      </c>
      <c r="F7" s="252">
        <v>10950.65</v>
      </c>
      <c r="G7" s="253">
        <v>0.0808</v>
      </c>
      <c r="H7" s="254"/>
      <c r="I7" s="563"/>
      <c r="J7" s="240"/>
    </row>
    <row r="8" spans="1:10" ht="12.95" customHeight="1">
      <c r="A8" s="250" t="s">
        <v>39</v>
      </c>
      <c r="B8" s="562" t="s">
        <v>40</v>
      </c>
      <c r="C8" s="133" t="s">
        <v>41</v>
      </c>
      <c r="D8" s="133" t="s">
        <v>38</v>
      </c>
      <c r="E8" s="251">
        <v>969472</v>
      </c>
      <c r="F8" s="252">
        <v>8322.92</v>
      </c>
      <c r="G8" s="253">
        <v>0.0614</v>
      </c>
      <c r="H8" s="254"/>
      <c r="I8" s="563"/>
      <c r="J8" s="240"/>
    </row>
    <row r="9" spans="1:10" ht="12.95" customHeight="1">
      <c r="A9" s="250" t="s">
        <v>35</v>
      </c>
      <c r="B9" s="562" t="s">
        <v>36</v>
      </c>
      <c r="C9" s="133" t="s">
        <v>37</v>
      </c>
      <c r="D9" s="133" t="s">
        <v>38</v>
      </c>
      <c r="E9" s="251">
        <v>940316</v>
      </c>
      <c r="F9" s="252">
        <v>8248.92</v>
      </c>
      <c r="G9" s="253">
        <v>0.0608</v>
      </c>
      <c r="H9" s="254"/>
      <c r="I9" s="563"/>
      <c r="J9" s="240"/>
    </row>
    <row r="10" spans="1:10" ht="12.95" customHeight="1">
      <c r="A10" s="250" t="s">
        <v>32</v>
      </c>
      <c r="B10" s="562" t="s">
        <v>33</v>
      </c>
      <c r="C10" s="133" t="s">
        <v>34</v>
      </c>
      <c r="D10" s="133" t="s">
        <v>27</v>
      </c>
      <c r="E10" s="251">
        <v>132467</v>
      </c>
      <c r="F10" s="252">
        <v>7842.18</v>
      </c>
      <c r="G10" s="253">
        <v>0.0578</v>
      </c>
      <c r="H10" s="254"/>
      <c r="I10" s="563"/>
      <c r="J10" s="240"/>
    </row>
    <row r="11" spans="1:10" ht="12.95" customHeight="1">
      <c r="A11" s="250" t="s">
        <v>135</v>
      </c>
      <c r="B11" s="562" t="s">
        <v>136</v>
      </c>
      <c r="C11" s="133" t="s">
        <v>137</v>
      </c>
      <c r="D11" s="133" t="s">
        <v>45</v>
      </c>
      <c r="E11" s="251">
        <v>213487</v>
      </c>
      <c r="F11" s="252">
        <v>6844.18</v>
      </c>
      <c r="G11" s="253">
        <v>0.0505</v>
      </c>
      <c r="H11" s="254"/>
      <c r="I11" s="563"/>
      <c r="J11" s="240"/>
    </row>
    <row r="12" spans="1:10" ht="12.95" customHeight="1">
      <c r="A12" s="250" t="s">
        <v>50</v>
      </c>
      <c r="B12" s="562" t="s">
        <v>51</v>
      </c>
      <c r="C12" s="133" t="s">
        <v>52</v>
      </c>
      <c r="D12" s="133" t="s">
        <v>53</v>
      </c>
      <c r="E12" s="251">
        <v>3022400</v>
      </c>
      <c r="F12" s="252">
        <v>6821.56</v>
      </c>
      <c r="G12" s="253">
        <v>0.0503</v>
      </c>
      <c r="H12" s="254"/>
      <c r="I12" s="563"/>
      <c r="J12" s="240"/>
    </row>
    <row r="13" spans="1:10" ht="12.95" customHeight="1">
      <c r="A13" s="250" t="s">
        <v>290</v>
      </c>
      <c r="B13" s="562" t="s">
        <v>291</v>
      </c>
      <c r="C13" s="133" t="s">
        <v>292</v>
      </c>
      <c r="D13" s="133" t="s">
        <v>45</v>
      </c>
      <c r="E13" s="251">
        <v>1862602</v>
      </c>
      <c r="F13" s="252">
        <v>6803.15</v>
      </c>
      <c r="G13" s="253">
        <v>0.0502</v>
      </c>
      <c r="H13" s="254"/>
      <c r="I13" s="563"/>
      <c r="J13" s="240"/>
    </row>
    <row r="14" spans="1:10" ht="12.95" customHeight="1">
      <c r="A14" s="250" t="s">
        <v>42</v>
      </c>
      <c r="B14" s="562" t="s">
        <v>43</v>
      </c>
      <c r="C14" s="133" t="s">
        <v>44</v>
      </c>
      <c r="D14" s="133" t="s">
        <v>45</v>
      </c>
      <c r="E14" s="251">
        <v>621640</v>
      </c>
      <c r="F14" s="252">
        <v>6746.35</v>
      </c>
      <c r="G14" s="253">
        <v>0.0497</v>
      </c>
      <c r="H14" s="254"/>
      <c r="I14" s="563"/>
      <c r="J14" s="240"/>
    </row>
    <row r="15" spans="1:10" ht="12.95" customHeight="1">
      <c r="A15" s="250" t="s">
        <v>46</v>
      </c>
      <c r="B15" s="562" t="s">
        <v>47</v>
      </c>
      <c r="C15" s="133" t="s">
        <v>48</v>
      </c>
      <c r="D15" s="133" t="s">
        <v>49</v>
      </c>
      <c r="E15" s="251">
        <v>3089222</v>
      </c>
      <c r="F15" s="252">
        <v>6600.12</v>
      </c>
      <c r="G15" s="253">
        <v>0.0487</v>
      </c>
      <c r="H15" s="254"/>
      <c r="I15" s="563"/>
      <c r="J15" s="240"/>
    </row>
    <row r="16" spans="1:10" ht="12.95" customHeight="1">
      <c r="A16" s="250" t="s">
        <v>28</v>
      </c>
      <c r="B16" s="562" t="s">
        <v>29</v>
      </c>
      <c r="C16" s="133" t="s">
        <v>30</v>
      </c>
      <c r="D16" s="133" t="s">
        <v>31</v>
      </c>
      <c r="E16" s="251">
        <v>1596935</v>
      </c>
      <c r="F16" s="252">
        <v>6124.25</v>
      </c>
      <c r="G16" s="253">
        <v>0.0452</v>
      </c>
      <c r="H16" s="254"/>
      <c r="I16" s="563"/>
      <c r="J16" s="240"/>
    </row>
    <row r="17" spans="1:10" ht="12.95" customHeight="1">
      <c r="A17" s="250" t="s">
        <v>116</v>
      </c>
      <c r="B17" s="562" t="s">
        <v>117</v>
      </c>
      <c r="C17" s="133" t="s">
        <v>118</v>
      </c>
      <c r="D17" s="133" t="s">
        <v>57</v>
      </c>
      <c r="E17" s="251">
        <v>64286</v>
      </c>
      <c r="F17" s="252">
        <v>5330.69</v>
      </c>
      <c r="G17" s="253">
        <v>0.0393</v>
      </c>
      <c r="H17" s="254"/>
      <c r="I17" s="563"/>
      <c r="J17" s="240"/>
    </row>
    <row r="18" spans="1:10" ht="12.95" customHeight="1">
      <c r="A18" s="250" t="s">
        <v>129</v>
      </c>
      <c r="B18" s="562" t="s">
        <v>130</v>
      </c>
      <c r="C18" s="133" t="s">
        <v>131</v>
      </c>
      <c r="D18" s="133" t="s">
        <v>27</v>
      </c>
      <c r="E18" s="251">
        <v>117199</v>
      </c>
      <c r="F18" s="252">
        <v>4961.44</v>
      </c>
      <c r="G18" s="253">
        <v>0.0366</v>
      </c>
      <c r="H18" s="254"/>
      <c r="I18" s="563"/>
      <c r="J18" s="240"/>
    </row>
    <row r="19" spans="1:10" ht="12.95" customHeight="1">
      <c r="A19" s="250" t="s">
        <v>98</v>
      </c>
      <c r="B19" s="562" t="s">
        <v>99</v>
      </c>
      <c r="C19" s="133" t="s">
        <v>100</v>
      </c>
      <c r="D19" s="133" t="s">
        <v>45</v>
      </c>
      <c r="E19" s="251">
        <v>190500</v>
      </c>
      <c r="F19" s="252">
        <v>2720.24</v>
      </c>
      <c r="G19" s="253">
        <v>0.0201</v>
      </c>
      <c r="H19" s="254"/>
      <c r="I19" s="563"/>
      <c r="J19" s="240"/>
    </row>
    <row r="20" spans="1:10" ht="12.95" customHeight="1">
      <c r="A20" s="250" t="s">
        <v>54</v>
      </c>
      <c r="B20" s="562" t="s">
        <v>55</v>
      </c>
      <c r="C20" s="133" t="s">
        <v>56</v>
      </c>
      <c r="D20" s="133" t="s">
        <v>57</v>
      </c>
      <c r="E20" s="251">
        <v>93826</v>
      </c>
      <c r="F20" s="252">
        <v>2202.42</v>
      </c>
      <c r="G20" s="253">
        <v>0.0162</v>
      </c>
      <c r="H20" s="254"/>
      <c r="I20" s="563"/>
      <c r="J20" s="240"/>
    </row>
    <row r="21" spans="1:10" ht="12.95" customHeight="1">
      <c r="A21" s="250" t="s">
        <v>293</v>
      </c>
      <c r="B21" s="562" t="s">
        <v>294</v>
      </c>
      <c r="C21" s="133" t="s">
        <v>295</v>
      </c>
      <c r="D21" s="133" t="s">
        <v>296</v>
      </c>
      <c r="E21" s="251">
        <v>709493</v>
      </c>
      <c r="F21" s="252">
        <v>1964.94</v>
      </c>
      <c r="G21" s="253">
        <v>0.0145</v>
      </c>
      <c r="H21" s="254"/>
      <c r="I21" s="563"/>
      <c r="J21" s="240"/>
    </row>
    <row r="22" spans="1:10" ht="12.95" customHeight="1">
      <c r="A22" s="250" t="s">
        <v>62</v>
      </c>
      <c r="B22" s="562" t="s">
        <v>63</v>
      </c>
      <c r="C22" s="133" t="s">
        <v>64</v>
      </c>
      <c r="D22" s="133" t="s">
        <v>61</v>
      </c>
      <c r="E22" s="251">
        <v>230215</v>
      </c>
      <c r="F22" s="252">
        <v>1405</v>
      </c>
      <c r="G22" s="253">
        <v>0.0104</v>
      </c>
      <c r="H22" s="254"/>
      <c r="I22" s="563"/>
      <c r="J22" s="240"/>
    </row>
    <row r="23" spans="1:10" ht="12.95" customHeight="1">
      <c r="A23" s="250" t="s">
        <v>101</v>
      </c>
      <c r="B23" s="562" t="s">
        <v>102</v>
      </c>
      <c r="C23" s="133" t="s">
        <v>103</v>
      </c>
      <c r="D23" s="133" t="s">
        <v>74</v>
      </c>
      <c r="E23" s="251">
        <v>150200</v>
      </c>
      <c r="F23" s="252">
        <v>1352.55</v>
      </c>
      <c r="G23" s="253">
        <v>0.01</v>
      </c>
      <c r="H23" s="254"/>
      <c r="I23" s="563"/>
      <c r="J23" s="240"/>
    </row>
    <row r="24" spans="1:10" ht="12.95" customHeight="1">
      <c r="A24" s="250" t="s">
        <v>71</v>
      </c>
      <c r="B24" s="562" t="s">
        <v>72</v>
      </c>
      <c r="C24" s="133" t="s">
        <v>73</v>
      </c>
      <c r="D24" s="133" t="s">
        <v>74</v>
      </c>
      <c r="E24" s="251">
        <v>274859</v>
      </c>
      <c r="F24" s="252">
        <v>1351.07</v>
      </c>
      <c r="G24" s="253">
        <v>0.01</v>
      </c>
      <c r="H24" s="254"/>
      <c r="I24" s="563"/>
      <c r="J24" s="240"/>
    </row>
    <row r="25" spans="1:10" ht="12.95" customHeight="1">
      <c r="A25" s="250" t="s">
        <v>78</v>
      </c>
      <c r="B25" s="562" t="s">
        <v>79</v>
      </c>
      <c r="C25" s="133" t="s">
        <v>80</v>
      </c>
      <c r="D25" s="133" t="s">
        <v>74</v>
      </c>
      <c r="E25" s="251">
        <v>29066</v>
      </c>
      <c r="F25" s="252">
        <v>1343.65</v>
      </c>
      <c r="G25" s="253">
        <v>0.0099</v>
      </c>
      <c r="H25" s="254"/>
      <c r="I25" s="563"/>
      <c r="J25" s="240"/>
    </row>
    <row r="26" spans="1:10" ht="12.95" customHeight="1">
      <c r="A26" s="250" t="s">
        <v>75</v>
      </c>
      <c r="B26" s="562" t="s">
        <v>76</v>
      </c>
      <c r="C26" s="133" t="s">
        <v>77</v>
      </c>
      <c r="D26" s="133" t="s">
        <v>74</v>
      </c>
      <c r="E26" s="251">
        <v>135840</v>
      </c>
      <c r="F26" s="252">
        <v>1335.44</v>
      </c>
      <c r="G26" s="253">
        <v>0.0098</v>
      </c>
      <c r="H26" s="254"/>
      <c r="I26" s="563"/>
      <c r="J26" s="240"/>
    </row>
    <row r="27" spans="1:10" ht="12.95" customHeight="1">
      <c r="A27" s="250" t="s">
        <v>91</v>
      </c>
      <c r="B27" s="562" t="s">
        <v>92</v>
      </c>
      <c r="C27" s="133" t="s">
        <v>93</v>
      </c>
      <c r="D27" s="133" t="s">
        <v>74</v>
      </c>
      <c r="E27" s="251">
        <v>160419</v>
      </c>
      <c r="F27" s="252">
        <v>1299.96</v>
      </c>
      <c r="G27" s="253">
        <v>0.0096</v>
      </c>
      <c r="H27" s="254"/>
      <c r="I27" s="563"/>
      <c r="J27" s="240"/>
    </row>
    <row r="28" spans="1:10" ht="12.95" customHeight="1">
      <c r="A28" s="250" t="s">
        <v>104</v>
      </c>
      <c r="B28" s="562" t="s">
        <v>105</v>
      </c>
      <c r="C28" s="133" t="s">
        <v>106</v>
      </c>
      <c r="D28" s="133" t="s">
        <v>61</v>
      </c>
      <c r="E28" s="251">
        <v>202283</v>
      </c>
      <c r="F28" s="252">
        <v>1298.56</v>
      </c>
      <c r="G28" s="253">
        <v>0.0096</v>
      </c>
      <c r="H28" s="254"/>
      <c r="I28" s="563"/>
      <c r="J28" s="240"/>
    </row>
    <row r="29" spans="1:10" ht="12.95" customHeight="1">
      <c r="A29" s="250" t="s">
        <v>81</v>
      </c>
      <c r="B29" s="562" t="s">
        <v>82</v>
      </c>
      <c r="C29" s="133" t="s">
        <v>83</v>
      </c>
      <c r="D29" s="133" t="s">
        <v>84</v>
      </c>
      <c r="E29" s="251">
        <v>1124000</v>
      </c>
      <c r="F29" s="252">
        <v>1253.82</v>
      </c>
      <c r="G29" s="253">
        <v>0.0092</v>
      </c>
      <c r="H29" s="254"/>
      <c r="I29" s="563"/>
      <c r="J29" s="240"/>
    </row>
    <row r="30" spans="1:10" ht="12.95" customHeight="1">
      <c r="A30" s="250" t="s">
        <v>58</v>
      </c>
      <c r="B30" s="562" t="s">
        <v>59</v>
      </c>
      <c r="C30" s="133" t="s">
        <v>60</v>
      </c>
      <c r="D30" s="133" t="s">
        <v>61</v>
      </c>
      <c r="E30" s="251">
        <v>878211</v>
      </c>
      <c r="F30" s="252">
        <v>1123.67</v>
      </c>
      <c r="G30" s="253">
        <v>0.0083</v>
      </c>
      <c r="H30" s="254"/>
      <c r="I30" s="563"/>
      <c r="J30" s="240"/>
    </row>
    <row r="31" spans="1:10" ht="12.95" customHeight="1">
      <c r="A31" s="250" t="s">
        <v>297</v>
      </c>
      <c r="B31" s="562" t="s">
        <v>298</v>
      </c>
      <c r="C31" s="133" t="s">
        <v>299</v>
      </c>
      <c r="D31" s="133" t="s">
        <v>300</v>
      </c>
      <c r="E31" s="251">
        <v>176391</v>
      </c>
      <c r="F31" s="252">
        <v>1001.28</v>
      </c>
      <c r="G31" s="253">
        <v>0.0074</v>
      </c>
      <c r="H31" s="254"/>
      <c r="I31" s="563"/>
      <c r="J31" s="240"/>
    </row>
    <row r="32" spans="1:10" ht="12.95" customHeight="1">
      <c r="A32" s="250" t="s">
        <v>94</v>
      </c>
      <c r="B32" s="562" t="s">
        <v>95</v>
      </c>
      <c r="C32" s="133" t="s">
        <v>96</v>
      </c>
      <c r="D32" s="133" t="s">
        <v>97</v>
      </c>
      <c r="E32" s="251">
        <v>46003</v>
      </c>
      <c r="F32" s="252">
        <v>897.73</v>
      </c>
      <c r="G32" s="253">
        <v>0.0066</v>
      </c>
      <c r="H32" s="254"/>
      <c r="I32" s="563"/>
      <c r="J32" s="240"/>
    </row>
    <row r="33" spans="1:10" ht="12.95" customHeight="1">
      <c r="A33" s="250" t="s">
        <v>68</v>
      </c>
      <c r="B33" s="562" t="s">
        <v>69</v>
      </c>
      <c r="C33" s="133" t="s">
        <v>70</v>
      </c>
      <c r="D33" s="133" t="s">
        <v>61</v>
      </c>
      <c r="E33" s="251">
        <v>48775</v>
      </c>
      <c r="F33" s="252">
        <v>739.67</v>
      </c>
      <c r="G33" s="253">
        <v>0.0055</v>
      </c>
      <c r="H33" s="254"/>
      <c r="I33" s="563"/>
      <c r="J33" s="240"/>
    </row>
    <row r="34" spans="1:10" ht="12.95" customHeight="1">
      <c r="A34" s="250" t="s">
        <v>65</v>
      </c>
      <c r="B34" s="562" t="s">
        <v>66</v>
      </c>
      <c r="C34" s="133" t="s">
        <v>67</v>
      </c>
      <c r="D34" s="133" t="s">
        <v>61</v>
      </c>
      <c r="E34" s="251">
        <v>81364</v>
      </c>
      <c r="F34" s="252">
        <v>739.4</v>
      </c>
      <c r="G34" s="253">
        <v>0.0055</v>
      </c>
      <c r="H34" s="254"/>
      <c r="I34" s="563"/>
      <c r="J34" s="240"/>
    </row>
    <row r="35" spans="1:10" ht="12.95" customHeight="1">
      <c r="A35" s="250" t="s">
        <v>107</v>
      </c>
      <c r="B35" s="562" t="s">
        <v>108</v>
      </c>
      <c r="C35" s="133" t="s">
        <v>109</v>
      </c>
      <c r="D35" s="133" t="s">
        <v>61</v>
      </c>
      <c r="E35" s="251">
        <v>16672</v>
      </c>
      <c r="F35" s="252">
        <v>737.29</v>
      </c>
      <c r="G35" s="253">
        <v>0.0054</v>
      </c>
      <c r="H35" s="254"/>
      <c r="I35" s="563"/>
      <c r="J35" s="240"/>
    </row>
    <row r="36" spans="1:10" ht="12.95" customHeight="1">
      <c r="A36" s="250" t="s">
        <v>119</v>
      </c>
      <c r="B36" s="562" t="s">
        <v>120</v>
      </c>
      <c r="C36" s="133" t="s">
        <v>121</v>
      </c>
      <c r="D36" s="133" t="s">
        <v>122</v>
      </c>
      <c r="E36" s="251">
        <v>1124000</v>
      </c>
      <c r="F36" s="252">
        <v>349</v>
      </c>
      <c r="G36" s="253">
        <v>0.0026</v>
      </c>
      <c r="H36" s="254"/>
      <c r="I36" s="563"/>
      <c r="J36" s="240"/>
    </row>
    <row r="37" spans="1:10" ht="12.95" customHeight="1">
      <c r="A37" s="250" t="s">
        <v>301</v>
      </c>
      <c r="B37" s="562" t="s">
        <v>302</v>
      </c>
      <c r="C37" s="133" t="s">
        <v>303</v>
      </c>
      <c r="D37" s="133" t="s">
        <v>304</v>
      </c>
      <c r="E37" s="251">
        <v>8341</v>
      </c>
      <c r="F37" s="252">
        <v>262.37</v>
      </c>
      <c r="G37" s="253">
        <v>0.0019</v>
      </c>
      <c r="H37" s="254"/>
      <c r="I37" s="563"/>
      <c r="J37" s="240"/>
    </row>
    <row r="38" spans="1:10" ht="12.95" customHeight="1">
      <c r="A38" s="250" t="s">
        <v>113</v>
      </c>
      <c r="B38" s="562" t="s">
        <v>114</v>
      </c>
      <c r="C38" s="133" t="s">
        <v>115</v>
      </c>
      <c r="D38" s="133" t="s">
        <v>45</v>
      </c>
      <c r="E38" s="251">
        <v>7491</v>
      </c>
      <c r="F38" s="252">
        <v>244.49</v>
      </c>
      <c r="G38" s="253">
        <v>0.0018</v>
      </c>
      <c r="H38" s="254"/>
      <c r="I38" s="563"/>
      <c r="J38" s="240"/>
    </row>
    <row r="39" spans="1:10" ht="12.95" customHeight="1">
      <c r="A39" s="240"/>
      <c r="B39" s="560" t="s">
        <v>147</v>
      </c>
      <c r="C39" s="133"/>
      <c r="D39" s="133"/>
      <c r="E39" s="133"/>
      <c r="F39" s="259">
        <v>109218.96</v>
      </c>
      <c r="G39" s="268">
        <v>0.8056</v>
      </c>
      <c r="H39" s="261"/>
      <c r="I39" s="564"/>
      <c r="J39" s="240"/>
    </row>
    <row r="40" spans="1:10" ht="12.95" customHeight="1">
      <c r="A40" s="240"/>
      <c r="B40" s="565" t="s">
        <v>148</v>
      </c>
      <c r="C40" s="264"/>
      <c r="D40" s="264"/>
      <c r="E40" s="264"/>
      <c r="F40" s="261" t="s">
        <v>149</v>
      </c>
      <c r="G40" s="261" t="s">
        <v>149</v>
      </c>
      <c r="H40" s="261"/>
      <c r="I40" s="564"/>
      <c r="J40" s="240"/>
    </row>
    <row r="41" spans="1:10" ht="12.95" customHeight="1">
      <c r="A41" s="240"/>
      <c r="B41" s="565" t="s">
        <v>147</v>
      </c>
      <c r="C41" s="264"/>
      <c r="D41" s="264"/>
      <c r="E41" s="264"/>
      <c r="F41" s="261" t="s">
        <v>149</v>
      </c>
      <c r="G41" s="261" t="s">
        <v>149</v>
      </c>
      <c r="H41" s="261"/>
      <c r="I41" s="564"/>
      <c r="J41" s="240"/>
    </row>
    <row r="42" spans="1:10" ht="12.95" customHeight="1">
      <c r="A42" s="240"/>
      <c r="B42" s="565" t="s">
        <v>150</v>
      </c>
      <c r="C42" s="267"/>
      <c r="D42" s="264"/>
      <c r="E42" s="267"/>
      <c r="F42" s="259">
        <v>109218.96</v>
      </c>
      <c r="G42" s="268">
        <v>0.8056</v>
      </c>
      <c r="H42" s="261"/>
      <c r="I42" s="564"/>
      <c r="J42" s="240"/>
    </row>
    <row r="43" spans="1:10" ht="12.95" customHeight="1">
      <c r="A43" s="240"/>
      <c r="B43" s="560" t="s">
        <v>178</v>
      </c>
      <c r="C43" s="133"/>
      <c r="D43" s="133"/>
      <c r="E43" s="133"/>
      <c r="F43" s="133"/>
      <c r="G43" s="133"/>
      <c r="H43" s="248"/>
      <c r="I43" s="561"/>
      <c r="J43" s="240"/>
    </row>
    <row r="44" spans="1:10" ht="12.95" customHeight="1">
      <c r="A44" s="240"/>
      <c r="B44" s="560" t="s">
        <v>179</v>
      </c>
      <c r="C44" s="133"/>
      <c r="D44" s="133"/>
      <c r="E44" s="133"/>
      <c r="F44" s="240"/>
      <c r="G44" s="248"/>
      <c r="H44" s="248"/>
      <c r="I44" s="561"/>
      <c r="J44" s="240"/>
    </row>
    <row r="45" spans="1:10" ht="12.95" customHeight="1">
      <c r="A45" s="250" t="s">
        <v>305</v>
      </c>
      <c r="B45" s="562" t="s">
        <v>822</v>
      </c>
      <c r="C45" s="133" t="s">
        <v>306</v>
      </c>
      <c r="D45" s="133" t="s">
        <v>658</v>
      </c>
      <c r="E45" s="251">
        <v>500</v>
      </c>
      <c r="F45" s="252">
        <v>2368.84</v>
      </c>
      <c r="G45" s="253">
        <v>0.0175</v>
      </c>
      <c r="H45" s="270">
        <v>0.074301</v>
      </c>
      <c r="I45" s="563"/>
      <c r="J45" s="240"/>
    </row>
    <row r="46" spans="1:10" ht="12.95" customHeight="1">
      <c r="A46" s="250" t="s">
        <v>307</v>
      </c>
      <c r="B46" s="562" t="s">
        <v>823</v>
      </c>
      <c r="C46" s="133" t="s">
        <v>308</v>
      </c>
      <c r="D46" s="133" t="s">
        <v>510</v>
      </c>
      <c r="E46" s="251">
        <v>500</v>
      </c>
      <c r="F46" s="252">
        <v>2361.29</v>
      </c>
      <c r="G46" s="253">
        <v>0.0174</v>
      </c>
      <c r="H46" s="270">
        <v>0.0755</v>
      </c>
      <c r="I46" s="563"/>
      <c r="J46" s="240"/>
    </row>
    <row r="47" spans="1:10" ht="12.95" customHeight="1">
      <c r="A47" s="250" t="s">
        <v>189</v>
      </c>
      <c r="B47" s="562" t="s">
        <v>743</v>
      </c>
      <c r="C47" s="133" t="s">
        <v>190</v>
      </c>
      <c r="D47" s="133" t="s">
        <v>510</v>
      </c>
      <c r="E47" s="251">
        <v>500</v>
      </c>
      <c r="F47" s="252">
        <v>2355.22</v>
      </c>
      <c r="G47" s="253">
        <v>0.0174</v>
      </c>
      <c r="H47" s="270">
        <v>0.07555</v>
      </c>
      <c r="I47" s="563"/>
      <c r="J47" s="240"/>
    </row>
    <row r="48" spans="1:10" ht="12.95" customHeight="1">
      <c r="A48" s="240"/>
      <c r="B48" s="560" t="s">
        <v>147</v>
      </c>
      <c r="C48" s="133"/>
      <c r="D48" s="133"/>
      <c r="E48" s="133"/>
      <c r="F48" s="259">
        <v>7085.35</v>
      </c>
      <c r="G48" s="268">
        <v>0.0523</v>
      </c>
      <c r="H48" s="261"/>
      <c r="I48" s="564"/>
      <c r="J48" s="240"/>
    </row>
    <row r="49" spans="1:10" ht="12.95" customHeight="1">
      <c r="A49" s="240"/>
      <c r="B49" s="560" t="s">
        <v>191</v>
      </c>
      <c r="C49" s="133"/>
      <c r="D49" s="133"/>
      <c r="E49" s="133"/>
      <c r="F49" s="240"/>
      <c r="G49" s="248"/>
      <c r="H49" s="248"/>
      <c r="I49" s="561"/>
      <c r="J49" s="240"/>
    </row>
    <row r="50" spans="1:10" ht="12.95" customHeight="1">
      <c r="A50" s="250" t="s">
        <v>192</v>
      </c>
      <c r="B50" s="562" t="s">
        <v>824</v>
      </c>
      <c r="C50" s="133" t="s">
        <v>193</v>
      </c>
      <c r="D50" s="133" t="s">
        <v>510</v>
      </c>
      <c r="E50" s="251">
        <v>500</v>
      </c>
      <c r="F50" s="252">
        <v>2366.25</v>
      </c>
      <c r="G50" s="253">
        <v>0.0174</v>
      </c>
      <c r="H50" s="270">
        <v>0.076695</v>
      </c>
      <c r="I50" s="563"/>
      <c r="J50" s="240"/>
    </row>
    <row r="51" spans="1:10" ht="12.95" customHeight="1">
      <c r="A51" s="240"/>
      <c r="B51" s="560" t="s">
        <v>147</v>
      </c>
      <c r="C51" s="133"/>
      <c r="D51" s="133"/>
      <c r="E51" s="133"/>
      <c r="F51" s="259">
        <v>2366.25</v>
      </c>
      <c r="G51" s="268">
        <v>0.0174</v>
      </c>
      <c r="H51" s="261"/>
      <c r="I51" s="564"/>
      <c r="J51" s="240"/>
    </row>
    <row r="52" spans="1:10" ht="12.95" customHeight="1">
      <c r="A52" s="240"/>
      <c r="B52" s="565" t="s">
        <v>150</v>
      </c>
      <c r="C52" s="267"/>
      <c r="D52" s="264"/>
      <c r="E52" s="267"/>
      <c r="F52" s="259">
        <v>9451.6</v>
      </c>
      <c r="G52" s="268">
        <v>0.0697</v>
      </c>
      <c r="H52" s="261"/>
      <c r="I52" s="564"/>
      <c r="J52" s="240"/>
    </row>
    <row r="53" spans="1:10" ht="12.95" customHeight="1">
      <c r="A53" s="240"/>
      <c r="B53" s="560" t="s">
        <v>221</v>
      </c>
      <c r="C53" s="133"/>
      <c r="D53" s="133"/>
      <c r="E53" s="133"/>
      <c r="F53" s="133"/>
      <c r="G53" s="133"/>
      <c r="H53" s="248"/>
      <c r="I53" s="561"/>
      <c r="J53" s="240"/>
    </row>
    <row r="54" spans="1:10" ht="12.95" customHeight="1">
      <c r="A54" s="250" t="s">
        <v>222</v>
      </c>
      <c r="B54" s="562" t="s">
        <v>223</v>
      </c>
      <c r="C54" s="133"/>
      <c r="D54" s="133"/>
      <c r="E54" s="251"/>
      <c r="F54" s="252">
        <v>19597.66</v>
      </c>
      <c r="G54" s="253">
        <v>0.1445</v>
      </c>
      <c r="H54" s="270">
        <v>0.06839419173941606</v>
      </c>
      <c r="I54" s="563"/>
      <c r="J54" s="240"/>
    </row>
    <row r="55" spans="1:10" ht="12.95" customHeight="1">
      <c r="A55" s="240"/>
      <c r="B55" s="560" t="s">
        <v>147</v>
      </c>
      <c r="C55" s="133"/>
      <c r="D55" s="133"/>
      <c r="E55" s="133"/>
      <c r="F55" s="259">
        <v>19597.66</v>
      </c>
      <c r="G55" s="268">
        <v>0.1445</v>
      </c>
      <c r="H55" s="261"/>
      <c r="I55" s="564"/>
      <c r="J55" s="240"/>
    </row>
    <row r="56" spans="1:10" ht="12.95" customHeight="1">
      <c r="A56" s="240"/>
      <c r="B56" s="565" t="s">
        <v>150</v>
      </c>
      <c r="C56" s="267"/>
      <c r="D56" s="264"/>
      <c r="E56" s="267"/>
      <c r="F56" s="259">
        <v>19597.66</v>
      </c>
      <c r="G56" s="268">
        <v>0.1445</v>
      </c>
      <c r="H56" s="261"/>
      <c r="I56" s="564"/>
      <c r="J56" s="240"/>
    </row>
    <row r="57" spans="1:10" ht="12.95" customHeight="1">
      <c r="A57" s="240"/>
      <c r="B57" s="565" t="s">
        <v>224</v>
      </c>
      <c r="C57" s="133"/>
      <c r="D57" s="264"/>
      <c r="E57" s="133"/>
      <c r="F57" s="269">
        <v>-2659.01</v>
      </c>
      <c r="G57" s="268">
        <v>-0.0198</v>
      </c>
      <c r="H57" s="261"/>
      <c r="I57" s="564"/>
      <c r="J57" s="240"/>
    </row>
    <row r="58" spans="1:10" ht="12.95" customHeight="1" thickBot="1">
      <c r="A58" s="240"/>
      <c r="B58" s="566" t="s">
        <v>225</v>
      </c>
      <c r="C58" s="567"/>
      <c r="D58" s="567"/>
      <c r="E58" s="567"/>
      <c r="F58" s="281">
        <v>135609.21</v>
      </c>
      <c r="G58" s="568">
        <v>1</v>
      </c>
      <c r="H58" s="569"/>
      <c r="I58" s="570"/>
      <c r="J58" s="240"/>
    </row>
    <row r="59" spans="1:10" ht="12.95" customHeight="1">
      <c r="A59" s="240"/>
      <c r="B59" s="202"/>
      <c r="C59" s="240"/>
      <c r="D59" s="240"/>
      <c r="E59" s="240"/>
      <c r="F59" s="240"/>
      <c r="G59" s="240"/>
      <c r="H59" s="240"/>
      <c r="I59" s="240"/>
      <c r="J59" s="240"/>
    </row>
    <row r="60" spans="1:10" ht="12.95" customHeight="1" thickBot="1">
      <c r="A60" s="240"/>
      <c r="B60" s="200" t="s">
        <v>226</v>
      </c>
      <c r="C60" s="240"/>
      <c r="D60" s="240"/>
      <c r="E60" s="240"/>
      <c r="F60" s="240"/>
      <c r="G60" s="240"/>
      <c r="H60" s="240"/>
      <c r="I60" s="240"/>
      <c r="J60" s="240"/>
    </row>
    <row r="61" spans="1:10" ht="12.95" customHeight="1">
      <c r="A61" s="240"/>
      <c r="B61" s="316" t="s">
        <v>228</v>
      </c>
      <c r="C61" s="317"/>
      <c r="D61" s="317"/>
      <c r="E61" s="317"/>
      <c r="F61" s="317"/>
      <c r="G61" s="317"/>
      <c r="H61" s="318"/>
      <c r="I61" s="240"/>
      <c r="J61" s="240"/>
    </row>
    <row r="62" spans="1:10" ht="12.95" customHeight="1" thickBot="1">
      <c r="A62" s="240"/>
      <c r="B62" s="660" t="s">
        <v>229</v>
      </c>
      <c r="C62" s="661"/>
      <c r="D62" s="661"/>
      <c r="E62" s="322"/>
      <c r="F62" s="322"/>
      <c r="G62" s="322"/>
      <c r="H62" s="323"/>
      <c r="I62" s="240"/>
      <c r="J62" s="240"/>
    </row>
    <row r="63" spans="1:10" ht="12.95" customHeight="1" thickBot="1">
      <c r="A63" s="240"/>
      <c r="B63" s="200"/>
      <c r="C63" s="240"/>
      <c r="D63" s="240"/>
      <c r="E63" s="240"/>
      <c r="F63" s="240"/>
      <c r="G63" s="240"/>
      <c r="H63" s="240"/>
      <c r="I63" s="240"/>
      <c r="J63" s="240"/>
    </row>
    <row r="64" spans="2:8" s="34" customFormat="1" ht="15">
      <c r="B64" s="571" t="s">
        <v>511</v>
      </c>
      <c r="C64" s="572"/>
      <c r="D64" s="572"/>
      <c r="E64" s="572"/>
      <c r="F64" s="572"/>
      <c r="G64" s="123"/>
      <c r="H64" s="573"/>
    </row>
    <row r="65" spans="2:8" s="34" customFormat="1" ht="15">
      <c r="B65" s="342" t="s">
        <v>512</v>
      </c>
      <c r="C65" s="343"/>
      <c r="D65" s="121"/>
      <c r="E65" s="121"/>
      <c r="F65" s="343"/>
      <c r="G65" s="124"/>
      <c r="H65" s="574"/>
    </row>
    <row r="66" spans="2:8" s="34" customFormat="1" ht="40.5">
      <c r="B66" s="676" t="s">
        <v>513</v>
      </c>
      <c r="C66" s="677" t="s">
        <v>514</v>
      </c>
      <c r="D66" s="577" t="s">
        <v>515</v>
      </c>
      <c r="E66" s="577" t="s">
        <v>515</v>
      </c>
      <c r="F66" s="577" t="s">
        <v>516</v>
      </c>
      <c r="G66" s="124"/>
      <c r="H66" s="574"/>
    </row>
    <row r="67" spans="2:8" s="34" customFormat="1" ht="15">
      <c r="B67" s="676"/>
      <c r="C67" s="677"/>
      <c r="D67" s="577" t="s">
        <v>517</v>
      </c>
      <c r="E67" s="577" t="s">
        <v>518</v>
      </c>
      <c r="F67" s="577" t="s">
        <v>517</v>
      </c>
      <c r="G67" s="124"/>
      <c r="H67" s="574"/>
    </row>
    <row r="68" spans="2:8" s="34" customFormat="1" ht="15">
      <c r="B68" s="575" t="s">
        <v>149</v>
      </c>
      <c r="C68" s="576" t="s">
        <v>149</v>
      </c>
      <c r="D68" s="576" t="s">
        <v>149</v>
      </c>
      <c r="E68" s="576" t="s">
        <v>149</v>
      </c>
      <c r="F68" s="576" t="s">
        <v>149</v>
      </c>
      <c r="G68" s="124"/>
      <c r="H68" s="574"/>
    </row>
    <row r="69" spans="2:8" s="34" customFormat="1" ht="15.75">
      <c r="B69" s="347" t="s">
        <v>519</v>
      </c>
      <c r="C69" s="578"/>
      <c r="D69" s="578"/>
      <c r="E69" s="578"/>
      <c r="F69" s="578"/>
      <c r="G69" s="124"/>
      <c r="H69" s="574"/>
    </row>
    <row r="70" spans="2:8" s="34" customFormat="1" ht="15.75">
      <c r="B70" s="349"/>
      <c r="C70" s="343"/>
      <c r="D70" s="343"/>
      <c r="E70" s="343"/>
      <c r="F70" s="343"/>
      <c r="G70" s="124"/>
      <c r="H70" s="574"/>
    </row>
    <row r="71" spans="2:8" s="34" customFormat="1" ht="15.75">
      <c r="B71" s="349" t="s">
        <v>697</v>
      </c>
      <c r="C71" s="343"/>
      <c r="D71" s="343"/>
      <c r="E71" s="343"/>
      <c r="F71" s="343"/>
      <c r="G71" s="124"/>
      <c r="H71" s="574"/>
    </row>
    <row r="72" spans="2:8" s="34" customFormat="1" ht="15">
      <c r="B72" s="342"/>
      <c r="C72" s="343"/>
      <c r="D72" s="343"/>
      <c r="E72" s="343"/>
      <c r="F72" s="343"/>
      <c r="G72" s="124"/>
      <c r="H72" s="574"/>
    </row>
    <row r="73" spans="2:8" s="34" customFormat="1" ht="15.75">
      <c r="B73" s="349" t="s">
        <v>698</v>
      </c>
      <c r="C73" s="343"/>
      <c r="D73" s="343"/>
      <c r="E73" s="343"/>
      <c r="F73" s="343"/>
      <c r="G73" s="124"/>
      <c r="H73" s="574"/>
    </row>
    <row r="74" spans="2:8" s="34" customFormat="1" ht="15">
      <c r="B74" s="579" t="s">
        <v>699</v>
      </c>
      <c r="C74" s="212" t="s">
        <v>700</v>
      </c>
      <c r="D74" s="212" t="s">
        <v>522</v>
      </c>
      <c r="E74" s="343"/>
      <c r="F74" s="343"/>
      <c r="G74" s="124"/>
      <c r="H74" s="574"/>
    </row>
    <row r="75" spans="2:8" s="34" customFormat="1" ht="15">
      <c r="B75" s="579" t="s">
        <v>523</v>
      </c>
      <c r="C75" s="580">
        <v>20.7733</v>
      </c>
      <c r="D75" s="580">
        <v>20.6466</v>
      </c>
      <c r="E75" s="343"/>
      <c r="F75" s="343"/>
      <c r="G75" s="124"/>
      <c r="H75" s="574"/>
    </row>
    <row r="76" spans="2:8" s="34" customFormat="1" ht="15">
      <c r="B76" s="579" t="s">
        <v>528</v>
      </c>
      <c r="C76" s="580">
        <v>19.8397</v>
      </c>
      <c r="D76" s="580">
        <v>19.7006</v>
      </c>
      <c r="E76" s="343"/>
      <c r="F76" s="343"/>
      <c r="G76" s="124"/>
      <c r="H76" s="574"/>
    </row>
    <row r="77" spans="2:8" s="34" customFormat="1" ht="15">
      <c r="B77" s="342"/>
      <c r="C77" s="343"/>
      <c r="D77" s="343"/>
      <c r="E77" s="343"/>
      <c r="F77" s="343"/>
      <c r="G77" s="124"/>
      <c r="H77" s="574"/>
    </row>
    <row r="78" spans="2:8" s="34" customFormat="1" ht="15.75">
      <c r="B78" s="349" t="s">
        <v>717</v>
      </c>
      <c r="C78" s="358"/>
      <c r="D78" s="358"/>
      <c r="E78" s="358"/>
      <c r="F78" s="343"/>
      <c r="G78" s="124"/>
      <c r="H78" s="574"/>
    </row>
    <row r="79" spans="2:8" s="34" customFormat="1" ht="15.75">
      <c r="B79" s="349"/>
      <c r="C79" s="358"/>
      <c r="D79" s="358"/>
      <c r="E79" s="358"/>
      <c r="F79" s="343"/>
      <c r="G79" s="124"/>
      <c r="H79" s="574"/>
    </row>
    <row r="80" spans="2:8" s="34" customFormat="1" ht="15.75">
      <c r="B80" s="349" t="s">
        <v>718</v>
      </c>
      <c r="C80" s="358"/>
      <c r="D80" s="358"/>
      <c r="E80" s="358"/>
      <c r="F80" s="343"/>
      <c r="G80" s="124"/>
      <c r="H80" s="574"/>
    </row>
    <row r="81" spans="2:8" s="34" customFormat="1" ht="15.75">
      <c r="B81" s="349"/>
      <c r="C81" s="358"/>
      <c r="D81" s="358"/>
      <c r="E81" s="358"/>
      <c r="F81" s="343"/>
      <c r="G81" s="124"/>
      <c r="H81" s="574"/>
    </row>
    <row r="82" spans="2:8" s="34" customFormat="1" ht="15.75">
      <c r="B82" s="349" t="s">
        <v>719</v>
      </c>
      <c r="C82" s="358"/>
      <c r="D82" s="364"/>
      <c r="E82" s="581"/>
      <c r="F82" s="343"/>
      <c r="G82" s="124"/>
      <c r="H82" s="574"/>
    </row>
    <row r="83" spans="2:8" s="34" customFormat="1" ht="15.75">
      <c r="B83" s="122" t="s">
        <v>556</v>
      </c>
      <c r="C83" s="358"/>
      <c r="D83" s="358"/>
      <c r="E83" s="358"/>
      <c r="F83" s="343"/>
      <c r="G83" s="124"/>
      <c r="H83" s="574"/>
    </row>
    <row r="84" spans="2:8" s="34" customFormat="1" ht="15.75">
      <c r="B84" s="365"/>
      <c r="C84" s="358"/>
      <c r="D84" s="358"/>
      <c r="E84" s="358"/>
      <c r="F84" s="343"/>
      <c r="G84" s="124"/>
      <c r="H84" s="574"/>
    </row>
    <row r="85" spans="2:8" s="34" customFormat="1" ht="15.75">
      <c r="B85" s="349" t="s">
        <v>720</v>
      </c>
      <c r="C85" s="358"/>
      <c r="D85" s="358"/>
      <c r="E85" s="358"/>
      <c r="F85" s="140"/>
      <c r="G85" s="124"/>
      <c r="H85" s="574"/>
    </row>
    <row r="86" spans="2:8" s="34" customFormat="1" ht="15.75">
      <c r="B86" s="349"/>
      <c r="C86" s="358"/>
      <c r="D86" s="358"/>
      <c r="E86" s="582"/>
      <c r="F86" s="343"/>
      <c r="G86" s="124"/>
      <c r="H86" s="574"/>
    </row>
    <row r="87" spans="2:8" s="34" customFormat="1" ht="19.5">
      <c r="B87" s="349" t="s">
        <v>733</v>
      </c>
      <c r="C87" s="358"/>
      <c r="D87" s="358"/>
      <c r="E87" s="140"/>
      <c r="F87" s="583"/>
      <c r="G87" s="124"/>
      <c r="H87" s="574"/>
    </row>
    <row r="88" spans="2:8" s="34" customFormat="1" ht="19.5">
      <c r="B88" s="349"/>
      <c r="C88" s="358"/>
      <c r="D88" s="358"/>
      <c r="E88" s="584"/>
      <c r="F88" s="583"/>
      <c r="G88" s="124"/>
      <c r="H88" s="574"/>
    </row>
    <row r="89" spans="2:8" s="34" customFormat="1" ht="15.75">
      <c r="B89" s="349" t="s">
        <v>729</v>
      </c>
      <c r="C89" s="358"/>
      <c r="D89" s="358"/>
      <c r="E89" s="125"/>
      <c r="F89" s="343"/>
      <c r="G89" s="124"/>
      <c r="H89" s="574"/>
    </row>
    <row r="90" spans="2:8" s="34" customFormat="1" ht="15.75">
      <c r="B90" s="349"/>
      <c r="C90" s="358"/>
      <c r="D90" s="358"/>
      <c r="E90" s="584"/>
      <c r="F90" s="343"/>
      <c r="G90" s="124"/>
      <c r="H90" s="574"/>
    </row>
    <row r="91" spans="2:8" s="34" customFormat="1" ht="15.75">
      <c r="B91" s="349" t="s">
        <v>735</v>
      </c>
      <c r="C91" s="358"/>
      <c r="D91" s="358"/>
      <c r="E91" s="358"/>
      <c r="F91" s="343"/>
      <c r="G91" s="124"/>
      <c r="H91" s="574"/>
    </row>
    <row r="92" spans="2:8" s="34" customFormat="1" ht="15.75">
      <c r="B92" s="349"/>
      <c r="C92" s="358"/>
      <c r="D92" s="358"/>
      <c r="E92" s="358"/>
      <c r="F92" s="343"/>
      <c r="G92" s="124"/>
      <c r="H92" s="574"/>
    </row>
    <row r="93" spans="2:8" s="34" customFormat="1" ht="15.75">
      <c r="B93" s="349" t="s">
        <v>721</v>
      </c>
      <c r="C93" s="358"/>
      <c r="D93" s="358"/>
      <c r="E93" s="358"/>
      <c r="F93" s="343"/>
      <c r="G93" s="124"/>
      <c r="H93" s="574"/>
    </row>
    <row r="94" spans="2:8" s="34" customFormat="1" ht="15.75">
      <c r="B94" s="349"/>
      <c r="C94" s="358"/>
      <c r="D94" s="358"/>
      <c r="E94" s="358"/>
      <c r="F94" s="343"/>
      <c r="G94" s="124"/>
      <c r="H94" s="574"/>
    </row>
    <row r="95" spans="2:8" s="34" customFormat="1" ht="15.75">
      <c r="B95" s="349" t="s">
        <v>569</v>
      </c>
      <c r="C95" s="358"/>
      <c r="D95" s="358"/>
      <c r="E95" s="358"/>
      <c r="F95" s="343"/>
      <c r="G95" s="124"/>
      <c r="H95" s="574"/>
    </row>
    <row r="96" spans="2:8" s="34" customFormat="1" ht="15.75" thickBot="1">
      <c r="B96" s="126"/>
      <c r="C96" s="127"/>
      <c r="D96" s="127"/>
      <c r="E96" s="128"/>
      <c r="F96" s="129"/>
      <c r="G96" s="128"/>
      <c r="H96" s="585"/>
    </row>
    <row r="97" s="34" customFormat="1" ht="15"/>
    <row r="98" spans="2:11" ht="15">
      <c r="B98" s="631" t="s">
        <v>758</v>
      </c>
      <c r="C98" s="631"/>
      <c r="D98" s="631"/>
      <c r="E98" s="631"/>
      <c r="F98" s="631"/>
      <c r="G98" s="631"/>
      <c r="H98" s="631"/>
      <c r="I98" s="631"/>
      <c r="J98" s="631"/>
      <c r="K98" s="131"/>
    </row>
    <row r="99" spans="2:10" ht="15" customHeight="1">
      <c r="B99" s="639" t="s">
        <v>759</v>
      </c>
      <c r="C99" s="640" t="s">
        <v>760</v>
      </c>
      <c r="D99" s="640"/>
      <c r="E99" s="228" t="s">
        <v>761</v>
      </c>
      <c r="F99" s="228" t="s">
        <v>762</v>
      </c>
      <c r="G99" s="640" t="s">
        <v>763</v>
      </c>
      <c r="H99" s="640"/>
      <c r="I99" s="640"/>
      <c r="J99" s="640"/>
    </row>
    <row r="100" spans="2:10" ht="26.25">
      <c r="B100" s="639"/>
      <c r="C100" s="228" t="s">
        <v>528</v>
      </c>
      <c r="D100" s="228" t="s">
        <v>523</v>
      </c>
      <c r="E100" s="228" t="s">
        <v>764</v>
      </c>
      <c r="F100" s="228" t="s">
        <v>765</v>
      </c>
      <c r="G100" s="228" t="s">
        <v>528</v>
      </c>
      <c r="H100" s="228" t="s">
        <v>523</v>
      </c>
      <c r="I100" s="228" t="s">
        <v>764</v>
      </c>
      <c r="J100" s="228" t="s">
        <v>765</v>
      </c>
    </row>
    <row r="101" spans="2:10" ht="15">
      <c r="B101" s="226" t="s">
        <v>825</v>
      </c>
      <c r="C101" s="230">
        <v>0.2018634461596338</v>
      </c>
      <c r="D101" s="230">
        <v>0.21724693969253717</v>
      </c>
      <c r="E101" s="230">
        <v>0.14575804514843993</v>
      </c>
      <c r="F101" s="230">
        <v>0.1367501808936309</v>
      </c>
      <c r="G101" s="437">
        <v>19700.600000000002</v>
      </c>
      <c r="H101" s="437">
        <v>20646.6</v>
      </c>
      <c r="I101" s="437">
        <v>16516.39437072426</v>
      </c>
      <c r="J101" s="437">
        <v>16042.58456052528</v>
      </c>
    </row>
    <row r="102" spans="2:10" ht="15">
      <c r="B102" s="229" t="s">
        <v>767</v>
      </c>
      <c r="C102" s="230">
        <v>0.06398859352552977</v>
      </c>
      <c r="D102" s="230">
        <v>0.07852314635853608</v>
      </c>
      <c r="E102" s="230">
        <v>-0.012215399966971185</v>
      </c>
      <c r="F102" s="230">
        <v>0.005888971078272576</v>
      </c>
      <c r="G102" s="437">
        <v>10639.885935255297</v>
      </c>
      <c r="H102" s="437">
        <v>10785.23146358536</v>
      </c>
      <c r="I102" s="437">
        <v>9877.846000330288</v>
      </c>
      <c r="J102" s="437">
        <v>10058.889710782725</v>
      </c>
    </row>
    <row r="103" spans="2:10" ht="15">
      <c r="B103" s="229" t="s">
        <v>768</v>
      </c>
      <c r="C103" s="230">
        <v>0.3313122560677906</v>
      </c>
      <c r="D103" s="230">
        <v>0.34825355241950207</v>
      </c>
      <c r="E103" s="230">
        <v>0.28966762992208217</v>
      </c>
      <c r="F103" s="230">
        <v>0.2779573212396713</v>
      </c>
      <c r="G103" s="437">
        <v>23596.076223784603</v>
      </c>
      <c r="H103" s="437">
        <v>24508.386453473875</v>
      </c>
      <c r="I103" s="437">
        <v>21450.30136341686</v>
      </c>
      <c r="J103" s="437">
        <v>20871.278393743094</v>
      </c>
    </row>
    <row r="104" spans="2:10" ht="15">
      <c r="B104" s="229" t="s">
        <v>769</v>
      </c>
      <c r="C104" s="235" t="s">
        <v>826</v>
      </c>
      <c r="D104" s="235" t="s">
        <v>826</v>
      </c>
      <c r="E104" s="235" t="s">
        <v>826</v>
      </c>
      <c r="F104" s="235" t="s">
        <v>826</v>
      </c>
      <c r="G104" s="235" t="s">
        <v>826</v>
      </c>
      <c r="H104" s="235" t="s">
        <v>826</v>
      </c>
      <c r="I104" s="235" t="s">
        <v>826</v>
      </c>
      <c r="J104" s="235" t="s">
        <v>826</v>
      </c>
    </row>
    <row r="105" spans="2:11" ht="15">
      <c r="B105" s="132"/>
      <c r="C105" s="143"/>
      <c r="D105" s="143"/>
      <c r="E105" s="143"/>
      <c r="F105" s="143"/>
      <c r="G105" s="143"/>
      <c r="H105" s="144"/>
      <c r="I105" s="144"/>
      <c r="J105" s="144"/>
      <c r="K105" s="144"/>
    </row>
    <row r="106" spans="2:7" ht="15">
      <c r="B106" s="131"/>
      <c r="C106" s="131"/>
      <c r="D106" s="131"/>
      <c r="E106" s="131"/>
      <c r="F106" s="131"/>
      <c r="G106" s="131"/>
    </row>
    <row r="107" spans="2:7" ht="15">
      <c r="B107" s="631" t="s">
        <v>827</v>
      </c>
      <c r="C107" s="631"/>
      <c r="D107" s="631"/>
      <c r="E107" s="631"/>
      <c r="F107" s="631"/>
      <c r="G107" s="132"/>
    </row>
    <row r="108" spans="2:7" ht="51.75">
      <c r="B108" s="232"/>
      <c r="C108" s="233" t="s">
        <v>828</v>
      </c>
      <c r="D108" s="233" t="s">
        <v>767</v>
      </c>
      <c r="E108" s="233" t="s">
        <v>768</v>
      </c>
      <c r="F108" s="233" t="s">
        <v>769</v>
      </c>
      <c r="G108" s="131"/>
    </row>
    <row r="109" spans="2:7" ht="15">
      <c r="B109" s="226" t="s">
        <v>772</v>
      </c>
      <c r="C109" s="234">
        <v>450000</v>
      </c>
      <c r="D109" s="234">
        <v>120000</v>
      </c>
      <c r="E109" s="234">
        <v>360000</v>
      </c>
      <c r="F109" s="235" t="s">
        <v>826</v>
      </c>
      <c r="G109" s="145"/>
    </row>
    <row r="110" spans="2:7" ht="15">
      <c r="B110" s="226" t="s">
        <v>773</v>
      </c>
      <c r="C110" s="234">
        <v>639814.743231038</v>
      </c>
      <c r="D110" s="234">
        <v>123270.311592698</v>
      </c>
      <c r="E110" s="234">
        <v>469457.435384822</v>
      </c>
      <c r="F110" s="235" t="s">
        <v>826</v>
      </c>
      <c r="G110" s="145"/>
    </row>
    <row r="111" spans="2:7" ht="15">
      <c r="B111" s="226" t="s">
        <v>774</v>
      </c>
      <c r="C111" s="235">
        <v>0.191146053409302</v>
      </c>
      <c r="D111" s="235">
        <v>0.0511658445578425</v>
      </c>
      <c r="E111" s="235">
        <v>0.180656540917701</v>
      </c>
      <c r="F111" s="235" t="s">
        <v>826</v>
      </c>
      <c r="G111" s="145"/>
    </row>
    <row r="112" spans="2:11" ht="15">
      <c r="B112" s="226" t="s">
        <v>775</v>
      </c>
      <c r="C112" s="235">
        <v>0.139181325118717</v>
      </c>
      <c r="D112" s="235">
        <v>-0.0292377325984826</v>
      </c>
      <c r="E112" s="235">
        <v>0.131711257260611</v>
      </c>
      <c r="F112" s="235" t="s">
        <v>826</v>
      </c>
      <c r="G112" s="145"/>
      <c r="H112" s="131"/>
      <c r="I112" s="131"/>
      <c r="J112" s="131"/>
      <c r="K112" s="131"/>
    </row>
    <row r="113" spans="2:11" ht="15">
      <c r="B113" s="226" t="s">
        <v>776</v>
      </c>
      <c r="C113" s="235">
        <v>0.1373</v>
      </c>
      <c r="D113" s="235">
        <v>0.0055</v>
      </c>
      <c r="E113" s="235">
        <v>0.1342</v>
      </c>
      <c r="F113" s="235" t="s">
        <v>826</v>
      </c>
      <c r="G113" s="145"/>
      <c r="H113" s="131"/>
      <c r="I113" s="131"/>
      <c r="J113" s="131"/>
      <c r="K113" s="131"/>
    </row>
    <row r="114" spans="2:11" ht="15">
      <c r="B114" s="140"/>
      <c r="C114" s="140"/>
      <c r="D114" s="140"/>
      <c r="E114" s="140"/>
      <c r="F114" s="140"/>
      <c r="G114" s="131"/>
      <c r="H114" s="131"/>
      <c r="I114" s="131"/>
      <c r="J114" s="131"/>
      <c r="K114" s="131"/>
    </row>
    <row r="115" spans="2:11" ht="15">
      <c r="B115" s="631" t="s">
        <v>829</v>
      </c>
      <c r="C115" s="631"/>
      <c r="D115" s="631"/>
      <c r="E115" s="631"/>
      <c r="F115" s="631"/>
      <c r="G115" s="132"/>
      <c r="H115" s="131"/>
      <c r="I115" s="131"/>
      <c r="J115" s="131"/>
      <c r="K115" s="131"/>
    </row>
    <row r="116" spans="2:11" ht="51.75">
      <c r="B116" s="232"/>
      <c r="C116" s="233" t="s">
        <v>828</v>
      </c>
      <c r="D116" s="233" t="s">
        <v>767</v>
      </c>
      <c r="E116" s="233" t="s">
        <v>768</v>
      </c>
      <c r="F116" s="233" t="s">
        <v>769</v>
      </c>
      <c r="G116" s="131"/>
      <c r="H116" s="131"/>
      <c r="I116" s="131"/>
      <c r="J116" s="131"/>
      <c r="K116" s="131"/>
    </row>
    <row r="117" spans="2:11" ht="15">
      <c r="B117" s="226" t="s">
        <v>772</v>
      </c>
      <c r="C117" s="234">
        <v>450000</v>
      </c>
      <c r="D117" s="234">
        <v>120000</v>
      </c>
      <c r="E117" s="234">
        <v>360000</v>
      </c>
      <c r="F117" s="235" t="s">
        <v>826</v>
      </c>
      <c r="G117" s="145"/>
      <c r="H117" s="131"/>
      <c r="I117" s="131"/>
      <c r="J117" s="131"/>
      <c r="K117" s="131"/>
    </row>
    <row r="118" spans="2:11" ht="15">
      <c r="B118" s="226" t="s">
        <v>773</v>
      </c>
      <c r="C118" s="234">
        <v>658298.704849052</v>
      </c>
      <c r="D118" s="234">
        <v>124176.52812975</v>
      </c>
      <c r="E118" s="234">
        <v>480343.068219812</v>
      </c>
      <c r="F118" s="235" t="s">
        <v>826</v>
      </c>
      <c r="G118" s="145"/>
      <c r="H118" s="131"/>
      <c r="I118" s="131"/>
      <c r="J118" s="131"/>
      <c r="K118" s="131"/>
    </row>
    <row r="119" spans="2:11" ht="15">
      <c r="B119" s="226" t="s">
        <v>774</v>
      </c>
      <c r="C119" s="235">
        <v>0.207251487868635</v>
      </c>
      <c r="D119" s="235">
        <v>0.0654815715860785</v>
      </c>
      <c r="E119" s="235">
        <v>0.197018767797708</v>
      </c>
      <c r="F119" s="235" t="s">
        <v>826</v>
      </c>
      <c r="G119" s="145"/>
      <c r="H119" s="131"/>
      <c r="I119" s="131"/>
      <c r="J119" s="131"/>
      <c r="K119" s="131"/>
    </row>
    <row r="120" spans="2:11" ht="15">
      <c r="B120" s="226" t="s">
        <v>775</v>
      </c>
      <c r="C120" s="235">
        <v>0.139181325118717</v>
      </c>
      <c r="D120" s="235">
        <v>-0.0292377325984826</v>
      </c>
      <c r="E120" s="235">
        <v>0.131711257260611</v>
      </c>
      <c r="F120" s="235" t="s">
        <v>826</v>
      </c>
      <c r="G120" s="145"/>
      <c r="H120" s="131"/>
      <c r="I120" s="131"/>
      <c r="J120" s="131"/>
      <c r="K120" s="131"/>
    </row>
    <row r="121" spans="2:11" ht="15">
      <c r="B121" s="226" t="s">
        <v>776</v>
      </c>
      <c r="C121" s="235">
        <v>0.1373</v>
      </c>
      <c r="D121" s="235">
        <v>0.0055</v>
      </c>
      <c r="E121" s="235">
        <v>0.1342</v>
      </c>
      <c r="F121" s="235" t="s">
        <v>826</v>
      </c>
      <c r="G121" s="145"/>
      <c r="H121" s="131"/>
      <c r="I121" s="131"/>
      <c r="J121" s="131"/>
      <c r="K121" s="131"/>
    </row>
    <row r="122" spans="2:11" ht="15">
      <c r="B122" s="141"/>
      <c r="C122" s="146"/>
      <c r="D122" s="146"/>
      <c r="E122" s="146"/>
      <c r="F122" s="146"/>
      <c r="G122" s="145"/>
      <c r="H122" s="131"/>
      <c r="I122" s="131"/>
      <c r="J122" s="131"/>
      <c r="K122" s="131"/>
    </row>
    <row r="123" spans="2:11" ht="15">
      <c r="B123" s="232" t="s">
        <v>778</v>
      </c>
      <c r="C123" s="232"/>
      <c r="D123" s="146"/>
      <c r="E123" s="146"/>
      <c r="F123" s="146"/>
      <c r="G123" s="145"/>
      <c r="H123" s="131"/>
      <c r="I123" s="131"/>
      <c r="J123" s="131"/>
      <c r="K123" s="131"/>
    </row>
    <row r="124" spans="2:11" ht="15">
      <c r="B124" s="227" t="s">
        <v>779</v>
      </c>
      <c r="C124" s="438">
        <v>0.1288404462150015</v>
      </c>
      <c r="D124" s="146"/>
      <c r="E124" s="146"/>
      <c r="F124" s="146"/>
      <c r="G124" s="145"/>
      <c r="H124" s="131"/>
      <c r="I124" s="131"/>
      <c r="J124" s="131"/>
      <c r="K124" s="131"/>
    </row>
    <row r="125" spans="2:11" ht="15">
      <c r="B125" s="227" t="s">
        <v>780</v>
      </c>
      <c r="C125" s="438">
        <v>0.16828875254343556</v>
      </c>
      <c r="D125" s="146"/>
      <c r="E125" s="146"/>
      <c r="F125" s="146"/>
      <c r="G125" s="145"/>
      <c r="H125" s="131"/>
      <c r="I125" s="131"/>
      <c r="J125" s="131"/>
      <c r="K125" s="131"/>
    </row>
    <row r="126" spans="2:11" ht="15">
      <c r="B126" s="227" t="s">
        <v>781</v>
      </c>
      <c r="C126" s="440">
        <v>1.7039186377309905</v>
      </c>
      <c r="D126" s="146"/>
      <c r="E126" s="146"/>
      <c r="F126" s="146"/>
      <c r="G126" s="145"/>
      <c r="H126" s="131"/>
      <c r="I126" s="131"/>
      <c r="J126" s="131"/>
      <c r="K126" s="131"/>
    </row>
    <row r="127" spans="2:11" ht="15">
      <c r="B127" s="227" t="s">
        <v>782</v>
      </c>
      <c r="C127" s="440">
        <v>0.6194435833375976</v>
      </c>
      <c r="D127" s="146"/>
      <c r="E127" s="146"/>
      <c r="F127" s="146"/>
      <c r="G127" s="145"/>
      <c r="H127" s="131"/>
      <c r="I127" s="131"/>
      <c r="J127" s="131"/>
      <c r="K127" s="131"/>
    </row>
    <row r="128" spans="2:11" ht="15">
      <c r="B128" s="227" t="s">
        <v>783</v>
      </c>
      <c r="C128" s="440">
        <v>0.3544045713032629</v>
      </c>
      <c r="D128" s="146"/>
      <c r="E128" s="146"/>
      <c r="F128" s="146"/>
      <c r="G128" s="145"/>
      <c r="H128" s="131"/>
      <c r="I128" s="131"/>
      <c r="J128" s="131"/>
      <c r="K128" s="131"/>
    </row>
    <row r="129" spans="2:11" ht="15">
      <c r="B129" s="227" t="s">
        <v>784</v>
      </c>
      <c r="C129" s="586">
        <v>-0.032912321157551355</v>
      </c>
      <c r="D129" s="146"/>
      <c r="E129" s="146"/>
      <c r="F129" s="146"/>
      <c r="G129" s="145"/>
      <c r="H129" s="131"/>
      <c r="I129" s="131"/>
      <c r="J129" s="131"/>
      <c r="K129" s="131"/>
    </row>
    <row r="130" spans="2:11" ht="15">
      <c r="B130" s="442" t="s">
        <v>785</v>
      </c>
      <c r="C130" s="443">
        <v>0.2729740492613766</v>
      </c>
      <c r="D130" s="146"/>
      <c r="E130" s="146"/>
      <c r="F130" s="146"/>
      <c r="G130" s="145"/>
      <c r="H130" s="131"/>
      <c r="I130" s="131"/>
      <c r="J130" s="131"/>
      <c r="K130" s="131"/>
    </row>
    <row r="131" spans="2:11" ht="15">
      <c r="B131" s="226" t="s">
        <v>786</v>
      </c>
      <c r="C131" s="445">
        <v>0.0779</v>
      </c>
      <c r="D131" s="140"/>
      <c r="E131" s="140"/>
      <c r="F131" s="140"/>
      <c r="G131" s="131"/>
      <c r="H131" s="131"/>
      <c r="I131" s="131"/>
      <c r="J131" s="131"/>
      <c r="K131" s="131"/>
    </row>
    <row r="132" spans="2:11" ht="15">
      <c r="B132" s="141"/>
      <c r="C132" s="147"/>
      <c r="D132" s="140"/>
      <c r="E132" s="140"/>
      <c r="F132" s="140"/>
      <c r="G132" s="131"/>
      <c r="H132" s="131"/>
      <c r="I132" s="131"/>
      <c r="J132" s="131"/>
      <c r="K132" s="131"/>
    </row>
    <row r="133" spans="2:11" ht="15">
      <c r="B133" s="228" t="s">
        <v>787</v>
      </c>
      <c r="C133" s="232"/>
      <c r="D133" s="140"/>
      <c r="E133" s="140"/>
      <c r="F133" s="140"/>
      <c r="G133" s="131"/>
      <c r="H133" s="131"/>
      <c r="I133" s="131"/>
      <c r="J133" s="131"/>
      <c r="K133" s="131"/>
    </row>
    <row r="134" spans="2:11" ht="15">
      <c r="B134" s="227" t="s">
        <v>788</v>
      </c>
      <c r="C134" s="238">
        <v>0.256455775096118</v>
      </c>
      <c r="D134" s="140"/>
      <c r="E134" s="140"/>
      <c r="F134" s="140"/>
      <c r="G134" s="131"/>
      <c r="H134" s="131"/>
      <c r="I134" s="131"/>
      <c r="J134" s="131"/>
      <c r="K134" s="131"/>
    </row>
    <row r="135" spans="2:11" ht="15">
      <c r="B135" s="140"/>
      <c r="C135" s="140"/>
      <c r="D135" s="140"/>
      <c r="E135" s="140"/>
      <c r="F135" s="140"/>
      <c r="G135" s="131"/>
      <c r="H135" s="131"/>
      <c r="I135" s="131"/>
      <c r="J135" s="131"/>
      <c r="K135" s="131"/>
    </row>
    <row r="136" spans="2:11" ht="15">
      <c r="B136" s="228" t="s">
        <v>789</v>
      </c>
      <c r="C136" s="140"/>
      <c r="D136" s="140"/>
      <c r="E136" s="140"/>
      <c r="F136" s="140"/>
      <c r="G136" s="131"/>
      <c r="H136" s="131"/>
      <c r="I136" s="131"/>
      <c r="J136" s="131"/>
      <c r="K136" s="131"/>
    </row>
    <row r="137" spans="2:11" ht="15">
      <c r="B137" s="226" t="s">
        <v>830</v>
      </c>
      <c r="C137" s="141"/>
      <c r="D137" s="140"/>
      <c r="E137" s="140"/>
      <c r="F137" s="140"/>
      <c r="G137" s="131"/>
      <c r="H137" s="131"/>
      <c r="I137" s="131"/>
      <c r="J137" s="131"/>
      <c r="K137" s="131"/>
    </row>
    <row r="138" spans="2:11" ht="15">
      <c r="B138" s="226" t="s">
        <v>831</v>
      </c>
      <c r="C138" s="141"/>
      <c r="D138" s="140"/>
      <c r="E138" s="140"/>
      <c r="F138" s="140"/>
      <c r="G138" s="131"/>
      <c r="H138" s="131"/>
      <c r="I138" s="131"/>
      <c r="J138" s="131"/>
      <c r="K138" s="131"/>
    </row>
    <row r="139" spans="2:11" ht="15.75" thickBot="1">
      <c r="B139" s="131"/>
      <c r="C139" s="131"/>
      <c r="D139" s="131"/>
      <c r="E139" s="131"/>
      <c r="F139" s="131"/>
      <c r="G139" s="131"/>
      <c r="H139" s="131"/>
      <c r="I139" s="131"/>
      <c r="J139" s="131"/>
      <c r="K139" s="131"/>
    </row>
    <row r="140" spans="2:6" s="148" customFormat="1" ht="14.25">
      <c r="B140" s="149"/>
      <c r="C140" s="150"/>
      <c r="D140" s="150"/>
      <c r="E140" s="151" t="s">
        <v>832</v>
      </c>
      <c r="F140" s="152"/>
    </row>
    <row r="141" spans="2:6" s="148" customFormat="1" ht="14.25">
      <c r="B141" s="153" t="s">
        <v>794</v>
      </c>
      <c r="C141" s="154"/>
      <c r="D141" s="154"/>
      <c r="E141" s="155"/>
      <c r="F141" s="156"/>
    </row>
    <row r="142" spans="2:6" s="148" customFormat="1" ht="14.25">
      <c r="B142" s="157" t="s">
        <v>795</v>
      </c>
      <c r="C142" s="154"/>
      <c r="D142" s="154"/>
      <c r="E142" s="155"/>
      <c r="F142" s="156"/>
    </row>
    <row r="143" spans="2:6" s="148" customFormat="1" ht="14.25">
      <c r="B143" s="158" t="s">
        <v>833</v>
      </c>
      <c r="C143" s="154"/>
      <c r="D143" s="154"/>
      <c r="E143" s="155"/>
      <c r="F143" s="156"/>
    </row>
    <row r="144" spans="2:6" s="148" customFormat="1" ht="14.25">
      <c r="B144" s="158" t="s">
        <v>834</v>
      </c>
      <c r="C144" s="154"/>
      <c r="D144" s="154"/>
      <c r="E144" s="155"/>
      <c r="F144" s="156"/>
    </row>
    <row r="145" spans="2:6" s="148" customFormat="1" ht="14.25">
      <c r="B145" s="158"/>
      <c r="C145" s="154"/>
      <c r="D145" s="154"/>
      <c r="E145" s="155"/>
      <c r="F145" s="156"/>
    </row>
    <row r="146" spans="2:6" s="148" customFormat="1" ht="14.25">
      <c r="B146" s="159"/>
      <c r="C146" s="154"/>
      <c r="D146" s="154"/>
      <c r="E146" s="155"/>
      <c r="F146" s="156"/>
    </row>
    <row r="147" spans="2:6" s="148" customFormat="1" ht="15" thickBot="1">
      <c r="B147" s="160" t="s">
        <v>797</v>
      </c>
      <c r="C147" s="161"/>
      <c r="D147" s="161"/>
      <c r="E147" s="162"/>
      <c r="F147" s="163"/>
    </row>
    <row r="148" spans="2:6" s="148" customFormat="1" ht="15" thickBot="1">
      <c r="B148" s="164"/>
      <c r="C148" s="164"/>
      <c r="D148" s="164"/>
      <c r="E148" s="164"/>
      <c r="F148" s="164"/>
    </row>
    <row r="149" spans="2:6" s="148" customFormat="1" ht="14.25">
      <c r="B149" s="165" t="s">
        <v>835</v>
      </c>
      <c r="C149" s="164"/>
      <c r="D149" s="164"/>
      <c r="E149" s="164"/>
      <c r="F149" s="164"/>
    </row>
    <row r="150" spans="2:6" s="148" customFormat="1" ht="15">
      <c r="B150" s="166" t="s">
        <v>836</v>
      </c>
      <c r="C150" s="164"/>
      <c r="D150" s="164"/>
      <c r="E150" s="164"/>
      <c r="F150" s="164"/>
    </row>
    <row r="151" spans="2:6" s="148" customFormat="1" ht="14.25">
      <c r="B151" s="167"/>
      <c r="C151" s="164"/>
      <c r="D151" s="164"/>
      <c r="E151" s="164"/>
      <c r="F151" s="164"/>
    </row>
    <row r="152" spans="2:6" s="148" customFormat="1" ht="14.25">
      <c r="B152" s="167"/>
      <c r="C152" s="164"/>
      <c r="D152" s="164"/>
      <c r="E152" s="164"/>
      <c r="F152" s="164"/>
    </row>
    <row r="153" spans="2:6" s="148" customFormat="1" ht="14.25">
      <c r="B153" s="167"/>
      <c r="C153" s="164"/>
      <c r="D153" s="164"/>
      <c r="E153" s="164"/>
      <c r="F153" s="164"/>
    </row>
    <row r="154" spans="2:6" s="148" customFormat="1" ht="14.25">
      <c r="B154" s="167"/>
      <c r="C154" s="164"/>
      <c r="D154" s="164"/>
      <c r="E154" s="164"/>
      <c r="F154" s="164"/>
    </row>
    <row r="155" spans="2:6" s="148" customFormat="1" ht="14.25">
      <c r="B155" s="167"/>
      <c r="C155" s="164"/>
      <c r="D155" s="164"/>
      <c r="E155" s="164"/>
      <c r="F155" s="164"/>
    </row>
    <row r="156" spans="2:6" s="148" customFormat="1" ht="14.25">
      <c r="B156" s="167"/>
      <c r="C156" s="164"/>
      <c r="D156" s="164"/>
      <c r="E156" s="164"/>
      <c r="F156" s="164"/>
    </row>
    <row r="157" spans="2:6" s="148" customFormat="1" ht="14.25">
      <c r="B157" s="167"/>
      <c r="C157" s="164"/>
      <c r="D157" s="164"/>
      <c r="E157" s="164"/>
      <c r="F157" s="164"/>
    </row>
    <row r="158" spans="2:6" s="148" customFormat="1" ht="14.25">
      <c r="B158" s="167"/>
      <c r="C158" s="164"/>
      <c r="D158" s="164"/>
      <c r="E158" s="164"/>
      <c r="F158" s="164"/>
    </row>
    <row r="159" spans="2:6" s="148" customFormat="1" ht="15" thickBot="1">
      <c r="B159" s="168"/>
      <c r="C159" s="164"/>
      <c r="D159" s="164"/>
      <c r="E159" s="164"/>
      <c r="F159" s="164"/>
    </row>
  </sheetData>
  <mergeCells count="10">
    <mergeCell ref="B62:D62"/>
    <mergeCell ref="B66:B67"/>
    <mergeCell ref="C66:C67"/>
    <mergeCell ref="B1:F1"/>
    <mergeCell ref="B98:J98"/>
    <mergeCell ref="B99:B100"/>
    <mergeCell ref="C99:D99"/>
    <mergeCell ref="G99:J99"/>
    <mergeCell ref="B107:F107"/>
    <mergeCell ref="B115:F115"/>
  </mergeCells>
  <printOptions/>
  <pageMargins left="0" right="0" top="0" bottom="0" header="0" footer="0"/>
  <pageSetup horizontalDpi="600" verticalDpi="600" orientation="landscape" r:id="rId2"/>
  <headerFooter>
    <oddFooter>&amp;C&amp;1#&amp;"Calibri"&amp;10&amp;K000000 For internal use only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2A874-99B0-483B-94F4-B59B606E3F76}">
  <sheetPr>
    <outlinePr summaryBelow="0"/>
  </sheetPr>
  <dimension ref="A1:J306"/>
  <sheetViews>
    <sheetView workbookViewId="0" topLeftCell="A1">
      <selection activeCell="E136" sqref="E136"/>
    </sheetView>
  </sheetViews>
  <sheetFormatPr defaultColWidth="9.140625" defaultRowHeight="15"/>
  <cols>
    <col min="1" max="1" width="3.28125" style="120" customWidth="1"/>
    <col min="2" max="2" width="52.00390625" style="34" customWidth="1"/>
    <col min="3" max="3" width="16.7109375" style="34" customWidth="1"/>
    <col min="4" max="4" width="20.28125" style="34" customWidth="1"/>
    <col min="5" max="5" width="16.7109375" style="34" customWidth="1"/>
    <col min="6" max="6" width="17.57421875" style="34" customWidth="1"/>
    <col min="7" max="7" width="14.00390625" style="34" customWidth="1"/>
    <col min="8" max="8" width="12.00390625" style="34" customWidth="1"/>
    <col min="9" max="9" width="9.57421875" style="34" customWidth="1"/>
    <col min="10" max="10" width="10.8515625" style="34" customWidth="1"/>
    <col min="11" max="256" width="9.140625" style="34" customWidth="1"/>
    <col min="257" max="257" width="3.28125" style="34" customWidth="1"/>
    <col min="258" max="258" width="52.00390625" style="34" customWidth="1"/>
    <col min="259" max="259" width="16.7109375" style="34" customWidth="1"/>
    <col min="260" max="260" width="20.28125" style="34" customWidth="1"/>
    <col min="261" max="261" width="16.7109375" style="34" customWidth="1"/>
    <col min="262" max="262" width="17.57421875" style="34" customWidth="1"/>
    <col min="263" max="263" width="14.00390625" style="34" customWidth="1"/>
    <col min="264" max="264" width="12.00390625" style="34" customWidth="1"/>
    <col min="265" max="265" width="9.57421875" style="34" customWidth="1"/>
    <col min="266" max="266" width="10.8515625" style="34" customWidth="1"/>
    <col min="267" max="512" width="9.140625" style="34" customWidth="1"/>
    <col min="513" max="513" width="3.28125" style="34" customWidth="1"/>
    <col min="514" max="514" width="52.00390625" style="34" customWidth="1"/>
    <col min="515" max="515" width="16.7109375" style="34" customWidth="1"/>
    <col min="516" max="516" width="20.28125" style="34" customWidth="1"/>
    <col min="517" max="517" width="16.7109375" style="34" customWidth="1"/>
    <col min="518" max="518" width="17.57421875" style="34" customWidth="1"/>
    <col min="519" max="519" width="14.00390625" style="34" customWidth="1"/>
    <col min="520" max="520" width="12.00390625" style="34" customWidth="1"/>
    <col min="521" max="521" width="9.57421875" style="34" customWidth="1"/>
    <col min="522" max="522" width="10.8515625" style="34" customWidth="1"/>
    <col min="523" max="768" width="9.140625" style="34" customWidth="1"/>
    <col min="769" max="769" width="3.28125" style="34" customWidth="1"/>
    <col min="770" max="770" width="52.00390625" style="34" customWidth="1"/>
    <col min="771" max="771" width="16.7109375" style="34" customWidth="1"/>
    <col min="772" max="772" width="20.28125" style="34" customWidth="1"/>
    <col min="773" max="773" width="16.7109375" style="34" customWidth="1"/>
    <col min="774" max="774" width="17.57421875" style="34" customWidth="1"/>
    <col min="775" max="775" width="14.00390625" style="34" customWidth="1"/>
    <col min="776" max="776" width="12.00390625" style="34" customWidth="1"/>
    <col min="777" max="777" width="9.57421875" style="34" customWidth="1"/>
    <col min="778" max="778" width="10.8515625" style="34" customWidth="1"/>
    <col min="779" max="1024" width="9.140625" style="34" customWidth="1"/>
    <col min="1025" max="1025" width="3.28125" style="34" customWidth="1"/>
    <col min="1026" max="1026" width="52.00390625" style="34" customWidth="1"/>
    <col min="1027" max="1027" width="16.7109375" style="34" customWidth="1"/>
    <col min="1028" max="1028" width="20.28125" style="34" customWidth="1"/>
    <col min="1029" max="1029" width="16.7109375" style="34" customWidth="1"/>
    <col min="1030" max="1030" width="17.57421875" style="34" customWidth="1"/>
    <col min="1031" max="1031" width="14.00390625" style="34" customWidth="1"/>
    <col min="1032" max="1032" width="12.00390625" style="34" customWidth="1"/>
    <col min="1033" max="1033" width="9.57421875" style="34" customWidth="1"/>
    <col min="1034" max="1034" width="10.8515625" style="34" customWidth="1"/>
    <col min="1035" max="1280" width="9.140625" style="34" customWidth="1"/>
    <col min="1281" max="1281" width="3.28125" style="34" customWidth="1"/>
    <col min="1282" max="1282" width="52.00390625" style="34" customWidth="1"/>
    <col min="1283" max="1283" width="16.7109375" style="34" customWidth="1"/>
    <col min="1284" max="1284" width="20.28125" style="34" customWidth="1"/>
    <col min="1285" max="1285" width="16.7109375" style="34" customWidth="1"/>
    <col min="1286" max="1286" width="17.57421875" style="34" customWidth="1"/>
    <col min="1287" max="1287" width="14.00390625" style="34" customWidth="1"/>
    <col min="1288" max="1288" width="12.00390625" style="34" customWidth="1"/>
    <col min="1289" max="1289" width="9.57421875" style="34" customWidth="1"/>
    <col min="1290" max="1290" width="10.8515625" style="34" customWidth="1"/>
    <col min="1291" max="1536" width="9.140625" style="34" customWidth="1"/>
    <col min="1537" max="1537" width="3.28125" style="34" customWidth="1"/>
    <col min="1538" max="1538" width="52.00390625" style="34" customWidth="1"/>
    <col min="1539" max="1539" width="16.7109375" style="34" customWidth="1"/>
    <col min="1540" max="1540" width="20.28125" style="34" customWidth="1"/>
    <col min="1541" max="1541" width="16.7109375" style="34" customWidth="1"/>
    <col min="1542" max="1542" width="17.57421875" style="34" customWidth="1"/>
    <col min="1543" max="1543" width="14.00390625" style="34" customWidth="1"/>
    <col min="1544" max="1544" width="12.00390625" style="34" customWidth="1"/>
    <col min="1545" max="1545" width="9.57421875" style="34" customWidth="1"/>
    <col min="1546" max="1546" width="10.8515625" style="34" customWidth="1"/>
    <col min="1547" max="1792" width="9.140625" style="34" customWidth="1"/>
    <col min="1793" max="1793" width="3.28125" style="34" customWidth="1"/>
    <col min="1794" max="1794" width="52.00390625" style="34" customWidth="1"/>
    <col min="1795" max="1795" width="16.7109375" style="34" customWidth="1"/>
    <col min="1796" max="1796" width="20.28125" style="34" customWidth="1"/>
    <col min="1797" max="1797" width="16.7109375" style="34" customWidth="1"/>
    <col min="1798" max="1798" width="17.57421875" style="34" customWidth="1"/>
    <col min="1799" max="1799" width="14.00390625" style="34" customWidth="1"/>
    <col min="1800" max="1800" width="12.00390625" style="34" customWidth="1"/>
    <col min="1801" max="1801" width="9.57421875" style="34" customWidth="1"/>
    <col min="1802" max="1802" width="10.8515625" style="34" customWidth="1"/>
    <col min="1803" max="2048" width="9.140625" style="34" customWidth="1"/>
    <col min="2049" max="2049" width="3.28125" style="34" customWidth="1"/>
    <col min="2050" max="2050" width="52.00390625" style="34" customWidth="1"/>
    <col min="2051" max="2051" width="16.7109375" style="34" customWidth="1"/>
    <col min="2052" max="2052" width="20.28125" style="34" customWidth="1"/>
    <col min="2053" max="2053" width="16.7109375" style="34" customWidth="1"/>
    <col min="2054" max="2054" width="17.57421875" style="34" customWidth="1"/>
    <col min="2055" max="2055" width="14.00390625" style="34" customWidth="1"/>
    <col min="2056" max="2056" width="12.00390625" style="34" customWidth="1"/>
    <col min="2057" max="2057" width="9.57421875" style="34" customWidth="1"/>
    <col min="2058" max="2058" width="10.8515625" style="34" customWidth="1"/>
    <col min="2059" max="2304" width="9.140625" style="34" customWidth="1"/>
    <col min="2305" max="2305" width="3.28125" style="34" customWidth="1"/>
    <col min="2306" max="2306" width="52.00390625" style="34" customWidth="1"/>
    <col min="2307" max="2307" width="16.7109375" style="34" customWidth="1"/>
    <col min="2308" max="2308" width="20.28125" style="34" customWidth="1"/>
    <col min="2309" max="2309" width="16.7109375" style="34" customWidth="1"/>
    <col min="2310" max="2310" width="17.57421875" style="34" customWidth="1"/>
    <col min="2311" max="2311" width="14.00390625" style="34" customWidth="1"/>
    <col min="2312" max="2312" width="12.00390625" style="34" customWidth="1"/>
    <col min="2313" max="2313" width="9.57421875" style="34" customWidth="1"/>
    <col min="2314" max="2314" width="10.8515625" style="34" customWidth="1"/>
    <col min="2315" max="2560" width="9.140625" style="34" customWidth="1"/>
    <col min="2561" max="2561" width="3.28125" style="34" customWidth="1"/>
    <col min="2562" max="2562" width="52.00390625" style="34" customWidth="1"/>
    <col min="2563" max="2563" width="16.7109375" style="34" customWidth="1"/>
    <col min="2564" max="2564" width="20.28125" style="34" customWidth="1"/>
    <col min="2565" max="2565" width="16.7109375" style="34" customWidth="1"/>
    <col min="2566" max="2566" width="17.57421875" style="34" customWidth="1"/>
    <col min="2567" max="2567" width="14.00390625" style="34" customWidth="1"/>
    <col min="2568" max="2568" width="12.00390625" style="34" customWidth="1"/>
    <col min="2569" max="2569" width="9.57421875" style="34" customWidth="1"/>
    <col min="2570" max="2570" width="10.8515625" style="34" customWidth="1"/>
    <col min="2571" max="2816" width="9.140625" style="34" customWidth="1"/>
    <col min="2817" max="2817" width="3.28125" style="34" customWidth="1"/>
    <col min="2818" max="2818" width="52.00390625" style="34" customWidth="1"/>
    <col min="2819" max="2819" width="16.7109375" style="34" customWidth="1"/>
    <col min="2820" max="2820" width="20.28125" style="34" customWidth="1"/>
    <col min="2821" max="2821" width="16.7109375" style="34" customWidth="1"/>
    <col min="2822" max="2822" width="17.57421875" style="34" customWidth="1"/>
    <col min="2823" max="2823" width="14.00390625" style="34" customWidth="1"/>
    <col min="2824" max="2824" width="12.00390625" style="34" customWidth="1"/>
    <col min="2825" max="2825" width="9.57421875" style="34" customWidth="1"/>
    <col min="2826" max="2826" width="10.8515625" style="34" customWidth="1"/>
    <col min="2827" max="3072" width="9.140625" style="34" customWidth="1"/>
    <col min="3073" max="3073" width="3.28125" style="34" customWidth="1"/>
    <col min="3074" max="3074" width="52.00390625" style="34" customWidth="1"/>
    <col min="3075" max="3075" width="16.7109375" style="34" customWidth="1"/>
    <col min="3076" max="3076" width="20.28125" style="34" customWidth="1"/>
    <col min="3077" max="3077" width="16.7109375" style="34" customWidth="1"/>
    <col min="3078" max="3078" width="17.57421875" style="34" customWidth="1"/>
    <col min="3079" max="3079" width="14.00390625" style="34" customWidth="1"/>
    <col min="3080" max="3080" width="12.00390625" style="34" customWidth="1"/>
    <col min="3081" max="3081" width="9.57421875" style="34" customWidth="1"/>
    <col min="3082" max="3082" width="10.8515625" style="34" customWidth="1"/>
    <col min="3083" max="3328" width="9.140625" style="34" customWidth="1"/>
    <col min="3329" max="3329" width="3.28125" style="34" customWidth="1"/>
    <col min="3330" max="3330" width="52.00390625" style="34" customWidth="1"/>
    <col min="3331" max="3331" width="16.7109375" style="34" customWidth="1"/>
    <col min="3332" max="3332" width="20.28125" style="34" customWidth="1"/>
    <col min="3333" max="3333" width="16.7109375" style="34" customWidth="1"/>
    <col min="3334" max="3334" width="17.57421875" style="34" customWidth="1"/>
    <col min="3335" max="3335" width="14.00390625" style="34" customWidth="1"/>
    <col min="3336" max="3336" width="12.00390625" style="34" customWidth="1"/>
    <col min="3337" max="3337" width="9.57421875" style="34" customWidth="1"/>
    <col min="3338" max="3338" width="10.8515625" style="34" customWidth="1"/>
    <col min="3339" max="3584" width="9.140625" style="34" customWidth="1"/>
    <col min="3585" max="3585" width="3.28125" style="34" customWidth="1"/>
    <col min="3586" max="3586" width="52.00390625" style="34" customWidth="1"/>
    <col min="3587" max="3587" width="16.7109375" style="34" customWidth="1"/>
    <col min="3588" max="3588" width="20.28125" style="34" customWidth="1"/>
    <col min="3589" max="3589" width="16.7109375" style="34" customWidth="1"/>
    <col min="3590" max="3590" width="17.57421875" style="34" customWidth="1"/>
    <col min="3591" max="3591" width="14.00390625" style="34" customWidth="1"/>
    <col min="3592" max="3592" width="12.00390625" style="34" customWidth="1"/>
    <col min="3593" max="3593" width="9.57421875" style="34" customWidth="1"/>
    <col min="3594" max="3594" width="10.8515625" style="34" customWidth="1"/>
    <col min="3595" max="3840" width="9.140625" style="34" customWidth="1"/>
    <col min="3841" max="3841" width="3.28125" style="34" customWidth="1"/>
    <col min="3842" max="3842" width="52.00390625" style="34" customWidth="1"/>
    <col min="3843" max="3843" width="16.7109375" style="34" customWidth="1"/>
    <col min="3844" max="3844" width="20.28125" style="34" customWidth="1"/>
    <col min="3845" max="3845" width="16.7109375" style="34" customWidth="1"/>
    <col min="3846" max="3846" width="17.57421875" style="34" customWidth="1"/>
    <col min="3847" max="3847" width="14.00390625" style="34" customWidth="1"/>
    <col min="3848" max="3848" width="12.00390625" style="34" customWidth="1"/>
    <col min="3849" max="3849" width="9.57421875" style="34" customWidth="1"/>
    <col min="3850" max="3850" width="10.8515625" style="34" customWidth="1"/>
    <col min="3851" max="4096" width="9.140625" style="34" customWidth="1"/>
    <col min="4097" max="4097" width="3.28125" style="34" customWidth="1"/>
    <col min="4098" max="4098" width="52.00390625" style="34" customWidth="1"/>
    <col min="4099" max="4099" width="16.7109375" style="34" customWidth="1"/>
    <col min="4100" max="4100" width="20.28125" style="34" customWidth="1"/>
    <col min="4101" max="4101" width="16.7109375" style="34" customWidth="1"/>
    <col min="4102" max="4102" width="17.57421875" style="34" customWidth="1"/>
    <col min="4103" max="4103" width="14.00390625" style="34" customWidth="1"/>
    <col min="4104" max="4104" width="12.00390625" style="34" customWidth="1"/>
    <col min="4105" max="4105" width="9.57421875" style="34" customWidth="1"/>
    <col min="4106" max="4106" width="10.8515625" style="34" customWidth="1"/>
    <col min="4107" max="4352" width="9.140625" style="34" customWidth="1"/>
    <col min="4353" max="4353" width="3.28125" style="34" customWidth="1"/>
    <col min="4354" max="4354" width="52.00390625" style="34" customWidth="1"/>
    <col min="4355" max="4355" width="16.7109375" style="34" customWidth="1"/>
    <col min="4356" max="4356" width="20.28125" style="34" customWidth="1"/>
    <col min="4357" max="4357" width="16.7109375" style="34" customWidth="1"/>
    <col min="4358" max="4358" width="17.57421875" style="34" customWidth="1"/>
    <col min="4359" max="4359" width="14.00390625" style="34" customWidth="1"/>
    <col min="4360" max="4360" width="12.00390625" style="34" customWidth="1"/>
    <col min="4361" max="4361" width="9.57421875" style="34" customWidth="1"/>
    <col min="4362" max="4362" width="10.8515625" style="34" customWidth="1"/>
    <col min="4363" max="4608" width="9.140625" style="34" customWidth="1"/>
    <col min="4609" max="4609" width="3.28125" style="34" customWidth="1"/>
    <col min="4610" max="4610" width="52.00390625" style="34" customWidth="1"/>
    <col min="4611" max="4611" width="16.7109375" style="34" customWidth="1"/>
    <col min="4612" max="4612" width="20.28125" style="34" customWidth="1"/>
    <col min="4613" max="4613" width="16.7109375" style="34" customWidth="1"/>
    <col min="4614" max="4614" width="17.57421875" style="34" customWidth="1"/>
    <col min="4615" max="4615" width="14.00390625" style="34" customWidth="1"/>
    <col min="4616" max="4616" width="12.00390625" style="34" customWidth="1"/>
    <col min="4617" max="4617" width="9.57421875" style="34" customWidth="1"/>
    <col min="4618" max="4618" width="10.8515625" style="34" customWidth="1"/>
    <col min="4619" max="4864" width="9.140625" style="34" customWidth="1"/>
    <col min="4865" max="4865" width="3.28125" style="34" customWidth="1"/>
    <col min="4866" max="4866" width="52.00390625" style="34" customWidth="1"/>
    <col min="4867" max="4867" width="16.7109375" style="34" customWidth="1"/>
    <col min="4868" max="4868" width="20.28125" style="34" customWidth="1"/>
    <col min="4869" max="4869" width="16.7109375" style="34" customWidth="1"/>
    <col min="4870" max="4870" width="17.57421875" style="34" customWidth="1"/>
    <col min="4871" max="4871" width="14.00390625" style="34" customWidth="1"/>
    <col min="4872" max="4872" width="12.00390625" style="34" customWidth="1"/>
    <col min="4873" max="4873" width="9.57421875" style="34" customWidth="1"/>
    <col min="4874" max="4874" width="10.8515625" style="34" customWidth="1"/>
    <col min="4875" max="5120" width="9.140625" style="34" customWidth="1"/>
    <col min="5121" max="5121" width="3.28125" style="34" customWidth="1"/>
    <col min="5122" max="5122" width="52.00390625" style="34" customWidth="1"/>
    <col min="5123" max="5123" width="16.7109375" style="34" customWidth="1"/>
    <col min="5124" max="5124" width="20.28125" style="34" customWidth="1"/>
    <col min="5125" max="5125" width="16.7109375" style="34" customWidth="1"/>
    <col min="5126" max="5126" width="17.57421875" style="34" customWidth="1"/>
    <col min="5127" max="5127" width="14.00390625" style="34" customWidth="1"/>
    <col min="5128" max="5128" width="12.00390625" style="34" customWidth="1"/>
    <col min="5129" max="5129" width="9.57421875" style="34" customWidth="1"/>
    <col min="5130" max="5130" width="10.8515625" style="34" customWidth="1"/>
    <col min="5131" max="5376" width="9.140625" style="34" customWidth="1"/>
    <col min="5377" max="5377" width="3.28125" style="34" customWidth="1"/>
    <col min="5378" max="5378" width="52.00390625" style="34" customWidth="1"/>
    <col min="5379" max="5379" width="16.7109375" style="34" customWidth="1"/>
    <col min="5380" max="5380" width="20.28125" style="34" customWidth="1"/>
    <col min="5381" max="5381" width="16.7109375" style="34" customWidth="1"/>
    <col min="5382" max="5382" width="17.57421875" style="34" customWidth="1"/>
    <col min="5383" max="5383" width="14.00390625" style="34" customWidth="1"/>
    <col min="5384" max="5384" width="12.00390625" style="34" customWidth="1"/>
    <col min="5385" max="5385" width="9.57421875" style="34" customWidth="1"/>
    <col min="5386" max="5386" width="10.8515625" style="34" customWidth="1"/>
    <col min="5387" max="5632" width="9.140625" style="34" customWidth="1"/>
    <col min="5633" max="5633" width="3.28125" style="34" customWidth="1"/>
    <col min="5634" max="5634" width="52.00390625" style="34" customWidth="1"/>
    <col min="5635" max="5635" width="16.7109375" style="34" customWidth="1"/>
    <col min="5636" max="5636" width="20.28125" style="34" customWidth="1"/>
    <col min="5637" max="5637" width="16.7109375" style="34" customWidth="1"/>
    <col min="5638" max="5638" width="17.57421875" style="34" customWidth="1"/>
    <col min="5639" max="5639" width="14.00390625" style="34" customWidth="1"/>
    <col min="5640" max="5640" width="12.00390625" style="34" customWidth="1"/>
    <col min="5641" max="5641" width="9.57421875" style="34" customWidth="1"/>
    <col min="5642" max="5642" width="10.8515625" style="34" customWidth="1"/>
    <col min="5643" max="5888" width="9.140625" style="34" customWidth="1"/>
    <col min="5889" max="5889" width="3.28125" style="34" customWidth="1"/>
    <col min="5890" max="5890" width="52.00390625" style="34" customWidth="1"/>
    <col min="5891" max="5891" width="16.7109375" style="34" customWidth="1"/>
    <col min="5892" max="5892" width="20.28125" style="34" customWidth="1"/>
    <col min="5893" max="5893" width="16.7109375" style="34" customWidth="1"/>
    <col min="5894" max="5894" width="17.57421875" style="34" customWidth="1"/>
    <col min="5895" max="5895" width="14.00390625" style="34" customWidth="1"/>
    <col min="5896" max="5896" width="12.00390625" style="34" customWidth="1"/>
    <col min="5897" max="5897" width="9.57421875" style="34" customWidth="1"/>
    <col min="5898" max="5898" width="10.8515625" style="34" customWidth="1"/>
    <col min="5899" max="6144" width="9.140625" style="34" customWidth="1"/>
    <col min="6145" max="6145" width="3.28125" style="34" customWidth="1"/>
    <col min="6146" max="6146" width="52.00390625" style="34" customWidth="1"/>
    <col min="6147" max="6147" width="16.7109375" style="34" customWidth="1"/>
    <col min="6148" max="6148" width="20.28125" style="34" customWidth="1"/>
    <col min="6149" max="6149" width="16.7109375" style="34" customWidth="1"/>
    <col min="6150" max="6150" width="17.57421875" style="34" customWidth="1"/>
    <col min="6151" max="6151" width="14.00390625" style="34" customWidth="1"/>
    <col min="6152" max="6152" width="12.00390625" style="34" customWidth="1"/>
    <col min="6153" max="6153" width="9.57421875" style="34" customWidth="1"/>
    <col min="6154" max="6154" width="10.8515625" style="34" customWidth="1"/>
    <col min="6155" max="6400" width="9.140625" style="34" customWidth="1"/>
    <col min="6401" max="6401" width="3.28125" style="34" customWidth="1"/>
    <col min="6402" max="6402" width="52.00390625" style="34" customWidth="1"/>
    <col min="6403" max="6403" width="16.7109375" style="34" customWidth="1"/>
    <col min="6404" max="6404" width="20.28125" style="34" customWidth="1"/>
    <col min="6405" max="6405" width="16.7109375" style="34" customWidth="1"/>
    <col min="6406" max="6406" width="17.57421875" style="34" customWidth="1"/>
    <col min="6407" max="6407" width="14.00390625" style="34" customWidth="1"/>
    <col min="6408" max="6408" width="12.00390625" style="34" customWidth="1"/>
    <col min="6409" max="6409" width="9.57421875" style="34" customWidth="1"/>
    <col min="6410" max="6410" width="10.8515625" style="34" customWidth="1"/>
    <col min="6411" max="6656" width="9.140625" style="34" customWidth="1"/>
    <col min="6657" max="6657" width="3.28125" style="34" customWidth="1"/>
    <col min="6658" max="6658" width="52.00390625" style="34" customWidth="1"/>
    <col min="6659" max="6659" width="16.7109375" style="34" customWidth="1"/>
    <col min="6660" max="6660" width="20.28125" style="34" customWidth="1"/>
    <col min="6661" max="6661" width="16.7109375" style="34" customWidth="1"/>
    <col min="6662" max="6662" width="17.57421875" style="34" customWidth="1"/>
    <col min="6663" max="6663" width="14.00390625" style="34" customWidth="1"/>
    <col min="6664" max="6664" width="12.00390625" style="34" customWidth="1"/>
    <col min="6665" max="6665" width="9.57421875" style="34" customWidth="1"/>
    <col min="6666" max="6666" width="10.8515625" style="34" customWidth="1"/>
    <col min="6667" max="6912" width="9.140625" style="34" customWidth="1"/>
    <col min="6913" max="6913" width="3.28125" style="34" customWidth="1"/>
    <col min="6914" max="6914" width="52.00390625" style="34" customWidth="1"/>
    <col min="6915" max="6915" width="16.7109375" style="34" customWidth="1"/>
    <col min="6916" max="6916" width="20.28125" style="34" customWidth="1"/>
    <col min="6917" max="6917" width="16.7109375" style="34" customWidth="1"/>
    <col min="6918" max="6918" width="17.57421875" style="34" customWidth="1"/>
    <col min="6919" max="6919" width="14.00390625" style="34" customWidth="1"/>
    <col min="6920" max="6920" width="12.00390625" style="34" customWidth="1"/>
    <col min="6921" max="6921" width="9.57421875" style="34" customWidth="1"/>
    <col min="6922" max="6922" width="10.8515625" style="34" customWidth="1"/>
    <col min="6923" max="7168" width="9.140625" style="34" customWidth="1"/>
    <col min="7169" max="7169" width="3.28125" style="34" customWidth="1"/>
    <col min="7170" max="7170" width="52.00390625" style="34" customWidth="1"/>
    <col min="7171" max="7171" width="16.7109375" style="34" customWidth="1"/>
    <col min="7172" max="7172" width="20.28125" style="34" customWidth="1"/>
    <col min="7173" max="7173" width="16.7109375" style="34" customWidth="1"/>
    <col min="7174" max="7174" width="17.57421875" style="34" customWidth="1"/>
    <col min="7175" max="7175" width="14.00390625" style="34" customWidth="1"/>
    <col min="7176" max="7176" width="12.00390625" style="34" customWidth="1"/>
    <col min="7177" max="7177" width="9.57421875" style="34" customWidth="1"/>
    <col min="7178" max="7178" width="10.8515625" style="34" customWidth="1"/>
    <col min="7179" max="7424" width="9.140625" style="34" customWidth="1"/>
    <col min="7425" max="7425" width="3.28125" style="34" customWidth="1"/>
    <col min="7426" max="7426" width="52.00390625" style="34" customWidth="1"/>
    <col min="7427" max="7427" width="16.7109375" style="34" customWidth="1"/>
    <col min="7428" max="7428" width="20.28125" style="34" customWidth="1"/>
    <col min="7429" max="7429" width="16.7109375" style="34" customWidth="1"/>
    <col min="7430" max="7430" width="17.57421875" style="34" customWidth="1"/>
    <col min="7431" max="7431" width="14.00390625" style="34" customWidth="1"/>
    <col min="7432" max="7432" width="12.00390625" style="34" customWidth="1"/>
    <col min="7433" max="7433" width="9.57421875" style="34" customWidth="1"/>
    <col min="7434" max="7434" width="10.8515625" style="34" customWidth="1"/>
    <col min="7435" max="7680" width="9.140625" style="34" customWidth="1"/>
    <col min="7681" max="7681" width="3.28125" style="34" customWidth="1"/>
    <col min="7682" max="7682" width="52.00390625" style="34" customWidth="1"/>
    <col min="7683" max="7683" width="16.7109375" style="34" customWidth="1"/>
    <col min="7684" max="7684" width="20.28125" style="34" customWidth="1"/>
    <col min="7685" max="7685" width="16.7109375" style="34" customWidth="1"/>
    <col min="7686" max="7686" width="17.57421875" style="34" customWidth="1"/>
    <col min="7687" max="7687" width="14.00390625" style="34" customWidth="1"/>
    <col min="7688" max="7688" width="12.00390625" style="34" customWidth="1"/>
    <col min="7689" max="7689" width="9.57421875" style="34" customWidth="1"/>
    <col min="7690" max="7690" width="10.8515625" style="34" customWidth="1"/>
    <col min="7691" max="7936" width="9.140625" style="34" customWidth="1"/>
    <col min="7937" max="7937" width="3.28125" style="34" customWidth="1"/>
    <col min="7938" max="7938" width="52.00390625" style="34" customWidth="1"/>
    <col min="7939" max="7939" width="16.7109375" style="34" customWidth="1"/>
    <col min="7940" max="7940" width="20.28125" style="34" customWidth="1"/>
    <col min="7941" max="7941" width="16.7109375" style="34" customWidth="1"/>
    <col min="7942" max="7942" width="17.57421875" style="34" customWidth="1"/>
    <col min="7943" max="7943" width="14.00390625" style="34" customWidth="1"/>
    <col min="7944" max="7944" width="12.00390625" style="34" customWidth="1"/>
    <col min="7945" max="7945" width="9.57421875" style="34" customWidth="1"/>
    <col min="7946" max="7946" width="10.8515625" style="34" customWidth="1"/>
    <col min="7947" max="8192" width="9.140625" style="34" customWidth="1"/>
    <col min="8193" max="8193" width="3.28125" style="34" customWidth="1"/>
    <col min="8194" max="8194" width="52.00390625" style="34" customWidth="1"/>
    <col min="8195" max="8195" width="16.7109375" style="34" customWidth="1"/>
    <col min="8196" max="8196" width="20.28125" style="34" customWidth="1"/>
    <col min="8197" max="8197" width="16.7109375" style="34" customWidth="1"/>
    <col min="8198" max="8198" width="17.57421875" style="34" customWidth="1"/>
    <col min="8199" max="8199" width="14.00390625" style="34" customWidth="1"/>
    <col min="8200" max="8200" width="12.00390625" style="34" customWidth="1"/>
    <col min="8201" max="8201" width="9.57421875" style="34" customWidth="1"/>
    <col min="8202" max="8202" width="10.8515625" style="34" customWidth="1"/>
    <col min="8203" max="8448" width="9.140625" style="34" customWidth="1"/>
    <col min="8449" max="8449" width="3.28125" style="34" customWidth="1"/>
    <col min="8450" max="8450" width="52.00390625" style="34" customWidth="1"/>
    <col min="8451" max="8451" width="16.7109375" style="34" customWidth="1"/>
    <col min="8452" max="8452" width="20.28125" style="34" customWidth="1"/>
    <col min="8453" max="8453" width="16.7109375" style="34" customWidth="1"/>
    <col min="8454" max="8454" width="17.57421875" style="34" customWidth="1"/>
    <col min="8455" max="8455" width="14.00390625" style="34" customWidth="1"/>
    <col min="8456" max="8456" width="12.00390625" style="34" customWidth="1"/>
    <col min="8457" max="8457" width="9.57421875" style="34" customWidth="1"/>
    <col min="8458" max="8458" width="10.8515625" style="34" customWidth="1"/>
    <col min="8459" max="8704" width="9.140625" style="34" customWidth="1"/>
    <col min="8705" max="8705" width="3.28125" style="34" customWidth="1"/>
    <col min="8706" max="8706" width="52.00390625" style="34" customWidth="1"/>
    <col min="8707" max="8707" width="16.7109375" style="34" customWidth="1"/>
    <col min="8708" max="8708" width="20.28125" style="34" customWidth="1"/>
    <col min="8709" max="8709" width="16.7109375" style="34" customWidth="1"/>
    <col min="8710" max="8710" width="17.57421875" style="34" customWidth="1"/>
    <col min="8711" max="8711" width="14.00390625" style="34" customWidth="1"/>
    <col min="8712" max="8712" width="12.00390625" style="34" customWidth="1"/>
    <col min="8713" max="8713" width="9.57421875" style="34" customWidth="1"/>
    <col min="8714" max="8714" width="10.8515625" style="34" customWidth="1"/>
    <col min="8715" max="8960" width="9.140625" style="34" customWidth="1"/>
    <col min="8961" max="8961" width="3.28125" style="34" customWidth="1"/>
    <col min="8962" max="8962" width="52.00390625" style="34" customWidth="1"/>
    <col min="8963" max="8963" width="16.7109375" style="34" customWidth="1"/>
    <col min="8964" max="8964" width="20.28125" style="34" customWidth="1"/>
    <col min="8965" max="8965" width="16.7109375" style="34" customWidth="1"/>
    <col min="8966" max="8966" width="17.57421875" style="34" customWidth="1"/>
    <col min="8967" max="8967" width="14.00390625" style="34" customWidth="1"/>
    <col min="8968" max="8968" width="12.00390625" style="34" customWidth="1"/>
    <col min="8969" max="8969" width="9.57421875" style="34" customWidth="1"/>
    <col min="8970" max="8970" width="10.8515625" style="34" customWidth="1"/>
    <col min="8971" max="9216" width="9.140625" style="34" customWidth="1"/>
    <col min="9217" max="9217" width="3.28125" style="34" customWidth="1"/>
    <col min="9218" max="9218" width="52.00390625" style="34" customWidth="1"/>
    <col min="9219" max="9219" width="16.7109375" style="34" customWidth="1"/>
    <col min="9220" max="9220" width="20.28125" style="34" customWidth="1"/>
    <col min="9221" max="9221" width="16.7109375" style="34" customWidth="1"/>
    <col min="9222" max="9222" width="17.57421875" style="34" customWidth="1"/>
    <col min="9223" max="9223" width="14.00390625" style="34" customWidth="1"/>
    <col min="9224" max="9224" width="12.00390625" style="34" customWidth="1"/>
    <col min="9225" max="9225" width="9.57421875" style="34" customWidth="1"/>
    <col min="9226" max="9226" width="10.8515625" style="34" customWidth="1"/>
    <col min="9227" max="9472" width="9.140625" style="34" customWidth="1"/>
    <col min="9473" max="9473" width="3.28125" style="34" customWidth="1"/>
    <col min="9474" max="9474" width="52.00390625" style="34" customWidth="1"/>
    <col min="9475" max="9475" width="16.7109375" style="34" customWidth="1"/>
    <col min="9476" max="9476" width="20.28125" style="34" customWidth="1"/>
    <col min="9477" max="9477" width="16.7109375" style="34" customWidth="1"/>
    <col min="9478" max="9478" width="17.57421875" style="34" customWidth="1"/>
    <col min="9479" max="9479" width="14.00390625" style="34" customWidth="1"/>
    <col min="9480" max="9480" width="12.00390625" style="34" customWidth="1"/>
    <col min="9481" max="9481" width="9.57421875" style="34" customWidth="1"/>
    <col min="9482" max="9482" width="10.8515625" style="34" customWidth="1"/>
    <col min="9483" max="9728" width="9.140625" style="34" customWidth="1"/>
    <col min="9729" max="9729" width="3.28125" style="34" customWidth="1"/>
    <col min="9730" max="9730" width="52.00390625" style="34" customWidth="1"/>
    <col min="9731" max="9731" width="16.7109375" style="34" customWidth="1"/>
    <col min="9732" max="9732" width="20.28125" style="34" customWidth="1"/>
    <col min="9733" max="9733" width="16.7109375" style="34" customWidth="1"/>
    <col min="9734" max="9734" width="17.57421875" style="34" customWidth="1"/>
    <col min="9735" max="9735" width="14.00390625" style="34" customWidth="1"/>
    <col min="9736" max="9736" width="12.00390625" style="34" customWidth="1"/>
    <col min="9737" max="9737" width="9.57421875" style="34" customWidth="1"/>
    <col min="9738" max="9738" width="10.8515625" style="34" customWidth="1"/>
    <col min="9739" max="9984" width="9.140625" style="34" customWidth="1"/>
    <col min="9985" max="9985" width="3.28125" style="34" customWidth="1"/>
    <col min="9986" max="9986" width="52.00390625" style="34" customWidth="1"/>
    <col min="9987" max="9987" width="16.7109375" style="34" customWidth="1"/>
    <col min="9988" max="9988" width="20.28125" style="34" customWidth="1"/>
    <col min="9989" max="9989" width="16.7109375" style="34" customWidth="1"/>
    <col min="9990" max="9990" width="17.57421875" style="34" customWidth="1"/>
    <col min="9991" max="9991" width="14.00390625" style="34" customWidth="1"/>
    <col min="9992" max="9992" width="12.00390625" style="34" customWidth="1"/>
    <col min="9993" max="9993" width="9.57421875" style="34" customWidth="1"/>
    <col min="9994" max="9994" width="10.8515625" style="34" customWidth="1"/>
    <col min="9995" max="10240" width="9.140625" style="34" customWidth="1"/>
    <col min="10241" max="10241" width="3.28125" style="34" customWidth="1"/>
    <col min="10242" max="10242" width="52.00390625" style="34" customWidth="1"/>
    <col min="10243" max="10243" width="16.7109375" style="34" customWidth="1"/>
    <col min="10244" max="10244" width="20.28125" style="34" customWidth="1"/>
    <col min="10245" max="10245" width="16.7109375" style="34" customWidth="1"/>
    <col min="10246" max="10246" width="17.57421875" style="34" customWidth="1"/>
    <col min="10247" max="10247" width="14.00390625" style="34" customWidth="1"/>
    <col min="10248" max="10248" width="12.00390625" style="34" customWidth="1"/>
    <col min="10249" max="10249" width="9.57421875" style="34" customWidth="1"/>
    <col min="10250" max="10250" width="10.8515625" style="34" customWidth="1"/>
    <col min="10251" max="10496" width="9.140625" style="34" customWidth="1"/>
    <col min="10497" max="10497" width="3.28125" style="34" customWidth="1"/>
    <col min="10498" max="10498" width="52.00390625" style="34" customWidth="1"/>
    <col min="10499" max="10499" width="16.7109375" style="34" customWidth="1"/>
    <col min="10500" max="10500" width="20.28125" style="34" customWidth="1"/>
    <col min="10501" max="10501" width="16.7109375" style="34" customWidth="1"/>
    <col min="10502" max="10502" width="17.57421875" style="34" customWidth="1"/>
    <col min="10503" max="10503" width="14.00390625" style="34" customWidth="1"/>
    <col min="10504" max="10504" width="12.00390625" style="34" customWidth="1"/>
    <col min="10505" max="10505" width="9.57421875" style="34" customWidth="1"/>
    <col min="10506" max="10506" width="10.8515625" style="34" customWidth="1"/>
    <col min="10507" max="10752" width="9.140625" style="34" customWidth="1"/>
    <col min="10753" max="10753" width="3.28125" style="34" customWidth="1"/>
    <col min="10754" max="10754" width="52.00390625" style="34" customWidth="1"/>
    <col min="10755" max="10755" width="16.7109375" style="34" customWidth="1"/>
    <col min="10756" max="10756" width="20.28125" style="34" customWidth="1"/>
    <col min="10757" max="10757" width="16.7109375" style="34" customWidth="1"/>
    <col min="10758" max="10758" width="17.57421875" style="34" customWidth="1"/>
    <col min="10759" max="10759" width="14.00390625" style="34" customWidth="1"/>
    <col min="10760" max="10760" width="12.00390625" style="34" customWidth="1"/>
    <col min="10761" max="10761" width="9.57421875" style="34" customWidth="1"/>
    <col min="10762" max="10762" width="10.8515625" style="34" customWidth="1"/>
    <col min="10763" max="11008" width="9.140625" style="34" customWidth="1"/>
    <col min="11009" max="11009" width="3.28125" style="34" customWidth="1"/>
    <col min="11010" max="11010" width="52.00390625" style="34" customWidth="1"/>
    <col min="11011" max="11011" width="16.7109375" style="34" customWidth="1"/>
    <col min="11012" max="11012" width="20.28125" style="34" customWidth="1"/>
    <col min="11013" max="11013" width="16.7109375" style="34" customWidth="1"/>
    <col min="11014" max="11014" width="17.57421875" style="34" customWidth="1"/>
    <col min="11015" max="11015" width="14.00390625" style="34" customWidth="1"/>
    <col min="11016" max="11016" width="12.00390625" style="34" customWidth="1"/>
    <col min="11017" max="11017" width="9.57421875" style="34" customWidth="1"/>
    <col min="11018" max="11018" width="10.8515625" style="34" customWidth="1"/>
    <col min="11019" max="11264" width="9.140625" style="34" customWidth="1"/>
    <col min="11265" max="11265" width="3.28125" style="34" customWidth="1"/>
    <col min="11266" max="11266" width="52.00390625" style="34" customWidth="1"/>
    <col min="11267" max="11267" width="16.7109375" style="34" customWidth="1"/>
    <col min="11268" max="11268" width="20.28125" style="34" customWidth="1"/>
    <col min="11269" max="11269" width="16.7109375" style="34" customWidth="1"/>
    <col min="11270" max="11270" width="17.57421875" style="34" customWidth="1"/>
    <col min="11271" max="11271" width="14.00390625" style="34" customWidth="1"/>
    <col min="11272" max="11272" width="12.00390625" style="34" customWidth="1"/>
    <col min="11273" max="11273" width="9.57421875" style="34" customWidth="1"/>
    <col min="11274" max="11274" width="10.8515625" style="34" customWidth="1"/>
    <col min="11275" max="11520" width="9.140625" style="34" customWidth="1"/>
    <col min="11521" max="11521" width="3.28125" style="34" customWidth="1"/>
    <col min="11522" max="11522" width="52.00390625" style="34" customWidth="1"/>
    <col min="11523" max="11523" width="16.7109375" style="34" customWidth="1"/>
    <col min="11524" max="11524" width="20.28125" style="34" customWidth="1"/>
    <col min="11525" max="11525" width="16.7109375" style="34" customWidth="1"/>
    <col min="11526" max="11526" width="17.57421875" style="34" customWidth="1"/>
    <col min="11527" max="11527" width="14.00390625" style="34" customWidth="1"/>
    <col min="11528" max="11528" width="12.00390625" style="34" customWidth="1"/>
    <col min="11529" max="11529" width="9.57421875" style="34" customWidth="1"/>
    <col min="11530" max="11530" width="10.8515625" style="34" customWidth="1"/>
    <col min="11531" max="11776" width="9.140625" style="34" customWidth="1"/>
    <col min="11777" max="11777" width="3.28125" style="34" customWidth="1"/>
    <col min="11778" max="11778" width="52.00390625" style="34" customWidth="1"/>
    <col min="11779" max="11779" width="16.7109375" style="34" customWidth="1"/>
    <col min="11780" max="11780" width="20.28125" style="34" customWidth="1"/>
    <col min="11781" max="11781" width="16.7109375" style="34" customWidth="1"/>
    <col min="11782" max="11782" width="17.57421875" style="34" customWidth="1"/>
    <col min="11783" max="11783" width="14.00390625" style="34" customWidth="1"/>
    <col min="11784" max="11784" width="12.00390625" style="34" customWidth="1"/>
    <col min="11785" max="11785" width="9.57421875" style="34" customWidth="1"/>
    <col min="11786" max="11786" width="10.8515625" style="34" customWidth="1"/>
    <col min="11787" max="12032" width="9.140625" style="34" customWidth="1"/>
    <col min="12033" max="12033" width="3.28125" style="34" customWidth="1"/>
    <col min="12034" max="12034" width="52.00390625" style="34" customWidth="1"/>
    <col min="12035" max="12035" width="16.7109375" style="34" customWidth="1"/>
    <col min="12036" max="12036" width="20.28125" style="34" customWidth="1"/>
    <col min="12037" max="12037" width="16.7109375" style="34" customWidth="1"/>
    <col min="12038" max="12038" width="17.57421875" style="34" customWidth="1"/>
    <col min="12039" max="12039" width="14.00390625" style="34" customWidth="1"/>
    <col min="12040" max="12040" width="12.00390625" style="34" customWidth="1"/>
    <col min="12041" max="12041" width="9.57421875" style="34" customWidth="1"/>
    <col min="12042" max="12042" width="10.8515625" style="34" customWidth="1"/>
    <col min="12043" max="12288" width="9.140625" style="34" customWidth="1"/>
    <col min="12289" max="12289" width="3.28125" style="34" customWidth="1"/>
    <col min="12290" max="12290" width="52.00390625" style="34" customWidth="1"/>
    <col min="12291" max="12291" width="16.7109375" style="34" customWidth="1"/>
    <col min="12292" max="12292" width="20.28125" style="34" customWidth="1"/>
    <col min="12293" max="12293" width="16.7109375" style="34" customWidth="1"/>
    <col min="12294" max="12294" width="17.57421875" style="34" customWidth="1"/>
    <col min="12295" max="12295" width="14.00390625" style="34" customWidth="1"/>
    <col min="12296" max="12296" width="12.00390625" style="34" customWidth="1"/>
    <col min="12297" max="12297" width="9.57421875" style="34" customWidth="1"/>
    <col min="12298" max="12298" width="10.8515625" style="34" customWidth="1"/>
    <col min="12299" max="12544" width="9.140625" style="34" customWidth="1"/>
    <col min="12545" max="12545" width="3.28125" style="34" customWidth="1"/>
    <col min="12546" max="12546" width="52.00390625" style="34" customWidth="1"/>
    <col min="12547" max="12547" width="16.7109375" style="34" customWidth="1"/>
    <col min="12548" max="12548" width="20.28125" style="34" customWidth="1"/>
    <col min="12549" max="12549" width="16.7109375" style="34" customWidth="1"/>
    <col min="12550" max="12550" width="17.57421875" style="34" customWidth="1"/>
    <col min="12551" max="12551" width="14.00390625" style="34" customWidth="1"/>
    <col min="12552" max="12552" width="12.00390625" style="34" customWidth="1"/>
    <col min="12553" max="12553" width="9.57421875" style="34" customWidth="1"/>
    <col min="12554" max="12554" width="10.8515625" style="34" customWidth="1"/>
    <col min="12555" max="12800" width="9.140625" style="34" customWidth="1"/>
    <col min="12801" max="12801" width="3.28125" style="34" customWidth="1"/>
    <col min="12802" max="12802" width="52.00390625" style="34" customWidth="1"/>
    <col min="12803" max="12803" width="16.7109375" style="34" customWidth="1"/>
    <col min="12804" max="12804" width="20.28125" style="34" customWidth="1"/>
    <col min="12805" max="12805" width="16.7109375" style="34" customWidth="1"/>
    <col min="12806" max="12806" width="17.57421875" style="34" customWidth="1"/>
    <col min="12807" max="12807" width="14.00390625" style="34" customWidth="1"/>
    <col min="12808" max="12808" width="12.00390625" style="34" customWidth="1"/>
    <col min="12809" max="12809" width="9.57421875" style="34" customWidth="1"/>
    <col min="12810" max="12810" width="10.8515625" style="34" customWidth="1"/>
    <col min="12811" max="13056" width="9.140625" style="34" customWidth="1"/>
    <col min="13057" max="13057" width="3.28125" style="34" customWidth="1"/>
    <col min="13058" max="13058" width="52.00390625" style="34" customWidth="1"/>
    <col min="13059" max="13059" width="16.7109375" style="34" customWidth="1"/>
    <col min="13060" max="13060" width="20.28125" style="34" customWidth="1"/>
    <col min="13061" max="13061" width="16.7109375" style="34" customWidth="1"/>
    <col min="13062" max="13062" width="17.57421875" style="34" customWidth="1"/>
    <col min="13063" max="13063" width="14.00390625" style="34" customWidth="1"/>
    <col min="13064" max="13064" width="12.00390625" style="34" customWidth="1"/>
    <col min="13065" max="13065" width="9.57421875" style="34" customWidth="1"/>
    <col min="13066" max="13066" width="10.8515625" style="34" customWidth="1"/>
    <col min="13067" max="13312" width="9.140625" style="34" customWidth="1"/>
    <col min="13313" max="13313" width="3.28125" style="34" customWidth="1"/>
    <col min="13314" max="13314" width="52.00390625" style="34" customWidth="1"/>
    <col min="13315" max="13315" width="16.7109375" style="34" customWidth="1"/>
    <col min="13316" max="13316" width="20.28125" style="34" customWidth="1"/>
    <col min="13317" max="13317" width="16.7109375" style="34" customWidth="1"/>
    <col min="13318" max="13318" width="17.57421875" style="34" customWidth="1"/>
    <col min="13319" max="13319" width="14.00390625" style="34" customWidth="1"/>
    <col min="13320" max="13320" width="12.00390625" style="34" customWidth="1"/>
    <col min="13321" max="13321" width="9.57421875" style="34" customWidth="1"/>
    <col min="13322" max="13322" width="10.8515625" style="34" customWidth="1"/>
    <col min="13323" max="13568" width="9.140625" style="34" customWidth="1"/>
    <col min="13569" max="13569" width="3.28125" style="34" customWidth="1"/>
    <col min="13570" max="13570" width="52.00390625" style="34" customWidth="1"/>
    <col min="13571" max="13571" width="16.7109375" style="34" customWidth="1"/>
    <col min="13572" max="13572" width="20.28125" style="34" customWidth="1"/>
    <col min="13573" max="13573" width="16.7109375" style="34" customWidth="1"/>
    <col min="13574" max="13574" width="17.57421875" style="34" customWidth="1"/>
    <col min="13575" max="13575" width="14.00390625" style="34" customWidth="1"/>
    <col min="13576" max="13576" width="12.00390625" style="34" customWidth="1"/>
    <col min="13577" max="13577" width="9.57421875" style="34" customWidth="1"/>
    <col min="13578" max="13578" width="10.8515625" style="34" customWidth="1"/>
    <col min="13579" max="13824" width="9.140625" style="34" customWidth="1"/>
    <col min="13825" max="13825" width="3.28125" style="34" customWidth="1"/>
    <col min="13826" max="13826" width="52.00390625" style="34" customWidth="1"/>
    <col min="13827" max="13827" width="16.7109375" style="34" customWidth="1"/>
    <col min="13828" max="13828" width="20.28125" style="34" customWidth="1"/>
    <col min="13829" max="13829" width="16.7109375" style="34" customWidth="1"/>
    <col min="13830" max="13830" width="17.57421875" style="34" customWidth="1"/>
    <col min="13831" max="13831" width="14.00390625" style="34" customWidth="1"/>
    <col min="13832" max="13832" width="12.00390625" style="34" customWidth="1"/>
    <col min="13833" max="13833" width="9.57421875" style="34" customWidth="1"/>
    <col min="13834" max="13834" width="10.8515625" style="34" customWidth="1"/>
    <col min="13835" max="14080" width="9.140625" style="34" customWidth="1"/>
    <col min="14081" max="14081" width="3.28125" style="34" customWidth="1"/>
    <col min="14082" max="14082" width="52.00390625" style="34" customWidth="1"/>
    <col min="14083" max="14083" width="16.7109375" style="34" customWidth="1"/>
    <col min="14084" max="14084" width="20.28125" style="34" customWidth="1"/>
    <col min="14085" max="14085" width="16.7109375" style="34" customWidth="1"/>
    <col min="14086" max="14086" width="17.57421875" style="34" customWidth="1"/>
    <col min="14087" max="14087" width="14.00390625" style="34" customWidth="1"/>
    <col min="14088" max="14088" width="12.00390625" style="34" customWidth="1"/>
    <col min="14089" max="14089" width="9.57421875" style="34" customWidth="1"/>
    <col min="14090" max="14090" width="10.8515625" style="34" customWidth="1"/>
    <col min="14091" max="14336" width="9.140625" style="34" customWidth="1"/>
    <col min="14337" max="14337" width="3.28125" style="34" customWidth="1"/>
    <col min="14338" max="14338" width="52.00390625" style="34" customWidth="1"/>
    <col min="14339" max="14339" width="16.7109375" style="34" customWidth="1"/>
    <col min="14340" max="14340" width="20.28125" style="34" customWidth="1"/>
    <col min="14341" max="14341" width="16.7109375" style="34" customWidth="1"/>
    <col min="14342" max="14342" width="17.57421875" style="34" customWidth="1"/>
    <col min="14343" max="14343" width="14.00390625" style="34" customWidth="1"/>
    <col min="14344" max="14344" width="12.00390625" style="34" customWidth="1"/>
    <col min="14345" max="14345" width="9.57421875" style="34" customWidth="1"/>
    <col min="14346" max="14346" width="10.8515625" style="34" customWidth="1"/>
    <col min="14347" max="14592" width="9.140625" style="34" customWidth="1"/>
    <col min="14593" max="14593" width="3.28125" style="34" customWidth="1"/>
    <col min="14594" max="14594" width="52.00390625" style="34" customWidth="1"/>
    <col min="14595" max="14595" width="16.7109375" style="34" customWidth="1"/>
    <col min="14596" max="14596" width="20.28125" style="34" customWidth="1"/>
    <col min="14597" max="14597" width="16.7109375" style="34" customWidth="1"/>
    <col min="14598" max="14598" width="17.57421875" style="34" customWidth="1"/>
    <col min="14599" max="14599" width="14.00390625" style="34" customWidth="1"/>
    <col min="14600" max="14600" width="12.00390625" style="34" customWidth="1"/>
    <col min="14601" max="14601" width="9.57421875" style="34" customWidth="1"/>
    <col min="14602" max="14602" width="10.8515625" style="34" customWidth="1"/>
    <col min="14603" max="14848" width="9.140625" style="34" customWidth="1"/>
    <col min="14849" max="14849" width="3.28125" style="34" customWidth="1"/>
    <col min="14850" max="14850" width="52.00390625" style="34" customWidth="1"/>
    <col min="14851" max="14851" width="16.7109375" style="34" customWidth="1"/>
    <col min="14852" max="14852" width="20.28125" style="34" customWidth="1"/>
    <col min="14853" max="14853" width="16.7109375" style="34" customWidth="1"/>
    <col min="14854" max="14854" width="17.57421875" style="34" customWidth="1"/>
    <col min="14855" max="14855" width="14.00390625" style="34" customWidth="1"/>
    <col min="14856" max="14856" width="12.00390625" style="34" customWidth="1"/>
    <col min="14857" max="14857" width="9.57421875" style="34" customWidth="1"/>
    <col min="14858" max="14858" width="10.8515625" style="34" customWidth="1"/>
    <col min="14859" max="15104" width="9.140625" style="34" customWidth="1"/>
    <col min="15105" max="15105" width="3.28125" style="34" customWidth="1"/>
    <col min="15106" max="15106" width="52.00390625" style="34" customWidth="1"/>
    <col min="15107" max="15107" width="16.7109375" style="34" customWidth="1"/>
    <col min="15108" max="15108" width="20.28125" style="34" customWidth="1"/>
    <col min="15109" max="15109" width="16.7109375" style="34" customWidth="1"/>
    <col min="15110" max="15110" width="17.57421875" style="34" customWidth="1"/>
    <col min="15111" max="15111" width="14.00390625" style="34" customWidth="1"/>
    <col min="15112" max="15112" width="12.00390625" style="34" customWidth="1"/>
    <col min="15113" max="15113" width="9.57421875" style="34" customWidth="1"/>
    <col min="15114" max="15114" width="10.8515625" style="34" customWidth="1"/>
    <col min="15115" max="15360" width="9.140625" style="34" customWidth="1"/>
    <col min="15361" max="15361" width="3.28125" style="34" customWidth="1"/>
    <col min="15362" max="15362" width="52.00390625" style="34" customWidth="1"/>
    <col min="15363" max="15363" width="16.7109375" style="34" customWidth="1"/>
    <col min="15364" max="15364" width="20.28125" style="34" customWidth="1"/>
    <col min="15365" max="15365" width="16.7109375" style="34" customWidth="1"/>
    <col min="15366" max="15366" width="17.57421875" style="34" customWidth="1"/>
    <col min="15367" max="15367" width="14.00390625" style="34" customWidth="1"/>
    <col min="15368" max="15368" width="12.00390625" style="34" customWidth="1"/>
    <col min="15369" max="15369" width="9.57421875" style="34" customWidth="1"/>
    <col min="15370" max="15370" width="10.8515625" style="34" customWidth="1"/>
    <col min="15371" max="15616" width="9.140625" style="34" customWidth="1"/>
    <col min="15617" max="15617" width="3.28125" style="34" customWidth="1"/>
    <col min="15618" max="15618" width="52.00390625" style="34" customWidth="1"/>
    <col min="15619" max="15619" width="16.7109375" style="34" customWidth="1"/>
    <col min="15620" max="15620" width="20.28125" style="34" customWidth="1"/>
    <col min="15621" max="15621" width="16.7109375" style="34" customWidth="1"/>
    <col min="15622" max="15622" width="17.57421875" style="34" customWidth="1"/>
    <col min="15623" max="15623" width="14.00390625" style="34" customWidth="1"/>
    <col min="15624" max="15624" width="12.00390625" style="34" customWidth="1"/>
    <col min="15625" max="15625" width="9.57421875" style="34" customWidth="1"/>
    <col min="15626" max="15626" width="10.8515625" style="34" customWidth="1"/>
    <col min="15627" max="15872" width="9.140625" style="34" customWidth="1"/>
    <col min="15873" max="15873" width="3.28125" style="34" customWidth="1"/>
    <col min="15874" max="15874" width="52.00390625" style="34" customWidth="1"/>
    <col min="15875" max="15875" width="16.7109375" style="34" customWidth="1"/>
    <col min="15876" max="15876" width="20.28125" style="34" customWidth="1"/>
    <col min="15877" max="15877" width="16.7109375" style="34" customWidth="1"/>
    <col min="15878" max="15878" width="17.57421875" style="34" customWidth="1"/>
    <col min="15879" max="15879" width="14.00390625" style="34" customWidth="1"/>
    <col min="15880" max="15880" width="12.00390625" style="34" customWidth="1"/>
    <col min="15881" max="15881" width="9.57421875" style="34" customWidth="1"/>
    <col min="15882" max="15882" width="10.8515625" style="34" customWidth="1"/>
    <col min="15883" max="16128" width="9.140625" style="34" customWidth="1"/>
    <col min="16129" max="16129" width="3.28125" style="34" customWidth="1"/>
    <col min="16130" max="16130" width="52.00390625" style="34" customWidth="1"/>
    <col min="16131" max="16131" width="16.7109375" style="34" customWidth="1"/>
    <col min="16132" max="16132" width="20.28125" style="34" customWidth="1"/>
    <col min="16133" max="16133" width="16.7109375" style="34" customWidth="1"/>
    <col min="16134" max="16134" width="17.57421875" style="34" customWidth="1"/>
    <col min="16135" max="16135" width="14.00390625" style="34" customWidth="1"/>
    <col min="16136" max="16136" width="12.00390625" style="34" customWidth="1"/>
    <col min="16137" max="16137" width="9.57421875" style="34" customWidth="1"/>
    <col min="16138" max="16138" width="10.8515625" style="34" customWidth="1"/>
    <col min="16139" max="16384" width="9.140625" style="34" customWidth="1"/>
  </cols>
  <sheetData>
    <row r="1" spans="1:10" ht="15.95" customHeight="1">
      <c r="A1" s="118"/>
      <c r="B1" s="679" t="s">
        <v>837</v>
      </c>
      <c r="C1" s="679"/>
      <c r="D1" s="679"/>
      <c r="E1" s="679"/>
      <c r="F1" s="32"/>
      <c r="G1" s="32"/>
      <c r="H1" s="32"/>
      <c r="I1" s="32"/>
      <c r="J1" s="32"/>
    </row>
    <row r="2" spans="1:10" ht="12.95" customHeight="1">
      <c r="A2" s="118"/>
      <c r="B2" s="35"/>
      <c r="C2" s="32"/>
      <c r="D2" s="32"/>
      <c r="E2" s="32"/>
      <c r="F2" s="32"/>
      <c r="G2" s="32"/>
      <c r="H2" s="32"/>
      <c r="I2" s="32"/>
      <c r="J2" s="32"/>
    </row>
    <row r="3" spans="1:10" ht="12.95" customHeight="1" thickBot="1">
      <c r="A3" s="119" t="s">
        <v>11</v>
      </c>
      <c r="B3" s="37" t="s">
        <v>12</v>
      </c>
      <c r="C3" s="32"/>
      <c r="D3" s="32"/>
      <c r="E3" s="32"/>
      <c r="F3" s="32"/>
      <c r="G3" s="32"/>
      <c r="H3" s="32"/>
      <c r="I3" s="32"/>
      <c r="J3" s="32"/>
    </row>
    <row r="4" spans="1:10" ht="27.95" customHeight="1">
      <c r="A4" s="118"/>
      <c r="B4" s="38" t="s">
        <v>13</v>
      </c>
      <c r="C4" s="39" t="s">
        <v>14</v>
      </c>
      <c r="D4" s="40" t="s">
        <v>15</v>
      </c>
      <c r="E4" s="40" t="s">
        <v>16</v>
      </c>
      <c r="F4" s="40" t="s">
        <v>17</v>
      </c>
      <c r="G4" s="40" t="s">
        <v>18</v>
      </c>
      <c r="H4" s="40" t="s">
        <v>19</v>
      </c>
      <c r="I4" s="41" t="s">
        <v>20</v>
      </c>
      <c r="J4" s="42"/>
    </row>
    <row r="5" spans="1:10" ht="12.95" customHeight="1">
      <c r="A5" s="118"/>
      <c r="B5" s="43" t="s">
        <v>22</v>
      </c>
      <c r="C5" s="44"/>
      <c r="D5" s="44"/>
      <c r="E5" s="44"/>
      <c r="F5" s="44"/>
      <c r="G5" s="44"/>
      <c r="H5" s="45"/>
      <c r="I5" s="46"/>
      <c r="J5" s="32"/>
    </row>
    <row r="6" spans="1:10" ht="12.95" customHeight="1">
      <c r="A6" s="118"/>
      <c r="B6" s="43" t="s">
        <v>23</v>
      </c>
      <c r="C6" s="44"/>
      <c r="D6" s="44"/>
      <c r="E6" s="44"/>
      <c r="F6" s="32"/>
      <c r="G6" s="45"/>
      <c r="H6" s="45"/>
      <c r="I6" s="46"/>
      <c r="J6" s="32"/>
    </row>
    <row r="7" spans="1:10" ht="12.95" customHeight="1">
      <c r="A7" s="119" t="s">
        <v>309</v>
      </c>
      <c r="B7" s="47" t="s">
        <v>310</v>
      </c>
      <c r="C7" s="44" t="s">
        <v>311</v>
      </c>
      <c r="D7" s="44" t="s">
        <v>27</v>
      </c>
      <c r="E7" s="48">
        <v>9976423</v>
      </c>
      <c r="F7" s="49">
        <v>2653.73</v>
      </c>
      <c r="G7" s="50">
        <v>0.0195</v>
      </c>
      <c r="H7" s="51"/>
      <c r="I7" s="52"/>
      <c r="J7" s="32"/>
    </row>
    <row r="8" spans="1:10" ht="12.95" customHeight="1">
      <c r="A8" s="119" t="s">
        <v>312</v>
      </c>
      <c r="B8" s="47" t="s">
        <v>313</v>
      </c>
      <c r="C8" s="44" t="s">
        <v>314</v>
      </c>
      <c r="D8" s="44" t="s">
        <v>315</v>
      </c>
      <c r="E8" s="48">
        <v>1089812</v>
      </c>
      <c r="F8" s="49">
        <v>2494.03</v>
      </c>
      <c r="G8" s="50">
        <v>0.0183</v>
      </c>
      <c r="H8" s="51"/>
      <c r="I8" s="52"/>
      <c r="J8" s="32"/>
    </row>
    <row r="9" spans="1:10" ht="12.95" customHeight="1">
      <c r="A9" s="119" t="s">
        <v>28</v>
      </c>
      <c r="B9" s="47" t="s">
        <v>29</v>
      </c>
      <c r="C9" s="44" t="s">
        <v>30</v>
      </c>
      <c r="D9" s="44" t="s">
        <v>31</v>
      </c>
      <c r="E9" s="48">
        <v>626420</v>
      </c>
      <c r="F9" s="49">
        <v>2402.32</v>
      </c>
      <c r="G9" s="50">
        <v>0.0177</v>
      </c>
      <c r="H9" s="51"/>
      <c r="I9" s="52"/>
      <c r="J9" s="32"/>
    </row>
    <row r="10" spans="1:10" ht="12.95" customHeight="1">
      <c r="A10" s="119" t="s">
        <v>316</v>
      </c>
      <c r="B10" s="47" t="s">
        <v>317</v>
      </c>
      <c r="C10" s="44" t="s">
        <v>318</v>
      </c>
      <c r="D10" s="44" t="s">
        <v>57</v>
      </c>
      <c r="E10" s="48">
        <v>61439</v>
      </c>
      <c r="F10" s="49">
        <v>2386.75</v>
      </c>
      <c r="G10" s="50">
        <v>0.0175</v>
      </c>
      <c r="H10" s="51"/>
      <c r="I10" s="52"/>
      <c r="J10" s="32"/>
    </row>
    <row r="11" spans="1:10" ht="12.95" customHeight="1">
      <c r="A11" s="119" t="s">
        <v>50</v>
      </c>
      <c r="B11" s="47" t="s">
        <v>51</v>
      </c>
      <c r="C11" s="44" t="s">
        <v>52</v>
      </c>
      <c r="D11" s="44" t="s">
        <v>53</v>
      </c>
      <c r="E11" s="48">
        <v>1043670</v>
      </c>
      <c r="F11" s="49">
        <v>2355.56</v>
      </c>
      <c r="G11" s="50">
        <v>0.0173</v>
      </c>
      <c r="H11" s="51"/>
      <c r="I11" s="52"/>
      <c r="J11" s="32"/>
    </row>
    <row r="12" spans="1:10" ht="12.95" customHeight="1">
      <c r="A12" s="119" t="s">
        <v>46</v>
      </c>
      <c r="B12" s="47" t="s">
        <v>47</v>
      </c>
      <c r="C12" s="44" t="s">
        <v>48</v>
      </c>
      <c r="D12" s="44" t="s">
        <v>49</v>
      </c>
      <c r="E12" s="48">
        <v>1008630</v>
      </c>
      <c r="F12" s="49">
        <v>2154.94</v>
      </c>
      <c r="G12" s="50">
        <v>0.0158</v>
      </c>
      <c r="H12" s="51"/>
      <c r="I12" s="52"/>
      <c r="J12" s="32"/>
    </row>
    <row r="13" spans="1:10" ht="12.95" customHeight="1">
      <c r="A13" s="119"/>
      <c r="B13" s="47"/>
      <c r="C13" s="44"/>
      <c r="D13" s="44"/>
      <c r="E13" s="48"/>
      <c r="F13" s="49"/>
      <c r="G13" s="50"/>
      <c r="H13" s="51"/>
      <c r="I13" s="52"/>
      <c r="J13" s="32"/>
    </row>
    <row r="14" spans="1:10" ht="12.95" customHeight="1">
      <c r="A14" s="119"/>
      <c r="B14" s="130" t="s">
        <v>738</v>
      </c>
      <c r="C14" s="44"/>
      <c r="D14" s="44"/>
      <c r="E14" s="48"/>
      <c r="F14" s="49"/>
      <c r="G14" s="50"/>
      <c r="H14" s="51"/>
      <c r="I14" s="52"/>
      <c r="J14" s="32"/>
    </row>
    <row r="15" spans="1:10" ht="12.95" customHeight="1">
      <c r="A15" s="119" t="s">
        <v>35</v>
      </c>
      <c r="B15" s="47" t="s">
        <v>36</v>
      </c>
      <c r="C15" s="44" t="s">
        <v>37</v>
      </c>
      <c r="D15" s="44" t="s">
        <v>38</v>
      </c>
      <c r="E15" s="48">
        <v>94500</v>
      </c>
      <c r="F15" s="49">
        <v>829</v>
      </c>
      <c r="G15" s="50">
        <v>0.0061</v>
      </c>
      <c r="H15" s="51"/>
      <c r="I15" s="52"/>
      <c r="J15" s="32"/>
    </row>
    <row r="16" spans="1:10" ht="12.95" customHeight="1">
      <c r="A16" s="119" t="s">
        <v>138</v>
      </c>
      <c r="B16" s="47" t="s">
        <v>139</v>
      </c>
      <c r="C16" s="44" t="s">
        <v>140</v>
      </c>
      <c r="D16" s="44" t="s">
        <v>57</v>
      </c>
      <c r="E16" s="48">
        <v>149625</v>
      </c>
      <c r="F16" s="49">
        <v>629.62</v>
      </c>
      <c r="G16" s="50">
        <v>0.0046</v>
      </c>
      <c r="H16" s="51"/>
      <c r="I16" s="52"/>
      <c r="J16" s="32"/>
    </row>
    <row r="17" spans="1:10" ht="12.95" customHeight="1">
      <c r="A17" s="119" t="s">
        <v>110</v>
      </c>
      <c r="B17" s="47" t="s">
        <v>111</v>
      </c>
      <c r="C17" s="44" t="s">
        <v>112</v>
      </c>
      <c r="D17" s="44" t="s">
        <v>38</v>
      </c>
      <c r="E17" s="48">
        <v>28000</v>
      </c>
      <c r="F17" s="49">
        <v>485.2</v>
      </c>
      <c r="G17" s="50">
        <v>0.0036</v>
      </c>
      <c r="H17" s="51"/>
      <c r="I17" s="52"/>
      <c r="J17" s="32"/>
    </row>
    <row r="18" spans="1:10" ht="12.95" customHeight="1">
      <c r="A18" s="119" t="s">
        <v>85</v>
      </c>
      <c r="B18" s="47" t="s">
        <v>86</v>
      </c>
      <c r="C18" s="44" t="s">
        <v>87</v>
      </c>
      <c r="D18" s="44" t="s">
        <v>88</v>
      </c>
      <c r="E18" s="48">
        <v>9000</v>
      </c>
      <c r="F18" s="49">
        <v>209.79</v>
      </c>
      <c r="G18" s="50">
        <v>0.0015</v>
      </c>
      <c r="H18" s="51"/>
      <c r="I18" s="52"/>
      <c r="J18" s="32"/>
    </row>
    <row r="19" spans="1:10" ht="12.95" customHeight="1">
      <c r="A19" s="118"/>
      <c r="B19" s="43" t="s">
        <v>147</v>
      </c>
      <c r="C19" s="44"/>
      <c r="D19" s="44"/>
      <c r="E19" s="44"/>
      <c r="F19" s="53">
        <v>16600.94</v>
      </c>
      <c r="G19" s="54">
        <v>0.1219</v>
      </c>
      <c r="H19" s="55"/>
      <c r="I19" s="56"/>
      <c r="J19" s="32"/>
    </row>
    <row r="20" spans="1:10" ht="12.95" customHeight="1">
      <c r="A20" s="118"/>
      <c r="B20" s="57" t="s">
        <v>148</v>
      </c>
      <c r="C20" s="58"/>
      <c r="D20" s="58"/>
      <c r="E20" s="58"/>
      <c r="F20" s="55" t="s">
        <v>149</v>
      </c>
      <c r="G20" s="55" t="s">
        <v>149</v>
      </c>
      <c r="H20" s="55"/>
      <c r="I20" s="56"/>
      <c r="J20" s="32"/>
    </row>
    <row r="21" spans="1:10" ht="12.95" customHeight="1">
      <c r="A21" s="118"/>
      <c r="B21" s="57" t="s">
        <v>147</v>
      </c>
      <c r="C21" s="58"/>
      <c r="D21" s="58"/>
      <c r="E21" s="58"/>
      <c r="F21" s="55" t="s">
        <v>149</v>
      </c>
      <c r="G21" s="55" t="s">
        <v>149</v>
      </c>
      <c r="H21" s="55"/>
      <c r="I21" s="56"/>
      <c r="J21" s="32"/>
    </row>
    <row r="22" spans="1:10" ht="12.95" customHeight="1">
      <c r="A22" s="118"/>
      <c r="B22" s="59" t="s">
        <v>570</v>
      </c>
      <c r="C22" s="60"/>
      <c r="D22" s="58"/>
      <c r="E22" s="58"/>
      <c r="F22" s="55"/>
      <c r="G22" s="55"/>
      <c r="H22" s="55"/>
      <c r="I22" s="56"/>
      <c r="J22" s="32"/>
    </row>
    <row r="23" spans="1:10" ht="12.95" customHeight="1">
      <c r="A23" s="118"/>
      <c r="B23" s="61" t="s">
        <v>571</v>
      </c>
      <c r="C23" s="44" t="s">
        <v>572</v>
      </c>
      <c r="D23" s="58" t="s">
        <v>573</v>
      </c>
      <c r="E23" s="48">
        <v>1850891</v>
      </c>
      <c r="F23" s="49">
        <v>5179.3482853</v>
      </c>
      <c r="G23" s="50">
        <v>0.03805544040241205</v>
      </c>
      <c r="H23" s="55"/>
      <c r="I23" s="56"/>
      <c r="J23" s="32"/>
    </row>
    <row r="24" spans="1:10" ht="12.95" customHeight="1">
      <c r="A24" s="118"/>
      <c r="B24" s="61" t="s">
        <v>574</v>
      </c>
      <c r="C24" s="44" t="s">
        <v>575</v>
      </c>
      <c r="D24" s="58" t="s">
        <v>573</v>
      </c>
      <c r="E24" s="48">
        <v>959079</v>
      </c>
      <c r="F24" s="49">
        <v>2993.9569143</v>
      </c>
      <c r="G24" s="50">
        <v>0.021998201828385765</v>
      </c>
      <c r="H24" s="55"/>
      <c r="I24" s="56"/>
      <c r="J24" s="32"/>
    </row>
    <row r="25" spans="1:10" ht="12.95" customHeight="1">
      <c r="A25" s="118"/>
      <c r="B25" s="61" t="s">
        <v>576</v>
      </c>
      <c r="C25" s="44" t="s">
        <v>577</v>
      </c>
      <c r="D25" s="58" t="s">
        <v>573</v>
      </c>
      <c r="E25" s="48">
        <v>493139</v>
      </c>
      <c r="F25" s="49">
        <v>1613.057669</v>
      </c>
      <c r="G25" s="50">
        <v>0.011851996932221678</v>
      </c>
      <c r="H25" s="55"/>
      <c r="I25" s="56"/>
      <c r="J25" s="32"/>
    </row>
    <row r="26" spans="1:10" ht="12.95" customHeight="1">
      <c r="A26" s="118"/>
      <c r="B26" s="57" t="s">
        <v>147</v>
      </c>
      <c r="C26" s="58"/>
      <c r="D26" s="58"/>
      <c r="E26" s="58"/>
      <c r="F26" s="62">
        <f>SUM(F23:F25)</f>
        <v>9786.3628686</v>
      </c>
      <c r="G26" s="54">
        <f>SUM(G23:G25)</f>
        <v>0.0719056391630195</v>
      </c>
      <c r="H26" s="55"/>
      <c r="I26" s="56"/>
      <c r="J26" s="32"/>
    </row>
    <row r="27" spans="1:10" ht="12.95" customHeight="1">
      <c r="A27" s="118"/>
      <c r="B27" s="57" t="s">
        <v>150</v>
      </c>
      <c r="C27" s="60"/>
      <c r="D27" s="58"/>
      <c r="E27" s="60"/>
      <c r="F27" s="53">
        <f>F19+F26</f>
        <v>26387.302868599996</v>
      </c>
      <c r="G27" s="54">
        <f>G19+G26</f>
        <v>0.1938056391630195</v>
      </c>
      <c r="H27" s="55"/>
      <c r="I27" s="56"/>
      <c r="J27" s="32"/>
    </row>
    <row r="28" spans="1:10" ht="12.95" customHeight="1">
      <c r="A28" s="118"/>
      <c r="B28" s="43" t="s">
        <v>321</v>
      </c>
      <c r="C28" s="44"/>
      <c r="D28" s="44"/>
      <c r="E28" s="44"/>
      <c r="F28" s="44"/>
      <c r="G28" s="44"/>
      <c r="H28" s="45"/>
      <c r="I28" s="46"/>
      <c r="J28" s="32"/>
    </row>
    <row r="29" spans="1:10" ht="12.95" customHeight="1">
      <c r="A29" s="118"/>
      <c r="B29" s="43" t="s">
        <v>322</v>
      </c>
      <c r="C29" s="44"/>
      <c r="D29" s="44"/>
      <c r="E29" s="44"/>
      <c r="F29" s="32"/>
      <c r="G29" s="45"/>
      <c r="H29" s="45"/>
      <c r="I29" s="46"/>
      <c r="J29" s="32"/>
    </row>
    <row r="30" spans="1:10" ht="12.95" customHeight="1">
      <c r="A30" s="119" t="s">
        <v>323</v>
      </c>
      <c r="B30" s="47" t="s">
        <v>578</v>
      </c>
      <c r="C30" s="44" t="s">
        <v>324</v>
      </c>
      <c r="D30" s="44" t="s">
        <v>247</v>
      </c>
      <c r="E30" s="48">
        <v>3000000</v>
      </c>
      <c r="F30" s="49">
        <v>3082.16</v>
      </c>
      <c r="G30" s="50">
        <v>0.0226</v>
      </c>
      <c r="H30" s="63">
        <v>0.0762</v>
      </c>
      <c r="I30" s="52"/>
      <c r="J30" s="32"/>
    </row>
    <row r="31" spans="1:10" ht="12.95" customHeight="1">
      <c r="A31" s="119" t="s">
        <v>325</v>
      </c>
      <c r="B31" s="47" t="s">
        <v>579</v>
      </c>
      <c r="C31" s="44" t="s">
        <v>326</v>
      </c>
      <c r="D31" s="44" t="s">
        <v>247</v>
      </c>
      <c r="E31" s="48">
        <v>3000000</v>
      </c>
      <c r="F31" s="49">
        <v>2934.47</v>
      </c>
      <c r="G31" s="50">
        <v>0.0216</v>
      </c>
      <c r="H31" s="63">
        <v>0.076429</v>
      </c>
      <c r="I31" s="52"/>
      <c r="J31" s="32"/>
    </row>
    <row r="32" spans="1:10" ht="12.95" customHeight="1">
      <c r="A32" s="119" t="s">
        <v>327</v>
      </c>
      <c r="B32" s="47" t="s">
        <v>580</v>
      </c>
      <c r="C32" s="44" t="s">
        <v>328</v>
      </c>
      <c r="D32" s="44" t="s">
        <v>247</v>
      </c>
      <c r="E32" s="48">
        <v>2500000</v>
      </c>
      <c r="F32" s="49">
        <v>2576.48</v>
      </c>
      <c r="G32" s="50">
        <v>0.0189</v>
      </c>
      <c r="H32" s="63">
        <v>0.076489</v>
      </c>
      <c r="I32" s="52"/>
      <c r="J32" s="32"/>
    </row>
    <row r="33" spans="1:10" ht="12.95" customHeight="1">
      <c r="A33" s="119" t="s">
        <v>329</v>
      </c>
      <c r="B33" s="47" t="s">
        <v>581</v>
      </c>
      <c r="C33" s="44" t="s">
        <v>330</v>
      </c>
      <c r="D33" s="44" t="s">
        <v>247</v>
      </c>
      <c r="E33" s="48">
        <v>2500000</v>
      </c>
      <c r="F33" s="49">
        <v>2569.75</v>
      </c>
      <c r="G33" s="50">
        <v>0.0189</v>
      </c>
      <c r="H33" s="63">
        <v>0.076296</v>
      </c>
      <c r="I33" s="52"/>
      <c r="J33" s="32"/>
    </row>
    <row r="34" spans="1:10" ht="12.95" customHeight="1">
      <c r="A34" s="119" t="s">
        <v>331</v>
      </c>
      <c r="B34" s="47" t="s">
        <v>582</v>
      </c>
      <c r="C34" s="44" t="s">
        <v>332</v>
      </c>
      <c r="D34" s="44" t="s">
        <v>247</v>
      </c>
      <c r="E34" s="48">
        <v>2500000</v>
      </c>
      <c r="F34" s="49">
        <v>2551.98</v>
      </c>
      <c r="G34" s="50">
        <v>0.0188</v>
      </c>
      <c r="H34" s="63">
        <v>0.076355</v>
      </c>
      <c r="I34" s="52"/>
      <c r="J34" s="32"/>
    </row>
    <row r="35" spans="1:10" ht="12.95" customHeight="1">
      <c r="A35" s="119" t="s">
        <v>333</v>
      </c>
      <c r="B35" s="47" t="s">
        <v>583</v>
      </c>
      <c r="C35" s="44" t="s">
        <v>334</v>
      </c>
      <c r="D35" s="44" t="s">
        <v>247</v>
      </c>
      <c r="E35" s="48">
        <v>2500000</v>
      </c>
      <c r="F35" s="49">
        <v>2542.36</v>
      </c>
      <c r="G35" s="50">
        <v>0.0187</v>
      </c>
      <c r="H35" s="63">
        <v>0.076303</v>
      </c>
      <c r="I35" s="52"/>
      <c r="J35" s="32"/>
    </row>
    <row r="36" spans="1:10" ht="12.95" customHeight="1">
      <c r="A36" s="119" t="s">
        <v>335</v>
      </c>
      <c r="B36" s="47" t="s">
        <v>841</v>
      </c>
      <c r="C36" s="44" t="s">
        <v>336</v>
      </c>
      <c r="D36" s="44" t="s">
        <v>584</v>
      </c>
      <c r="E36" s="48">
        <v>250</v>
      </c>
      <c r="F36" s="49">
        <v>2513.92</v>
      </c>
      <c r="G36" s="50">
        <v>0.0185</v>
      </c>
      <c r="H36" s="63">
        <v>0.07585</v>
      </c>
      <c r="I36" s="52"/>
      <c r="J36" s="32"/>
    </row>
    <row r="37" spans="1:10" ht="12.95" customHeight="1">
      <c r="A37" s="119" t="s">
        <v>337</v>
      </c>
      <c r="B37" s="47" t="s">
        <v>842</v>
      </c>
      <c r="C37" s="44" t="s">
        <v>338</v>
      </c>
      <c r="D37" s="44" t="s">
        <v>584</v>
      </c>
      <c r="E37" s="48">
        <v>250</v>
      </c>
      <c r="F37" s="49">
        <v>2474.75</v>
      </c>
      <c r="G37" s="50">
        <v>0.0182</v>
      </c>
      <c r="H37" s="63">
        <v>0.076668</v>
      </c>
      <c r="I37" s="52"/>
      <c r="J37" s="32"/>
    </row>
    <row r="38" spans="1:10" ht="12.95" customHeight="1">
      <c r="A38" s="119" t="s">
        <v>339</v>
      </c>
      <c r="B38" s="47" t="s">
        <v>843</v>
      </c>
      <c r="C38" s="44" t="s">
        <v>340</v>
      </c>
      <c r="D38" s="44" t="s">
        <v>584</v>
      </c>
      <c r="E38" s="48">
        <v>250</v>
      </c>
      <c r="F38" s="49">
        <v>2456.92</v>
      </c>
      <c r="G38" s="50">
        <v>0.0181</v>
      </c>
      <c r="H38" s="63">
        <v>0.076</v>
      </c>
      <c r="I38" s="52"/>
      <c r="J38" s="32"/>
    </row>
    <row r="39" spans="1:10" ht="12.95" customHeight="1">
      <c r="A39" s="119" t="s">
        <v>341</v>
      </c>
      <c r="B39" s="47" t="s">
        <v>840</v>
      </c>
      <c r="C39" s="44" t="s">
        <v>342</v>
      </c>
      <c r="D39" s="44" t="s">
        <v>585</v>
      </c>
      <c r="E39" s="48">
        <v>250</v>
      </c>
      <c r="F39" s="49">
        <v>2448.96</v>
      </c>
      <c r="G39" s="50">
        <v>0.018</v>
      </c>
      <c r="H39" s="63">
        <v>0.076749</v>
      </c>
      <c r="I39" s="52"/>
      <c r="J39" s="32"/>
    </row>
    <row r="40" spans="1:10" ht="12.95" customHeight="1">
      <c r="A40" s="119" t="s">
        <v>343</v>
      </c>
      <c r="B40" s="47" t="s">
        <v>839</v>
      </c>
      <c r="C40" s="44" t="s">
        <v>344</v>
      </c>
      <c r="D40" s="44" t="s">
        <v>585</v>
      </c>
      <c r="E40" s="48">
        <v>250</v>
      </c>
      <c r="F40" s="49">
        <v>2435.74</v>
      </c>
      <c r="G40" s="50">
        <v>0.0179</v>
      </c>
      <c r="H40" s="63">
        <v>0.0768</v>
      </c>
      <c r="I40" s="52"/>
      <c r="J40" s="32"/>
    </row>
    <row r="41" spans="1:10" ht="12.95" customHeight="1">
      <c r="A41" s="119" t="s">
        <v>345</v>
      </c>
      <c r="B41" s="47" t="s">
        <v>586</v>
      </c>
      <c r="C41" s="44" t="s">
        <v>346</v>
      </c>
      <c r="D41" s="44" t="s">
        <v>247</v>
      </c>
      <c r="E41" s="48">
        <v>2000000</v>
      </c>
      <c r="F41" s="49">
        <v>2071</v>
      </c>
      <c r="G41" s="50">
        <v>0.0152</v>
      </c>
      <c r="H41" s="63">
        <v>0.076347</v>
      </c>
      <c r="I41" s="52"/>
      <c r="J41" s="32"/>
    </row>
    <row r="42" spans="1:10" ht="12.95" customHeight="1">
      <c r="A42" s="119" t="s">
        <v>347</v>
      </c>
      <c r="B42" s="47" t="s">
        <v>587</v>
      </c>
      <c r="C42" s="44" t="s">
        <v>348</v>
      </c>
      <c r="D42" s="44" t="s">
        <v>247</v>
      </c>
      <c r="E42" s="48">
        <v>2000000</v>
      </c>
      <c r="F42" s="49">
        <v>2011.08</v>
      </c>
      <c r="G42" s="50">
        <v>0.0148</v>
      </c>
      <c r="H42" s="63">
        <v>0.076355</v>
      </c>
      <c r="I42" s="52"/>
      <c r="J42" s="32"/>
    </row>
    <row r="43" spans="1:10" ht="12.95" customHeight="1">
      <c r="A43" s="119" t="s">
        <v>349</v>
      </c>
      <c r="B43" s="47" t="s">
        <v>588</v>
      </c>
      <c r="C43" s="44" t="s">
        <v>350</v>
      </c>
      <c r="D43" s="44" t="s">
        <v>247</v>
      </c>
      <c r="E43" s="48">
        <v>1500000</v>
      </c>
      <c r="F43" s="49">
        <v>1563.69</v>
      </c>
      <c r="G43" s="50">
        <v>0.0115</v>
      </c>
      <c r="H43" s="63">
        <v>0.076347</v>
      </c>
      <c r="I43" s="52"/>
      <c r="J43" s="32"/>
    </row>
    <row r="44" spans="1:10" ht="12.95" customHeight="1">
      <c r="A44" s="119" t="s">
        <v>351</v>
      </c>
      <c r="B44" s="47" t="s">
        <v>589</v>
      </c>
      <c r="C44" s="44" t="s">
        <v>352</v>
      </c>
      <c r="D44" s="44" t="s">
        <v>247</v>
      </c>
      <c r="E44" s="48">
        <v>1500000</v>
      </c>
      <c r="F44" s="49">
        <v>1560.29</v>
      </c>
      <c r="G44" s="50">
        <v>0.0115</v>
      </c>
      <c r="H44" s="63">
        <v>0.076314</v>
      </c>
      <c r="I44" s="52"/>
      <c r="J44" s="32"/>
    </row>
    <row r="45" spans="1:10" ht="12.95" customHeight="1">
      <c r="A45" s="119" t="s">
        <v>353</v>
      </c>
      <c r="B45" s="47" t="s">
        <v>590</v>
      </c>
      <c r="C45" s="44" t="s">
        <v>354</v>
      </c>
      <c r="D45" s="44" t="s">
        <v>247</v>
      </c>
      <c r="E45" s="48">
        <v>1500000</v>
      </c>
      <c r="F45" s="49">
        <v>1559.35</v>
      </c>
      <c r="G45" s="50">
        <v>0.0115</v>
      </c>
      <c r="H45" s="63">
        <v>0.076304</v>
      </c>
      <c r="I45" s="52"/>
      <c r="J45" s="32"/>
    </row>
    <row r="46" spans="1:10" ht="12.95" customHeight="1">
      <c r="A46" s="119" t="s">
        <v>355</v>
      </c>
      <c r="B46" s="47" t="s">
        <v>591</v>
      </c>
      <c r="C46" s="44" t="s">
        <v>356</v>
      </c>
      <c r="D46" s="44" t="s">
        <v>247</v>
      </c>
      <c r="E46" s="48">
        <v>1500000</v>
      </c>
      <c r="F46" s="49">
        <v>1551.92</v>
      </c>
      <c r="G46" s="50">
        <v>0.0114</v>
      </c>
      <c r="H46" s="63">
        <v>0.076459</v>
      </c>
      <c r="I46" s="52"/>
      <c r="J46" s="32"/>
    </row>
    <row r="47" spans="1:10" ht="12.95" customHeight="1">
      <c r="A47" s="119" t="s">
        <v>357</v>
      </c>
      <c r="B47" s="47" t="s">
        <v>592</v>
      </c>
      <c r="C47" s="44" t="s">
        <v>358</v>
      </c>
      <c r="D47" s="44" t="s">
        <v>247</v>
      </c>
      <c r="E47" s="48">
        <v>1500000</v>
      </c>
      <c r="F47" s="49">
        <v>1549.66</v>
      </c>
      <c r="G47" s="50">
        <v>0.0114</v>
      </c>
      <c r="H47" s="63">
        <v>0.076056</v>
      </c>
      <c r="I47" s="52"/>
      <c r="J47" s="32"/>
    </row>
    <row r="48" spans="1:10" ht="12.95" customHeight="1">
      <c r="A48" s="119" t="s">
        <v>359</v>
      </c>
      <c r="B48" s="47" t="s">
        <v>593</v>
      </c>
      <c r="C48" s="44" t="s">
        <v>360</v>
      </c>
      <c r="D48" s="44" t="s">
        <v>247</v>
      </c>
      <c r="E48" s="48">
        <v>1500000</v>
      </c>
      <c r="F48" s="49">
        <v>1541.18</v>
      </c>
      <c r="G48" s="50">
        <v>0.0113</v>
      </c>
      <c r="H48" s="63">
        <v>0.076304</v>
      </c>
      <c r="I48" s="52"/>
      <c r="J48" s="32"/>
    </row>
    <row r="49" spans="1:10" ht="12.95" customHeight="1">
      <c r="A49" s="119" t="s">
        <v>361</v>
      </c>
      <c r="B49" s="47" t="s">
        <v>594</v>
      </c>
      <c r="C49" s="44" t="s">
        <v>362</v>
      </c>
      <c r="D49" s="44" t="s">
        <v>247</v>
      </c>
      <c r="E49" s="48">
        <v>1500000</v>
      </c>
      <c r="F49" s="49">
        <v>1540.73</v>
      </c>
      <c r="G49" s="50">
        <v>0.0113</v>
      </c>
      <c r="H49" s="63">
        <v>0.076251</v>
      </c>
      <c r="I49" s="52"/>
      <c r="J49" s="32"/>
    </row>
    <row r="50" spans="1:10" ht="12.95" customHeight="1">
      <c r="A50" s="119" t="s">
        <v>363</v>
      </c>
      <c r="B50" s="47" t="s">
        <v>595</v>
      </c>
      <c r="C50" s="44" t="s">
        <v>364</v>
      </c>
      <c r="D50" s="44" t="s">
        <v>247</v>
      </c>
      <c r="E50" s="48">
        <v>1500000</v>
      </c>
      <c r="F50" s="49">
        <v>1510.46</v>
      </c>
      <c r="G50" s="50">
        <v>0.0111</v>
      </c>
      <c r="H50" s="63">
        <v>0.0731</v>
      </c>
      <c r="I50" s="52"/>
      <c r="J50" s="32"/>
    </row>
    <row r="51" spans="1:10" ht="12.95" customHeight="1">
      <c r="A51" s="119" t="s">
        <v>365</v>
      </c>
      <c r="B51" s="47" t="s">
        <v>596</v>
      </c>
      <c r="C51" s="44" t="s">
        <v>366</v>
      </c>
      <c r="D51" s="44" t="s">
        <v>247</v>
      </c>
      <c r="E51" s="48">
        <v>1500000</v>
      </c>
      <c r="F51" s="49">
        <v>1467.43</v>
      </c>
      <c r="G51" s="50">
        <v>0.0108</v>
      </c>
      <c r="H51" s="63">
        <v>0.076429</v>
      </c>
      <c r="I51" s="52"/>
      <c r="J51" s="32"/>
    </row>
    <row r="52" spans="1:10" ht="12.95" customHeight="1">
      <c r="A52" s="119" t="s">
        <v>367</v>
      </c>
      <c r="B52" s="47" t="s">
        <v>597</v>
      </c>
      <c r="C52" s="44" t="s">
        <v>368</v>
      </c>
      <c r="D52" s="44" t="s">
        <v>247</v>
      </c>
      <c r="E52" s="48">
        <v>1500000</v>
      </c>
      <c r="F52" s="49">
        <v>1456.17</v>
      </c>
      <c r="G52" s="50">
        <v>0.0107</v>
      </c>
      <c r="H52" s="63">
        <v>0.07609099999999999</v>
      </c>
      <c r="I52" s="52"/>
      <c r="J52" s="32"/>
    </row>
    <row r="53" spans="1:10" ht="12.95" customHeight="1">
      <c r="A53" s="119" t="s">
        <v>369</v>
      </c>
      <c r="B53" s="47" t="s">
        <v>598</v>
      </c>
      <c r="C53" s="44" t="s">
        <v>370</v>
      </c>
      <c r="D53" s="44" t="s">
        <v>247</v>
      </c>
      <c r="E53" s="48">
        <v>1000000</v>
      </c>
      <c r="F53" s="49">
        <v>1045.77</v>
      </c>
      <c r="G53" s="50">
        <v>0.0077</v>
      </c>
      <c r="H53" s="63">
        <v>0.076293</v>
      </c>
      <c r="I53" s="52"/>
      <c r="J53" s="32"/>
    </row>
    <row r="54" spans="1:10" ht="12.95" customHeight="1">
      <c r="A54" s="119" t="s">
        <v>371</v>
      </c>
      <c r="B54" s="47" t="s">
        <v>599</v>
      </c>
      <c r="C54" s="44" t="s">
        <v>372</v>
      </c>
      <c r="D54" s="44" t="s">
        <v>247</v>
      </c>
      <c r="E54" s="48">
        <v>1000000</v>
      </c>
      <c r="F54" s="49">
        <v>1039.87</v>
      </c>
      <c r="G54" s="50">
        <v>0.0076</v>
      </c>
      <c r="H54" s="63">
        <v>0.076314</v>
      </c>
      <c r="I54" s="52"/>
      <c r="J54" s="32"/>
    </row>
    <row r="55" spans="1:10" ht="12.95" customHeight="1">
      <c r="A55" s="119" t="s">
        <v>373</v>
      </c>
      <c r="B55" s="47" t="s">
        <v>600</v>
      </c>
      <c r="C55" s="44" t="s">
        <v>374</v>
      </c>
      <c r="D55" s="44" t="s">
        <v>247</v>
      </c>
      <c r="E55" s="48">
        <v>1000000</v>
      </c>
      <c r="F55" s="49">
        <v>1039.74</v>
      </c>
      <c r="G55" s="50">
        <v>0.0076</v>
      </c>
      <c r="H55" s="63">
        <v>0.07655</v>
      </c>
      <c r="I55" s="52"/>
      <c r="J55" s="32"/>
    </row>
    <row r="56" spans="1:10" ht="12.95" customHeight="1">
      <c r="A56" s="119" t="s">
        <v>375</v>
      </c>
      <c r="B56" s="47" t="s">
        <v>601</v>
      </c>
      <c r="C56" s="44" t="s">
        <v>376</v>
      </c>
      <c r="D56" s="44" t="s">
        <v>247</v>
      </c>
      <c r="E56" s="48">
        <v>1000000</v>
      </c>
      <c r="F56" s="49">
        <v>1039.22</v>
      </c>
      <c r="G56" s="50">
        <v>0.0076</v>
      </c>
      <c r="H56" s="63">
        <v>0.077554</v>
      </c>
      <c r="I56" s="52"/>
      <c r="J56" s="32"/>
    </row>
    <row r="57" spans="1:10" ht="12.95" customHeight="1">
      <c r="A57" s="119" t="s">
        <v>377</v>
      </c>
      <c r="B57" s="47" t="s">
        <v>602</v>
      </c>
      <c r="C57" s="44" t="s">
        <v>378</v>
      </c>
      <c r="D57" s="44" t="s">
        <v>247</v>
      </c>
      <c r="E57" s="48">
        <v>1000000</v>
      </c>
      <c r="F57" s="49">
        <v>1038.76</v>
      </c>
      <c r="G57" s="50">
        <v>0.0076</v>
      </c>
      <c r="H57" s="63">
        <v>0.07751000000000001</v>
      </c>
      <c r="I57" s="52"/>
      <c r="J57" s="32"/>
    </row>
    <row r="58" spans="1:10" ht="12.95" customHeight="1">
      <c r="A58" s="119" t="s">
        <v>379</v>
      </c>
      <c r="B58" s="47" t="s">
        <v>603</v>
      </c>
      <c r="C58" s="44" t="s">
        <v>380</v>
      </c>
      <c r="D58" s="44" t="s">
        <v>247</v>
      </c>
      <c r="E58" s="48">
        <v>1000000</v>
      </c>
      <c r="F58" s="49">
        <v>1038.08</v>
      </c>
      <c r="G58" s="50">
        <v>0.0076</v>
      </c>
      <c r="H58" s="63">
        <v>0.076459</v>
      </c>
      <c r="I58" s="52"/>
      <c r="J58" s="32"/>
    </row>
    <row r="59" spans="1:10" ht="12.95" customHeight="1">
      <c r="A59" s="119" t="s">
        <v>381</v>
      </c>
      <c r="B59" s="47" t="s">
        <v>604</v>
      </c>
      <c r="C59" s="44" t="s">
        <v>382</v>
      </c>
      <c r="D59" s="44" t="s">
        <v>247</v>
      </c>
      <c r="E59" s="48">
        <v>1000000</v>
      </c>
      <c r="F59" s="49">
        <v>1028.94</v>
      </c>
      <c r="G59" s="50">
        <v>0.0076</v>
      </c>
      <c r="H59" s="63">
        <v>0.076451</v>
      </c>
      <c r="I59" s="52"/>
      <c r="J59" s="32"/>
    </row>
    <row r="60" spans="1:10" ht="12.95" customHeight="1">
      <c r="A60" s="119" t="s">
        <v>383</v>
      </c>
      <c r="B60" s="47" t="s">
        <v>605</v>
      </c>
      <c r="C60" s="44" t="s">
        <v>384</v>
      </c>
      <c r="D60" s="44" t="s">
        <v>247</v>
      </c>
      <c r="E60" s="48">
        <v>1000000</v>
      </c>
      <c r="F60" s="49">
        <v>1026.33</v>
      </c>
      <c r="G60" s="50">
        <v>0.0075</v>
      </c>
      <c r="H60" s="63">
        <v>0.07648100000000001</v>
      </c>
      <c r="I60" s="52"/>
      <c r="J60" s="32"/>
    </row>
    <row r="61" spans="1:10" ht="12.95" customHeight="1">
      <c r="A61" s="119" t="s">
        <v>385</v>
      </c>
      <c r="B61" s="47" t="s">
        <v>606</v>
      </c>
      <c r="C61" s="44" t="s">
        <v>386</v>
      </c>
      <c r="D61" s="44" t="s">
        <v>247</v>
      </c>
      <c r="E61" s="48">
        <v>1000000</v>
      </c>
      <c r="F61" s="49">
        <v>1020.83</v>
      </c>
      <c r="G61" s="50">
        <v>0.0075</v>
      </c>
      <c r="H61" s="63">
        <v>0.076243</v>
      </c>
      <c r="I61" s="52"/>
      <c r="J61" s="32"/>
    </row>
    <row r="62" spans="1:10" ht="12.95" customHeight="1">
      <c r="A62" s="119" t="s">
        <v>387</v>
      </c>
      <c r="B62" s="47" t="s">
        <v>838</v>
      </c>
      <c r="C62" s="44" t="s">
        <v>388</v>
      </c>
      <c r="D62" s="44" t="s">
        <v>584</v>
      </c>
      <c r="E62" s="48">
        <v>80</v>
      </c>
      <c r="F62" s="49">
        <v>1012.79</v>
      </c>
      <c r="G62" s="50">
        <v>0.0074</v>
      </c>
      <c r="H62" s="63">
        <v>0.077098</v>
      </c>
      <c r="I62" s="52"/>
      <c r="J62" s="32"/>
    </row>
    <row r="63" spans="1:10" ht="12.95" customHeight="1">
      <c r="A63" s="119" t="s">
        <v>389</v>
      </c>
      <c r="B63" s="47" t="s">
        <v>607</v>
      </c>
      <c r="C63" s="44" t="s">
        <v>390</v>
      </c>
      <c r="D63" s="44" t="s">
        <v>247</v>
      </c>
      <c r="E63" s="48">
        <v>1000000</v>
      </c>
      <c r="F63" s="49">
        <v>1011.32</v>
      </c>
      <c r="G63" s="50">
        <v>0.0074</v>
      </c>
      <c r="H63" s="63">
        <v>0.074909</v>
      </c>
      <c r="I63" s="52"/>
      <c r="J63" s="32"/>
    </row>
    <row r="64" spans="1:10" ht="12.95" customHeight="1">
      <c r="A64" s="119" t="s">
        <v>391</v>
      </c>
      <c r="B64" s="47" t="s">
        <v>608</v>
      </c>
      <c r="C64" s="44" t="s">
        <v>392</v>
      </c>
      <c r="D64" s="44" t="s">
        <v>247</v>
      </c>
      <c r="E64" s="48">
        <v>1000000</v>
      </c>
      <c r="F64" s="49">
        <v>1010.59</v>
      </c>
      <c r="G64" s="50">
        <v>0.0074</v>
      </c>
      <c r="H64" s="63">
        <v>0.074965</v>
      </c>
      <c r="I64" s="52"/>
      <c r="J64" s="32"/>
    </row>
    <row r="65" spans="1:10" ht="12.95" customHeight="1">
      <c r="A65" s="119" t="s">
        <v>393</v>
      </c>
      <c r="B65" s="47" t="s">
        <v>609</v>
      </c>
      <c r="C65" s="44" t="s">
        <v>394</v>
      </c>
      <c r="D65" s="44" t="s">
        <v>247</v>
      </c>
      <c r="E65" s="48">
        <v>1000000</v>
      </c>
      <c r="F65" s="49">
        <v>999.04</v>
      </c>
      <c r="G65" s="50">
        <v>0.0073</v>
      </c>
      <c r="H65" s="63">
        <v>0.07663700000000001</v>
      </c>
      <c r="I65" s="52"/>
      <c r="J65" s="32"/>
    </row>
    <row r="66" spans="1:10" ht="12.95" customHeight="1">
      <c r="A66" s="119" t="s">
        <v>395</v>
      </c>
      <c r="B66" s="47" t="s">
        <v>610</v>
      </c>
      <c r="C66" s="44" t="s">
        <v>396</v>
      </c>
      <c r="D66" s="44" t="s">
        <v>247</v>
      </c>
      <c r="E66" s="48">
        <v>1000000</v>
      </c>
      <c r="F66" s="49">
        <v>986.01</v>
      </c>
      <c r="G66" s="50">
        <v>0.0072</v>
      </c>
      <c r="H66" s="63">
        <v>0.076025</v>
      </c>
      <c r="I66" s="52"/>
      <c r="J66" s="32"/>
    </row>
    <row r="67" spans="1:10" ht="12.95" customHeight="1">
      <c r="A67" s="119" t="s">
        <v>397</v>
      </c>
      <c r="B67" s="47" t="s">
        <v>611</v>
      </c>
      <c r="C67" s="44" t="s">
        <v>398</v>
      </c>
      <c r="D67" s="44" t="s">
        <v>247</v>
      </c>
      <c r="E67" s="48">
        <v>1000000</v>
      </c>
      <c r="F67" s="49">
        <v>971.15</v>
      </c>
      <c r="G67" s="50">
        <v>0.0071</v>
      </c>
      <c r="H67" s="63">
        <v>0.07627500000000001</v>
      </c>
      <c r="I67" s="52"/>
      <c r="J67" s="32"/>
    </row>
    <row r="68" spans="1:10" ht="12.95" customHeight="1">
      <c r="A68" s="119" t="s">
        <v>399</v>
      </c>
      <c r="B68" s="47" t="s">
        <v>612</v>
      </c>
      <c r="C68" s="44" t="s">
        <v>400</v>
      </c>
      <c r="D68" s="44" t="s">
        <v>247</v>
      </c>
      <c r="E68" s="48">
        <v>1000000</v>
      </c>
      <c r="F68" s="49">
        <v>955.25</v>
      </c>
      <c r="G68" s="50">
        <v>0.007</v>
      </c>
      <c r="H68" s="63">
        <v>0.076043</v>
      </c>
      <c r="I68" s="52"/>
      <c r="J68" s="32"/>
    </row>
    <row r="69" spans="1:10" ht="12.95" customHeight="1">
      <c r="A69" s="119" t="s">
        <v>401</v>
      </c>
      <c r="B69" s="47" t="s">
        <v>613</v>
      </c>
      <c r="C69" s="44" t="s">
        <v>402</v>
      </c>
      <c r="D69" s="44" t="s">
        <v>247</v>
      </c>
      <c r="E69" s="48">
        <v>500000</v>
      </c>
      <c r="F69" s="49">
        <v>529.72</v>
      </c>
      <c r="G69" s="50">
        <v>0.0039</v>
      </c>
      <c r="H69" s="63">
        <v>0.076296</v>
      </c>
      <c r="I69" s="52"/>
      <c r="J69" s="32"/>
    </row>
    <row r="70" spans="1:10" ht="12.95" customHeight="1">
      <c r="A70" s="119" t="s">
        <v>403</v>
      </c>
      <c r="B70" s="47" t="s">
        <v>614</v>
      </c>
      <c r="C70" s="44" t="s">
        <v>404</v>
      </c>
      <c r="D70" s="44" t="s">
        <v>247</v>
      </c>
      <c r="E70" s="48">
        <v>500000</v>
      </c>
      <c r="F70" s="49">
        <v>527.07</v>
      </c>
      <c r="G70" s="50">
        <v>0.0039</v>
      </c>
      <c r="H70" s="63">
        <v>0.07655</v>
      </c>
      <c r="I70" s="52"/>
      <c r="J70" s="32"/>
    </row>
    <row r="71" spans="1:10" ht="12.95" customHeight="1">
      <c r="A71" s="119" t="s">
        <v>405</v>
      </c>
      <c r="B71" s="47" t="s">
        <v>615</v>
      </c>
      <c r="C71" s="44" t="s">
        <v>406</v>
      </c>
      <c r="D71" s="44" t="s">
        <v>247</v>
      </c>
      <c r="E71" s="48">
        <v>500000</v>
      </c>
      <c r="F71" s="49">
        <v>526.71</v>
      </c>
      <c r="G71" s="50">
        <v>0.0039</v>
      </c>
      <c r="H71" s="63">
        <v>0.076303</v>
      </c>
      <c r="I71" s="52"/>
      <c r="J71" s="32"/>
    </row>
    <row r="72" spans="1:10" ht="12.95" customHeight="1">
      <c r="A72" s="119" t="s">
        <v>407</v>
      </c>
      <c r="B72" s="47" t="s">
        <v>616</v>
      </c>
      <c r="C72" s="44" t="s">
        <v>408</v>
      </c>
      <c r="D72" s="44" t="s">
        <v>247</v>
      </c>
      <c r="E72" s="48">
        <v>500000</v>
      </c>
      <c r="F72" s="49">
        <v>525.79</v>
      </c>
      <c r="G72" s="50">
        <v>0.0039</v>
      </c>
      <c r="H72" s="63">
        <v>0.076296</v>
      </c>
      <c r="I72" s="52"/>
      <c r="J72" s="32"/>
    </row>
    <row r="73" spans="1:10" ht="12.95" customHeight="1">
      <c r="A73" s="119" t="s">
        <v>409</v>
      </c>
      <c r="B73" s="47" t="s">
        <v>617</v>
      </c>
      <c r="C73" s="44" t="s">
        <v>410</v>
      </c>
      <c r="D73" s="44" t="s">
        <v>247</v>
      </c>
      <c r="E73" s="48">
        <v>500000</v>
      </c>
      <c r="F73" s="49">
        <v>525.14</v>
      </c>
      <c r="G73" s="50">
        <v>0.0039</v>
      </c>
      <c r="H73" s="63">
        <v>0.076347</v>
      </c>
      <c r="I73" s="52"/>
      <c r="J73" s="32"/>
    </row>
    <row r="74" spans="1:10" ht="12.95" customHeight="1">
      <c r="A74" s="119" t="s">
        <v>411</v>
      </c>
      <c r="B74" s="47" t="s">
        <v>618</v>
      </c>
      <c r="C74" s="44" t="s">
        <v>412</v>
      </c>
      <c r="D74" s="44" t="s">
        <v>247</v>
      </c>
      <c r="E74" s="48">
        <v>500000</v>
      </c>
      <c r="F74" s="49">
        <v>524.99</v>
      </c>
      <c r="G74" s="50">
        <v>0.0039</v>
      </c>
      <c r="H74" s="63">
        <v>0.076296</v>
      </c>
      <c r="I74" s="52"/>
      <c r="J74" s="32"/>
    </row>
    <row r="75" spans="1:10" ht="12.95" customHeight="1">
      <c r="A75" s="119" t="s">
        <v>413</v>
      </c>
      <c r="B75" s="47" t="s">
        <v>619</v>
      </c>
      <c r="C75" s="44" t="s">
        <v>414</v>
      </c>
      <c r="D75" s="44" t="s">
        <v>247</v>
      </c>
      <c r="E75" s="48">
        <v>500000</v>
      </c>
      <c r="F75" s="49">
        <v>523.5</v>
      </c>
      <c r="G75" s="50">
        <v>0.0038</v>
      </c>
      <c r="H75" s="63">
        <v>0.076293</v>
      </c>
      <c r="I75" s="52"/>
      <c r="J75" s="32"/>
    </row>
    <row r="76" spans="1:10" ht="12.95" customHeight="1">
      <c r="A76" s="119" t="s">
        <v>415</v>
      </c>
      <c r="B76" s="47" t="s">
        <v>620</v>
      </c>
      <c r="C76" s="44" t="s">
        <v>416</v>
      </c>
      <c r="D76" s="44" t="s">
        <v>247</v>
      </c>
      <c r="E76" s="48">
        <v>500000</v>
      </c>
      <c r="F76" s="49">
        <v>522.77</v>
      </c>
      <c r="G76" s="50">
        <v>0.0038</v>
      </c>
      <c r="H76" s="63">
        <v>0.076355</v>
      </c>
      <c r="I76" s="52"/>
      <c r="J76" s="32"/>
    </row>
    <row r="77" spans="1:10" ht="12.95" customHeight="1">
      <c r="A77" s="119" t="s">
        <v>417</v>
      </c>
      <c r="B77" s="47" t="s">
        <v>621</v>
      </c>
      <c r="C77" s="44" t="s">
        <v>418</v>
      </c>
      <c r="D77" s="44" t="s">
        <v>247</v>
      </c>
      <c r="E77" s="48">
        <v>500000</v>
      </c>
      <c r="F77" s="49">
        <v>521.45</v>
      </c>
      <c r="G77" s="50">
        <v>0.0038</v>
      </c>
      <c r="H77" s="63">
        <v>0.076451</v>
      </c>
      <c r="I77" s="52"/>
      <c r="J77" s="32"/>
    </row>
    <row r="78" spans="1:10" ht="12.95" customHeight="1">
      <c r="A78" s="119" t="s">
        <v>419</v>
      </c>
      <c r="B78" s="47" t="s">
        <v>622</v>
      </c>
      <c r="C78" s="44" t="s">
        <v>420</v>
      </c>
      <c r="D78" s="44" t="s">
        <v>247</v>
      </c>
      <c r="E78" s="48">
        <v>500000</v>
      </c>
      <c r="F78" s="49">
        <v>519.97</v>
      </c>
      <c r="G78" s="50">
        <v>0.0038</v>
      </c>
      <c r="H78" s="63">
        <v>0.076402</v>
      </c>
      <c r="I78" s="52"/>
      <c r="J78" s="32"/>
    </row>
    <row r="79" spans="1:10" ht="12.95" customHeight="1">
      <c r="A79" s="119" t="s">
        <v>421</v>
      </c>
      <c r="B79" s="47" t="s">
        <v>623</v>
      </c>
      <c r="C79" s="44" t="s">
        <v>422</v>
      </c>
      <c r="D79" s="44" t="s">
        <v>247</v>
      </c>
      <c r="E79" s="48">
        <v>500000</v>
      </c>
      <c r="F79" s="49">
        <v>519.48</v>
      </c>
      <c r="G79" s="50">
        <v>0.0038</v>
      </c>
      <c r="H79" s="63">
        <v>0.0762</v>
      </c>
      <c r="I79" s="52"/>
      <c r="J79" s="32"/>
    </row>
    <row r="80" spans="1:10" ht="12.95" customHeight="1">
      <c r="A80" s="119" t="s">
        <v>423</v>
      </c>
      <c r="B80" s="47" t="s">
        <v>624</v>
      </c>
      <c r="C80" s="44" t="s">
        <v>424</v>
      </c>
      <c r="D80" s="44" t="s">
        <v>247</v>
      </c>
      <c r="E80" s="48">
        <v>500000</v>
      </c>
      <c r="F80" s="49">
        <v>519.28</v>
      </c>
      <c r="G80" s="50">
        <v>0.0038</v>
      </c>
      <c r="H80" s="63">
        <v>0.076296</v>
      </c>
      <c r="I80" s="52"/>
      <c r="J80" s="32"/>
    </row>
    <row r="81" spans="1:10" ht="12.95" customHeight="1">
      <c r="A81" s="119" t="s">
        <v>425</v>
      </c>
      <c r="B81" s="47" t="s">
        <v>625</v>
      </c>
      <c r="C81" s="44" t="s">
        <v>426</v>
      </c>
      <c r="D81" s="44" t="s">
        <v>247</v>
      </c>
      <c r="E81" s="48">
        <v>500000</v>
      </c>
      <c r="F81" s="49">
        <v>519.22</v>
      </c>
      <c r="G81" s="50">
        <v>0.0038</v>
      </c>
      <c r="H81" s="63">
        <v>0.077554</v>
      </c>
      <c r="I81" s="52"/>
      <c r="J81" s="32"/>
    </row>
    <row r="82" spans="1:10" ht="12.95" customHeight="1">
      <c r="A82" s="119" t="s">
        <v>427</v>
      </c>
      <c r="B82" s="47" t="s">
        <v>626</v>
      </c>
      <c r="C82" s="44" t="s">
        <v>428</v>
      </c>
      <c r="D82" s="44" t="s">
        <v>247</v>
      </c>
      <c r="E82" s="48">
        <v>500000</v>
      </c>
      <c r="F82" s="49">
        <v>519.06</v>
      </c>
      <c r="G82" s="50">
        <v>0.0038</v>
      </c>
      <c r="H82" s="63">
        <v>0.0762</v>
      </c>
      <c r="I82" s="52"/>
      <c r="J82" s="32"/>
    </row>
    <row r="83" spans="1:10" ht="12.95" customHeight="1">
      <c r="A83" s="119" t="s">
        <v>429</v>
      </c>
      <c r="B83" s="47" t="s">
        <v>627</v>
      </c>
      <c r="C83" s="44" t="s">
        <v>430</v>
      </c>
      <c r="D83" s="44" t="s">
        <v>247</v>
      </c>
      <c r="E83" s="48">
        <v>500000</v>
      </c>
      <c r="F83" s="49">
        <v>518.34</v>
      </c>
      <c r="G83" s="50">
        <v>0.0038</v>
      </c>
      <c r="H83" s="63">
        <v>0.077554</v>
      </c>
      <c r="I83" s="52"/>
      <c r="J83" s="32"/>
    </row>
    <row r="84" spans="1:10" ht="12.95" customHeight="1">
      <c r="A84" s="119" t="s">
        <v>431</v>
      </c>
      <c r="B84" s="47" t="s">
        <v>628</v>
      </c>
      <c r="C84" s="44" t="s">
        <v>432</v>
      </c>
      <c r="D84" s="44" t="s">
        <v>247</v>
      </c>
      <c r="E84" s="48">
        <v>500000</v>
      </c>
      <c r="F84" s="49">
        <v>516.9</v>
      </c>
      <c r="G84" s="50">
        <v>0.0038</v>
      </c>
      <c r="H84" s="63">
        <v>0.075987</v>
      </c>
      <c r="I84" s="52"/>
      <c r="J84" s="32"/>
    </row>
    <row r="85" spans="1:10" ht="12.95" customHeight="1">
      <c r="A85" s="119" t="s">
        <v>433</v>
      </c>
      <c r="B85" s="47" t="s">
        <v>629</v>
      </c>
      <c r="C85" s="44" t="s">
        <v>434</v>
      </c>
      <c r="D85" s="44" t="s">
        <v>247</v>
      </c>
      <c r="E85" s="48">
        <v>500000</v>
      </c>
      <c r="F85" s="49">
        <v>516.24</v>
      </c>
      <c r="G85" s="50">
        <v>0.0038</v>
      </c>
      <c r="H85" s="63">
        <v>0.077267</v>
      </c>
      <c r="I85" s="52"/>
      <c r="J85" s="32"/>
    </row>
    <row r="86" spans="1:10" ht="12.95" customHeight="1">
      <c r="A86" s="119" t="s">
        <v>435</v>
      </c>
      <c r="B86" s="47" t="s">
        <v>630</v>
      </c>
      <c r="C86" s="44" t="s">
        <v>436</v>
      </c>
      <c r="D86" s="44" t="s">
        <v>247</v>
      </c>
      <c r="E86" s="48">
        <v>500000</v>
      </c>
      <c r="F86" s="49">
        <v>515.88</v>
      </c>
      <c r="G86" s="50">
        <v>0.0038</v>
      </c>
      <c r="H86" s="63">
        <v>0.077705</v>
      </c>
      <c r="I86" s="52"/>
      <c r="J86" s="32"/>
    </row>
    <row r="87" spans="1:10" ht="12.95" customHeight="1">
      <c r="A87" s="119" t="s">
        <v>437</v>
      </c>
      <c r="B87" s="47" t="s">
        <v>631</v>
      </c>
      <c r="C87" s="44" t="s">
        <v>438</v>
      </c>
      <c r="D87" s="44" t="s">
        <v>247</v>
      </c>
      <c r="E87" s="48">
        <v>500000</v>
      </c>
      <c r="F87" s="49">
        <v>515.49</v>
      </c>
      <c r="G87" s="50">
        <v>0.0038</v>
      </c>
      <c r="H87" s="63">
        <v>0.076303</v>
      </c>
      <c r="I87" s="52"/>
      <c r="J87" s="32"/>
    </row>
    <row r="88" spans="1:10" ht="12.95" customHeight="1">
      <c r="A88" s="119" t="s">
        <v>439</v>
      </c>
      <c r="B88" s="47" t="s">
        <v>632</v>
      </c>
      <c r="C88" s="44" t="s">
        <v>440</v>
      </c>
      <c r="D88" s="44" t="s">
        <v>247</v>
      </c>
      <c r="E88" s="48">
        <v>500000</v>
      </c>
      <c r="F88" s="49">
        <v>515.23</v>
      </c>
      <c r="G88" s="50">
        <v>0.0038</v>
      </c>
      <c r="H88" s="63">
        <v>0.077266</v>
      </c>
      <c r="I88" s="52"/>
      <c r="J88" s="32"/>
    </row>
    <row r="89" spans="1:10" ht="12.95" customHeight="1">
      <c r="A89" s="119" t="s">
        <v>441</v>
      </c>
      <c r="B89" s="47" t="s">
        <v>633</v>
      </c>
      <c r="C89" s="44" t="s">
        <v>442</v>
      </c>
      <c r="D89" s="44" t="s">
        <v>247</v>
      </c>
      <c r="E89" s="48">
        <v>500000</v>
      </c>
      <c r="F89" s="49">
        <v>514.52</v>
      </c>
      <c r="G89" s="50">
        <v>0.0038</v>
      </c>
      <c r="H89" s="63">
        <v>0.076326</v>
      </c>
      <c r="I89" s="52"/>
      <c r="J89" s="32"/>
    </row>
    <row r="90" spans="1:10" ht="12.95" customHeight="1">
      <c r="A90" s="119" t="s">
        <v>443</v>
      </c>
      <c r="B90" s="47" t="s">
        <v>634</v>
      </c>
      <c r="C90" s="44" t="s">
        <v>444</v>
      </c>
      <c r="D90" s="44" t="s">
        <v>247</v>
      </c>
      <c r="E90" s="48">
        <v>500000</v>
      </c>
      <c r="F90" s="49">
        <v>514</v>
      </c>
      <c r="G90" s="50">
        <v>0.0038</v>
      </c>
      <c r="H90" s="63">
        <v>0.077454</v>
      </c>
      <c r="I90" s="52"/>
      <c r="J90" s="32"/>
    </row>
    <row r="91" spans="1:10" ht="12.95" customHeight="1">
      <c r="A91" s="119" t="s">
        <v>445</v>
      </c>
      <c r="B91" s="47" t="s">
        <v>635</v>
      </c>
      <c r="C91" s="44" t="s">
        <v>446</v>
      </c>
      <c r="D91" s="44" t="s">
        <v>247</v>
      </c>
      <c r="E91" s="48">
        <v>500000</v>
      </c>
      <c r="F91" s="49">
        <v>513.72</v>
      </c>
      <c r="G91" s="50">
        <v>0.0038</v>
      </c>
      <c r="H91" s="63">
        <v>0.076189</v>
      </c>
      <c r="I91" s="52"/>
      <c r="J91" s="32"/>
    </row>
    <row r="92" spans="1:10" ht="12.95" customHeight="1">
      <c r="A92" s="119" t="s">
        <v>447</v>
      </c>
      <c r="B92" s="47" t="s">
        <v>636</v>
      </c>
      <c r="C92" s="44" t="s">
        <v>448</v>
      </c>
      <c r="D92" s="44" t="s">
        <v>247</v>
      </c>
      <c r="E92" s="48">
        <v>500000</v>
      </c>
      <c r="F92" s="49">
        <v>513.49</v>
      </c>
      <c r="G92" s="50">
        <v>0.0038</v>
      </c>
      <c r="H92" s="63">
        <v>0.076112</v>
      </c>
      <c r="I92" s="52"/>
      <c r="J92" s="32"/>
    </row>
    <row r="93" spans="1:10" ht="12.95" customHeight="1">
      <c r="A93" s="119" t="s">
        <v>449</v>
      </c>
      <c r="B93" s="47" t="s">
        <v>637</v>
      </c>
      <c r="C93" s="44" t="s">
        <v>450</v>
      </c>
      <c r="D93" s="44" t="s">
        <v>247</v>
      </c>
      <c r="E93" s="48">
        <v>500000</v>
      </c>
      <c r="F93" s="49">
        <v>513.45</v>
      </c>
      <c r="G93" s="50">
        <v>0.0038</v>
      </c>
      <c r="H93" s="63">
        <v>0.077614</v>
      </c>
      <c r="I93" s="52"/>
      <c r="J93" s="32"/>
    </row>
    <row r="94" spans="1:10" ht="12.95" customHeight="1">
      <c r="A94" s="119" t="s">
        <v>451</v>
      </c>
      <c r="B94" s="47" t="s">
        <v>638</v>
      </c>
      <c r="C94" s="44" t="s">
        <v>452</v>
      </c>
      <c r="D94" s="44" t="s">
        <v>247</v>
      </c>
      <c r="E94" s="48">
        <v>500000</v>
      </c>
      <c r="F94" s="49">
        <v>513</v>
      </c>
      <c r="G94" s="50">
        <v>0.0038</v>
      </c>
      <c r="H94" s="63">
        <v>0.075952</v>
      </c>
      <c r="I94" s="52"/>
      <c r="J94" s="32"/>
    </row>
    <row r="95" spans="1:10" ht="12.95" customHeight="1">
      <c r="A95" s="119" t="s">
        <v>453</v>
      </c>
      <c r="B95" s="47" t="s">
        <v>639</v>
      </c>
      <c r="C95" s="44" t="s">
        <v>454</v>
      </c>
      <c r="D95" s="44" t="s">
        <v>247</v>
      </c>
      <c r="E95" s="48">
        <v>500000</v>
      </c>
      <c r="F95" s="49">
        <v>512.71</v>
      </c>
      <c r="G95" s="50">
        <v>0.0038</v>
      </c>
      <c r="H95" s="63">
        <v>0.075737</v>
      </c>
      <c r="I95" s="52"/>
      <c r="J95" s="32"/>
    </row>
    <row r="96" spans="1:10" ht="12.95" customHeight="1">
      <c r="A96" s="119" t="s">
        <v>455</v>
      </c>
      <c r="B96" s="47" t="s">
        <v>640</v>
      </c>
      <c r="C96" s="44" t="s">
        <v>456</v>
      </c>
      <c r="D96" s="44" t="s">
        <v>247</v>
      </c>
      <c r="E96" s="48">
        <v>500000</v>
      </c>
      <c r="F96" s="49">
        <v>511.94</v>
      </c>
      <c r="G96" s="50">
        <v>0.0038</v>
      </c>
      <c r="H96" s="63">
        <v>0.07648100000000001</v>
      </c>
      <c r="I96" s="52"/>
      <c r="J96" s="32"/>
    </row>
    <row r="97" spans="1:10" ht="12.95" customHeight="1">
      <c r="A97" s="119" t="s">
        <v>457</v>
      </c>
      <c r="B97" s="47" t="s">
        <v>641</v>
      </c>
      <c r="C97" s="44" t="s">
        <v>458</v>
      </c>
      <c r="D97" s="44" t="s">
        <v>247</v>
      </c>
      <c r="E97" s="48">
        <v>500000</v>
      </c>
      <c r="F97" s="49">
        <v>509.95</v>
      </c>
      <c r="G97" s="50">
        <v>0.0037</v>
      </c>
      <c r="H97" s="63">
        <v>0.074855</v>
      </c>
      <c r="I97" s="52"/>
      <c r="J97" s="32"/>
    </row>
    <row r="98" spans="1:10" ht="12.95" customHeight="1">
      <c r="A98" s="119" t="s">
        <v>459</v>
      </c>
      <c r="B98" s="47" t="s">
        <v>642</v>
      </c>
      <c r="C98" s="44" t="s">
        <v>460</v>
      </c>
      <c r="D98" s="44" t="s">
        <v>247</v>
      </c>
      <c r="E98" s="48">
        <v>500000</v>
      </c>
      <c r="F98" s="49">
        <v>509.8</v>
      </c>
      <c r="G98" s="50">
        <v>0.0037</v>
      </c>
      <c r="H98" s="63">
        <v>0.076447</v>
      </c>
      <c r="I98" s="52"/>
      <c r="J98" s="32"/>
    </row>
    <row r="99" spans="1:10" ht="12.95" customHeight="1">
      <c r="A99" s="119" t="s">
        <v>461</v>
      </c>
      <c r="B99" s="47" t="s">
        <v>643</v>
      </c>
      <c r="C99" s="44" t="s">
        <v>462</v>
      </c>
      <c r="D99" s="44" t="s">
        <v>247</v>
      </c>
      <c r="E99" s="48">
        <v>500000</v>
      </c>
      <c r="F99" s="49">
        <v>509.67</v>
      </c>
      <c r="G99" s="50">
        <v>0.0037</v>
      </c>
      <c r="H99" s="63">
        <v>0.076418</v>
      </c>
      <c r="I99" s="52"/>
      <c r="J99" s="32"/>
    </row>
    <row r="100" spans="1:10" ht="12.95" customHeight="1">
      <c r="A100" s="119" t="s">
        <v>463</v>
      </c>
      <c r="B100" s="47" t="s">
        <v>644</v>
      </c>
      <c r="C100" s="44" t="s">
        <v>464</v>
      </c>
      <c r="D100" s="44" t="s">
        <v>247</v>
      </c>
      <c r="E100" s="48">
        <v>500000</v>
      </c>
      <c r="F100" s="49">
        <v>507.42</v>
      </c>
      <c r="G100" s="50">
        <v>0.0037</v>
      </c>
      <c r="H100" s="63">
        <v>0.075023</v>
      </c>
      <c r="I100" s="52"/>
      <c r="J100" s="32"/>
    </row>
    <row r="101" spans="1:10" ht="12.95" customHeight="1">
      <c r="A101" s="119" t="s">
        <v>465</v>
      </c>
      <c r="B101" s="47" t="s">
        <v>645</v>
      </c>
      <c r="C101" s="44" t="s">
        <v>466</v>
      </c>
      <c r="D101" s="44" t="s">
        <v>247</v>
      </c>
      <c r="E101" s="48">
        <v>500000</v>
      </c>
      <c r="F101" s="49">
        <v>506.14</v>
      </c>
      <c r="G101" s="50">
        <v>0.0037</v>
      </c>
      <c r="H101" s="63">
        <v>0.07594000000000001</v>
      </c>
      <c r="I101" s="52"/>
      <c r="J101" s="32"/>
    </row>
    <row r="102" spans="1:10" ht="12.95" customHeight="1">
      <c r="A102" s="119" t="s">
        <v>467</v>
      </c>
      <c r="B102" s="47" t="s">
        <v>646</v>
      </c>
      <c r="C102" s="44" t="s">
        <v>468</v>
      </c>
      <c r="D102" s="44" t="s">
        <v>247</v>
      </c>
      <c r="E102" s="48">
        <v>500000</v>
      </c>
      <c r="F102" s="49">
        <v>505.35</v>
      </c>
      <c r="G102" s="50">
        <v>0.0037</v>
      </c>
      <c r="H102" s="63">
        <v>0.075071</v>
      </c>
      <c r="I102" s="52"/>
      <c r="J102" s="32"/>
    </row>
    <row r="103" spans="1:10" ht="12.95" customHeight="1">
      <c r="A103" s="119" t="s">
        <v>469</v>
      </c>
      <c r="B103" s="47" t="s">
        <v>647</v>
      </c>
      <c r="C103" s="44" t="s">
        <v>470</v>
      </c>
      <c r="D103" s="44" t="s">
        <v>247</v>
      </c>
      <c r="E103" s="48">
        <v>500000</v>
      </c>
      <c r="F103" s="49">
        <v>505.11</v>
      </c>
      <c r="G103" s="50">
        <v>0.0037</v>
      </c>
      <c r="H103" s="63">
        <v>0.075071</v>
      </c>
      <c r="I103" s="52"/>
      <c r="J103" s="32"/>
    </row>
    <row r="104" spans="1:10" ht="12.95" customHeight="1">
      <c r="A104" s="119" t="s">
        <v>471</v>
      </c>
      <c r="B104" s="47" t="s">
        <v>648</v>
      </c>
      <c r="C104" s="44" t="s">
        <v>472</v>
      </c>
      <c r="D104" s="44" t="s">
        <v>247</v>
      </c>
      <c r="E104" s="48">
        <v>500000</v>
      </c>
      <c r="F104" s="49">
        <v>503.37</v>
      </c>
      <c r="G104" s="50">
        <v>0.0037</v>
      </c>
      <c r="H104" s="63">
        <v>0.075071</v>
      </c>
      <c r="I104" s="52"/>
      <c r="J104" s="32"/>
    </row>
    <row r="105" spans="1:10" ht="12.95" customHeight="1">
      <c r="A105" s="119" t="s">
        <v>473</v>
      </c>
      <c r="B105" s="47" t="s">
        <v>649</v>
      </c>
      <c r="C105" s="44" t="s">
        <v>474</v>
      </c>
      <c r="D105" s="44" t="s">
        <v>247</v>
      </c>
      <c r="E105" s="48">
        <v>500000</v>
      </c>
      <c r="F105" s="49">
        <v>503.15</v>
      </c>
      <c r="G105" s="50">
        <v>0.0037</v>
      </c>
      <c r="H105" s="63">
        <v>0.074991</v>
      </c>
      <c r="I105" s="52"/>
      <c r="J105" s="32"/>
    </row>
    <row r="106" spans="1:10" ht="12.95" customHeight="1">
      <c r="A106" s="119" t="s">
        <v>475</v>
      </c>
      <c r="B106" s="47" t="s">
        <v>650</v>
      </c>
      <c r="C106" s="44" t="s">
        <v>476</v>
      </c>
      <c r="D106" s="44" t="s">
        <v>247</v>
      </c>
      <c r="E106" s="48">
        <v>500000</v>
      </c>
      <c r="F106" s="49">
        <v>499.7</v>
      </c>
      <c r="G106" s="50">
        <v>0.0037</v>
      </c>
      <c r="H106" s="63">
        <v>0.076917</v>
      </c>
      <c r="I106" s="52"/>
      <c r="J106" s="32"/>
    </row>
    <row r="107" spans="1:10" ht="12.95" customHeight="1">
      <c r="A107" s="119" t="s">
        <v>477</v>
      </c>
      <c r="B107" s="47" t="s">
        <v>651</v>
      </c>
      <c r="C107" s="44" t="s">
        <v>478</v>
      </c>
      <c r="D107" s="44" t="s">
        <v>247</v>
      </c>
      <c r="E107" s="48">
        <v>500000</v>
      </c>
      <c r="F107" s="49">
        <v>493.65</v>
      </c>
      <c r="G107" s="50">
        <v>0.0036</v>
      </c>
      <c r="H107" s="63">
        <v>0.077195</v>
      </c>
      <c r="I107" s="52"/>
      <c r="J107" s="32"/>
    </row>
    <row r="108" spans="1:10" ht="12.95" customHeight="1">
      <c r="A108" s="119" t="s">
        <v>479</v>
      </c>
      <c r="B108" s="47" t="s">
        <v>652</v>
      </c>
      <c r="C108" s="44" t="s">
        <v>480</v>
      </c>
      <c r="D108" s="44" t="s">
        <v>247</v>
      </c>
      <c r="E108" s="48">
        <v>500000</v>
      </c>
      <c r="F108" s="49">
        <v>492.36</v>
      </c>
      <c r="G108" s="50">
        <v>0.0036</v>
      </c>
      <c r="H108" s="63">
        <v>0.077052</v>
      </c>
      <c r="I108" s="52"/>
      <c r="J108" s="32"/>
    </row>
    <row r="109" spans="1:10" ht="12.95" customHeight="1">
      <c r="A109" s="119" t="s">
        <v>481</v>
      </c>
      <c r="B109" s="47" t="s">
        <v>844</v>
      </c>
      <c r="C109" s="44" t="s">
        <v>482</v>
      </c>
      <c r="D109" s="44" t="s">
        <v>584</v>
      </c>
      <c r="E109" s="48">
        <v>50000</v>
      </c>
      <c r="F109" s="49">
        <v>490.88</v>
      </c>
      <c r="G109" s="50">
        <v>0.0036</v>
      </c>
      <c r="H109" s="63">
        <v>0.08145</v>
      </c>
      <c r="I109" s="52"/>
      <c r="J109" s="32"/>
    </row>
    <row r="110" spans="1:10" ht="12.95" customHeight="1">
      <c r="A110" s="119" t="s">
        <v>483</v>
      </c>
      <c r="B110" s="47" t="s">
        <v>653</v>
      </c>
      <c r="C110" s="44" t="s">
        <v>484</v>
      </c>
      <c r="D110" s="44" t="s">
        <v>247</v>
      </c>
      <c r="E110" s="48">
        <v>500000</v>
      </c>
      <c r="F110" s="49">
        <v>488.82</v>
      </c>
      <c r="G110" s="50">
        <v>0.0036</v>
      </c>
      <c r="H110" s="63">
        <v>0.07700599999999999</v>
      </c>
      <c r="I110" s="52"/>
      <c r="J110" s="32"/>
    </row>
    <row r="111" spans="1:10" ht="12.95" customHeight="1">
      <c r="A111" s="119" t="s">
        <v>485</v>
      </c>
      <c r="B111" s="47" t="s">
        <v>654</v>
      </c>
      <c r="C111" s="44" t="s">
        <v>486</v>
      </c>
      <c r="D111" s="44" t="s">
        <v>247</v>
      </c>
      <c r="E111" s="48">
        <v>500000</v>
      </c>
      <c r="F111" s="49">
        <v>488.39</v>
      </c>
      <c r="G111" s="50">
        <v>0.0036</v>
      </c>
      <c r="H111" s="63">
        <v>0.077431</v>
      </c>
      <c r="I111" s="52"/>
      <c r="J111" s="32"/>
    </row>
    <row r="112" spans="1:10" ht="12.95" customHeight="1">
      <c r="A112" s="119" t="s">
        <v>487</v>
      </c>
      <c r="B112" s="47" t="s">
        <v>655</v>
      </c>
      <c r="C112" s="44" t="s">
        <v>488</v>
      </c>
      <c r="D112" s="44" t="s">
        <v>247</v>
      </c>
      <c r="E112" s="48">
        <v>500000</v>
      </c>
      <c r="F112" s="49">
        <v>487.66</v>
      </c>
      <c r="G112" s="50">
        <v>0.0036</v>
      </c>
      <c r="H112" s="63">
        <v>0.077251</v>
      </c>
      <c r="I112" s="52"/>
      <c r="J112" s="32"/>
    </row>
    <row r="113" spans="1:10" ht="12.95" customHeight="1">
      <c r="A113" s="119" t="s">
        <v>489</v>
      </c>
      <c r="B113" s="47" t="s">
        <v>656</v>
      </c>
      <c r="C113" s="44" t="s">
        <v>490</v>
      </c>
      <c r="D113" s="44" t="s">
        <v>247</v>
      </c>
      <c r="E113" s="48">
        <v>500000</v>
      </c>
      <c r="F113" s="49">
        <v>486.21</v>
      </c>
      <c r="G113" s="50">
        <v>0.0036</v>
      </c>
      <c r="H113" s="63">
        <v>0.07609099999999999</v>
      </c>
      <c r="I113" s="52"/>
      <c r="J113" s="32"/>
    </row>
    <row r="114" spans="1:10" ht="12.95" customHeight="1">
      <c r="A114" s="119" t="s">
        <v>491</v>
      </c>
      <c r="B114" s="47" t="s">
        <v>657</v>
      </c>
      <c r="C114" s="44" t="s">
        <v>492</v>
      </c>
      <c r="D114" s="44" t="s">
        <v>247</v>
      </c>
      <c r="E114" s="48">
        <v>500000</v>
      </c>
      <c r="F114" s="49">
        <v>478.92</v>
      </c>
      <c r="G114" s="50">
        <v>0.0035</v>
      </c>
      <c r="H114" s="63">
        <v>0.07624399999999999</v>
      </c>
      <c r="I114" s="52"/>
      <c r="J114" s="32"/>
    </row>
    <row r="115" spans="1:10" ht="12.95" customHeight="1">
      <c r="A115" s="118"/>
      <c r="B115" s="43" t="s">
        <v>147</v>
      </c>
      <c r="C115" s="44"/>
      <c r="D115" s="44"/>
      <c r="E115" s="44"/>
      <c r="F115" s="53">
        <v>87729.75</v>
      </c>
      <c r="G115" s="54">
        <v>0.6445</v>
      </c>
      <c r="H115" s="55"/>
      <c r="I115" s="52"/>
      <c r="J115" s="32"/>
    </row>
    <row r="116" spans="1:10" ht="12.95" customHeight="1">
      <c r="A116" s="118"/>
      <c r="B116" s="57" t="s">
        <v>493</v>
      </c>
      <c r="C116" s="58"/>
      <c r="D116" s="58"/>
      <c r="E116" s="58"/>
      <c r="F116" s="55" t="s">
        <v>149</v>
      </c>
      <c r="G116" s="55" t="s">
        <v>149</v>
      </c>
      <c r="H116" s="55"/>
      <c r="I116" s="52"/>
      <c r="J116" s="32"/>
    </row>
    <row r="117" spans="1:10" ht="12.95" customHeight="1">
      <c r="A117" s="118"/>
      <c r="B117" s="57" t="s">
        <v>147</v>
      </c>
      <c r="C117" s="58"/>
      <c r="D117" s="58"/>
      <c r="E117" s="58"/>
      <c r="F117" s="55" t="s">
        <v>149</v>
      </c>
      <c r="G117" s="55" t="s">
        <v>149</v>
      </c>
      <c r="H117" s="55"/>
      <c r="I117" s="52"/>
      <c r="J117" s="32"/>
    </row>
    <row r="118" spans="1:10" ht="12.95" customHeight="1">
      <c r="A118" s="118"/>
      <c r="B118" s="57" t="s">
        <v>150</v>
      </c>
      <c r="C118" s="60"/>
      <c r="D118" s="58"/>
      <c r="E118" s="60"/>
      <c r="F118" s="53">
        <v>87729.75</v>
      </c>
      <c r="G118" s="54">
        <v>0.6445</v>
      </c>
      <c r="H118" s="55"/>
      <c r="I118" s="52"/>
      <c r="J118" s="32"/>
    </row>
    <row r="119" spans="1:10" ht="12.95" customHeight="1">
      <c r="A119" s="118"/>
      <c r="B119" s="43" t="s">
        <v>178</v>
      </c>
      <c r="C119" s="44"/>
      <c r="D119" s="44"/>
      <c r="E119" s="44"/>
      <c r="F119" s="44"/>
      <c r="G119" s="44"/>
      <c r="H119" s="45"/>
      <c r="I119" s="52"/>
      <c r="J119" s="32"/>
    </row>
    <row r="120" spans="1:10" ht="12.95" customHeight="1">
      <c r="A120" s="118"/>
      <c r="B120" s="43" t="s">
        <v>179</v>
      </c>
      <c r="C120" s="44"/>
      <c r="D120" s="44"/>
      <c r="E120" s="44"/>
      <c r="F120" s="32"/>
      <c r="G120" s="45"/>
      <c r="H120" s="45"/>
      <c r="I120" s="52"/>
      <c r="J120" s="32"/>
    </row>
    <row r="121" spans="1:10" ht="12.95" customHeight="1">
      <c r="A121" s="119" t="s">
        <v>180</v>
      </c>
      <c r="B121" s="47" t="s">
        <v>748</v>
      </c>
      <c r="C121" s="44" t="s">
        <v>181</v>
      </c>
      <c r="D121" s="44" t="s">
        <v>509</v>
      </c>
      <c r="E121" s="48">
        <v>500</v>
      </c>
      <c r="F121" s="49">
        <v>2421.13</v>
      </c>
      <c r="G121" s="50">
        <v>0.0178</v>
      </c>
      <c r="H121" s="63">
        <v>0.0725</v>
      </c>
      <c r="I121" s="52"/>
      <c r="J121" s="32"/>
    </row>
    <row r="122" spans="1:10" ht="12.95" customHeight="1">
      <c r="A122" s="119" t="s">
        <v>182</v>
      </c>
      <c r="B122" s="47" t="s">
        <v>747</v>
      </c>
      <c r="C122" s="44" t="s">
        <v>183</v>
      </c>
      <c r="D122" s="44" t="s">
        <v>658</v>
      </c>
      <c r="E122" s="48">
        <v>500</v>
      </c>
      <c r="F122" s="49">
        <v>2388.04</v>
      </c>
      <c r="G122" s="50">
        <v>0.0175</v>
      </c>
      <c r="H122" s="63">
        <v>0.0744</v>
      </c>
      <c r="I122" s="52"/>
      <c r="J122" s="32"/>
    </row>
    <row r="123" spans="1:10" ht="12.95" customHeight="1">
      <c r="A123" s="119" t="s">
        <v>184</v>
      </c>
      <c r="B123" s="47" t="s">
        <v>845</v>
      </c>
      <c r="C123" s="44" t="s">
        <v>185</v>
      </c>
      <c r="D123" s="44" t="s">
        <v>510</v>
      </c>
      <c r="E123" s="48">
        <v>500</v>
      </c>
      <c r="F123" s="49">
        <v>2384.82</v>
      </c>
      <c r="G123" s="50">
        <v>0.0175</v>
      </c>
      <c r="H123" s="63">
        <v>0.0747</v>
      </c>
      <c r="I123" s="52"/>
      <c r="J123" s="32"/>
    </row>
    <row r="124" spans="1:10" ht="12.95" customHeight="1">
      <c r="A124" s="119" t="s">
        <v>187</v>
      </c>
      <c r="B124" s="47" t="s">
        <v>744</v>
      </c>
      <c r="C124" s="44" t="s">
        <v>188</v>
      </c>
      <c r="D124" s="44" t="s">
        <v>510</v>
      </c>
      <c r="E124" s="48">
        <v>500</v>
      </c>
      <c r="F124" s="49">
        <v>2377.33</v>
      </c>
      <c r="G124" s="50">
        <v>0.0175</v>
      </c>
      <c r="H124" s="63">
        <v>0.07415</v>
      </c>
      <c r="I124" s="52"/>
      <c r="J124" s="32"/>
    </row>
    <row r="125" spans="1:10" ht="12.95" customHeight="1">
      <c r="A125" s="119" t="s">
        <v>494</v>
      </c>
      <c r="B125" s="47" t="s">
        <v>846</v>
      </c>
      <c r="C125" s="44" t="s">
        <v>495</v>
      </c>
      <c r="D125" s="44" t="s">
        <v>742</v>
      </c>
      <c r="E125" s="48">
        <v>500</v>
      </c>
      <c r="F125" s="49">
        <v>2374.26</v>
      </c>
      <c r="G125" s="50">
        <v>0.0174</v>
      </c>
      <c r="H125" s="63">
        <v>0.0735</v>
      </c>
      <c r="I125" s="52"/>
      <c r="J125" s="32"/>
    </row>
    <row r="126" spans="1:10" ht="12.95" customHeight="1">
      <c r="A126" s="118"/>
      <c r="B126" s="43" t="s">
        <v>147</v>
      </c>
      <c r="C126" s="44"/>
      <c r="D126" s="44"/>
      <c r="E126" s="44"/>
      <c r="F126" s="53">
        <v>11945.58</v>
      </c>
      <c r="G126" s="54">
        <v>0.0877</v>
      </c>
      <c r="H126" s="55"/>
      <c r="I126" s="52"/>
      <c r="J126" s="32"/>
    </row>
    <row r="127" spans="1:10" ht="12.95" customHeight="1">
      <c r="A127" s="118"/>
      <c r="B127" s="43" t="s">
        <v>191</v>
      </c>
      <c r="C127" s="44"/>
      <c r="D127" s="44"/>
      <c r="E127" s="44"/>
      <c r="F127" s="32"/>
      <c r="G127" s="45"/>
      <c r="H127" s="45"/>
      <c r="I127" s="52"/>
      <c r="J127" s="32"/>
    </row>
    <row r="128" spans="1:10" ht="12.95" customHeight="1">
      <c r="A128" s="119" t="s">
        <v>496</v>
      </c>
      <c r="B128" s="47" t="s">
        <v>847</v>
      </c>
      <c r="C128" s="44" t="s">
        <v>497</v>
      </c>
      <c r="D128" s="44" t="s">
        <v>510</v>
      </c>
      <c r="E128" s="48">
        <v>500</v>
      </c>
      <c r="F128" s="49">
        <v>2381.92</v>
      </c>
      <c r="G128" s="50">
        <v>0.0175</v>
      </c>
      <c r="H128" s="63">
        <v>0.076675</v>
      </c>
      <c r="I128" s="52"/>
      <c r="J128" s="32"/>
    </row>
    <row r="129" spans="1:10" ht="12.95" customHeight="1">
      <c r="A129" s="118"/>
      <c r="B129" s="43" t="s">
        <v>147</v>
      </c>
      <c r="C129" s="44"/>
      <c r="D129" s="44"/>
      <c r="E129" s="44"/>
      <c r="F129" s="53">
        <v>2381.92</v>
      </c>
      <c r="G129" s="54">
        <v>0.0175</v>
      </c>
      <c r="H129" s="55"/>
      <c r="I129" s="52"/>
      <c r="J129" s="32"/>
    </row>
    <row r="130" spans="1:10" ht="12.95" customHeight="1">
      <c r="A130" s="118"/>
      <c r="B130" s="57" t="s">
        <v>150</v>
      </c>
      <c r="C130" s="60"/>
      <c r="D130" s="58"/>
      <c r="E130" s="60"/>
      <c r="F130" s="53">
        <v>14327.5</v>
      </c>
      <c r="G130" s="54">
        <v>0.1052</v>
      </c>
      <c r="H130" s="55"/>
      <c r="I130" s="52"/>
      <c r="J130" s="32"/>
    </row>
    <row r="131" spans="1:10" ht="12.95" customHeight="1">
      <c r="A131" s="118"/>
      <c r="B131" s="43" t="s">
        <v>194</v>
      </c>
      <c r="C131" s="44"/>
      <c r="D131" s="44"/>
      <c r="E131" s="44"/>
      <c r="F131" s="44"/>
      <c r="G131" s="44"/>
      <c r="H131" s="45"/>
      <c r="I131" s="52"/>
      <c r="J131" s="32"/>
    </row>
    <row r="132" spans="1:10" ht="12.95" customHeight="1">
      <c r="A132" s="118"/>
      <c r="B132" s="43" t="s">
        <v>195</v>
      </c>
      <c r="C132" s="44"/>
      <c r="D132" s="64" t="s">
        <v>196</v>
      </c>
      <c r="E132" s="44"/>
      <c r="F132" s="32"/>
      <c r="G132" s="45"/>
      <c r="H132" s="45"/>
      <c r="I132" s="52"/>
      <c r="J132" s="32"/>
    </row>
    <row r="133" spans="1:10" ht="12.95" customHeight="1">
      <c r="A133" s="119" t="s">
        <v>498</v>
      </c>
      <c r="B133" s="47" t="s">
        <v>499</v>
      </c>
      <c r="C133" s="44"/>
      <c r="D133" s="65" t="s">
        <v>215</v>
      </c>
      <c r="E133" s="66"/>
      <c r="F133" s="49">
        <v>150</v>
      </c>
      <c r="G133" s="50">
        <v>0.0011</v>
      </c>
      <c r="H133" s="63">
        <v>0.05299217449</v>
      </c>
      <c r="I133" s="52"/>
      <c r="J133" s="32"/>
    </row>
    <row r="134" spans="1:10" ht="12.95" customHeight="1">
      <c r="A134" s="119" t="s">
        <v>500</v>
      </c>
      <c r="B134" s="47" t="s">
        <v>501</v>
      </c>
      <c r="C134" s="44"/>
      <c r="D134" s="65" t="s">
        <v>198</v>
      </c>
      <c r="E134" s="66"/>
      <c r="F134" s="49">
        <v>100</v>
      </c>
      <c r="G134" s="50">
        <v>0.0007</v>
      </c>
      <c r="H134" s="63">
        <v>0.05459637432</v>
      </c>
      <c r="I134" s="52"/>
      <c r="J134" s="32"/>
    </row>
    <row r="135" spans="1:10" ht="12.95" customHeight="1">
      <c r="A135" s="119" t="s">
        <v>502</v>
      </c>
      <c r="B135" s="47" t="s">
        <v>503</v>
      </c>
      <c r="C135" s="44"/>
      <c r="D135" s="65" t="s">
        <v>198</v>
      </c>
      <c r="E135" s="66"/>
      <c r="F135" s="49">
        <v>100</v>
      </c>
      <c r="G135" s="50">
        <v>0.0007</v>
      </c>
      <c r="H135" s="63">
        <v>0.05297024527</v>
      </c>
      <c r="I135" s="52"/>
      <c r="J135" s="32"/>
    </row>
    <row r="136" spans="1:10" ht="12.95" customHeight="1">
      <c r="A136" s="119" t="s">
        <v>504</v>
      </c>
      <c r="B136" s="47" t="s">
        <v>505</v>
      </c>
      <c r="C136" s="44"/>
      <c r="D136" s="65" t="s">
        <v>198</v>
      </c>
      <c r="E136" s="66"/>
      <c r="F136" s="49">
        <v>100</v>
      </c>
      <c r="G136" s="50">
        <v>0.0007</v>
      </c>
      <c r="H136" s="63">
        <v>0.05297755367</v>
      </c>
      <c r="I136" s="52"/>
      <c r="J136" s="32"/>
    </row>
    <row r="137" spans="1:10" ht="12.95" customHeight="1">
      <c r="A137" s="119" t="s">
        <v>506</v>
      </c>
      <c r="B137" s="47" t="s">
        <v>507</v>
      </c>
      <c r="C137" s="44"/>
      <c r="D137" s="65" t="s">
        <v>508</v>
      </c>
      <c r="E137" s="66"/>
      <c r="F137" s="49">
        <v>100</v>
      </c>
      <c r="G137" s="50">
        <v>0.0007</v>
      </c>
      <c r="H137" s="63">
        <v>0.07198611111</v>
      </c>
      <c r="I137" s="52"/>
      <c r="J137" s="32"/>
    </row>
    <row r="138" spans="1:10" ht="12.95" customHeight="1">
      <c r="A138" s="118"/>
      <c r="B138" s="43" t="s">
        <v>147</v>
      </c>
      <c r="C138" s="44"/>
      <c r="D138" s="44"/>
      <c r="E138" s="44"/>
      <c r="F138" s="53">
        <v>550</v>
      </c>
      <c r="G138" s="54">
        <v>0.0039</v>
      </c>
      <c r="H138" s="55"/>
      <c r="I138" s="52"/>
      <c r="J138" s="32"/>
    </row>
    <row r="139" spans="1:10" ht="12.95" customHeight="1">
      <c r="A139" s="118"/>
      <c r="B139" s="57" t="s">
        <v>150</v>
      </c>
      <c r="C139" s="60"/>
      <c r="D139" s="58"/>
      <c r="E139" s="60"/>
      <c r="F139" s="53">
        <v>550</v>
      </c>
      <c r="G139" s="54">
        <v>0.0039</v>
      </c>
      <c r="H139" s="55"/>
      <c r="I139" s="52"/>
      <c r="J139" s="32"/>
    </row>
    <row r="140" spans="1:10" ht="12.95" customHeight="1">
      <c r="A140" s="118"/>
      <c r="B140" s="43" t="s">
        <v>221</v>
      </c>
      <c r="C140" s="44"/>
      <c r="D140" s="44"/>
      <c r="E140" s="44"/>
      <c r="F140" s="44"/>
      <c r="G140" s="44"/>
      <c r="H140" s="45"/>
      <c r="I140" s="52"/>
      <c r="J140" s="32"/>
    </row>
    <row r="141" spans="1:10" ht="12.95" customHeight="1">
      <c r="A141" s="119" t="s">
        <v>222</v>
      </c>
      <c r="B141" s="47" t="s">
        <v>223</v>
      </c>
      <c r="C141" s="44"/>
      <c r="D141" s="44"/>
      <c r="E141" s="48"/>
      <c r="F141" s="49">
        <v>6482.61</v>
      </c>
      <c r="G141" s="50">
        <v>0.0476</v>
      </c>
      <c r="H141" s="63">
        <v>0.06728000987063194</v>
      </c>
      <c r="I141" s="52"/>
      <c r="J141" s="32"/>
    </row>
    <row r="142" spans="1:10" ht="12.95" customHeight="1">
      <c r="A142" s="118"/>
      <c r="B142" s="43" t="s">
        <v>147</v>
      </c>
      <c r="C142" s="44"/>
      <c r="D142" s="44"/>
      <c r="E142" s="44"/>
      <c r="F142" s="53">
        <v>6482.61</v>
      </c>
      <c r="G142" s="54">
        <v>0.0476</v>
      </c>
      <c r="H142" s="55"/>
      <c r="I142" s="52"/>
      <c r="J142" s="32"/>
    </row>
    <row r="143" spans="1:10" ht="12.95" customHeight="1">
      <c r="A143" s="118"/>
      <c r="B143" s="57" t="s">
        <v>493</v>
      </c>
      <c r="C143" s="58"/>
      <c r="D143" s="58"/>
      <c r="E143" s="58"/>
      <c r="F143" s="55" t="s">
        <v>149</v>
      </c>
      <c r="G143" s="55" t="s">
        <v>149</v>
      </c>
      <c r="H143" s="55"/>
      <c r="I143" s="52"/>
      <c r="J143" s="32"/>
    </row>
    <row r="144" spans="1:10" ht="12.95" customHeight="1">
      <c r="A144" s="118"/>
      <c r="B144" s="57" t="s">
        <v>147</v>
      </c>
      <c r="C144" s="58"/>
      <c r="D144" s="58"/>
      <c r="E144" s="58"/>
      <c r="F144" s="55" t="s">
        <v>149</v>
      </c>
      <c r="G144" s="55" t="s">
        <v>149</v>
      </c>
      <c r="H144" s="55"/>
      <c r="I144" s="52"/>
      <c r="J144" s="32"/>
    </row>
    <row r="145" spans="1:10" ht="12.95" customHeight="1">
      <c r="A145" s="118"/>
      <c r="B145" s="57" t="s">
        <v>150</v>
      </c>
      <c r="C145" s="60"/>
      <c r="D145" s="58"/>
      <c r="E145" s="60"/>
      <c r="F145" s="53">
        <v>6482.61</v>
      </c>
      <c r="G145" s="54">
        <v>0.0476</v>
      </c>
      <c r="H145" s="55"/>
      <c r="I145" s="52"/>
      <c r="J145" s="32"/>
    </row>
    <row r="146" spans="1:10" ht="12" customHeight="1">
      <c r="A146" s="118"/>
      <c r="B146" s="57" t="s">
        <v>224</v>
      </c>
      <c r="C146" s="44"/>
      <c r="D146" s="58"/>
      <c r="E146" s="44"/>
      <c r="F146" s="62">
        <f>2790.28+F157</f>
        <v>622.9100000000003</v>
      </c>
      <c r="G146" s="54">
        <f>2.09%+G157</f>
        <v>0.0049999999999999975</v>
      </c>
      <c r="H146" s="55"/>
      <c r="I146" s="52"/>
      <c r="J146" s="32"/>
    </row>
    <row r="147" spans="1:10" ht="12.95" customHeight="1" thickBot="1">
      <c r="A147" s="118"/>
      <c r="B147" s="67" t="s">
        <v>225</v>
      </c>
      <c r="C147" s="68"/>
      <c r="D147" s="68"/>
      <c r="E147" s="68"/>
      <c r="F147" s="69">
        <v>136100.07</v>
      </c>
      <c r="G147" s="70">
        <v>1</v>
      </c>
      <c r="H147" s="71"/>
      <c r="I147" s="587"/>
      <c r="J147" s="588"/>
    </row>
    <row r="148" spans="1:10" ht="12.95" customHeight="1">
      <c r="A148" s="118"/>
      <c r="B148" s="36"/>
      <c r="C148" s="32"/>
      <c r="D148" s="32"/>
      <c r="E148" s="32"/>
      <c r="F148" s="32"/>
      <c r="G148" s="32"/>
      <c r="H148" s="589"/>
      <c r="I148" s="589"/>
      <c r="J148" s="32"/>
    </row>
    <row r="149" spans="1:10" ht="12.95" customHeight="1" thickBot="1">
      <c r="A149" s="118"/>
      <c r="B149" s="33" t="s">
        <v>161</v>
      </c>
      <c r="C149" s="36"/>
      <c r="D149" s="36"/>
      <c r="E149" s="36"/>
      <c r="F149" s="36"/>
      <c r="G149" s="36"/>
      <c r="H149" s="192"/>
      <c r="I149" s="192"/>
      <c r="J149" s="32"/>
    </row>
    <row r="150" spans="1:10" ht="12.95" customHeight="1" thickBot="1">
      <c r="A150" s="118"/>
      <c r="B150" s="590" t="s">
        <v>13</v>
      </c>
      <c r="C150" s="591"/>
      <c r="D150" s="592" t="s">
        <v>671</v>
      </c>
      <c r="E150" s="593" t="s">
        <v>16</v>
      </c>
      <c r="F150" s="594" t="s">
        <v>750</v>
      </c>
      <c r="G150" s="593" t="s">
        <v>751</v>
      </c>
      <c r="H150" s="595" t="s">
        <v>752</v>
      </c>
      <c r="I150" s="192"/>
      <c r="J150" s="32"/>
    </row>
    <row r="151" spans="1:10" ht="12.95" customHeight="1">
      <c r="A151" s="118"/>
      <c r="B151" s="193" t="s">
        <v>162</v>
      </c>
      <c r="C151" s="596"/>
      <c r="D151" s="198"/>
      <c r="E151" s="597"/>
      <c r="F151" s="598"/>
      <c r="G151" s="597"/>
      <c r="H151" s="599"/>
      <c r="I151" s="192"/>
      <c r="J151" s="32"/>
    </row>
    <row r="152" spans="1:10" ht="12.95" customHeight="1">
      <c r="A152" s="119" t="s">
        <v>176</v>
      </c>
      <c r="B152" s="194" t="s">
        <v>177</v>
      </c>
      <c r="C152" s="36"/>
      <c r="D152" s="219" t="s">
        <v>675</v>
      </c>
      <c r="E152" s="600">
        <v>-9000</v>
      </c>
      <c r="F152" s="601">
        <v>-210.71</v>
      </c>
      <c r="G152" s="602">
        <v>-0.0015</v>
      </c>
      <c r="H152" s="603"/>
      <c r="I152" s="604"/>
      <c r="J152" s="32"/>
    </row>
    <row r="153" spans="1:10" ht="12.95" customHeight="1">
      <c r="A153" s="119" t="s">
        <v>173</v>
      </c>
      <c r="B153" s="194" t="s">
        <v>174</v>
      </c>
      <c r="C153" s="36"/>
      <c r="D153" s="219" t="s">
        <v>675</v>
      </c>
      <c r="E153" s="600">
        <v>-28000</v>
      </c>
      <c r="F153" s="601">
        <v>-488.31</v>
      </c>
      <c r="G153" s="602">
        <v>-0.0036</v>
      </c>
      <c r="H153" s="603"/>
      <c r="I153" s="604"/>
      <c r="J153" s="32"/>
    </row>
    <row r="154" spans="1:10" ht="12.95" customHeight="1">
      <c r="A154" s="119" t="s">
        <v>165</v>
      </c>
      <c r="B154" s="194" t="s">
        <v>166</v>
      </c>
      <c r="C154" s="36"/>
      <c r="D154" s="219" t="s">
        <v>675</v>
      </c>
      <c r="E154" s="600">
        <v>-149625</v>
      </c>
      <c r="F154" s="601">
        <v>-633.44</v>
      </c>
      <c r="G154" s="602">
        <v>-0.0047</v>
      </c>
      <c r="H154" s="603"/>
      <c r="I154" s="604"/>
      <c r="J154" s="32"/>
    </row>
    <row r="155" spans="1:10" ht="12.95" customHeight="1">
      <c r="A155" s="119" t="s">
        <v>319</v>
      </c>
      <c r="B155" s="194" t="s">
        <v>320</v>
      </c>
      <c r="C155" s="36"/>
      <c r="D155" s="219" t="s">
        <v>675</v>
      </c>
      <c r="E155" s="600">
        <v>-94500</v>
      </c>
      <c r="F155" s="601">
        <v>-834.91</v>
      </c>
      <c r="G155" s="602">
        <v>-0.0061</v>
      </c>
      <c r="H155" s="603"/>
      <c r="I155" s="604"/>
      <c r="J155" s="32"/>
    </row>
    <row r="156" spans="1:10" ht="12.95" customHeight="1">
      <c r="A156" s="118"/>
      <c r="B156" s="195" t="s">
        <v>147</v>
      </c>
      <c r="C156" s="36"/>
      <c r="D156" s="605"/>
      <c r="E156" s="605"/>
      <c r="F156" s="606">
        <v>-2167.37</v>
      </c>
      <c r="G156" s="607">
        <v>-0.0159</v>
      </c>
      <c r="H156" s="608"/>
      <c r="I156" s="609"/>
      <c r="J156" s="32"/>
    </row>
    <row r="157" spans="1:10" ht="12.95" customHeight="1" thickBot="1">
      <c r="A157" s="118"/>
      <c r="B157" s="196" t="s">
        <v>150</v>
      </c>
      <c r="C157" s="197"/>
      <c r="D157" s="610"/>
      <c r="E157" s="611"/>
      <c r="F157" s="612">
        <v>-2167.37</v>
      </c>
      <c r="G157" s="613">
        <v>-0.0159</v>
      </c>
      <c r="H157" s="614"/>
      <c r="I157" s="609"/>
      <c r="J157" s="32"/>
    </row>
    <row r="158" spans="1:10" ht="12.95" customHeight="1" thickBot="1">
      <c r="A158" s="118"/>
      <c r="B158" s="33" t="s">
        <v>226</v>
      </c>
      <c r="C158" s="32"/>
      <c r="D158" s="32"/>
      <c r="E158" s="32"/>
      <c r="F158" s="32"/>
      <c r="G158" s="32"/>
      <c r="H158" s="32"/>
      <c r="I158" s="32"/>
      <c r="J158" s="32"/>
    </row>
    <row r="159" spans="1:10" ht="12.95" customHeight="1">
      <c r="A159" s="118"/>
      <c r="B159" s="208" t="s">
        <v>228</v>
      </c>
      <c r="C159" s="615"/>
      <c r="D159" s="615"/>
      <c r="E159" s="615"/>
      <c r="F159" s="615"/>
      <c r="G159" s="615"/>
      <c r="H159" s="616"/>
      <c r="I159" s="32"/>
      <c r="J159" s="32"/>
    </row>
    <row r="160" spans="1:10" ht="12.95" customHeight="1" thickBot="1">
      <c r="A160" s="118"/>
      <c r="B160" s="682" t="s">
        <v>229</v>
      </c>
      <c r="C160" s="683"/>
      <c r="D160" s="683"/>
      <c r="E160" s="617"/>
      <c r="F160" s="617"/>
      <c r="G160" s="617"/>
      <c r="H160" s="618"/>
      <c r="I160" s="32"/>
      <c r="J160" s="32"/>
    </row>
    <row r="161" spans="1:10" ht="12.95" customHeight="1" thickBot="1">
      <c r="A161" s="118"/>
      <c r="B161" s="33"/>
      <c r="C161" s="32"/>
      <c r="D161" s="32"/>
      <c r="E161" s="32"/>
      <c r="F161" s="32"/>
      <c r="G161" s="32"/>
      <c r="H161" s="32"/>
      <c r="I161" s="32"/>
      <c r="J161" s="32"/>
    </row>
    <row r="162" spans="1:8" s="10" customFormat="1" ht="16.5" customHeight="1">
      <c r="A162" s="3"/>
      <c r="B162" s="4" t="s">
        <v>511</v>
      </c>
      <c r="C162" s="5"/>
      <c r="D162" s="6"/>
      <c r="E162" s="7"/>
      <c r="F162" s="8"/>
      <c r="G162" s="8"/>
      <c r="H162" s="9"/>
    </row>
    <row r="163" spans="1:8" s="10" customFormat="1" ht="16.5" customHeight="1" thickBot="1">
      <c r="A163" s="3"/>
      <c r="B163" s="11" t="s">
        <v>512</v>
      </c>
      <c r="C163" s="12"/>
      <c r="D163" s="13"/>
      <c r="E163" s="13"/>
      <c r="F163" s="12"/>
      <c r="G163" s="14"/>
      <c r="H163" s="15"/>
    </row>
    <row r="164" spans="1:8" s="10" customFormat="1" ht="36">
      <c r="A164" s="3"/>
      <c r="B164" s="684" t="s">
        <v>513</v>
      </c>
      <c r="C164" s="685" t="s">
        <v>514</v>
      </c>
      <c r="D164" s="72" t="s">
        <v>515</v>
      </c>
      <c r="E164" s="72" t="s">
        <v>515</v>
      </c>
      <c r="F164" s="73" t="s">
        <v>516</v>
      </c>
      <c r="G164" s="14"/>
      <c r="H164" s="15"/>
    </row>
    <row r="165" spans="1:8" s="10" customFormat="1" ht="16.5" customHeight="1">
      <c r="A165" s="3"/>
      <c r="B165" s="670"/>
      <c r="C165" s="671"/>
      <c r="D165" s="211" t="s">
        <v>517</v>
      </c>
      <c r="E165" s="211" t="s">
        <v>518</v>
      </c>
      <c r="F165" s="74" t="s">
        <v>517</v>
      </c>
      <c r="G165" s="14"/>
      <c r="H165" s="15"/>
    </row>
    <row r="166" spans="1:8" s="10" customFormat="1" ht="16.5" customHeight="1" thickBot="1">
      <c r="A166" s="3"/>
      <c r="B166" s="75" t="s">
        <v>149</v>
      </c>
      <c r="C166" s="76" t="s">
        <v>149</v>
      </c>
      <c r="D166" s="76" t="s">
        <v>149</v>
      </c>
      <c r="E166" s="76" t="s">
        <v>149</v>
      </c>
      <c r="F166" s="77" t="s">
        <v>149</v>
      </c>
      <c r="G166" s="14"/>
      <c r="H166" s="15"/>
    </row>
    <row r="167" spans="1:8" s="10" customFormat="1" ht="16.5" customHeight="1">
      <c r="A167" s="3"/>
      <c r="B167" s="16" t="s">
        <v>519</v>
      </c>
      <c r="C167" s="17"/>
      <c r="D167" s="17"/>
      <c r="E167" s="17"/>
      <c r="F167" s="17"/>
      <c r="G167" s="14"/>
      <c r="H167" s="15"/>
    </row>
    <row r="168" spans="1:8" s="10" customFormat="1" ht="16.5" customHeight="1">
      <c r="A168" s="3"/>
      <c r="B168" s="18"/>
      <c r="C168" s="12"/>
      <c r="D168" s="12"/>
      <c r="E168" s="12"/>
      <c r="F168" s="12"/>
      <c r="G168" s="14"/>
      <c r="H168" s="15"/>
    </row>
    <row r="169" spans="1:8" s="10" customFormat="1" ht="16.5" customHeight="1" thickBot="1">
      <c r="A169" s="3"/>
      <c r="B169" s="18" t="s">
        <v>520</v>
      </c>
      <c r="C169" s="12"/>
      <c r="D169" s="12"/>
      <c r="E169" s="12"/>
      <c r="F169" s="12"/>
      <c r="G169" s="14"/>
      <c r="H169" s="15"/>
    </row>
    <row r="170" spans="1:8" s="10" customFormat="1" ht="16.5" customHeight="1">
      <c r="A170" s="3"/>
      <c r="B170" s="78" t="s">
        <v>521</v>
      </c>
      <c r="C170" s="212" t="s">
        <v>700</v>
      </c>
      <c r="D170" s="212" t="s">
        <v>522</v>
      </c>
      <c r="E170" s="12"/>
      <c r="F170" s="12"/>
      <c r="G170" s="14"/>
      <c r="H170" s="15"/>
    </row>
    <row r="171" spans="1:8" s="10" customFormat="1" ht="16.5" customHeight="1">
      <c r="A171" s="3"/>
      <c r="B171" s="19" t="s">
        <v>523</v>
      </c>
      <c r="C171" s="79"/>
      <c r="D171" s="80"/>
      <c r="E171" s="12"/>
      <c r="F171" s="12"/>
      <c r="G171" s="14"/>
      <c r="H171" s="15"/>
    </row>
    <row r="172" spans="1:8" s="10" customFormat="1" ht="16.5" customHeight="1">
      <c r="A172" s="3"/>
      <c r="B172" s="19" t="s">
        <v>659</v>
      </c>
      <c r="C172" s="80">
        <v>11.2579</v>
      </c>
      <c r="D172" s="80">
        <v>11.4187</v>
      </c>
      <c r="E172" s="12"/>
      <c r="F172" s="12"/>
      <c r="G172" s="14"/>
      <c r="H172" s="15"/>
    </row>
    <row r="173" spans="1:8" s="10" customFormat="1" ht="28.5" customHeight="1">
      <c r="A173" s="3"/>
      <c r="B173" s="619" t="s">
        <v>848</v>
      </c>
      <c r="C173" s="80">
        <v>10.0067</v>
      </c>
      <c r="D173" s="80">
        <v>10.1319</v>
      </c>
      <c r="E173" s="12"/>
      <c r="F173" s="12"/>
      <c r="G173" s="20"/>
      <c r="H173" s="15"/>
    </row>
    <row r="174" spans="1:8" s="10" customFormat="1" ht="16.5" customHeight="1">
      <c r="A174" s="3"/>
      <c r="B174" s="19" t="s">
        <v>528</v>
      </c>
      <c r="C174" s="80"/>
      <c r="D174" s="80"/>
      <c r="E174" s="12"/>
      <c r="F174" s="12"/>
      <c r="G174" s="14"/>
      <c r="H174" s="15"/>
    </row>
    <row r="175" spans="1:8" s="10" customFormat="1" ht="16.5" customHeight="1">
      <c r="A175" s="3"/>
      <c r="B175" s="19" t="s">
        <v>660</v>
      </c>
      <c r="C175" s="80">
        <v>11.1984</v>
      </c>
      <c r="D175" s="80">
        <v>11.3556</v>
      </c>
      <c r="E175" s="12"/>
      <c r="F175" s="12"/>
      <c r="G175" s="20"/>
      <c r="H175" s="15"/>
    </row>
    <row r="176" spans="1:8" s="10" customFormat="1" ht="16.5" customHeight="1" thickBot="1">
      <c r="A176" s="3"/>
      <c r="B176" s="81" t="s">
        <v>849</v>
      </c>
      <c r="C176" s="82">
        <v>10.1046</v>
      </c>
      <c r="D176" s="80">
        <v>10.233</v>
      </c>
      <c r="E176" s="12"/>
      <c r="F176" s="12"/>
      <c r="G176" s="20"/>
      <c r="H176" s="15"/>
    </row>
    <row r="177" spans="1:8" s="10" customFormat="1" ht="31.5" customHeight="1">
      <c r="A177" s="3"/>
      <c r="B177" s="673" t="s">
        <v>551</v>
      </c>
      <c r="C177" s="674"/>
      <c r="D177" s="674"/>
      <c r="E177" s="674"/>
      <c r="F177" s="674"/>
      <c r="G177" s="674"/>
      <c r="H177" s="675"/>
    </row>
    <row r="178" spans="1:8" s="10" customFormat="1" ht="31.5" customHeight="1">
      <c r="A178" s="3"/>
      <c r="B178" s="138"/>
      <c r="C178" s="169"/>
      <c r="D178" s="169"/>
      <c r="E178" s="169"/>
      <c r="F178" s="169"/>
      <c r="G178" s="169"/>
      <c r="H178" s="139"/>
    </row>
    <row r="179" spans="1:8" s="10" customFormat="1" ht="16.5" customHeight="1">
      <c r="A179" s="3"/>
      <c r="B179" s="18" t="s">
        <v>850</v>
      </c>
      <c r="C179" s="21"/>
      <c r="D179" s="21"/>
      <c r="E179" s="21"/>
      <c r="F179" s="12"/>
      <c r="G179" s="14"/>
      <c r="H179" s="15"/>
    </row>
    <row r="180" spans="2:8" ht="24">
      <c r="B180" s="83" t="s">
        <v>534</v>
      </c>
      <c r="C180" s="213" t="s">
        <v>547</v>
      </c>
      <c r="D180" s="213" t="s">
        <v>536</v>
      </c>
      <c r="E180" s="213" t="s">
        <v>541</v>
      </c>
      <c r="F180" s="84"/>
      <c r="G180" s="14"/>
      <c r="H180" s="85"/>
    </row>
    <row r="181" spans="2:8" ht="24">
      <c r="B181" s="86">
        <v>45012</v>
      </c>
      <c r="C181" s="214" t="s">
        <v>548</v>
      </c>
      <c r="D181" s="215">
        <v>0.01769459</v>
      </c>
      <c r="E181" s="215">
        <v>0.01769459</v>
      </c>
      <c r="F181" s="84"/>
      <c r="G181" s="14"/>
      <c r="H181" s="85"/>
    </row>
    <row r="182" spans="2:8" ht="24">
      <c r="B182" s="86">
        <v>45012</v>
      </c>
      <c r="C182" s="214" t="s">
        <v>550</v>
      </c>
      <c r="D182" s="215">
        <v>0.01330816</v>
      </c>
      <c r="E182" s="215">
        <v>0.01330816</v>
      </c>
      <c r="F182" s="84"/>
      <c r="G182" s="14"/>
      <c r="H182" s="85"/>
    </row>
    <row r="183" spans="1:8" s="10" customFormat="1" ht="16.5" customHeight="1">
      <c r="A183" s="3"/>
      <c r="B183" s="18"/>
      <c r="C183" s="21"/>
      <c r="D183" s="34"/>
      <c r="E183" s="21"/>
      <c r="F183" s="12"/>
      <c r="G183" s="14"/>
      <c r="H183" s="15"/>
    </row>
    <row r="184" spans="1:8" s="10" customFormat="1" ht="16.5" customHeight="1">
      <c r="A184" s="3"/>
      <c r="B184" s="18" t="s">
        <v>554</v>
      </c>
      <c r="C184" s="21"/>
      <c r="D184" s="34"/>
      <c r="E184" s="21"/>
      <c r="F184" s="12"/>
      <c r="G184" s="14"/>
      <c r="H184" s="15"/>
    </row>
    <row r="185" spans="1:8" s="10" customFormat="1" ht="16.5" customHeight="1">
      <c r="A185" s="3"/>
      <c r="B185" s="18"/>
      <c r="C185" s="21"/>
      <c r="D185" s="34"/>
      <c r="E185" s="21"/>
      <c r="F185" s="12"/>
      <c r="G185" s="14"/>
      <c r="H185" s="15"/>
    </row>
    <row r="186" spans="1:8" s="10" customFormat="1" ht="16.5" customHeight="1">
      <c r="A186" s="3"/>
      <c r="B186" s="18" t="s">
        <v>661</v>
      </c>
      <c r="C186" s="21"/>
      <c r="D186" s="34"/>
      <c r="E186" s="21"/>
      <c r="F186" s="12"/>
      <c r="G186" s="14"/>
      <c r="H186" s="15"/>
    </row>
    <row r="187" spans="1:8" s="10" customFormat="1" ht="16.5" customHeight="1">
      <c r="A187" s="3"/>
      <c r="B187" s="22" t="s">
        <v>556</v>
      </c>
      <c r="C187" s="21"/>
      <c r="D187" s="34"/>
      <c r="E187" s="21"/>
      <c r="F187" s="12"/>
      <c r="G187" s="14"/>
      <c r="H187" s="15"/>
    </row>
    <row r="188" spans="1:8" s="10" customFormat="1" ht="16.5" customHeight="1">
      <c r="A188" s="3"/>
      <c r="B188" s="22"/>
      <c r="C188" s="21"/>
      <c r="D188" s="21"/>
      <c r="E188" s="620"/>
      <c r="F188" s="12"/>
      <c r="G188" s="14"/>
      <c r="H188" s="15"/>
    </row>
    <row r="189" spans="1:8" s="10" customFormat="1" ht="16.5" customHeight="1">
      <c r="A189" s="3"/>
      <c r="B189" s="18" t="s">
        <v>557</v>
      </c>
      <c r="C189" s="21"/>
      <c r="D189" s="21"/>
      <c r="E189" s="21"/>
      <c r="F189" s="12"/>
      <c r="G189" s="14"/>
      <c r="H189" s="15"/>
    </row>
    <row r="190" spans="1:8" s="10" customFormat="1" ht="16.5" customHeight="1">
      <c r="A190" s="3"/>
      <c r="B190" s="18"/>
      <c r="C190" s="21"/>
      <c r="D190" s="21"/>
      <c r="E190" s="21"/>
      <c r="F190" s="12"/>
      <c r="G190" s="14"/>
      <c r="H190" s="15"/>
    </row>
    <row r="191" spans="1:8" s="10" customFormat="1" ht="16.5" customHeight="1">
      <c r="A191" s="3"/>
      <c r="B191" s="18" t="s">
        <v>558</v>
      </c>
      <c r="C191" s="21"/>
      <c r="D191" s="21"/>
      <c r="E191" s="21"/>
      <c r="F191" s="12"/>
      <c r="G191" s="14"/>
      <c r="H191" s="15"/>
    </row>
    <row r="192" spans="1:8" s="10" customFormat="1" ht="16.5" customHeight="1">
      <c r="A192" s="3"/>
      <c r="B192" s="23"/>
      <c r="C192" s="21"/>
      <c r="D192" s="21"/>
      <c r="E192" s="21"/>
      <c r="F192" s="12"/>
      <c r="G192" s="14"/>
      <c r="H192" s="15"/>
    </row>
    <row r="193" spans="1:8" s="10" customFormat="1" ht="16.5" customHeight="1">
      <c r="A193" s="3"/>
      <c r="B193" s="18" t="s">
        <v>662</v>
      </c>
      <c r="C193" s="21"/>
      <c r="D193" s="21"/>
      <c r="E193" s="21"/>
      <c r="F193" s="12"/>
      <c r="G193" s="14"/>
      <c r="H193" s="15"/>
    </row>
    <row r="194" spans="1:8" s="10" customFormat="1" ht="16.5" customHeight="1">
      <c r="A194" s="3"/>
      <c r="B194" s="18"/>
      <c r="C194" s="21"/>
      <c r="D194" s="21"/>
      <c r="E194" s="21"/>
      <c r="F194" s="12"/>
      <c r="G194" s="14"/>
      <c r="H194" s="15"/>
    </row>
    <row r="195" spans="1:8" s="10" customFormat="1" ht="16.5" customHeight="1">
      <c r="A195" s="3"/>
      <c r="B195" s="18" t="s">
        <v>560</v>
      </c>
      <c r="C195" s="21"/>
      <c r="D195" s="21"/>
      <c r="E195" s="21"/>
      <c r="F195" s="12"/>
      <c r="G195" s="14"/>
      <c r="H195" s="15"/>
    </row>
    <row r="196" spans="1:8" s="10" customFormat="1" ht="16.5" customHeight="1">
      <c r="A196" s="3"/>
      <c r="B196" s="18"/>
      <c r="C196" s="21"/>
      <c r="D196" s="21"/>
      <c r="E196" s="21"/>
      <c r="F196" s="12"/>
      <c r="G196" s="14"/>
      <c r="H196" s="15"/>
    </row>
    <row r="197" spans="1:8" s="10" customFormat="1" ht="16.5" customHeight="1" thickBot="1">
      <c r="A197" s="3"/>
      <c r="B197" s="18" t="s">
        <v>561</v>
      </c>
      <c r="C197" s="21"/>
      <c r="D197" s="21"/>
      <c r="E197" s="21"/>
      <c r="F197" s="12"/>
      <c r="G197" s="14"/>
      <c r="H197" s="15"/>
    </row>
    <row r="198" spans="1:8" s="10" customFormat="1" ht="16.5" customHeight="1">
      <c r="A198" s="3"/>
      <c r="B198" s="87" t="s">
        <v>562</v>
      </c>
      <c r="C198" s="88"/>
      <c r="D198" s="88"/>
      <c r="E198" s="88"/>
      <c r="F198" s="89">
        <v>0</v>
      </c>
      <c r="G198" s="621"/>
      <c r="H198" s="15"/>
    </row>
    <row r="199" spans="1:8" s="10" customFormat="1" ht="16.5" customHeight="1">
      <c r="A199" s="3"/>
      <c r="B199" s="90" t="s">
        <v>563</v>
      </c>
      <c r="C199" s="216"/>
      <c r="D199" s="216"/>
      <c r="E199" s="216"/>
      <c r="F199" s="91">
        <f>64.45-10.17</f>
        <v>54.28</v>
      </c>
      <c r="G199" s="92"/>
      <c r="H199" s="15"/>
    </row>
    <row r="200" spans="1:8" s="10" customFormat="1" ht="16.5" customHeight="1">
      <c r="A200" s="3"/>
      <c r="B200" s="90" t="s">
        <v>564</v>
      </c>
      <c r="C200" s="216"/>
      <c r="D200" s="216"/>
      <c r="E200" s="216"/>
      <c r="F200" s="91">
        <f>G130*100</f>
        <v>10.52</v>
      </c>
      <c r="G200" s="92"/>
      <c r="H200" s="15"/>
    </row>
    <row r="201" spans="1:8" s="10" customFormat="1" ht="16.5" customHeight="1">
      <c r="A201" s="3"/>
      <c r="B201" s="90" t="s">
        <v>663</v>
      </c>
      <c r="C201" s="216"/>
      <c r="D201" s="216"/>
      <c r="E201" s="216"/>
      <c r="F201" s="91">
        <f>(G27+G157)*100</f>
        <v>17.79056391630195</v>
      </c>
      <c r="G201" s="92"/>
      <c r="H201" s="15"/>
    </row>
    <row r="202" spans="1:8" s="10" customFormat="1" ht="16.5" customHeight="1">
      <c r="A202" s="3"/>
      <c r="B202" s="90" t="s">
        <v>664</v>
      </c>
      <c r="C202" s="216"/>
      <c r="D202" s="216"/>
      <c r="E202" s="216"/>
      <c r="F202" s="91">
        <v>10.17</v>
      </c>
      <c r="G202" s="93"/>
      <c r="H202" s="15"/>
    </row>
    <row r="203" spans="1:8" s="10" customFormat="1" ht="16.5" customHeight="1" thickBot="1">
      <c r="A203" s="3"/>
      <c r="B203" s="94" t="s">
        <v>565</v>
      </c>
      <c r="C203" s="95"/>
      <c r="D203" s="95"/>
      <c r="E203" s="95"/>
      <c r="F203" s="96">
        <v>7.24</v>
      </c>
      <c r="G203" s="93"/>
      <c r="H203" s="15"/>
    </row>
    <row r="204" spans="1:8" s="10" customFormat="1" ht="16.5" customHeight="1">
      <c r="A204" s="3"/>
      <c r="B204" s="18"/>
      <c r="C204" s="21"/>
      <c r="D204" s="21"/>
      <c r="E204" s="21"/>
      <c r="F204" s="97"/>
      <c r="G204" s="14"/>
      <c r="H204" s="15"/>
    </row>
    <row r="205" spans="1:8" s="10" customFormat="1" ht="16.5" customHeight="1">
      <c r="A205" s="3"/>
      <c r="B205" s="18"/>
      <c r="C205" s="21"/>
      <c r="D205" s="21"/>
      <c r="E205" s="21"/>
      <c r="F205" s="12"/>
      <c r="G205" s="14"/>
      <c r="H205" s="15"/>
    </row>
    <row r="206" spans="1:8" s="10" customFormat="1" ht="16.5" customHeight="1" thickBot="1">
      <c r="A206" s="3"/>
      <c r="B206" s="18" t="s">
        <v>566</v>
      </c>
      <c r="C206" s="21"/>
      <c r="D206" s="21"/>
      <c r="E206" s="21"/>
      <c r="F206" s="12"/>
      <c r="G206" s="14"/>
      <c r="H206" s="15"/>
    </row>
    <row r="207" spans="1:8" s="10" customFormat="1" ht="16.5" customHeight="1">
      <c r="A207" s="3"/>
      <c r="B207" s="87" t="s">
        <v>567</v>
      </c>
      <c r="C207" s="622"/>
      <c r="D207" s="622"/>
      <c r="E207" s="622"/>
      <c r="F207" s="89">
        <f>F198+F199</f>
        <v>54.28</v>
      </c>
      <c r="G207" s="98"/>
      <c r="H207" s="15"/>
    </row>
    <row r="208" spans="1:8" s="10" customFormat="1" ht="16.5" customHeight="1">
      <c r="A208" s="3"/>
      <c r="B208" s="90" t="s">
        <v>665</v>
      </c>
      <c r="C208" s="218"/>
      <c r="D208" s="218"/>
      <c r="E208" s="218"/>
      <c r="F208" s="91">
        <f>F202</f>
        <v>10.17</v>
      </c>
      <c r="G208" s="98"/>
      <c r="H208" s="15"/>
    </row>
    <row r="209" spans="1:8" s="10" customFormat="1" ht="16.5" customHeight="1">
      <c r="A209" s="3"/>
      <c r="B209" s="90" t="s">
        <v>666</v>
      </c>
      <c r="C209" s="218"/>
      <c r="D209" s="218"/>
      <c r="E209" s="218"/>
      <c r="F209" s="91">
        <f>F201</f>
        <v>17.79056391630195</v>
      </c>
      <c r="G209" s="99"/>
      <c r="H209" s="15"/>
    </row>
    <row r="210" spans="1:8" s="10" customFormat="1" ht="16.5" customHeight="1">
      <c r="A210" s="3"/>
      <c r="B210" s="90" t="s">
        <v>568</v>
      </c>
      <c r="C210" s="218"/>
      <c r="D210" s="218"/>
      <c r="E210" s="218"/>
      <c r="F210" s="91">
        <f>F200</f>
        <v>10.52</v>
      </c>
      <c r="G210" s="99"/>
      <c r="H210" s="15"/>
    </row>
    <row r="211" spans="1:8" s="10" customFormat="1" ht="16.5" customHeight="1" thickBot="1">
      <c r="A211" s="3"/>
      <c r="B211" s="94" t="s">
        <v>565</v>
      </c>
      <c r="C211" s="623"/>
      <c r="D211" s="623"/>
      <c r="E211" s="623"/>
      <c r="F211" s="96">
        <f>F203</f>
        <v>7.24</v>
      </c>
      <c r="G211" s="98"/>
      <c r="H211" s="15"/>
    </row>
    <row r="212" spans="1:8" s="10" customFormat="1" ht="16.5" customHeight="1">
      <c r="A212" s="3"/>
      <c r="B212" s="18"/>
      <c r="C212" s="24"/>
      <c r="D212" s="24"/>
      <c r="E212" s="24"/>
      <c r="F212" s="25"/>
      <c r="G212" s="14"/>
      <c r="H212" s="15"/>
    </row>
    <row r="213" spans="1:8" s="10" customFormat="1" ht="16.5" customHeight="1">
      <c r="A213" s="3"/>
      <c r="B213" s="18" t="s">
        <v>569</v>
      </c>
      <c r="C213" s="24"/>
      <c r="D213" s="24"/>
      <c r="E213" s="24"/>
      <c r="F213" s="26"/>
      <c r="G213" s="14"/>
      <c r="H213" s="15"/>
    </row>
    <row r="214" spans="1:8" s="10" customFormat="1" ht="16.5" customHeight="1" thickBot="1">
      <c r="A214" s="3"/>
      <c r="B214" s="27"/>
      <c r="C214" s="28"/>
      <c r="D214" s="28"/>
      <c r="E214" s="29"/>
      <c r="F214" s="30"/>
      <c r="G214" s="29"/>
      <c r="H214" s="31"/>
    </row>
    <row r="215" spans="1:8" s="10" customFormat="1" ht="16.5" customHeight="1">
      <c r="A215" s="3"/>
      <c r="B215" s="100" t="s">
        <v>667</v>
      </c>
      <c r="C215" s="101"/>
      <c r="D215" s="101"/>
      <c r="E215" s="101"/>
      <c r="F215" s="102"/>
      <c r="G215" s="103"/>
      <c r="H215" s="9"/>
    </row>
    <row r="216" spans="1:8" s="10" customFormat="1" ht="16.5" customHeight="1">
      <c r="A216" s="3"/>
      <c r="B216" s="18"/>
      <c r="C216" s="24"/>
      <c r="D216" s="24"/>
      <c r="E216" s="24"/>
      <c r="F216" s="26"/>
      <c r="G216" s="14"/>
      <c r="H216" s="15"/>
    </row>
    <row r="217" spans="1:8" s="10" customFormat="1" ht="16.5" customHeight="1">
      <c r="A217" s="3"/>
      <c r="B217" s="104" t="s">
        <v>668</v>
      </c>
      <c r="C217" s="105"/>
      <c r="D217" s="105"/>
      <c r="E217" s="105"/>
      <c r="F217" s="106"/>
      <c r="G217" s="14"/>
      <c r="H217" s="15"/>
    </row>
    <row r="218" spans="1:8" s="10" customFormat="1" ht="16.5" customHeight="1">
      <c r="A218" s="3"/>
      <c r="B218" s="107" t="s">
        <v>669</v>
      </c>
      <c r="C218" s="624" t="s">
        <v>670</v>
      </c>
      <c r="D218" s="624" t="s">
        <v>671</v>
      </c>
      <c r="E218" s="624" t="s">
        <v>672</v>
      </c>
      <c r="F218" s="624" t="s">
        <v>673</v>
      </c>
      <c r="G218" s="624" t="s">
        <v>674</v>
      </c>
      <c r="H218" s="15"/>
    </row>
    <row r="219" spans="1:8" s="10" customFormat="1" ht="16.5" customHeight="1">
      <c r="A219" s="3"/>
      <c r="B219" s="108" t="s">
        <v>36</v>
      </c>
      <c r="C219" s="625">
        <v>45043</v>
      </c>
      <c r="D219" s="219" t="s">
        <v>675</v>
      </c>
      <c r="E219" s="217">
        <v>854.9414</v>
      </c>
      <c r="F219" s="217">
        <v>883.5</v>
      </c>
      <c r="G219" s="686">
        <v>466.79</v>
      </c>
      <c r="H219" s="15"/>
    </row>
    <row r="220" spans="1:8" s="10" customFormat="1" ht="16.5" customHeight="1">
      <c r="A220" s="3"/>
      <c r="B220" s="108" t="s">
        <v>111</v>
      </c>
      <c r="C220" s="625">
        <v>45043</v>
      </c>
      <c r="D220" s="219" t="s">
        <v>675</v>
      </c>
      <c r="E220" s="217">
        <v>1715.1471</v>
      </c>
      <c r="F220" s="217">
        <v>1743.95</v>
      </c>
      <c r="G220" s="687"/>
      <c r="H220" s="15"/>
    </row>
    <row r="221" spans="1:8" s="10" customFormat="1" ht="16.5" customHeight="1">
      <c r="A221" s="3"/>
      <c r="B221" s="108" t="s">
        <v>86</v>
      </c>
      <c r="C221" s="625">
        <v>45043</v>
      </c>
      <c r="D221" s="219" t="s">
        <v>675</v>
      </c>
      <c r="E221" s="217">
        <v>2263.5666</v>
      </c>
      <c r="F221" s="217">
        <v>2341.25</v>
      </c>
      <c r="G221" s="687"/>
      <c r="H221" s="15"/>
    </row>
    <row r="222" spans="1:8" s="10" customFormat="1" ht="16.5" customHeight="1">
      <c r="A222" s="3"/>
      <c r="B222" s="108" t="s">
        <v>139</v>
      </c>
      <c r="C222" s="625">
        <v>45043</v>
      </c>
      <c r="D222" s="219" t="s">
        <v>675</v>
      </c>
      <c r="E222" s="217">
        <v>405.9642000334169</v>
      </c>
      <c r="F222" s="217">
        <v>423.35</v>
      </c>
      <c r="G222" s="688"/>
      <c r="H222" s="15"/>
    </row>
    <row r="223" spans="1:8" s="10" customFormat="1" ht="16.5" customHeight="1">
      <c r="A223" s="3"/>
      <c r="B223" s="108" t="s">
        <v>676</v>
      </c>
      <c r="C223" s="212"/>
      <c r="D223" s="212"/>
      <c r="E223" s="220"/>
      <c r="F223" s="220"/>
      <c r="G223" s="221"/>
      <c r="H223" s="15"/>
    </row>
    <row r="224" spans="1:8" s="10" customFormat="1" ht="16.5" customHeight="1">
      <c r="A224" s="3"/>
      <c r="B224" s="109" t="s">
        <v>677</v>
      </c>
      <c r="C224" s="110"/>
      <c r="D224" s="110"/>
      <c r="E224" s="12"/>
      <c r="F224" s="12"/>
      <c r="G224" s="12"/>
      <c r="H224" s="15"/>
    </row>
    <row r="225" spans="1:8" s="10" customFormat="1" ht="16.5" customHeight="1">
      <c r="A225" s="3"/>
      <c r="B225" s="11"/>
      <c r="C225" s="12"/>
      <c r="D225" s="12"/>
      <c r="E225" s="12"/>
      <c r="F225" s="111"/>
      <c r="G225" s="111"/>
      <c r="H225" s="15"/>
    </row>
    <row r="226" spans="1:8" s="10" customFormat="1" ht="16.5" customHeight="1">
      <c r="A226" s="3"/>
      <c r="B226" s="109" t="s">
        <v>678</v>
      </c>
      <c r="C226" s="110"/>
      <c r="D226" s="110"/>
      <c r="E226" s="12"/>
      <c r="F226" s="112"/>
      <c r="G226" s="12"/>
      <c r="H226" s="15"/>
    </row>
    <row r="227" spans="1:8" s="10" customFormat="1" ht="16.5" customHeight="1">
      <c r="A227" s="3"/>
      <c r="B227" s="113"/>
      <c r="C227" s="114"/>
      <c r="D227" s="114"/>
      <c r="E227" s="12"/>
      <c r="F227" s="12"/>
      <c r="G227" s="12"/>
      <c r="H227" s="15"/>
    </row>
    <row r="228" spans="1:8" s="10" customFormat="1" ht="16.5" customHeight="1">
      <c r="A228" s="3"/>
      <c r="B228" s="109" t="s">
        <v>679</v>
      </c>
      <c r="C228" s="110"/>
      <c r="D228" s="110"/>
      <c r="E228" s="12"/>
      <c r="F228" s="112"/>
      <c r="G228" s="12"/>
      <c r="H228" s="15"/>
    </row>
    <row r="229" spans="1:8" s="10" customFormat="1" ht="16.5" customHeight="1" hidden="1">
      <c r="A229" s="3"/>
      <c r="B229" s="222" t="s">
        <v>669</v>
      </c>
      <c r="C229" s="222" t="s">
        <v>680</v>
      </c>
      <c r="D229" s="222" t="s">
        <v>681</v>
      </c>
      <c r="E229" s="223" t="s">
        <v>682</v>
      </c>
      <c r="F229" s="223" t="s">
        <v>683</v>
      </c>
      <c r="G229" s="12"/>
      <c r="H229" s="15"/>
    </row>
    <row r="230" spans="1:8" s="10" customFormat="1" ht="16.5" customHeight="1" hidden="1">
      <c r="A230" s="3"/>
      <c r="B230" s="108"/>
      <c r="C230" s="625"/>
      <c r="D230" s="219"/>
      <c r="E230" s="217"/>
      <c r="F230" s="217"/>
      <c r="G230" s="686"/>
      <c r="H230" s="15"/>
    </row>
    <row r="231" spans="1:8" s="10" customFormat="1" ht="16.5" customHeight="1" hidden="1">
      <c r="A231" s="3"/>
      <c r="B231" s="108"/>
      <c r="C231" s="625"/>
      <c r="D231" s="219"/>
      <c r="E231" s="217"/>
      <c r="F231" s="217"/>
      <c r="G231" s="688"/>
      <c r="H231" s="15"/>
    </row>
    <row r="232" spans="1:8" s="10" customFormat="1" ht="16.5" customHeight="1" hidden="1">
      <c r="A232" s="3"/>
      <c r="B232" s="108"/>
      <c r="C232" s="625"/>
      <c r="D232" s="219"/>
      <c r="E232" s="217"/>
      <c r="F232" s="217"/>
      <c r="G232" s="115"/>
      <c r="H232" s="15"/>
    </row>
    <row r="233" spans="1:8" s="10" customFormat="1" ht="16.5" customHeight="1" hidden="1">
      <c r="A233" s="3"/>
      <c r="B233" s="689" t="s">
        <v>684</v>
      </c>
      <c r="C233" s="690"/>
      <c r="D233" s="690"/>
      <c r="E233" s="690"/>
      <c r="F233" s="691"/>
      <c r="G233" s="12"/>
      <c r="H233" s="15"/>
    </row>
    <row r="234" spans="1:8" s="10" customFormat="1" ht="16.5" customHeight="1" hidden="1">
      <c r="A234" s="3"/>
      <c r="B234" s="109"/>
      <c r="C234" s="110"/>
      <c r="D234" s="110"/>
      <c r="E234" s="12"/>
      <c r="F234" s="112"/>
      <c r="G234" s="12"/>
      <c r="H234" s="15"/>
    </row>
    <row r="235" spans="1:8" s="10" customFormat="1" ht="27.75" customHeight="1" hidden="1">
      <c r="A235" s="3"/>
      <c r="B235" s="222" t="s">
        <v>669</v>
      </c>
      <c r="C235" s="222" t="s">
        <v>680</v>
      </c>
      <c r="D235" s="222" t="s">
        <v>681</v>
      </c>
      <c r="E235" s="223" t="s">
        <v>682</v>
      </c>
      <c r="F235" s="223" t="s">
        <v>683</v>
      </c>
      <c r="G235" s="12"/>
      <c r="H235" s="15"/>
    </row>
    <row r="236" spans="1:8" s="10" customFormat="1" ht="16.5" customHeight="1" hidden="1">
      <c r="A236" s="3"/>
      <c r="B236" s="108"/>
      <c r="C236" s="625"/>
      <c r="D236" s="219"/>
      <c r="E236" s="217"/>
      <c r="F236" s="217"/>
      <c r="G236" s="12"/>
      <c r="H236" s="15"/>
    </row>
    <row r="237" spans="1:8" s="10" customFormat="1" ht="16.5" customHeight="1" hidden="1">
      <c r="A237" s="3"/>
      <c r="B237" s="108" t="s">
        <v>51</v>
      </c>
      <c r="C237" s="625" t="s">
        <v>685</v>
      </c>
      <c r="D237" s="219">
        <v>90</v>
      </c>
      <c r="E237" s="217">
        <v>0.8989952263374485</v>
      </c>
      <c r="F237" s="217">
        <v>0.45</v>
      </c>
      <c r="G237" s="12"/>
      <c r="H237" s="15"/>
    </row>
    <row r="238" spans="1:8" s="10" customFormat="1" ht="16.5" customHeight="1" hidden="1">
      <c r="A238" s="3"/>
      <c r="B238" s="689" t="s">
        <v>684</v>
      </c>
      <c r="C238" s="690"/>
      <c r="D238" s="690"/>
      <c r="E238" s="690"/>
      <c r="F238" s="691"/>
      <c r="G238" s="12"/>
      <c r="H238" s="15"/>
    </row>
    <row r="239" spans="1:8" s="10" customFormat="1" ht="16.5" customHeight="1">
      <c r="A239" s="3"/>
      <c r="B239" s="109"/>
      <c r="C239" s="110"/>
      <c r="D239" s="110"/>
      <c r="E239" s="12"/>
      <c r="F239" s="112"/>
      <c r="G239" s="12"/>
      <c r="H239" s="15"/>
    </row>
    <row r="240" spans="1:8" s="10" customFormat="1" ht="16.5" customHeight="1">
      <c r="A240" s="3"/>
      <c r="B240" s="109" t="s">
        <v>690</v>
      </c>
      <c r="C240" s="110"/>
      <c r="D240" s="110"/>
      <c r="E240" s="12"/>
      <c r="F240" s="12"/>
      <c r="G240" s="12"/>
      <c r="H240" s="15"/>
    </row>
    <row r="241" spans="1:8" s="10" customFormat="1" ht="16.5" customHeight="1">
      <c r="A241" s="3"/>
      <c r="B241" s="224" t="s">
        <v>686</v>
      </c>
      <c r="C241" s="224"/>
      <c r="D241" s="224"/>
      <c r="E241" s="212">
        <v>90</v>
      </c>
      <c r="F241" s="12"/>
      <c r="G241" s="12"/>
      <c r="H241" s="15"/>
    </row>
    <row r="242" spans="1:8" s="10" customFormat="1" ht="16.5" customHeight="1">
      <c r="A242" s="3"/>
      <c r="B242" s="224" t="s">
        <v>687</v>
      </c>
      <c r="C242" s="224"/>
      <c r="D242" s="224"/>
      <c r="E242" s="225">
        <v>59535000</v>
      </c>
      <c r="F242" s="12"/>
      <c r="G242" s="12"/>
      <c r="H242" s="15"/>
    </row>
    <row r="243" spans="1:8" s="10" customFormat="1" ht="16.5" customHeight="1">
      <c r="A243" s="3"/>
      <c r="B243" s="224" t="s">
        <v>688</v>
      </c>
      <c r="C243" s="224"/>
      <c r="D243" s="224"/>
      <c r="E243" s="225">
        <v>218455.84</v>
      </c>
      <c r="F243" s="12"/>
      <c r="G243" s="12"/>
      <c r="H243" s="15"/>
    </row>
    <row r="244" spans="1:8" s="10" customFormat="1" ht="16.5" customHeight="1">
      <c r="A244" s="3"/>
      <c r="B244" s="11"/>
      <c r="C244" s="12"/>
      <c r="D244" s="12"/>
      <c r="E244" s="12"/>
      <c r="F244" s="12"/>
      <c r="G244" s="12"/>
      <c r="H244" s="15"/>
    </row>
    <row r="245" spans="1:8" s="10" customFormat="1" ht="16.5" customHeight="1">
      <c r="A245" s="3"/>
      <c r="B245" s="11"/>
      <c r="C245" s="12"/>
      <c r="D245" s="12"/>
      <c r="E245" s="12"/>
      <c r="F245" s="12"/>
      <c r="G245" s="12"/>
      <c r="H245" s="15"/>
    </row>
    <row r="246" spans="1:8" s="10" customFormat="1" ht="16.5" customHeight="1" thickBot="1">
      <c r="A246" s="3"/>
      <c r="B246" s="116" t="s">
        <v>689</v>
      </c>
      <c r="C246" s="117"/>
      <c r="D246" s="117"/>
      <c r="E246" s="117"/>
      <c r="F246" s="117"/>
      <c r="G246" s="117"/>
      <c r="H246" s="31"/>
    </row>
    <row r="247" s="10" customFormat="1" ht="16.5" customHeight="1">
      <c r="A247" s="3"/>
    </row>
    <row r="248" spans="2:10" ht="15">
      <c r="B248" s="631" t="s">
        <v>851</v>
      </c>
      <c r="C248" s="631"/>
      <c r="D248" s="631"/>
      <c r="E248" s="631"/>
      <c r="F248" s="631"/>
      <c r="G248" s="631"/>
      <c r="H248" s="631"/>
      <c r="I248" s="631"/>
      <c r="J248" s="227"/>
    </row>
    <row r="249" spans="2:10" ht="15" customHeight="1">
      <c r="B249" s="639" t="s">
        <v>759</v>
      </c>
      <c r="C249" s="640" t="s">
        <v>760</v>
      </c>
      <c r="D249" s="640"/>
      <c r="E249" s="228" t="s">
        <v>761</v>
      </c>
      <c r="F249" s="228" t="s">
        <v>762</v>
      </c>
      <c r="G249" s="640" t="s">
        <v>763</v>
      </c>
      <c r="H249" s="640"/>
      <c r="I249" s="640"/>
      <c r="J249" s="640"/>
    </row>
    <row r="250" spans="2:10" ht="77.25">
      <c r="B250" s="639"/>
      <c r="C250" s="228" t="s">
        <v>528</v>
      </c>
      <c r="D250" s="228" t="s">
        <v>523</v>
      </c>
      <c r="E250" s="228" t="s">
        <v>852</v>
      </c>
      <c r="F250" s="228" t="s">
        <v>853</v>
      </c>
      <c r="G250" s="228" t="s">
        <v>528</v>
      </c>
      <c r="H250" s="228" t="s">
        <v>523</v>
      </c>
      <c r="I250" s="228" t="s">
        <v>852</v>
      </c>
      <c r="J250" s="228" t="s">
        <v>853</v>
      </c>
    </row>
    <row r="251" spans="2:10" ht="15">
      <c r="B251" s="229" t="s">
        <v>854</v>
      </c>
      <c r="C251" s="230">
        <v>0.07126924547677183</v>
      </c>
      <c r="D251" s="230">
        <v>0.07448882257526068</v>
      </c>
      <c r="E251" s="230">
        <v>0.04265409730867553</v>
      </c>
      <c r="F251" s="230">
        <v>0.012007362868646787</v>
      </c>
      <c r="G251" s="231">
        <v>11355.6</v>
      </c>
      <c r="H251" s="231">
        <v>11418.699999999999</v>
      </c>
      <c r="I251" s="231">
        <v>10801.830201302259</v>
      </c>
      <c r="J251" s="231">
        <v>10222.851244923024</v>
      </c>
    </row>
    <row r="252" spans="2:10" ht="15">
      <c r="B252" s="229" t="s">
        <v>767</v>
      </c>
      <c r="C252" s="230">
        <v>0.0623432997792166</v>
      </c>
      <c r="D252" s="230">
        <v>0.06551518205400964</v>
      </c>
      <c r="E252" s="230">
        <v>0.03257329715886659</v>
      </c>
      <c r="F252" s="230">
        <v>0.03428826280306385</v>
      </c>
      <c r="G252" s="231">
        <v>10623.432997792166</v>
      </c>
      <c r="H252" s="231">
        <v>10655.151820540097</v>
      </c>
      <c r="I252" s="231">
        <v>10325.732971588666</v>
      </c>
      <c r="J252" s="231">
        <v>10342.882628030638</v>
      </c>
    </row>
    <row r="253" spans="2:10" ht="15">
      <c r="B253" s="170"/>
      <c r="C253" s="140"/>
      <c r="D253" s="171"/>
      <c r="E253" s="140"/>
      <c r="F253" s="140"/>
      <c r="G253" s="140"/>
      <c r="H253" s="140"/>
      <c r="I253" s="140"/>
      <c r="J253" s="140"/>
    </row>
    <row r="254" spans="2:10" ht="15">
      <c r="B254" s="140"/>
      <c r="C254" s="140"/>
      <c r="D254" s="140"/>
      <c r="E254" s="140"/>
      <c r="F254" s="140"/>
      <c r="G254" s="140"/>
      <c r="H254" s="140"/>
      <c r="I254" s="140"/>
      <c r="J254" s="140"/>
    </row>
    <row r="255" spans="2:10" ht="15" customHeight="1">
      <c r="B255" s="631" t="s">
        <v>855</v>
      </c>
      <c r="C255" s="631"/>
      <c r="D255" s="631"/>
      <c r="E255" s="631"/>
      <c r="F255" s="631"/>
      <c r="G255" s="140"/>
      <c r="H255" s="140"/>
      <c r="I255" s="140"/>
      <c r="J255" s="140"/>
    </row>
    <row r="256" spans="2:10" ht="39">
      <c r="B256" s="232"/>
      <c r="C256" s="233" t="s">
        <v>854</v>
      </c>
      <c r="D256" s="233" t="s">
        <v>767</v>
      </c>
      <c r="E256" s="233" t="s">
        <v>856</v>
      </c>
      <c r="F256" s="233" t="s">
        <v>857</v>
      </c>
      <c r="G256" s="140"/>
      <c r="H256" s="140"/>
      <c r="I256" s="140"/>
      <c r="J256" s="140"/>
    </row>
    <row r="257" spans="2:10" ht="15">
      <c r="B257" s="226" t="s">
        <v>772</v>
      </c>
      <c r="C257" s="234">
        <v>230000</v>
      </c>
      <c r="D257" s="234">
        <v>120000</v>
      </c>
      <c r="E257" s="235" t="s">
        <v>826</v>
      </c>
      <c r="F257" s="235" t="s">
        <v>826</v>
      </c>
      <c r="G257" s="140"/>
      <c r="H257" s="140"/>
      <c r="I257" s="140"/>
      <c r="J257" s="140"/>
    </row>
    <row r="258" spans="2:10" ht="15">
      <c r="B258" s="226" t="s">
        <v>773</v>
      </c>
      <c r="C258" s="234">
        <v>246090.430907297</v>
      </c>
      <c r="D258" s="234">
        <v>124510.740989061</v>
      </c>
      <c r="E258" s="235" t="s">
        <v>826</v>
      </c>
      <c r="F258" s="235" t="s">
        <v>826</v>
      </c>
      <c r="G258" s="140"/>
      <c r="H258" s="140"/>
      <c r="I258" s="140"/>
      <c r="J258" s="140"/>
    </row>
    <row r="259" spans="2:10" ht="15">
      <c r="B259" s="226" t="s">
        <v>774</v>
      </c>
      <c r="C259" s="235">
        <v>0.0698276022843241</v>
      </c>
      <c r="D259" s="235">
        <v>0.0708715769019263</v>
      </c>
      <c r="E259" s="235" t="s">
        <v>826</v>
      </c>
      <c r="F259" s="235" t="s">
        <v>826</v>
      </c>
      <c r="G259" s="140"/>
      <c r="H259" s="140"/>
      <c r="I259" s="140"/>
      <c r="J259" s="140"/>
    </row>
    <row r="260" spans="2:10" ht="26.25">
      <c r="B260" s="226" t="s">
        <v>858</v>
      </c>
      <c r="C260" s="235">
        <v>0.0409495984066873</v>
      </c>
      <c r="D260" s="235">
        <v>0.0524562898431312</v>
      </c>
      <c r="E260" s="235" t="s">
        <v>826</v>
      </c>
      <c r="F260" s="235" t="s">
        <v>826</v>
      </c>
      <c r="G260" s="140"/>
      <c r="H260" s="140"/>
      <c r="I260" s="140"/>
      <c r="J260" s="140"/>
    </row>
    <row r="261" spans="2:10" ht="15">
      <c r="B261" s="226" t="s">
        <v>859</v>
      </c>
      <c r="C261" s="235">
        <v>0.0322</v>
      </c>
      <c r="D261" s="235">
        <v>0.0672</v>
      </c>
      <c r="E261" s="235" t="s">
        <v>826</v>
      </c>
      <c r="F261" s="235" t="s">
        <v>826</v>
      </c>
      <c r="G261" s="140"/>
      <c r="H261" s="140"/>
      <c r="I261" s="140"/>
      <c r="J261" s="140"/>
    </row>
    <row r="262" spans="2:10" ht="15">
      <c r="B262" s="140"/>
      <c r="C262" s="140"/>
      <c r="D262" s="140"/>
      <c r="E262" s="140"/>
      <c r="F262" s="140"/>
      <c r="G262" s="140"/>
      <c r="H262" s="140"/>
      <c r="I262" s="140"/>
      <c r="J262" s="140"/>
    </row>
    <row r="263" spans="2:10" ht="15" customHeight="1">
      <c r="B263" s="631" t="s">
        <v>860</v>
      </c>
      <c r="C263" s="631"/>
      <c r="D263" s="631"/>
      <c r="E263" s="631"/>
      <c r="F263" s="631"/>
      <c r="G263" s="140"/>
      <c r="H263" s="140"/>
      <c r="I263" s="140"/>
      <c r="J263" s="140"/>
    </row>
    <row r="264" spans="2:10" ht="39">
      <c r="B264" s="232"/>
      <c r="C264" s="233" t="s">
        <v>854</v>
      </c>
      <c r="D264" s="233" t="s">
        <v>767</v>
      </c>
      <c r="E264" s="233" t="s">
        <v>856</v>
      </c>
      <c r="F264" s="233" t="s">
        <v>857</v>
      </c>
      <c r="G264" s="140"/>
      <c r="H264" s="140"/>
      <c r="I264" s="140"/>
      <c r="J264" s="140"/>
    </row>
    <row r="265" spans="2:10" ht="15">
      <c r="B265" s="226" t="s">
        <v>772</v>
      </c>
      <c r="C265" s="234">
        <v>230000</v>
      </c>
      <c r="D265" s="234">
        <v>120000</v>
      </c>
      <c r="E265" s="235" t="s">
        <v>826</v>
      </c>
      <c r="F265" s="235" t="s">
        <v>826</v>
      </c>
      <c r="G265" s="140"/>
      <c r="H265" s="140"/>
      <c r="I265" s="140"/>
      <c r="J265" s="140"/>
    </row>
    <row r="266" spans="2:10" ht="15">
      <c r="B266" s="226" t="s">
        <v>773</v>
      </c>
      <c r="C266" s="234">
        <v>246834.824105546</v>
      </c>
      <c r="D266" s="234">
        <v>124710.917623448</v>
      </c>
      <c r="E266" s="235" t="s">
        <v>826</v>
      </c>
      <c r="F266" s="235" t="s">
        <v>826</v>
      </c>
      <c r="G266" s="140"/>
      <c r="H266" s="140"/>
      <c r="I266" s="140"/>
      <c r="J266" s="140"/>
    </row>
    <row r="267" spans="2:10" ht="15">
      <c r="B267" s="226" t="s">
        <v>774</v>
      </c>
      <c r="C267" s="235">
        <v>0.0730239939412799</v>
      </c>
      <c r="D267" s="235">
        <v>0.0740510537353153</v>
      </c>
      <c r="E267" s="235" t="s">
        <v>826</v>
      </c>
      <c r="F267" s="235" t="s">
        <v>826</v>
      </c>
      <c r="G267" s="140"/>
      <c r="H267" s="140"/>
      <c r="I267" s="140"/>
      <c r="J267" s="140"/>
    </row>
    <row r="268" spans="2:10" ht="26.25">
      <c r="B268" s="226" t="s">
        <v>858</v>
      </c>
      <c r="C268" s="235">
        <v>0.0409495984066873</v>
      </c>
      <c r="D268" s="235">
        <v>0.0524562898431312</v>
      </c>
      <c r="E268" s="235" t="s">
        <v>826</v>
      </c>
      <c r="F268" s="235" t="s">
        <v>826</v>
      </c>
      <c r="G268" s="140"/>
      <c r="H268" s="140"/>
      <c r="I268" s="140"/>
      <c r="J268" s="140"/>
    </row>
    <row r="269" spans="2:10" ht="15">
      <c r="B269" s="226" t="s">
        <v>859</v>
      </c>
      <c r="C269" s="235">
        <v>0.0322</v>
      </c>
      <c r="D269" s="235">
        <v>0.0672</v>
      </c>
      <c r="E269" s="235" t="s">
        <v>826</v>
      </c>
      <c r="F269" s="235" t="s">
        <v>826</v>
      </c>
      <c r="G269" s="140"/>
      <c r="H269" s="140"/>
      <c r="I269" s="140"/>
      <c r="J269" s="140"/>
    </row>
    <row r="270" spans="2:10" ht="15">
      <c r="B270" s="140"/>
      <c r="C270" s="140"/>
      <c r="D270" s="140"/>
      <c r="E270" s="140"/>
      <c r="F270" s="140"/>
      <c r="G270" s="140"/>
      <c r="H270" s="140"/>
      <c r="I270" s="140"/>
      <c r="J270" s="140"/>
    </row>
    <row r="271" spans="2:10" ht="15">
      <c r="B271" s="140"/>
      <c r="C271" s="140"/>
      <c r="D271" s="140"/>
      <c r="E271" s="140"/>
      <c r="F271" s="140"/>
      <c r="G271" s="140"/>
      <c r="H271" s="140"/>
      <c r="I271" s="140"/>
      <c r="J271" s="140"/>
    </row>
    <row r="272" spans="2:10" ht="15">
      <c r="B272" s="228" t="s">
        <v>789</v>
      </c>
      <c r="C272" s="140"/>
      <c r="D272" s="140"/>
      <c r="E272" s="140"/>
      <c r="F272" s="140"/>
      <c r="G272" s="140"/>
      <c r="H272" s="140"/>
      <c r="I272" s="140"/>
      <c r="J272" s="140"/>
    </row>
    <row r="273" spans="2:10" ht="15">
      <c r="B273" s="226" t="s">
        <v>861</v>
      </c>
      <c r="C273" s="141"/>
      <c r="D273" s="140"/>
      <c r="E273" s="140"/>
      <c r="F273" s="140"/>
      <c r="G273" s="140"/>
      <c r="H273" s="140"/>
      <c r="I273" s="140"/>
      <c r="J273" s="140"/>
    </row>
    <row r="274" spans="2:10" ht="15">
      <c r="B274" s="226" t="s">
        <v>862</v>
      </c>
      <c r="C274" s="141"/>
      <c r="D274" s="140"/>
      <c r="E274" s="140"/>
      <c r="F274" s="140"/>
      <c r="G274" s="140"/>
      <c r="H274" s="140"/>
      <c r="I274" s="140"/>
      <c r="J274" s="140"/>
    </row>
    <row r="275" spans="2:10" ht="15">
      <c r="B275" s="172"/>
      <c r="C275" s="172"/>
      <c r="D275" s="172"/>
      <c r="E275" s="172"/>
      <c r="F275" s="172"/>
      <c r="G275" s="172"/>
      <c r="H275" s="172"/>
      <c r="I275" s="172"/>
      <c r="J275" s="172"/>
    </row>
    <row r="276" spans="2:10" ht="15">
      <c r="B276" s="172"/>
      <c r="C276" s="172"/>
      <c r="D276" s="172"/>
      <c r="E276" s="172"/>
      <c r="F276" s="172"/>
      <c r="G276" s="172"/>
      <c r="H276" s="172"/>
      <c r="I276" s="172"/>
      <c r="J276" s="172"/>
    </row>
    <row r="277" spans="2:10" ht="15">
      <c r="B277" s="236" t="s">
        <v>787</v>
      </c>
      <c r="C277" s="232"/>
      <c r="D277" s="172"/>
      <c r="E277" s="172"/>
      <c r="F277" s="172"/>
      <c r="G277" s="172"/>
      <c r="H277" s="172"/>
      <c r="I277" s="172"/>
      <c r="J277" s="172"/>
    </row>
    <row r="278" spans="2:10" ht="15">
      <c r="B278" s="227" t="s">
        <v>815</v>
      </c>
      <c r="C278" s="237">
        <v>1391.2824451213646</v>
      </c>
      <c r="D278" s="172"/>
      <c r="E278" s="172"/>
      <c r="F278" s="172"/>
      <c r="G278" s="172"/>
      <c r="H278" s="172"/>
      <c r="I278" s="172"/>
      <c r="J278" s="172"/>
    </row>
    <row r="279" spans="2:10" ht="15">
      <c r="B279" s="227" t="s">
        <v>816</v>
      </c>
      <c r="C279" s="238">
        <v>3.030672398263197</v>
      </c>
      <c r="D279" s="172"/>
      <c r="E279" s="172"/>
      <c r="F279" s="172"/>
      <c r="G279" s="172"/>
      <c r="H279" s="172"/>
      <c r="I279" s="172"/>
      <c r="J279" s="172"/>
    </row>
    <row r="280" spans="2:10" ht="15">
      <c r="B280" s="227" t="s">
        <v>788</v>
      </c>
      <c r="C280" s="238">
        <v>3.1523858587494575</v>
      </c>
      <c r="D280" s="172"/>
      <c r="E280" s="172"/>
      <c r="F280" s="172"/>
      <c r="G280" s="172"/>
      <c r="H280" s="172"/>
      <c r="I280" s="172"/>
      <c r="J280" s="172"/>
    </row>
    <row r="281" spans="2:10" ht="15">
      <c r="B281" s="227" t="s">
        <v>817</v>
      </c>
      <c r="C281" s="239">
        <v>0.07539229849598075</v>
      </c>
      <c r="D281" s="172"/>
      <c r="E281" s="172"/>
      <c r="F281" s="172"/>
      <c r="G281" s="172"/>
      <c r="H281" s="172"/>
      <c r="I281" s="172"/>
      <c r="J281" s="172"/>
    </row>
    <row r="282" spans="2:10" ht="15">
      <c r="B282"/>
      <c r="C282"/>
      <c r="D282"/>
      <c r="E282"/>
      <c r="F282"/>
      <c r="G282"/>
      <c r="H282"/>
      <c r="I282"/>
      <c r="J282"/>
    </row>
    <row r="283" s="174" customFormat="1" ht="15" thickBot="1">
      <c r="A283" s="173"/>
    </row>
    <row r="284" spans="1:6" s="174" customFormat="1" ht="14.25">
      <c r="A284" s="173"/>
      <c r="B284" s="175"/>
      <c r="C284" s="176"/>
      <c r="D284" s="177"/>
      <c r="E284" s="680" t="s">
        <v>818</v>
      </c>
      <c r="F284" s="681"/>
    </row>
    <row r="285" spans="1:6" s="174" customFormat="1" ht="14.25">
      <c r="A285" s="173"/>
      <c r="B285" s="178" t="s">
        <v>794</v>
      </c>
      <c r="C285" s="179"/>
      <c r="D285" s="179"/>
      <c r="E285" s="180"/>
      <c r="F285" s="156"/>
    </row>
    <row r="286" spans="1:6" s="174" customFormat="1" ht="14.25">
      <c r="A286" s="173"/>
      <c r="B286" s="181" t="s">
        <v>795</v>
      </c>
      <c r="C286" s="179"/>
      <c r="D286" s="179"/>
      <c r="E286" s="180"/>
      <c r="F286" s="156"/>
    </row>
    <row r="287" spans="1:6" s="174" customFormat="1" ht="14.25">
      <c r="A287" s="173"/>
      <c r="B287" s="182" t="s">
        <v>863</v>
      </c>
      <c r="C287" s="179"/>
      <c r="D287" s="179"/>
      <c r="E287" s="180"/>
      <c r="F287" s="156"/>
    </row>
    <row r="288" spans="1:6" s="174" customFormat="1" ht="14.25">
      <c r="A288" s="173"/>
      <c r="B288" s="182" t="s">
        <v>864</v>
      </c>
      <c r="C288" s="179"/>
      <c r="D288" s="179"/>
      <c r="E288" s="180"/>
      <c r="F288" s="156"/>
    </row>
    <row r="289" spans="1:6" s="174" customFormat="1" ht="14.25">
      <c r="A289" s="173"/>
      <c r="B289" s="183"/>
      <c r="C289" s="179"/>
      <c r="D289" s="179"/>
      <c r="E289" s="180"/>
      <c r="F289" s="156"/>
    </row>
    <row r="290" spans="1:6" s="174" customFormat="1" ht="14.25">
      <c r="A290" s="173"/>
      <c r="B290" s="183"/>
      <c r="C290" s="179"/>
      <c r="D290" s="179"/>
      <c r="E290" s="180"/>
      <c r="F290" s="156"/>
    </row>
    <row r="291" spans="1:6" s="174" customFormat="1" ht="14.25">
      <c r="A291" s="173"/>
      <c r="B291" s="183"/>
      <c r="C291" s="179"/>
      <c r="D291" s="179"/>
      <c r="E291" s="180"/>
      <c r="F291" s="156"/>
    </row>
    <row r="292" spans="1:6" s="174" customFormat="1" ht="14.25">
      <c r="A292" s="173"/>
      <c r="B292" s="181" t="s">
        <v>865</v>
      </c>
      <c r="C292" s="179"/>
      <c r="D292" s="179"/>
      <c r="E292" s="180"/>
      <c r="F292" s="156"/>
    </row>
    <row r="293" spans="1:6" s="174" customFormat="1" ht="15" thickBot="1">
      <c r="A293" s="173"/>
      <c r="B293" s="184"/>
      <c r="C293" s="185"/>
      <c r="D293" s="185"/>
      <c r="E293" s="186"/>
      <c r="F293" s="163"/>
    </row>
    <row r="294" spans="1:6" s="174" customFormat="1" ht="15" thickBot="1">
      <c r="A294" s="173"/>
      <c r="B294" s="187"/>
      <c r="C294" s="187"/>
      <c r="D294" s="187"/>
      <c r="E294" s="187"/>
      <c r="F294" s="187"/>
    </row>
    <row r="295" spans="1:6" s="174" customFormat="1" ht="14.25">
      <c r="A295" s="173"/>
      <c r="B295" s="188" t="s">
        <v>798</v>
      </c>
      <c r="C295" s="187"/>
      <c r="D295" s="187"/>
      <c r="E295" s="187"/>
      <c r="F295" s="187"/>
    </row>
    <row r="296" spans="1:6" s="174" customFormat="1" ht="15">
      <c r="A296" s="173"/>
      <c r="B296" s="189" t="s">
        <v>866</v>
      </c>
      <c r="C296" s="187"/>
      <c r="D296" s="187"/>
      <c r="E296" s="187"/>
      <c r="F296" s="187"/>
    </row>
    <row r="297" spans="1:6" s="174" customFormat="1" ht="14.25">
      <c r="A297" s="173"/>
      <c r="B297" s="190"/>
      <c r="C297" s="187"/>
      <c r="D297" s="187"/>
      <c r="E297" s="187"/>
      <c r="F297" s="187"/>
    </row>
    <row r="298" spans="1:6" s="174" customFormat="1" ht="14.25">
      <c r="A298" s="173"/>
      <c r="B298" s="190"/>
      <c r="C298" s="187"/>
      <c r="D298" s="187"/>
      <c r="E298" s="187"/>
      <c r="F298" s="187"/>
    </row>
    <row r="299" spans="1:6" s="174" customFormat="1" ht="14.25">
      <c r="A299" s="173"/>
      <c r="B299" s="190"/>
      <c r="C299" s="187"/>
      <c r="D299" s="187"/>
      <c r="E299" s="187"/>
      <c r="F299" s="187"/>
    </row>
    <row r="300" spans="1:6" s="174" customFormat="1" ht="14.25">
      <c r="A300" s="173"/>
      <c r="B300" s="190"/>
      <c r="C300" s="187"/>
      <c r="D300" s="187"/>
      <c r="E300" s="187"/>
      <c r="F300" s="187"/>
    </row>
    <row r="301" spans="1:6" s="174" customFormat="1" ht="14.25">
      <c r="A301" s="173"/>
      <c r="B301" s="190"/>
      <c r="C301" s="187"/>
      <c r="D301" s="187"/>
      <c r="E301" s="187"/>
      <c r="F301" s="187"/>
    </row>
    <row r="302" spans="1:6" s="174" customFormat="1" ht="14.25">
      <c r="A302" s="173"/>
      <c r="B302" s="190"/>
      <c r="C302" s="187"/>
      <c r="D302" s="187"/>
      <c r="E302" s="187"/>
      <c r="F302" s="187"/>
    </row>
    <row r="303" spans="1:6" s="174" customFormat="1" ht="14.25">
      <c r="A303" s="173"/>
      <c r="B303" s="190"/>
      <c r="C303" s="187"/>
      <c r="D303" s="187"/>
      <c r="E303" s="187"/>
      <c r="F303" s="187"/>
    </row>
    <row r="304" spans="1:6" s="174" customFormat="1" ht="14.25">
      <c r="A304" s="173"/>
      <c r="B304" s="190"/>
      <c r="C304" s="187"/>
      <c r="D304" s="187"/>
      <c r="E304" s="187"/>
      <c r="F304" s="187"/>
    </row>
    <row r="305" spans="1:6" s="174" customFormat="1" ht="15" thickBot="1">
      <c r="A305" s="173"/>
      <c r="B305" s="191"/>
      <c r="C305" s="187"/>
      <c r="D305" s="187"/>
      <c r="E305" s="187"/>
      <c r="F305" s="187"/>
    </row>
    <row r="306" s="174" customFormat="1" ht="14.25">
      <c r="A306" s="173"/>
    </row>
  </sheetData>
  <mergeCells count="16">
    <mergeCell ref="B1:E1"/>
    <mergeCell ref="B255:F255"/>
    <mergeCell ref="B263:F263"/>
    <mergeCell ref="E284:F284"/>
    <mergeCell ref="B160:D160"/>
    <mergeCell ref="B164:B165"/>
    <mergeCell ref="C164:C165"/>
    <mergeCell ref="B177:H177"/>
    <mergeCell ref="G219:G222"/>
    <mergeCell ref="G230:G231"/>
    <mergeCell ref="B233:F233"/>
    <mergeCell ref="B238:F238"/>
    <mergeCell ref="B248:I248"/>
    <mergeCell ref="B249:B250"/>
    <mergeCell ref="C249:D249"/>
    <mergeCell ref="G249:J249"/>
  </mergeCells>
  <printOptions/>
  <pageMargins left="0" right="0" top="0" bottom="0" header="0" footer="0"/>
  <pageSetup horizontalDpi="600" verticalDpi="600" orientation="landscape" r:id="rId2"/>
  <headerFooter>
    <oddFooter>&amp;C&amp;1#&amp;"Calibri"&amp;10&amp;K000000 For internal use only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2023-04-10T05:34:45Z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f1741f6-9e47-426e-a683-937c37d4ebc5_Enabled">
    <vt:lpwstr>true</vt:lpwstr>
  </property>
  <property fmtid="{D5CDD505-2E9C-101B-9397-08002B2CF9AE}" pid="3" name="MSIP_Label_af1741f6-9e47-426e-a683-937c37d4ebc5_SetDate">
    <vt:lpwstr>2023-04-05T13:57:23Z</vt:lpwstr>
  </property>
  <property fmtid="{D5CDD505-2E9C-101B-9397-08002B2CF9AE}" pid="4" name="MSIP_Label_af1741f6-9e47-426e-a683-937c37d4ebc5_Method">
    <vt:lpwstr>Privileged</vt:lpwstr>
  </property>
  <property fmtid="{D5CDD505-2E9C-101B-9397-08002B2CF9AE}" pid="5" name="MSIP_Label_af1741f6-9e47-426e-a683-937c37d4ebc5_Name">
    <vt:lpwstr>af1741f6-9e47-426e-a683-937c37d4ebc5</vt:lpwstr>
  </property>
  <property fmtid="{D5CDD505-2E9C-101B-9397-08002B2CF9AE}" pid="6" name="MSIP_Label_af1741f6-9e47-426e-a683-937c37d4ebc5_SiteId">
    <vt:lpwstr>1e9b61e8-e590-4abc-b1af-24125e330d2a</vt:lpwstr>
  </property>
  <property fmtid="{D5CDD505-2E9C-101B-9397-08002B2CF9AE}" pid="7" name="MSIP_Label_af1741f6-9e47-426e-a683-937c37d4ebc5_ActionId">
    <vt:lpwstr>743dea0a-a8e2-40e0-9452-b2ac86462c24</vt:lpwstr>
  </property>
  <property fmtid="{D5CDD505-2E9C-101B-9397-08002B2CF9AE}" pid="8" name="MSIP_Label_af1741f6-9e47-426e-a683-937c37d4ebc5_ContentBits">
    <vt:lpwstr>3</vt:lpwstr>
  </property>
  <property fmtid="{D5CDD505-2E9C-101B-9397-08002B2CF9AE}" pid="9" name="db.comClassification">
    <vt:lpwstr>For internal use only</vt:lpwstr>
  </property>
</Properties>
</file>